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570" tabRatio="601" firstSheet="2" activeTab="2"/>
  </bookViews>
  <sheets>
    <sheet name="09-10" sheetId="1" state="hidden" r:id="rId1"/>
    <sheet name="12-13" sheetId="2" state="hidden" r:id="rId2"/>
    <sheet name="14-15" sheetId="3" r:id="rId3"/>
    <sheet name="10-11" sheetId="4" state="hidden" r:id="rId4"/>
  </sheets>
  <definedNames>
    <definedName name="LFPMTH">#REF!</definedName>
    <definedName name="_xlnm.Print_Area" localSheetId="0">'09-10'!$A$1:$K$121</definedName>
    <definedName name="_xlnm.Print_Area" localSheetId="3">'10-11'!$A$1:$K$121</definedName>
  </definedNames>
  <calcPr fullCalcOnLoad="1"/>
</workbook>
</file>

<file path=xl/comments1.xml><?xml version="1.0" encoding="utf-8"?>
<comments xmlns="http://schemas.openxmlformats.org/spreadsheetml/2006/main">
  <authors>
    <author>cyoude</author>
  </authors>
  <commentList>
    <comment ref="H26" authorId="0">
      <text>
        <r>
          <rPr>
            <b/>
            <sz val="12"/>
            <rFont val="Tahoma"/>
            <family val="2"/>
          </rPr>
          <t>cyoude:</t>
        </r>
        <r>
          <rPr>
            <sz val="8"/>
            <rFont val="Tahoma"/>
            <family val="0"/>
          </rPr>
          <t xml:space="preserve">
</t>
        </r>
        <r>
          <rPr>
            <sz val="12"/>
            <rFont val="Tahoma"/>
            <family val="2"/>
          </rPr>
          <t xml:space="preserve">Computer problems  resulted in docs being registered with wrong receipt date
</t>
        </r>
      </text>
    </comment>
    <comment ref="H25" authorId="0">
      <text>
        <r>
          <rPr>
            <b/>
            <sz val="12"/>
            <rFont val="Tahoma"/>
            <family val="2"/>
          </rPr>
          <t>cyoude:</t>
        </r>
        <r>
          <rPr>
            <sz val="8"/>
            <rFont val="Tahoma"/>
            <family val="0"/>
          </rPr>
          <t xml:space="preserve">
</t>
        </r>
        <r>
          <rPr>
            <sz val="12"/>
            <rFont val="Tahoma"/>
            <family val="2"/>
          </rPr>
          <t>Problem with IT code  (14 day concession) being implemented too soon and mail from London office being wrongly bar coded</t>
        </r>
      </text>
    </comment>
    <comment ref="H47" authorId="0">
      <text>
        <r>
          <rPr>
            <b/>
            <sz val="12"/>
            <rFont val="Tahoma"/>
            <family val="2"/>
          </rPr>
          <t>cyoude:</t>
        </r>
        <r>
          <rPr>
            <sz val="8"/>
            <rFont val="Tahoma"/>
            <family val="0"/>
          </rPr>
          <t xml:space="preserve">
</t>
        </r>
        <r>
          <rPr>
            <sz val="12"/>
            <rFont val="Tahoma"/>
            <family val="2"/>
          </rPr>
          <t xml:space="preserve">Computer problems  resulted in docs being registered with wrong receipt date
</t>
        </r>
      </text>
    </comment>
    <comment ref="K90" authorId="0">
      <text>
        <r>
          <rPr>
            <b/>
            <sz val="12"/>
            <rFont val="Tahoma"/>
            <family val="2"/>
          </rPr>
          <t xml:space="preserve">cyoude:
</t>
        </r>
        <r>
          <rPr>
            <sz val="12"/>
            <rFont val="Tahoma"/>
            <family val="2"/>
          </rPr>
          <t>Figures are only available for Northern Ireland from 01/10/09 with the implementation of the 2006 Companies Act.</t>
        </r>
        <r>
          <rPr>
            <sz val="8"/>
            <rFont val="Tahoma"/>
            <family val="0"/>
          </rPr>
          <t xml:space="preserve">
</t>
        </r>
      </text>
    </comment>
    <comment ref="K111" authorId="0">
      <text>
        <r>
          <rPr>
            <b/>
            <sz val="12"/>
            <rFont val="Tahoma"/>
            <family val="2"/>
          </rPr>
          <t xml:space="preserve">cyoude:
</t>
        </r>
        <r>
          <rPr>
            <sz val="12"/>
            <rFont val="Tahoma"/>
            <family val="2"/>
          </rPr>
          <t>Figures are only available for United Kingdom
from 01/10/09 with the implementation of the 2006 Companies Act.</t>
        </r>
        <r>
          <rPr>
            <sz val="8"/>
            <rFont val="Tahoma"/>
            <family val="0"/>
          </rPr>
          <t xml:space="preserve">
</t>
        </r>
      </text>
    </comment>
  </commentList>
</comments>
</file>

<file path=xl/sharedStrings.xml><?xml version="1.0" encoding="utf-8"?>
<sst xmlns="http://schemas.openxmlformats.org/spreadsheetml/2006/main" count="347" uniqueCount="62">
  <si>
    <t>England/Wales</t>
  </si>
  <si>
    <t>Great Britain</t>
  </si>
  <si>
    <t>Month</t>
  </si>
  <si>
    <t xml:space="preserve">% </t>
  </si>
  <si>
    <t>Scotland</t>
  </si>
  <si>
    <t>Total 2008/09</t>
  </si>
  <si>
    <t>Total 2009/10</t>
  </si>
  <si>
    <t>Northern Ireland</t>
  </si>
  <si>
    <t>United Kingdom</t>
  </si>
  <si>
    <t xml:space="preserve">Total 2008/09 </t>
  </si>
  <si>
    <t>Late Filing Penalties Statistics 2009-10</t>
  </si>
  <si>
    <t>Notes :-</t>
  </si>
  <si>
    <t>3.  Northern Ireland and United Kingdom figures are only available from 1st October 2009 with the Implementaion of the Companies Act 2006 and the intergration of Northern Ireland into the Companies House Registry</t>
  </si>
  <si>
    <t>Number of Appeals Received</t>
  </si>
  <si>
    <t>4.  Penalties Cancelled are those where a penalty should not have been imposed.</t>
  </si>
  <si>
    <t>5.  'Discretion used not to collect' refer to those penalties where the Registrar's Powers have been used.</t>
  </si>
  <si>
    <t>2.  Value of Penalties imposed correspond with the Penalties raised figure.</t>
  </si>
  <si>
    <t xml:space="preserve">1. Figures quoted for Appeals Received, Discretion used not to collect and Penalties cancelled may not apply to the penalties imposed in the same month as time differences can occur.  </t>
  </si>
  <si>
    <t>4. Number of Penalties Cancelled</t>
  </si>
  <si>
    <t xml:space="preserve">5. Number of Penalties where Discretion used not to collect </t>
  </si>
  <si>
    <t>2.  Total Value of Penalties Imposed (000's)</t>
  </si>
  <si>
    <t>2.  Number of Penalties Imposed</t>
  </si>
  <si>
    <t>'Frequently Asked Questions'</t>
  </si>
  <si>
    <t>Guidance Booklets' GP5 Late Filing Penalties</t>
  </si>
  <si>
    <t>Companies House Annual Report and Accounts</t>
  </si>
  <si>
    <t>Statistical tables on Companies Register Activities (Table G2)</t>
  </si>
  <si>
    <t>* the Late Filing Penalty Manual is currently being updated.  This version will be available by end of the financial year.</t>
  </si>
  <si>
    <r>
      <t>Prior to 2007/08</t>
    </r>
    <r>
      <rPr>
        <b/>
        <sz val="16"/>
        <color indexed="10"/>
        <rFont val="Arial"/>
        <family val="2"/>
      </rPr>
      <t xml:space="preserve"> DTI Publication 'Companies in  ' (Table G2)</t>
    </r>
  </si>
  <si>
    <r>
      <t xml:space="preserve">Late Filing Penalty Manual  </t>
    </r>
    <r>
      <rPr>
        <b/>
        <sz val="16"/>
        <rFont val="Arial"/>
        <family val="2"/>
      </rPr>
      <t>*</t>
    </r>
  </si>
  <si>
    <t>6.  Figures for Value of Income received from Penalties can be found on theCH Website please click on the following links:-</t>
  </si>
  <si>
    <t>7. Information on Late Filing Penalties can be found on the Companies House Website please click on the following links:-</t>
  </si>
  <si>
    <t>Total 2010/11</t>
  </si>
  <si>
    <t xml:space="preserve">Total 2009/10 </t>
  </si>
  <si>
    <t>Late Filing Penalties Statistics 2010-11</t>
  </si>
  <si>
    <t>* Figures in italics (Number of Penalties imposed and Total Value of Penalties imposed) have been amended for July 2010</t>
  </si>
  <si>
    <t xml:space="preserve">Late Filing Penalty Manual  </t>
  </si>
  <si>
    <t>3.  Penalties Cancelled are those where a penalty should not have been imposed.</t>
  </si>
  <si>
    <t>3. Number of Penalties Cancelled</t>
  </si>
  <si>
    <t>4.  'Discretion used not to collect' refer to those penalties where the Registrar's Powers have been used.</t>
  </si>
  <si>
    <t xml:space="preserve">4. Number of Penalties where Discretion used not to collect </t>
  </si>
  <si>
    <t>5.  Figures for Value of Income received from Penalties can be found on theCH Website please click on the following links:-</t>
  </si>
  <si>
    <t>** EW Appeals Received for March 13 has been amended.</t>
  </si>
  <si>
    <t>Late Filing Penalties Statistics 2012-13</t>
  </si>
  <si>
    <t>Total 2012/13</t>
  </si>
  <si>
    <t>Total 2011/12</t>
  </si>
  <si>
    <t xml:space="preserve">Total 2011/12 </t>
  </si>
  <si>
    <t>Total 2013-14</t>
  </si>
  <si>
    <t>Late Filing Penalties Statistics 2014-15 for Private and Public Limited Companies</t>
  </si>
  <si>
    <t>Total 2014/15</t>
  </si>
  <si>
    <t>Late Filing Penalties Statistics 2014-15 for Limited Liability Partnerships</t>
  </si>
  <si>
    <t>UK Number of Pens Imposed changed from 17,245 to 17,257.  UK Total Values of Penalties Imposed changed from 7,083 to 7,119</t>
  </si>
  <si>
    <t>There may be discrepancies when calculating the total values of penalties issued.  This is due to rounding</t>
  </si>
  <si>
    <t>EW Number of Pens Imposed Oct 14 changed from 15,996 to 16,008.  EW Total Values of Penalties Imposed changed from 6,516 to 6,552</t>
  </si>
  <si>
    <t>NI Number of Penalties Cancelled April to November have change from 0 each month to the figures now shown.  This has resulted in a change to the UK figures</t>
  </si>
  <si>
    <t xml:space="preserve">NB The following figures have been amended after review May 2015 </t>
  </si>
  <si>
    <t>NB The following figures have been amended after review January 2015</t>
  </si>
  <si>
    <t>SC Number of Pens Cancelled Apr 14 changed from 0 to 3, Oct 14 changed from 0 to 4, Nov 14 changed from 0 to 5.  SC Total of Penalties Cancelled changed from 30 to 42</t>
  </si>
  <si>
    <t>NB. The actual NI Figure for Total Value of Penalties Imposed for December 2014 is £150</t>
  </si>
  <si>
    <t>NI Number of Appeals Received Jul 14 changed from 3 to 4. NI Total of Appeals Received changed from 19 to 20</t>
  </si>
  <si>
    <t>SC Number of Pens Cancelled Jan 15 changed from 1 to 0.  NI Total of Penalties Cancelled changed from 2 to 1</t>
  </si>
  <si>
    <t xml:space="preserve">NI Number of Pens Imposed  Nov 14 changed from 107 to 266 and Value of Pens Imposed changed from 70 to 147 .  </t>
  </si>
  <si>
    <t>NI Total pens Imposed changed from 2,805 to 2,884 and Total Value of Pens Imposed changed from 1,485 to 1,562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</si>
</sst>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
    <numFmt numFmtId="173" formatCode="0.00_)"/>
    <numFmt numFmtId="174" formatCode=";;;"/>
    <numFmt numFmtId="175" formatCode="0_)"/>
    <numFmt numFmtId="176" formatCode="#,##0.0_);\(#,##0.0\)"/>
    <numFmt numFmtId="177" formatCode="_(* #,##0.0_);_(* \(#,##0.0\);_(* &quot;-&quot;??_);_(@_)"/>
    <numFmt numFmtId="178" formatCode="_(* #,##0_);_(* \(#,##0\);_(* &quot;-&quot;??_);_(@_)"/>
    <numFmt numFmtId="179" formatCode="_-* #,##0.0_-;\-* #,##0.0_-;_-* &quot;-&quot;?_-;_-@_-"/>
    <numFmt numFmtId="180" formatCode="#,##0.0"/>
    <numFmt numFmtId="181" formatCode="0.000_)"/>
    <numFmt numFmtId="182" formatCode="#,##0.0;\-#,##0.0"/>
    <numFmt numFmtId="183" formatCode="#,##0_);\(#,##0\)"/>
  </numFmts>
  <fonts count="37">
    <font>
      <sz val="12"/>
      <name val="Arial"/>
      <family val="0"/>
    </font>
    <font>
      <sz val="10"/>
      <name val="Arial"/>
      <family val="0"/>
    </font>
    <font>
      <i/>
      <sz val="12"/>
      <name val="Arial"/>
      <family val="2"/>
    </font>
    <font>
      <b/>
      <sz val="14"/>
      <name val="Arial"/>
      <family val="2"/>
    </font>
    <font>
      <sz val="14"/>
      <name val="Arial"/>
      <family val="2"/>
    </font>
    <font>
      <u val="double"/>
      <sz val="12"/>
      <color indexed="8"/>
      <name val="Arial"/>
      <family val="2"/>
    </font>
    <font>
      <b/>
      <i/>
      <sz val="18"/>
      <color indexed="40"/>
      <name val="Arial"/>
      <family val="2"/>
    </font>
    <font>
      <b/>
      <sz val="20"/>
      <name val="Arial"/>
      <family val="2"/>
    </font>
    <font>
      <b/>
      <i/>
      <sz val="14"/>
      <name val="Arial"/>
      <family val="2"/>
    </font>
    <font>
      <sz val="18"/>
      <name val="Arial"/>
      <family val="2"/>
    </font>
    <font>
      <b/>
      <sz val="18"/>
      <name val="Arial"/>
      <family val="2"/>
    </font>
    <font>
      <sz val="12"/>
      <color indexed="10"/>
      <name val="Arial"/>
      <family val="2"/>
    </font>
    <font>
      <sz val="8"/>
      <name val="Arial"/>
      <family val="0"/>
    </font>
    <font>
      <sz val="8"/>
      <name val="Tahoma"/>
      <family val="0"/>
    </font>
    <font>
      <b/>
      <sz val="12"/>
      <name val="Tahoma"/>
      <family val="2"/>
    </font>
    <font>
      <sz val="12"/>
      <name val="Tahoma"/>
      <family val="2"/>
    </font>
    <font>
      <b/>
      <sz val="16"/>
      <name val="Arial"/>
      <family val="2"/>
    </font>
    <font>
      <sz val="16"/>
      <name val="Arial"/>
      <family val="2"/>
    </font>
    <font>
      <i/>
      <sz val="16"/>
      <name val="Arial"/>
      <family val="2"/>
    </font>
    <font>
      <b/>
      <u val="double"/>
      <sz val="16"/>
      <color indexed="8"/>
      <name val="Arial"/>
      <family val="2"/>
    </font>
    <font>
      <b/>
      <i/>
      <u val="double"/>
      <sz val="16"/>
      <color indexed="8"/>
      <name val="Arial"/>
      <family val="2"/>
    </font>
    <font>
      <u val="double"/>
      <sz val="16"/>
      <color indexed="8"/>
      <name val="Arial"/>
      <family val="2"/>
    </font>
    <font>
      <i/>
      <u val="double"/>
      <sz val="16"/>
      <color indexed="8"/>
      <name val="Arial"/>
      <family val="2"/>
    </font>
    <font>
      <b/>
      <i/>
      <sz val="16"/>
      <name val="Arial"/>
      <family val="2"/>
    </font>
    <font>
      <b/>
      <sz val="16"/>
      <color indexed="8"/>
      <name val="Arial"/>
      <family val="2"/>
    </font>
    <font>
      <b/>
      <sz val="16"/>
      <color indexed="12"/>
      <name val="Arial"/>
      <family val="2"/>
    </font>
    <font>
      <b/>
      <i/>
      <sz val="16"/>
      <color indexed="8"/>
      <name val="Arial"/>
      <family val="2"/>
    </font>
    <font>
      <b/>
      <i/>
      <sz val="16"/>
      <color indexed="12"/>
      <name val="Arial"/>
      <family val="2"/>
    </font>
    <font>
      <b/>
      <sz val="28"/>
      <name val="Garmond (W1)"/>
      <family val="0"/>
    </font>
    <font>
      <b/>
      <sz val="16"/>
      <color indexed="10"/>
      <name val="Arial"/>
      <family val="2"/>
    </font>
    <font>
      <sz val="16"/>
      <color indexed="10"/>
      <name val="Arial"/>
      <family val="2"/>
    </font>
    <font>
      <b/>
      <i/>
      <sz val="16"/>
      <color indexed="40"/>
      <name val="Arial"/>
      <family val="2"/>
    </font>
    <font>
      <sz val="16"/>
      <color indexed="12"/>
      <name val="Arial"/>
      <family val="2"/>
    </font>
    <font>
      <i/>
      <sz val="16"/>
      <color indexed="12"/>
      <name val="Arial"/>
      <family val="2"/>
    </font>
    <font>
      <i/>
      <sz val="14"/>
      <name val="Arial"/>
      <family val="2"/>
    </font>
    <font>
      <b/>
      <sz val="16"/>
      <name val="Helv"/>
      <family val="0"/>
    </font>
    <font>
      <b/>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s>
  <cellStyleXfs count="20">
    <xf numFmtId="17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79">
    <xf numFmtId="175" fontId="0" fillId="0" borderId="0" xfId="0" applyAlignment="1">
      <alignment/>
    </xf>
    <xf numFmtId="175" fontId="2" fillId="0" borderId="0" xfId="0" applyFont="1" applyAlignment="1">
      <alignment/>
    </xf>
    <xf numFmtId="175" fontId="4" fillId="0" borderId="0" xfId="0" applyFont="1" applyAlignment="1">
      <alignment/>
    </xf>
    <xf numFmtId="175" fontId="5" fillId="0" borderId="0" xfId="0" applyFont="1" applyAlignment="1">
      <alignment horizontal="center"/>
    </xf>
    <xf numFmtId="172" fontId="0" fillId="0" borderId="0" xfId="0" applyNumberFormat="1" applyAlignment="1" applyProtection="1">
      <alignment/>
      <protection/>
    </xf>
    <xf numFmtId="175" fontId="7" fillId="0" borderId="0" xfId="0" applyFont="1" applyAlignment="1">
      <alignment/>
    </xf>
    <xf numFmtId="172" fontId="8" fillId="0" borderId="0" xfId="0" applyNumberFormat="1" applyFont="1" applyAlignment="1" applyProtection="1">
      <alignment/>
      <protection/>
    </xf>
    <xf numFmtId="175" fontId="0" fillId="0" borderId="0" xfId="0" applyBorder="1" applyAlignment="1">
      <alignment/>
    </xf>
    <xf numFmtId="175" fontId="2" fillId="0" borderId="0" xfId="0" applyFont="1" applyBorder="1" applyAlignment="1">
      <alignment/>
    </xf>
    <xf numFmtId="175" fontId="0" fillId="0" borderId="0" xfId="0" applyFill="1" applyAlignment="1">
      <alignment/>
    </xf>
    <xf numFmtId="175" fontId="4" fillId="0" borderId="0" xfId="0" applyFont="1" applyBorder="1" applyAlignment="1">
      <alignment/>
    </xf>
    <xf numFmtId="37" fontId="3" fillId="0" borderId="0" xfId="0" applyNumberFormat="1" applyFont="1" applyBorder="1" applyAlignment="1" applyProtection="1">
      <alignment/>
      <protection/>
    </xf>
    <xf numFmtId="172" fontId="8" fillId="0" borderId="0" xfId="0" applyNumberFormat="1" applyFont="1" applyBorder="1" applyAlignment="1" applyProtection="1">
      <alignment/>
      <protection/>
    </xf>
    <xf numFmtId="175" fontId="6" fillId="0" borderId="0" xfId="0" applyFont="1" applyFill="1" applyAlignment="1">
      <alignment horizontal="center" vertical="center"/>
    </xf>
    <xf numFmtId="175" fontId="2" fillId="0" borderId="0" xfId="0" applyFont="1" applyFill="1" applyAlignment="1">
      <alignment/>
    </xf>
    <xf numFmtId="175" fontId="9" fillId="0" borderId="0" xfId="0" applyFont="1" applyFill="1" applyBorder="1" applyAlignment="1">
      <alignment/>
    </xf>
    <xf numFmtId="175" fontId="0" fillId="0" borderId="0" xfId="0" applyFont="1" applyFill="1" applyBorder="1" applyAlignment="1">
      <alignment/>
    </xf>
    <xf numFmtId="175" fontId="7" fillId="0" borderId="1" xfId="0" applyFont="1" applyFill="1" applyBorder="1" applyAlignment="1">
      <alignment/>
    </xf>
    <xf numFmtId="172" fontId="0" fillId="0" borderId="0" xfId="0" applyNumberFormat="1" applyBorder="1" applyAlignment="1" applyProtection="1">
      <alignment/>
      <protection/>
    </xf>
    <xf numFmtId="175" fontId="10" fillId="0" borderId="0" xfId="0" applyFont="1" applyFill="1" applyBorder="1" applyAlignment="1">
      <alignment/>
    </xf>
    <xf numFmtId="39" fontId="3" fillId="0" borderId="0" xfId="0" applyNumberFormat="1" applyFont="1" applyFill="1" applyBorder="1" applyAlignment="1" applyProtection="1">
      <alignment horizontal="right"/>
      <protection/>
    </xf>
    <xf numFmtId="175" fontId="11" fillId="0" borderId="0" xfId="0" applyFont="1" applyFill="1" applyBorder="1" applyAlignment="1">
      <alignment/>
    </xf>
    <xf numFmtId="175" fontId="0" fillId="0" borderId="0" xfId="0" applyFont="1" applyBorder="1" applyAlignment="1">
      <alignment/>
    </xf>
    <xf numFmtId="175" fontId="16" fillId="0" borderId="0" xfId="0" applyFont="1" applyAlignment="1">
      <alignment/>
    </xf>
    <xf numFmtId="175" fontId="0" fillId="0" borderId="0" xfId="0" applyFont="1" applyAlignment="1">
      <alignment/>
    </xf>
    <xf numFmtId="175" fontId="17" fillId="0" borderId="0" xfId="0" applyFont="1" applyAlignment="1">
      <alignment/>
    </xf>
    <xf numFmtId="175" fontId="18" fillId="0" borderId="0" xfId="0" applyFont="1" applyAlignment="1">
      <alignment/>
    </xf>
    <xf numFmtId="175" fontId="19" fillId="0" borderId="0" xfId="0" applyFont="1" applyAlignment="1">
      <alignment horizontal="center"/>
    </xf>
    <xf numFmtId="175" fontId="19" fillId="0" borderId="0" xfId="0" applyFont="1" applyAlignment="1">
      <alignment horizontal="center" wrapText="1"/>
    </xf>
    <xf numFmtId="175" fontId="20" fillId="0" borderId="0" xfId="0" applyFont="1" applyAlignment="1">
      <alignment horizontal="center"/>
    </xf>
    <xf numFmtId="37" fontId="19" fillId="0" borderId="0" xfId="0" applyNumberFormat="1" applyFont="1" applyAlignment="1" applyProtection="1">
      <alignment horizontal="center" wrapText="1"/>
      <protection/>
    </xf>
    <xf numFmtId="175" fontId="21" fillId="0" borderId="0" xfId="0" applyFont="1" applyAlignment="1">
      <alignment horizontal="center"/>
    </xf>
    <xf numFmtId="175" fontId="22" fillId="0" borderId="0" xfId="0" applyFont="1" applyAlignment="1">
      <alignment horizontal="center"/>
    </xf>
    <xf numFmtId="17" fontId="16" fillId="0" borderId="0" xfId="0" applyNumberFormat="1" applyFont="1" applyAlignment="1">
      <alignment horizontal="left"/>
    </xf>
    <xf numFmtId="37" fontId="16" fillId="0" borderId="0" xfId="0" applyNumberFormat="1" applyFont="1" applyAlignment="1" applyProtection="1">
      <alignment/>
      <protection/>
    </xf>
    <xf numFmtId="172" fontId="23" fillId="0" borderId="0" xfId="0" applyNumberFormat="1" applyFont="1" applyAlignment="1" applyProtection="1">
      <alignment/>
      <protection/>
    </xf>
    <xf numFmtId="178" fontId="16" fillId="0" borderId="0" xfId="15" applyNumberFormat="1" applyFont="1" applyAlignment="1" applyProtection="1">
      <alignment/>
      <protection/>
    </xf>
    <xf numFmtId="17" fontId="17" fillId="0" borderId="2" xfId="0" applyNumberFormat="1" applyFont="1" applyBorder="1" applyAlignment="1">
      <alignment horizontal="left"/>
    </xf>
    <xf numFmtId="175" fontId="17" fillId="0" borderId="2" xfId="0" applyFont="1" applyBorder="1" applyAlignment="1">
      <alignment/>
    </xf>
    <xf numFmtId="175" fontId="18" fillId="0" borderId="2" xfId="0" applyFont="1" applyBorder="1" applyAlignment="1">
      <alignment/>
    </xf>
    <xf numFmtId="178" fontId="17" fillId="0" borderId="2" xfId="15" applyNumberFormat="1" applyFont="1" applyBorder="1" applyAlignment="1">
      <alignment/>
    </xf>
    <xf numFmtId="37" fontId="24" fillId="0" borderId="0" xfId="0" applyNumberFormat="1" applyFont="1" applyFill="1" applyAlignment="1" applyProtection="1">
      <alignment/>
      <protection/>
    </xf>
    <xf numFmtId="176" fontId="24" fillId="0" borderId="0" xfId="0" applyNumberFormat="1" applyFont="1" applyFill="1" applyAlignment="1" applyProtection="1">
      <alignment/>
      <protection/>
    </xf>
    <xf numFmtId="178" fontId="24" fillId="0" borderId="0" xfId="15" applyNumberFormat="1" applyFont="1" applyFill="1" applyAlignment="1" applyProtection="1">
      <alignment/>
      <protection/>
    </xf>
    <xf numFmtId="175" fontId="25" fillId="0" borderId="0" xfId="0" applyFont="1" applyAlignment="1">
      <alignment/>
    </xf>
    <xf numFmtId="37" fontId="25" fillId="0" borderId="0" xfId="0" applyNumberFormat="1" applyFont="1" applyFill="1" applyAlignment="1" applyProtection="1">
      <alignment/>
      <protection/>
    </xf>
    <xf numFmtId="176" fontId="25" fillId="0" borderId="0" xfId="0" applyNumberFormat="1" applyFont="1" applyFill="1" applyAlignment="1" applyProtection="1">
      <alignment/>
      <protection/>
    </xf>
    <xf numFmtId="178" fontId="25" fillId="0" borderId="0" xfId="15" applyNumberFormat="1" applyFont="1" applyAlignment="1">
      <alignment/>
    </xf>
    <xf numFmtId="175" fontId="23" fillId="0" borderId="0" xfId="0" applyFont="1" applyAlignment="1">
      <alignment/>
    </xf>
    <xf numFmtId="37" fontId="17" fillId="0" borderId="0" xfId="0" applyNumberFormat="1" applyFont="1" applyAlignment="1" applyProtection="1">
      <alignment/>
      <protection/>
    </xf>
    <xf numFmtId="172" fontId="18" fillId="0" borderId="0" xfId="0" applyNumberFormat="1" applyFont="1" applyAlignment="1" applyProtection="1">
      <alignment/>
      <protection/>
    </xf>
    <xf numFmtId="178" fontId="17" fillId="0" borderId="0" xfId="15" applyNumberFormat="1" applyFont="1" applyAlignment="1" applyProtection="1">
      <alignment/>
      <protection/>
    </xf>
    <xf numFmtId="178" fontId="17" fillId="0" borderId="0" xfId="15" applyNumberFormat="1" applyFont="1" applyAlignment="1">
      <alignment/>
    </xf>
    <xf numFmtId="37" fontId="16" fillId="0" borderId="2" xfId="0" applyNumberFormat="1" applyFont="1" applyBorder="1" applyAlignment="1" applyProtection="1">
      <alignment/>
      <protection/>
    </xf>
    <xf numFmtId="175" fontId="16" fillId="0" borderId="2" xfId="0" applyFont="1" applyBorder="1" applyAlignment="1">
      <alignment/>
    </xf>
    <xf numFmtId="172" fontId="23" fillId="0" borderId="2" xfId="0" applyNumberFormat="1" applyFont="1" applyBorder="1" applyAlignment="1" applyProtection="1">
      <alignment/>
      <protection/>
    </xf>
    <xf numFmtId="178" fontId="16" fillId="0" borderId="2" xfId="15" applyNumberFormat="1" applyFont="1" applyBorder="1" applyAlignment="1" applyProtection="1">
      <alignment/>
      <protection/>
    </xf>
    <xf numFmtId="172" fontId="26" fillId="0" borderId="0" xfId="0" applyNumberFormat="1" applyFont="1" applyFill="1" applyAlignment="1" applyProtection="1">
      <alignment/>
      <protection/>
    </xf>
    <xf numFmtId="172" fontId="27" fillId="0" borderId="0" xfId="0" applyNumberFormat="1" applyFont="1" applyFill="1" applyAlignment="1" applyProtection="1">
      <alignment/>
      <protection/>
    </xf>
    <xf numFmtId="172" fontId="17" fillId="0" borderId="0" xfId="0" applyNumberFormat="1" applyFont="1" applyAlignment="1" applyProtection="1">
      <alignment/>
      <protection/>
    </xf>
    <xf numFmtId="178" fontId="16" fillId="0" borderId="0" xfId="15" applyNumberFormat="1" applyFont="1" applyAlignment="1">
      <alignment/>
    </xf>
    <xf numFmtId="172" fontId="16" fillId="0" borderId="2" xfId="0" applyNumberFormat="1" applyFont="1" applyBorder="1" applyAlignment="1" applyProtection="1">
      <alignment/>
      <protection/>
    </xf>
    <xf numFmtId="175" fontId="18" fillId="0" borderId="0" xfId="0" applyFont="1" applyBorder="1" applyAlignment="1">
      <alignment/>
    </xf>
    <xf numFmtId="175" fontId="17" fillId="0" borderId="0" xfId="0" applyFont="1" applyBorder="1" applyAlignment="1">
      <alignment/>
    </xf>
    <xf numFmtId="175" fontId="28" fillId="0" borderId="0" xfId="0" applyFont="1" applyAlignment="1">
      <alignment horizontal="center"/>
    </xf>
    <xf numFmtId="37" fontId="16" fillId="0" borderId="0" xfId="0" applyNumberFormat="1" applyFont="1" applyFill="1" applyAlignment="1" applyProtection="1">
      <alignment/>
      <protection/>
    </xf>
    <xf numFmtId="176" fontId="16" fillId="0" borderId="0" xfId="0" applyNumberFormat="1" applyFont="1" applyFill="1" applyAlignment="1" applyProtection="1">
      <alignment/>
      <protection/>
    </xf>
    <xf numFmtId="172" fontId="23" fillId="0" borderId="0" xfId="0" applyNumberFormat="1" applyFont="1" applyFill="1" applyAlignment="1" applyProtection="1">
      <alignment/>
      <protection/>
    </xf>
    <xf numFmtId="182" fontId="23" fillId="0" borderId="0" xfId="0" applyNumberFormat="1" applyFont="1" applyFill="1" applyAlignment="1" applyProtection="1">
      <alignment/>
      <protection/>
    </xf>
    <xf numFmtId="172" fontId="16" fillId="0" borderId="0" xfId="0" applyNumberFormat="1" applyFont="1" applyFill="1" applyAlignment="1" applyProtection="1">
      <alignment/>
      <protection/>
    </xf>
    <xf numFmtId="178" fontId="16" fillId="0" borderId="0" xfId="15" applyNumberFormat="1" applyFont="1" applyFill="1" applyAlignment="1" applyProtection="1">
      <alignment/>
      <protection/>
    </xf>
    <xf numFmtId="178" fontId="3" fillId="0" borderId="0" xfId="15" applyNumberFormat="1" applyFont="1" applyAlignment="1">
      <alignment horizontal="right"/>
    </xf>
    <xf numFmtId="175" fontId="0" fillId="0" borderId="0" xfId="0" applyAlignment="1">
      <alignment vertical="center"/>
    </xf>
    <xf numFmtId="175" fontId="2" fillId="0" borderId="0" xfId="0" applyFont="1" applyAlignment="1">
      <alignment vertical="center"/>
    </xf>
    <xf numFmtId="178" fontId="16" fillId="0" borderId="0" xfId="15" applyNumberFormat="1" applyFont="1" applyBorder="1" applyAlignment="1">
      <alignment/>
    </xf>
    <xf numFmtId="37" fontId="23" fillId="0" borderId="0" xfId="0" applyNumberFormat="1" applyFont="1" applyAlignment="1" applyProtection="1">
      <alignment/>
      <protection/>
    </xf>
    <xf numFmtId="178" fontId="23" fillId="0" borderId="0" xfId="15" applyNumberFormat="1" applyFont="1" applyAlignment="1" applyProtection="1">
      <alignment/>
      <protection/>
    </xf>
    <xf numFmtId="172" fontId="16" fillId="0" borderId="0" xfId="0" applyNumberFormat="1" applyFont="1" applyAlignment="1" applyProtection="1">
      <alignment/>
      <protection/>
    </xf>
    <xf numFmtId="172" fontId="3" fillId="0" borderId="0" xfId="0" applyNumberFormat="1" applyFont="1" applyBorder="1" applyAlignment="1" applyProtection="1">
      <alignment/>
      <protection/>
    </xf>
    <xf numFmtId="175" fontId="16" fillId="0" borderId="0" xfId="0" applyFont="1" applyFill="1" applyBorder="1" applyAlignment="1">
      <alignment/>
    </xf>
    <xf numFmtId="175" fontId="17" fillId="0" borderId="0" xfId="0" applyFont="1" applyFill="1" applyBorder="1" applyAlignment="1">
      <alignment/>
    </xf>
    <xf numFmtId="39" fontId="16" fillId="0" borderId="0" xfId="0" applyNumberFormat="1" applyFont="1" applyFill="1" applyBorder="1" applyAlignment="1" applyProtection="1">
      <alignment horizontal="right"/>
      <protection/>
    </xf>
    <xf numFmtId="172" fontId="17" fillId="0" borderId="0" xfId="0" applyNumberFormat="1" applyFont="1" applyBorder="1" applyAlignment="1" applyProtection="1">
      <alignment/>
      <protection/>
    </xf>
    <xf numFmtId="176" fontId="26" fillId="0" borderId="0" xfId="0" applyNumberFormat="1" applyFont="1" applyFill="1" applyAlignment="1" applyProtection="1">
      <alignment/>
      <protection/>
    </xf>
    <xf numFmtId="176" fontId="27" fillId="0" borderId="0" xfId="0" applyNumberFormat="1" applyFont="1" applyFill="1" applyAlignment="1" applyProtection="1">
      <alignment/>
      <protection/>
    </xf>
    <xf numFmtId="175" fontId="17" fillId="0" borderId="0" xfId="0" applyFont="1" applyAlignment="1">
      <alignment/>
    </xf>
    <xf numFmtId="175" fontId="17" fillId="0" borderId="0" xfId="0" applyFont="1" applyAlignment="1">
      <alignment vertical="center"/>
    </xf>
    <xf numFmtId="175" fontId="18" fillId="0" borderId="0" xfId="0" applyFont="1" applyAlignment="1">
      <alignment vertical="center"/>
    </xf>
    <xf numFmtId="175" fontId="17" fillId="0" borderId="0" xfId="0" applyFont="1" applyBorder="1" applyAlignment="1">
      <alignment/>
    </xf>
    <xf numFmtId="175" fontId="30" fillId="0" borderId="0" xfId="0" applyFont="1" applyFill="1" applyBorder="1" applyAlignment="1">
      <alignment/>
    </xf>
    <xf numFmtId="175" fontId="18" fillId="0" borderId="0" xfId="0" applyFont="1" applyFill="1" applyAlignment="1">
      <alignment/>
    </xf>
    <xf numFmtId="175" fontId="31" fillId="0" borderId="0" xfId="0" applyFont="1" applyFill="1" applyAlignment="1">
      <alignment horizontal="center" vertical="center"/>
    </xf>
    <xf numFmtId="37" fontId="16" fillId="0" borderId="0" xfId="0" applyNumberFormat="1" applyFont="1" applyBorder="1" applyAlignment="1" applyProtection="1">
      <alignment/>
      <protection/>
    </xf>
    <xf numFmtId="172" fontId="23" fillId="0" borderId="0" xfId="0" applyNumberFormat="1" applyFont="1" applyBorder="1" applyAlignment="1" applyProtection="1">
      <alignment/>
      <protection/>
    </xf>
    <xf numFmtId="175" fontId="17" fillId="0" borderId="0" xfId="0" applyFont="1" applyFill="1" applyAlignment="1">
      <alignment/>
    </xf>
    <xf numFmtId="175" fontId="16" fillId="0" borderId="0" xfId="0" applyNumberFormat="1" applyFont="1" applyAlignment="1" applyProtection="1">
      <alignment/>
      <protection/>
    </xf>
    <xf numFmtId="172" fontId="23" fillId="0" borderId="0" xfId="0" applyNumberFormat="1" applyFont="1" applyAlignment="1">
      <alignment/>
    </xf>
    <xf numFmtId="178" fontId="25" fillId="0" borderId="0" xfId="15" applyNumberFormat="1" applyFont="1" applyFill="1" applyAlignment="1" applyProtection="1">
      <alignment/>
      <protection/>
    </xf>
    <xf numFmtId="175" fontId="32" fillId="0" borderId="0" xfId="0" applyFont="1" applyAlignment="1">
      <alignment/>
    </xf>
    <xf numFmtId="175" fontId="33" fillId="0" borderId="0" xfId="0" applyFont="1" applyAlignment="1">
      <alignment/>
    </xf>
    <xf numFmtId="183" fontId="25" fillId="0" borderId="0" xfId="0" applyNumberFormat="1" applyFont="1" applyFill="1" applyAlignment="1" applyProtection="1">
      <alignment/>
      <protection/>
    </xf>
    <xf numFmtId="175" fontId="32" fillId="0" borderId="0" xfId="0" applyFont="1" applyBorder="1" applyAlignment="1">
      <alignment/>
    </xf>
    <xf numFmtId="172" fontId="25" fillId="0" borderId="0" xfId="0" applyNumberFormat="1" applyFont="1" applyFill="1" applyAlignment="1" applyProtection="1">
      <alignment/>
      <protection/>
    </xf>
    <xf numFmtId="178" fontId="25" fillId="0" borderId="0" xfId="15" applyNumberFormat="1" applyFont="1" applyAlignment="1">
      <alignment horizontal="right"/>
    </xf>
    <xf numFmtId="175" fontId="25" fillId="0" borderId="0" xfId="0" applyNumberFormat="1" applyFont="1" applyFill="1" applyAlignment="1" applyProtection="1">
      <alignment/>
      <protection/>
    </xf>
    <xf numFmtId="178" fontId="27" fillId="0" borderId="0" xfId="15" applyNumberFormat="1" applyFont="1" applyBorder="1" applyAlignment="1">
      <alignment/>
    </xf>
    <xf numFmtId="39" fontId="25" fillId="0" borderId="0" xfId="0" applyNumberFormat="1" applyFont="1" applyFill="1" applyBorder="1" applyAlignment="1" applyProtection="1">
      <alignment horizontal="right"/>
      <protection/>
    </xf>
    <xf numFmtId="37" fontId="16" fillId="0" borderId="0" xfId="0" applyNumberFormat="1" applyFont="1" applyAlignment="1" applyProtection="1">
      <alignment horizontal="right"/>
      <protection/>
    </xf>
    <xf numFmtId="172" fontId="23" fillId="0" borderId="0" xfId="0" applyNumberFormat="1" applyFont="1" applyAlignment="1" applyProtection="1">
      <alignment horizontal="right"/>
      <protection/>
    </xf>
    <xf numFmtId="175" fontId="16" fillId="0" borderId="0" xfId="0" applyFont="1" applyAlignment="1">
      <alignment horizontal="right"/>
    </xf>
    <xf numFmtId="178" fontId="16" fillId="0" borderId="0" xfId="15" applyNumberFormat="1" applyFont="1" applyAlignment="1" applyProtection="1">
      <alignment horizontal="right"/>
      <protection/>
    </xf>
    <xf numFmtId="177" fontId="23" fillId="0" borderId="0" xfId="15" applyNumberFormat="1" applyFont="1" applyAlignment="1" applyProtection="1">
      <alignment/>
      <protection/>
    </xf>
    <xf numFmtId="177" fontId="23" fillId="0" borderId="0" xfId="0" applyNumberFormat="1" applyFont="1" applyAlignment="1">
      <alignment/>
    </xf>
    <xf numFmtId="175" fontId="16" fillId="0" borderId="0" xfId="0" applyFont="1" applyAlignment="1" quotePrefix="1">
      <alignment/>
    </xf>
    <xf numFmtId="178" fontId="27" fillId="0" borderId="0" xfId="15" applyNumberFormat="1" applyFont="1" applyAlignment="1">
      <alignment/>
    </xf>
    <xf numFmtId="177" fontId="27" fillId="0" borderId="0" xfId="15" applyNumberFormat="1" applyFont="1" applyAlignment="1">
      <alignment/>
    </xf>
    <xf numFmtId="177" fontId="27" fillId="0" borderId="0" xfId="15" applyNumberFormat="1" applyFont="1" applyBorder="1" applyAlignment="1">
      <alignment/>
    </xf>
    <xf numFmtId="178" fontId="25" fillId="0" borderId="0" xfId="15" applyNumberFormat="1" applyFont="1" applyBorder="1" applyAlignment="1">
      <alignment/>
    </xf>
    <xf numFmtId="37" fontId="16" fillId="0" borderId="0" xfId="0" applyNumberFormat="1" applyFont="1" applyAlignment="1" applyProtection="1">
      <alignment/>
      <protection/>
    </xf>
    <xf numFmtId="172" fontId="23" fillId="0" borderId="0" xfId="0" applyNumberFormat="1" applyFont="1" applyAlignment="1" applyProtection="1">
      <alignment/>
      <protection/>
    </xf>
    <xf numFmtId="175" fontId="16" fillId="0" borderId="0" xfId="0" applyFont="1" applyAlignment="1">
      <alignment/>
    </xf>
    <xf numFmtId="178" fontId="16" fillId="0" borderId="0" xfId="15" applyNumberFormat="1" applyFont="1" applyAlignment="1" applyProtection="1">
      <alignment/>
      <protection/>
    </xf>
    <xf numFmtId="182" fontId="25" fillId="0" borderId="0" xfId="0" applyNumberFormat="1" applyFont="1" applyFill="1" applyAlignment="1" applyProtection="1">
      <alignment/>
      <protection/>
    </xf>
    <xf numFmtId="177" fontId="25" fillId="0" borderId="0" xfId="15" applyNumberFormat="1" applyFont="1" applyFill="1" applyAlignment="1" applyProtection="1">
      <alignment/>
      <protection/>
    </xf>
    <xf numFmtId="177" fontId="25" fillId="0" borderId="0" xfId="15" applyNumberFormat="1" applyFont="1" applyAlignment="1">
      <alignment/>
    </xf>
    <xf numFmtId="172" fontId="23" fillId="0" borderId="0" xfId="15" applyNumberFormat="1" applyFont="1" applyAlignment="1" applyProtection="1">
      <alignment/>
      <protection/>
    </xf>
    <xf numFmtId="175" fontId="16" fillId="0" borderId="0" xfId="0" applyFont="1" applyAlignment="1">
      <alignment vertical="center" wrapText="1"/>
    </xf>
    <xf numFmtId="175" fontId="16" fillId="0" borderId="0" xfId="0" applyFont="1" applyBorder="1" applyAlignment="1">
      <alignment/>
    </xf>
    <xf numFmtId="182" fontId="27" fillId="0" borderId="0" xfId="0" applyNumberFormat="1" applyFont="1" applyFill="1" applyAlignment="1" applyProtection="1">
      <alignment/>
      <protection/>
    </xf>
    <xf numFmtId="175" fontId="17" fillId="0" borderId="3" xfId="0" applyFont="1" applyBorder="1" applyAlignment="1">
      <alignment/>
    </xf>
    <xf numFmtId="177" fontId="26" fillId="0" borderId="0" xfId="15" applyNumberFormat="1" applyFont="1" applyFill="1" applyAlignment="1" applyProtection="1">
      <alignment/>
      <protection/>
    </xf>
    <xf numFmtId="178" fontId="26" fillId="0" borderId="0" xfId="15" applyNumberFormat="1" applyFont="1" applyFill="1" applyAlignment="1" applyProtection="1">
      <alignment/>
      <protection/>
    </xf>
    <xf numFmtId="178" fontId="18" fillId="0" borderId="0" xfId="15" applyNumberFormat="1" applyFont="1" applyAlignment="1">
      <alignment/>
    </xf>
    <xf numFmtId="177" fontId="18" fillId="0" borderId="0" xfId="15" applyNumberFormat="1" applyFont="1" applyAlignment="1">
      <alignment/>
    </xf>
    <xf numFmtId="177" fontId="18" fillId="0" borderId="0" xfId="15" applyNumberFormat="1" applyFont="1" applyBorder="1" applyAlignment="1">
      <alignment/>
    </xf>
    <xf numFmtId="178" fontId="17" fillId="0" borderId="0" xfId="15" applyNumberFormat="1" applyFont="1" applyBorder="1" applyAlignment="1">
      <alignment/>
    </xf>
    <xf numFmtId="178" fontId="18" fillId="0" borderId="0" xfId="15" applyNumberFormat="1" applyFont="1" applyBorder="1" applyAlignment="1">
      <alignment/>
    </xf>
    <xf numFmtId="175" fontId="28" fillId="0" borderId="0" xfId="0" applyFont="1" applyAlignment="1">
      <alignment horizontal="left"/>
    </xf>
    <xf numFmtId="182" fontId="23" fillId="0" borderId="0" xfId="0" applyNumberFormat="1" applyFont="1" applyAlignment="1" applyProtection="1">
      <alignment/>
      <protection/>
    </xf>
    <xf numFmtId="175" fontId="23" fillId="0" borderId="0" xfId="0" applyNumberFormat="1" applyFont="1" applyAlignment="1" applyProtection="1">
      <alignment/>
      <protection/>
    </xf>
    <xf numFmtId="175" fontId="23" fillId="0" borderId="0" xfId="0" applyFont="1" applyBorder="1" applyAlignment="1">
      <alignment/>
    </xf>
    <xf numFmtId="175" fontId="16" fillId="0" borderId="0" xfId="0" applyNumberFormat="1" applyFont="1" applyAlignment="1">
      <alignment/>
    </xf>
    <xf numFmtId="177" fontId="23" fillId="0" borderId="0" xfId="0" applyNumberFormat="1" applyFont="1" applyAlignment="1" applyProtection="1">
      <alignment/>
      <protection/>
    </xf>
    <xf numFmtId="177" fontId="23" fillId="0" borderId="0" xfId="15" applyNumberFormat="1" applyFont="1" applyAlignment="1">
      <alignment/>
    </xf>
    <xf numFmtId="175" fontId="23" fillId="0" borderId="0" xfId="0" applyNumberFormat="1" applyFont="1" applyAlignment="1">
      <alignment/>
    </xf>
    <xf numFmtId="182" fontId="23" fillId="0" borderId="0" xfId="0" applyNumberFormat="1" applyFont="1" applyAlignment="1" applyProtection="1">
      <alignment horizontal="right"/>
      <protection/>
    </xf>
    <xf numFmtId="182" fontId="23" fillId="0" borderId="0" xfId="0" applyNumberFormat="1" applyFont="1" applyAlignment="1">
      <alignment/>
    </xf>
    <xf numFmtId="182" fontId="23" fillId="0" borderId="0" xfId="0" applyNumberFormat="1" applyFont="1" applyAlignment="1" applyProtection="1">
      <alignment/>
      <protection/>
    </xf>
    <xf numFmtId="178" fontId="19" fillId="0" borderId="0" xfId="15" applyNumberFormat="1" applyFont="1" applyAlignment="1" applyProtection="1">
      <alignment horizontal="center" wrapText="1"/>
      <protection/>
    </xf>
    <xf numFmtId="178" fontId="21" fillId="0" borderId="0" xfId="15" applyNumberFormat="1" applyFont="1" applyAlignment="1">
      <alignment horizontal="center"/>
    </xf>
    <xf numFmtId="178" fontId="16" fillId="0" borderId="0" xfId="15" applyNumberFormat="1" applyFont="1" applyAlignment="1">
      <alignment vertical="center" wrapText="1"/>
    </xf>
    <xf numFmtId="178" fontId="16" fillId="0" borderId="0" xfId="15" applyNumberFormat="1" applyFont="1" applyFill="1" applyBorder="1" applyAlignment="1" applyProtection="1">
      <alignment horizontal="right"/>
      <protection/>
    </xf>
    <xf numFmtId="178" fontId="23" fillId="0" borderId="0" xfId="15" applyNumberFormat="1" applyFont="1" applyBorder="1" applyAlignment="1">
      <alignment/>
    </xf>
    <xf numFmtId="178" fontId="25" fillId="0" borderId="0" xfId="15" applyNumberFormat="1" applyFont="1" applyFill="1" applyBorder="1" applyAlignment="1">
      <alignment/>
    </xf>
    <xf numFmtId="175" fontId="17" fillId="0" borderId="0" xfId="0" applyNumberFormat="1" applyFont="1" applyAlignment="1">
      <alignment/>
    </xf>
    <xf numFmtId="37" fontId="3" fillId="0" borderId="0" xfId="0" applyNumberFormat="1" applyFont="1" applyAlignment="1" applyProtection="1">
      <alignment/>
      <protection/>
    </xf>
    <xf numFmtId="175" fontId="3" fillId="0" borderId="0" xfId="0" applyFont="1" applyAlignment="1">
      <alignment/>
    </xf>
    <xf numFmtId="175" fontId="34" fillId="0" borderId="0" xfId="0" applyFont="1" applyAlignment="1">
      <alignment/>
    </xf>
    <xf numFmtId="175" fontId="34" fillId="0" borderId="0" xfId="0" applyFont="1" applyBorder="1" applyAlignment="1">
      <alignment/>
    </xf>
    <xf numFmtId="178" fontId="4" fillId="0" borderId="0" xfId="15" applyNumberFormat="1" applyFont="1" applyBorder="1" applyAlignment="1">
      <alignment/>
    </xf>
    <xf numFmtId="175" fontId="35" fillId="2" borderId="0" xfId="0" applyFont="1" applyFill="1" applyAlignment="1">
      <alignment/>
    </xf>
    <xf numFmtId="175" fontId="16" fillId="0" borderId="0" xfId="0" applyFont="1" applyAlignment="1">
      <alignment vertical="center"/>
    </xf>
    <xf numFmtId="175" fontId="23" fillId="0" borderId="0" xfId="0" applyFont="1" applyAlignment="1">
      <alignment vertical="center"/>
    </xf>
    <xf numFmtId="175" fontId="16" fillId="0" borderId="0" xfId="0" applyFont="1" applyFill="1" applyAlignment="1">
      <alignment/>
    </xf>
    <xf numFmtId="175" fontId="3" fillId="0" borderId="0" xfId="0" applyFont="1" applyAlignment="1">
      <alignment vertical="center"/>
    </xf>
    <xf numFmtId="175" fontId="3" fillId="0" borderId="0" xfId="0" applyNumberFormat="1" applyFont="1" applyAlignment="1" applyProtection="1">
      <alignment/>
      <protection/>
    </xf>
    <xf numFmtId="175" fontId="0" fillId="0" borderId="0" xfId="0" applyAlignment="1">
      <alignment/>
    </xf>
    <xf numFmtId="178" fontId="16" fillId="0" borderId="0" xfId="15" applyNumberFormat="1" applyFont="1" applyBorder="1" applyAlignment="1" applyProtection="1">
      <alignment/>
      <protection/>
    </xf>
    <xf numFmtId="175" fontId="3" fillId="0" borderId="0" xfId="0" applyFont="1" applyAlignment="1">
      <alignment/>
    </xf>
    <xf numFmtId="175" fontId="16" fillId="0" borderId="0" xfId="0" applyFont="1" applyAlignment="1">
      <alignment vertical="center" wrapText="1"/>
    </xf>
    <xf numFmtId="175" fontId="16" fillId="0" borderId="0" xfId="0" applyFont="1" applyAlignment="1">
      <alignment horizontal="left" vertical="center" wrapText="1"/>
    </xf>
    <xf numFmtId="175" fontId="0" fillId="0" borderId="0" xfId="0" applyAlignment="1">
      <alignment vertical="center" wrapText="1"/>
    </xf>
    <xf numFmtId="175" fontId="29" fillId="0" borderId="0" xfId="0" applyFont="1" applyAlignment="1" quotePrefix="1">
      <alignment horizontal="center" vertical="center" wrapText="1"/>
    </xf>
    <xf numFmtId="175" fontId="29" fillId="0" borderId="0" xfId="0" applyFont="1" applyAlignment="1">
      <alignment horizontal="center" vertical="center" wrapText="1"/>
    </xf>
    <xf numFmtId="175" fontId="1" fillId="0" borderId="0" xfId="0" applyFont="1" applyAlignment="1">
      <alignment horizontal="center" vertical="center"/>
    </xf>
    <xf numFmtId="175" fontId="29" fillId="0" borderId="0" xfId="0" applyFont="1" applyAlignment="1">
      <alignment horizontal="center" vertical="center"/>
    </xf>
    <xf numFmtId="175" fontId="11" fillId="0" borderId="0" xfId="0" applyFont="1" applyAlignment="1">
      <alignment horizontal="center" vertical="center"/>
    </xf>
    <xf numFmtId="175" fontId="30" fillId="0" borderId="0" xfId="0" applyFont="1" applyAlignment="1">
      <alignment horizontal="center" vertical="center"/>
    </xf>
    <xf numFmtId="175" fontId="17"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24"/>
  <sheetViews>
    <sheetView view="pageBreakPreview" zoomScale="60" zoomScaleNormal="60" workbookViewId="0" topLeftCell="A1">
      <selection activeCell="B35" sqref="B35:K35"/>
    </sheetView>
  </sheetViews>
  <sheetFormatPr defaultColWidth="9.77734375" defaultRowHeight="15"/>
  <cols>
    <col min="1" max="1" width="21.99609375" style="0" customWidth="1"/>
    <col min="2" max="2" width="15.77734375" style="0" customWidth="1"/>
    <col min="3" max="3" width="2.77734375" style="0" customWidth="1"/>
    <col min="4" max="4" width="15.77734375" style="0" customWidth="1"/>
    <col min="5" max="5" width="15.77734375" style="1" customWidth="1"/>
    <col min="6" max="6" width="15.77734375" style="0" customWidth="1"/>
    <col min="7" max="7" width="15.77734375" style="1" customWidth="1"/>
    <col min="8" max="8" width="15.77734375" style="0" customWidth="1"/>
    <col min="9" max="9" width="15.77734375" style="1" customWidth="1"/>
    <col min="10" max="10" width="2.77734375" style="1" customWidth="1"/>
    <col min="11" max="11" width="15.77734375" style="24" customWidth="1"/>
    <col min="12" max="12" width="8.88671875" style="0" customWidth="1"/>
    <col min="13" max="13" width="12.77734375" style="0" customWidth="1"/>
    <col min="14" max="14" width="10.10546875" style="0" customWidth="1"/>
    <col min="15" max="15" width="7.10546875" style="1" customWidth="1"/>
    <col min="16" max="16" width="9.88671875" style="0" customWidth="1"/>
    <col min="17" max="17" width="14.10546875" style="1" customWidth="1"/>
    <col min="18" max="18" width="11.88671875" style="0" customWidth="1"/>
    <col min="19" max="19" width="6.10546875" style="0" customWidth="1"/>
    <col min="20" max="20" width="5.77734375" style="0" customWidth="1"/>
    <col min="21" max="21" width="10.77734375" style="0" customWidth="1"/>
    <col min="22" max="22" width="5.77734375" style="0" customWidth="1"/>
    <col min="23" max="23" width="9.77734375" style="0" customWidth="1"/>
  </cols>
  <sheetData>
    <row r="1" ht="44.25" customHeight="1">
      <c r="F1" s="64" t="s">
        <v>10</v>
      </c>
    </row>
    <row r="2" ht="25.5" customHeight="1"/>
    <row r="3" spans="1:11" ht="25.5" customHeight="1">
      <c r="A3" s="23" t="s">
        <v>11</v>
      </c>
      <c r="B3" s="25"/>
      <c r="C3" s="25"/>
      <c r="D3" s="25"/>
      <c r="E3" s="26"/>
      <c r="F3" s="25"/>
      <c r="G3" s="26"/>
      <c r="H3" s="25"/>
      <c r="I3" s="26"/>
      <c r="J3" s="26"/>
      <c r="K3" s="25"/>
    </row>
    <row r="4" spans="1:17" s="72" customFormat="1" ht="49.5" customHeight="1">
      <c r="A4" s="169" t="s">
        <v>17</v>
      </c>
      <c r="B4" s="169"/>
      <c r="C4" s="169"/>
      <c r="D4" s="169"/>
      <c r="E4" s="169"/>
      <c r="F4" s="169"/>
      <c r="G4" s="169"/>
      <c r="H4" s="169"/>
      <c r="I4" s="169"/>
      <c r="J4" s="169"/>
      <c r="K4" s="169"/>
      <c r="O4" s="73"/>
      <c r="Q4" s="73"/>
    </row>
    <row r="5" spans="1:17" s="72" customFormat="1" ht="30" customHeight="1">
      <c r="A5" s="169" t="s">
        <v>16</v>
      </c>
      <c r="B5" s="169"/>
      <c r="C5" s="169"/>
      <c r="D5" s="169"/>
      <c r="E5" s="169"/>
      <c r="F5" s="169"/>
      <c r="G5" s="169"/>
      <c r="H5" s="169"/>
      <c r="I5" s="169"/>
      <c r="J5" s="169"/>
      <c r="K5" s="169"/>
      <c r="O5" s="73"/>
      <c r="Q5" s="73"/>
    </row>
    <row r="6" spans="1:17" s="72" customFormat="1" ht="49.5" customHeight="1">
      <c r="A6" s="169" t="s">
        <v>12</v>
      </c>
      <c r="B6" s="169"/>
      <c r="C6" s="169"/>
      <c r="D6" s="169"/>
      <c r="E6" s="169"/>
      <c r="F6" s="169"/>
      <c r="G6" s="169"/>
      <c r="H6" s="169"/>
      <c r="I6" s="169"/>
      <c r="J6" s="169"/>
      <c r="K6" s="169"/>
      <c r="O6" s="73"/>
      <c r="Q6" s="73"/>
    </row>
    <row r="7" spans="1:17" s="72" customFormat="1" ht="30" customHeight="1">
      <c r="A7" s="169" t="s">
        <v>14</v>
      </c>
      <c r="B7" s="169"/>
      <c r="C7" s="169"/>
      <c r="D7" s="169"/>
      <c r="E7" s="169"/>
      <c r="F7" s="169"/>
      <c r="G7" s="169"/>
      <c r="H7" s="169"/>
      <c r="I7" s="169"/>
      <c r="J7" s="169"/>
      <c r="K7" s="169"/>
      <c r="O7" s="73"/>
      <c r="Q7" s="73"/>
    </row>
    <row r="8" spans="1:17" s="72" customFormat="1" ht="30" customHeight="1">
      <c r="A8" s="169" t="s">
        <v>15</v>
      </c>
      <c r="B8" s="169"/>
      <c r="C8" s="169"/>
      <c r="D8" s="169"/>
      <c r="E8" s="169"/>
      <c r="F8" s="169"/>
      <c r="G8" s="169"/>
      <c r="H8" s="169"/>
      <c r="I8" s="169"/>
      <c r="J8" s="169"/>
      <c r="K8" s="169"/>
      <c r="O8" s="73"/>
      <c r="Q8" s="73"/>
    </row>
    <row r="9" spans="1:17" s="72" customFormat="1" ht="30" customHeight="1">
      <c r="A9" s="169" t="s">
        <v>29</v>
      </c>
      <c r="B9" s="169"/>
      <c r="C9" s="169"/>
      <c r="D9" s="169"/>
      <c r="E9" s="169"/>
      <c r="F9" s="169"/>
      <c r="G9" s="169"/>
      <c r="H9" s="169"/>
      <c r="I9" s="169"/>
      <c r="J9" s="169"/>
      <c r="K9" s="169"/>
      <c r="O9" s="73"/>
      <c r="Q9" s="73"/>
    </row>
    <row r="10" spans="1:17" s="72" customFormat="1" ht="30" customHeight="1">
      <c r="A10" s="174" t="s">
        <v>27</v>
      </c>
      <c r="B10" s="175"/>
      <c r="C10" s="175"/>
      <c r="D10" s="175"/>
      <c r="E10" s="175"/>
      <c r="F10" s="175"/>
      <c r="G10" s="175"/>
      <c r="H10" s="175"/>
      <c r="I10" s="175"/>
      <c r="J10" s="175"/>
      <c r="K10" s="175"/>
      <c r="O10" s="73"/>
      <c r="Q10" s="73"/>
    </row>
    <row r="11" spans="1:17" s="72" customFormat="1" ht="24.75" customHeight="1">
      <c r="A11" s="172" t="s">
        <v>25</v>
      </c>
      <c r="B11" s="173"/>
      <c r="C11" s="173"/>
      <c r="D11" s="173"/>
      <c r="E11" s="173"/>
      <c r="F11" s="173"/>
      <c r="G11" s="173"/>
      <c r="H11" s="173"/>
      <c r="I11" s="173"/>
      <c r="J11" s="173"/>
      <c r="K11" s="173"/>
      <c r="O11" s="73"/>
      <c r="Q11" s="73"/>
    </row>
    <row r="12" spans="1:17" s="72" customFormat="1" ht="24.75" customHeight="1">
      <c r="A12" s="173" t="s">
        <v>24</v>
      </c>
      <c r="B12" s="173"/>
      <c r="C12" s="173"/>
      <c r="D12" s="173"/>
      <c r="E12" s="173"/>
      <c r="F12" s="173"/>
      <c r="G12" s="173"/>
      <c r="H12" s="173"/>
      <c r="I12" s="173"/>
      <c r="J12" s="173"/>
      <c r="K12" s="173"/>
      <c r="O12" s="73"/>
      <c r="Q12" s="73"/>
    </row>
    <row r="13" spans="1:17" s="72" customFormat="1" ht="30" customHeight="1">
      <c r="A13" s="170" t="s">
        <v>30</v>
      </c>
      <c r="B13" s="171"/>
      <c r="C13" s="171"/>
      <c r="D13" s="171"/>
      <c r="E13" s="171"/>
      <c r="F13" s="171"/>
      <c r="G13" s="171"/>
      <c r="H13" s="171"/>
      <c r="I13" s="171"/>
      <c r="J13" s="171"/>
      <c r="K13" s="171"/>
      <c r="O13" s="73"/>
      <c r="Q13" s="73"/>
    </row>
    <row r="14" spans="1:17" s="72" customFormat="1" ht="24.75" customHeight="1">
      <c r="A14" s="175" t="s">
        <v>22</v>
      </c>
      <c r="B14" s="176"/>
      <c r="C14" s="176"/>
      <c r="D14" s="176"/>
      <c r="E14" s="176"/>
      <c r="F14" s="176"/>
      <c r="G14" s="176"/>
      <c r="H14" s="176"/>
      <c r="I14" s="176"/>
      <c r="J14" s="176"/>
      <c r="K14" s="176"/>
      <c r="O14" s="73"/>
      <c r="Q14" s="73"/>
    </row>
    <row r="15" spans="1:17" s="72" customFormat="1" ht="24.75" customHeight="1">
      <c r="A15" s="175" t="s">
        <v>23</v>
      </c>
      <c r="B15" s="176"/>
      <c r="C15" s="176"/>
      <c r="D15" s="176"/>
      <c r="E15" s="176"/>
      <c r="F15" s="176"/>
      <c r="G15" s="176"/>
      <c r="H15" s="176"/>
      <c r="I15" s="176"/>
      <c r="J15" s="176"/>
      <c r="K15" s="176"/>
      <c r="O15" s="73"/>
      <c r="Q15" s="73"/>
    </row>
    <row r="16" spans="1:17" s="72" customFormat="1" ht="24.75" customHeight="1">
      <c r="A16" s="175" t="s">
        <v>28</v>
      </c>
      <c r="B16" s="176"/>
      <c r="C16" s="176"/>
      <c r="D16" s="176"/>
      <c r="E16" s="176"/>
      <c r="F16" s="176"/>
      <c r="G16" s="176"/>
      <c r="H16" s="176"/>
      <c r="I16" s="176"/>
      <c r="J16" s="176"/>
      <c r="K16" s="176"/>
      <c r="O16" s="73"/>
      <c r="Q16" s="73"/>
    </row>
    <row r="17" spans="1:12" ht="33" customHeight="1">
      <c r="A17" s="23" t="s">
        <v>26</v>
      </c>
      <c r="B17" s="25"/>
      <c r="C17" s="26"/>
      <c r="D17" s="25"/>
      <c r="E17" s="26"/>
      <c r="F17" s="25"/>
      <c r="G17" s="62"/>
      <c r="H17" s="63"/>
      <c r="I17" s="62"/>
      <c r="J17" s="62"/>
      <c r="K17" s="63"/>
      <c r="L17" s="7"/>
    </row>
    <row r="18" spans="1:11" ht="39.75" customHeight="1">
      <c r="A18" s="5" t="s">
        <v>0</v>
      </c>
      <c r="B18" s="25"/>
      <c r="C18" s="25"/>
      <c r="D18" s="25"/>
      <c r="E18" s="26"/>
      <c r="F18" s="25"/>
      <c r="G18" s="26"/>
      <c r="H18" s="25"/>
      <c r="I18" s="26"/>
      <c r="J18" s="26"/>
      <c r="K18" s="25"/>
    </row>
    <row r="19" spans="1:11" ht="15" customHeight="1">
      <c r="A19" s="23"/>
      <c r="B19" s="25"/>
      <c r="C19" s="25"/>
      <c r="D19" s="25"/>
      <c r="E19" s="26"/>
      <c r="F19" s="25"/>
      <c r="G19" s="26"/>
      <c r="H19" s="25"/>
      <c r="I19" s="26"/>
      <c r="J19" s="26"/>
      <c r="K19" s="25"/>
    </row>
    <row r="20" spans="1:12" ht="141.75">
      <c r="A20" s="27" t="s">
        <v>2</v>
      </c>
      <c r="B20" s="28" t="s">
        <v>21</v>
      </c>
      <c r="C20" s="27"/>
      <c r="D20" s="28" t="s">
        <v>13</v>
      </c>
      <c r="E20" s="29" t="s">
        <v>3</v>
      </c>
      <c r="F20" s="28" t="s">
        <v>19</v>
      </c>
      <c r="G20" s="29" t="s">
        <v>3</v>
      </c>
      <c r="H20" s="28" t="s">
        <v>18</v>
      </c>
      <c r="I20" s="29" t="s">
        <v>3</v>
      </c>
      <c r="J20" s="29"/>
      <c r="K20" s="30" t="s">
        <v>20</v>
      </c>
      <c r="L20" s="3"/>
    </row>
    <row r="21" spans="1:12" ht="25.5" customHeight="1">
      <c r="A21" s="31"/>
      <c r="B21" s="31"/>
      <c r="C21" s="31"/>
      <c r="D21" s="31"/>
      <c r="E21" s="32"/>
      <c r="F21" s="31"/>
      <c r="G21" s="32"/>
      <c r="H21" s="31"/>
      <c r="I21" s="32"/>
      <c r="J21" s="32"/>
      <c r="K21" s="31"/>
      <c r="L21" s="3"/>
    </row>
    <row r="22" spans="1:22" ht="25.5" customHeight="1">
      <c r="A22" s="33">
        <v>39904</v>
      </c>
      <c r="B22" s="34">
        <v>20259</v>
      </c>
      <c r="C22" s="23"/>
      <c r="D22" s="34">
        <v>3052</v>
      </c>
      <c r="E22" s="35">
        <f>SUM((D22/$B22)*100)</f>
        <v>15.064909422972505</v>
      </c>
      <c r="F22" s="23">
        <v>613</v>
      </c>
      <c r="G22" s="35">
        <f>SUM((F22/$B22)*100)</f>
        <v>3.025815686855225</v>
      </c>
      <c r="H22" s="23">
        <v>95</v>
      </c>
      <c r="I22" s="35">
        <f aca="true" t="shared" si="0" ref="I22:I33">SUM((H22/$B22)*100)</f>
        <v>0.4689273902956711</v>
      </c>
      <c r="J22" s="35"/>
      <c r="K22" s="36">
        <v>11708</v>
      </c>
      <c r="L22" s="4"/>
      <c r="M22" s="10"/>
      <c r="N22" s="8"/>
      <c r="O22" s="7"/>
      <c r="P22" s="8"/>
      <c r="Q22" s="7"/>
      <c r="R22" s="7"/>
      <c r="V22" s="17"/>
    </row>
    <row r="23" spans="1:18" ht="25.5" customHeight="1">
      <c r="A23" s="33">
        <v>39934</v>
      </c>
      <c r="B23" s="34">
        <v>18976</v>
      </c>
      <c r="C23" s="23"/>
      <c r="D23" s="34">
        <v>3272</v>
      </c>
      <c r="E23" s="35">
        <f>SUM((D23/$B23)*100)</f>
        <v>17.24283305227656</v>
      </c>
      <c r="F23" s="23">
        <v>576</v>
      </c>
      <c r="G23" s="35">
        <f>SUM((F23/$B23)*100)</f>
        <v>3.0354131534569984</v>
      </c>
      <c r="H23" s="23">
        <v>76</v>
      </c>
      <c r="I23" s="35">
        <f t="shared" si="0"/>
        <v>0.40050590219224286</v>
      </c>
      <c r="J23" s="35"/>
      <c r="K23" s="36">
        <v>11247.25</v>
      </c>
      <c r="L23" s="18"/>
      <c r="M23" s="10"/>
      <c r="N23" s="8"/>
      <c r="O23" s="7"/>
      <c r="P23" s="8"/>
      <c r="Q23" s="7"/>
      <c r="R23" s="7"/>
    </row>
    <row r="24" spans="1:18" ht="25.5" customHeight="1">
      <c r="A24" s="33">
        <v>39965</v>
      </c>
      <c r="B24" s="34">
        <v>15541</v>
      </c>
      <c r="C24" s="23"/>
      <c r="D24" s="34">
        <v>3262</v>
      </c>
      <c r="E24" s="35">
        <f aca="true" t="shared" si="1" ref="E24:E33">SUM((D24/$B24)*100)</f>
        <v>20.989640306286596</v>
      </c>
      <c r="F24" s="23">
        <v>662</v>
      </c>
      <c r="G24" s="35">
        <f aca="true" t="shared" si="2" ref="G24:G33">SUM((F24/$B24)*100)</f>
        <v>4.259700147995624</v>
      </c>
      <c r="H24" s="23">
        <v>117</v>
      </c>
      <c r="I24" s="35">
        <f t="shared" si="0"/>
        <v>0.7528473071230938</v>
      </c>
      <c r="J24" s="35"/>
      <c r="K24" s="36">
        <v>9045.375</v>
      </c>
      <c r="L24" s="18"/>
      <c r="M24" s="10"/>
      <c r="N24" s="8"/>
      <c r="O24" s="7"/>
      <c r="P24" s="8"/>
      <c r="Q24" s="7"/>
      <c r="R24" s="7"/>
    </row>
    <row r="25" spans="1:18" ht="25.5" customHeight="1">
      <c r="A25" s="33">
        <v>39995</v>
      </c>
      <c r="B25" s="34">
        <v>15000</v>
      </c>
      <c r="C25" s="23"/>
      <c r="D25" s="34">
        <v>2896</v>
      </c>
      <c r="E25" s="35">
        <f t="shared" si="1"/>
        <v>19.306666666666665</v>
      </c>
      <c r="F25" s="23">
        <v>740</v>
      </c>
      <c r="G25" s="35">
        <f t="shared" si="2"/>
        <v>4.933333333333334</v>
      </c>
      <c r="H25" s="23">
        <v>963</v>
      </c>
      <c r="I25" s="35">
        <f t="shared" si="0"/>
        <v>6.419999999999999</v>
      </c>
      <c r="J25" s="35"/>
      <c r="K25" s="36">
        <v>8247.475</v>
      </c>
      <c r="L25" s="18"/>
      <c r="M25" s="10"/>
      <c r="N25" s="8"/>
      <c r="O25" s="7"/>
      <c r="P25" s="8"/>
      <c r="Q25" s="7"/>
      <c r="R25" s="7"/>
    </row>
    <row r="26" spans="1:18" ht="25.5" customHeight="1">
      <c r="A26" s="33">
        <v>40026</v>
      </c>
      <c r="B26" s="34">
        <v>17589</v>
      </c>
      <c r="C26" s="23"/>
      <c r="D26" s="34">
        <v>2739</v>
      </c>
      <c r="E26" s="35">
        <f t="shared" si="1"/>
        <v>15.572232645403378</v>
      </c>
      <c r="F26" s="23">
        <v>576</v>
      </c>
      <c r="G26" s="35">
        <f t="shared" si="2"/>
        <v>3.2747740064813238</v>
      </c>
      <c r="H26" s="23">
        <v>3483</v>
      </c>
      <c r="I26" s="35">
        <f t="shared" si="0"/>
        <v>19.802149070441754</v>
      </c>
      <c r="J26" s="35"/>
      <c r="K26" s="36">
        <v>8447.1</v>
      </c>
      <c r="L26" s="18"/>
      <c r="M26" s="10"/>
      <c r="N26" s="8"/>
      <c r="O26" s="7"/>
      <c r="P26" s="8"/>
      <c r="Q26" s="7"/>
      <c r="R26" s="7"/>
    </row>
    <row r="27" spans="1:18" ht="25.5" customHeight="1">
      <c r="A27" s="33">
        <v>40057</v>
      </c>
      <c r="B27" s="34">
        <v>13886</v>
      </c>
      <c r="C27" s="23"/>
      <c r="D27" s="34">
        <v>2919</v>
      </c>
      <c r="E27" s="35">
        <f t="shared" si="1"/>
        <v>21.021172403860003</v>
      </c>
      <c r="F27" s="23">
        <v>710</v>
      </c>
      <c r="G27" s="35">
        <f t="shared" si="2"/>
        <v>5.113063517211581</v>
      </c>
      <c r="H27" s="23">
        <v>116</v>
      </c>
      <c r="I27" s="35">
        <f t="shared" si="0"/>
        <v>0.8353737577416103</v>
      </c>
      <c r="J27" s="35"/>
      <c r="K27" s="36">
        <v>7157.875</v>
      </c>
      <c r="L27" s="18"/>
      <c r="M27" s="10"/>
      <c r="N27" s="8"/>
      <c r="O27" s="7"/>
      <c r="P27" s="8"/>
      <c r="Q27" s="7"/>
      <c r="R27" s="7"/>
    </row>
    <row r="28" spans="1:18" ht="25.5" customHeight="1">
      <c r="A28" s="33">
        <v>40087</v>
      </c>
      <c r="B28" s="34">
        <v>12757</v>
      </c>
      <c r="C28" s="23"/>
      <c r="D28" s="34">
        <v>2845</v>
      </c>
      <c r="E28" s="35">
        <f t="shared" si="1"/>
        <v>22.301481539546916</v>
      </c>
      <c r="F28" s="23">
        <v>694</v>
      </c>
      <c r="G28" s="35">
        <f t="shared" si="2"/>
        <v>5.440150505604766</v>
      </c>
      <c r="H28" s="23">
        <v>107</v>
      </c>
      <c r="I28" s="35">
        <f t="shared" si="0"/>
        <v>0.8387551932272478</v>
      </c>
      <c r="J28" s="35"/>
      <c r="K28" s="36">
        <v>6555.8</v>
      </c>
      <c r="L28" s="18"/>
      <c r="M28" s="10"/>
      <c r="N28" s="8"/>
      <c r="O28" s="7"/>
      <c r="P28" s="8"/>
      <c r="Q28" s="7"/>
      <c r="R28" s="7"/>
    </row>
    <row r="29" spans="1:18" ht="25.5" customHeight="1">
      <c r="A29" s="33">
        <v>40118</v>
      </c>
      <c r="B29" s="34">
        <v>16364</v>
      </c>
      <c r="C29" s="23"/>
      <c r="D29" s="34">
        <v>3101</v>
      </c>
      <c r="E29" s="35">
        <f t="shared" si="1"/>
        <v>18.950134441456857</v>
      </c>
      <c r="F29" s="23">
        <v>1069</v>
      </c>
      <c r="G29" s="35">
        <f t="shared" si="2"/>
        <v>6.5326326081642625</v>
      </c>
      <c r="H29" s="23">
        <v>105</v>
      </c>
      <c r="I29" s="35">
        <f t="shared" si="0"/>
        <v>0.6416524077242728</v>
      </c>
      <c r="J29" s="35"/>
      <c r="K29" s="36">
        <v>6887.4</v>
      </c>
      <c r="L29" s="18"/>
      <c r="M29" s="10"/>
      <c r="N29" s="8"/>
      <c r="O29" s="7"/>
      <c r="P29" s="8"/>
      <c r="Q29" s="7"/>
      <c r="R29" s="7"/>
    </row>
    <row r="30" spans="1:18" ht="25.5" customHeight="1">
      <c r="A30" s="33">
        <v>40148</v>
      </c>
      <c r="B30" s="34">
        <v>15178</v>
      </c>
      <c r="C30" s="23"/>
      <c r="D30" s="34">
        <v>2349</v>
      </c>
      <c r="E30" s="35">
        <f t="shared" si="1"/>
        <v>15.476347344841217</v>
      </c>
      <c r="F30" s="23">
        <v>815</v>
      </c>
      <c r="G30" s="35">
        <f t="shared" si="2"/>
        <v>5.369613914876795</v>
      </c>
      <c r="H30" s="23">
        <v>231</v>
      </c>
      <c r="I30" s="35">
        <f t="shared" si="0"/>
        <v>1.521939649492687</v>
      </c>
      <c r="J30" s="35"/>
      <c r="K30" s="36">
        <v>6815.925</v>
      </c>
      <c r="L30" s="18"/>
      <c r="M30" s="10"/>
      <c r="N30" s="8"/>
      <c r="O30" s="7"/>
      <c r="P30" s="8"/>
      <c r="Q30" s="7"/>
      <c r="R30" s="7"/>
    </row>
    <row r="31" spans="1:18" ht="25.5" customHeight="1">
      <c r="A31" s="33">
        <v>40179</v>
      </c>
      <c r="B31" s="34">
        <v>18118</v>
      </c>
      <c r="C31" s="23"/>
      <c r="D31" s="34">
        <v>2868</v>
      </c>
      <c r="E31" s="35">
        <f t="shared" si="1"/>
        <v>15.82956176178386</v>
      </c>
      <c r="F31" s="23">
        <v>710</v>
      </c>
      <c r="G31" s="35">
        <f t="shared" si="2"/>
        <v>3.918754829451374</v>
      </c>
      <c r="H31" s="23">
        <v>452</v>
      </c>
      <c r="I31" s="35">
        <f t="shared" si="0"/>
        <v>2.494756595650734</v>
      </c>
      <c r="J31" s="35"/>
      <c r="K31" s="36">
        <v>7513.325</v>
      </c>
      <c r="L31" s="18"/>
      <c r="M31" s="10"/>
      <c r="N31" s="8"/>
      <c r="O31" s="7"/>
      <c r="P31" s="8"/>
      <c r="Q31" s="7"/>
      <c r="R31" s="7"/>
    </row>
    <row r="32" spans="1:18" ht="25.5" customHeight="1">
      <c r="A32" s="33">
        <v>40210</v>
      </c>
      <c r="B32" s="34">
        <v>27607</v>
      </c>
      <c r="C32" s="23"/>
      <c r="D32" s="34">
        <v>4645</v>
      </c>
      <c r="E32" s="35">
        <f t="shared" si="1"/>
        <v>16.82544282247256</v>
      </c>
      <c r="F32" s="23">
        <v>758</v>
      </c>
      <c r="G32" s="35">
        <f t="shared" si="2"/>
        <v>2.745680443365813</v>
      </c>
      <c r="H32" s="23">
        <v>256</v>
      </c>
      <c r="I32" s="35">
        <f t="shared" si="0"/>
        <v>0.9273010468359475</v>
      </c>
      <c r="J32" s="35"/>
      <c r="K32" s="36">
        <v>9657</v>
      </c>
      <c r="L32" s="18"/>
      <c r="M32" s="10"/>
      <c r="N32" s="8"/>
      <c r="O32" s="7"/>
      <c r="P32" s="8"/>
      <c r="Q32" s="7"/>
      <c r="R32" s="7"/>
    </row>
    <row r="33" spans="1:17" ht="25.5" customHeight="1">
      <c r="A33" s="33">
        <v>40238</v>
      </c>
      <c r="B33" s="34">
        <v>23697</v>
      </c>
      <c r="C33" s="23"/>
      <c r="D33" s="34">
        <v>4913</v>
      </c>
      <c r="E33" s="35">
        <f t="shared" si="1"/>
        <v>20.732582183398744</v>
      </c>
      <c r="F33" s="23">
        <v>886</v>
      </c>
      <c r="G33" s="35">
        <f t="shared" si="2"/>
        <v>3.7388698991433515</v>
      </c>
      <c r="H33" s="23">
        <v>270</v>
      </c>
      <c r="I33" s="35">
        <f t="shared" si="0"/>
        <v>1.139384732244588</v>
      </c>
      <c r="J33" s="35"/>
      <c r="K33" s="36">
        <v>10122.925</v>
      </c>
      <c r="M33" s="1"/>
      <c r="Q33"/>
    </row>
    <row r="34" spans="1:11" ht="24.75" customHeight="1">
      <c r="A34" s="37"/>
      <c r="B34" s="38"/>
      <c r="C34" s="38"/>
      <c r="D34" s="38"/>
      <c r="E34" s="39"/>
      <c r="F34" s="38"/>
      <c r="G34" s="39"/>
      <c r="H34" s="38"/>
      <c r="I34" s="39"/>
      <c r="J34" s="39"/>
      <c r="K34" s="40"/>
    </row>
    <row r="35" spans="1:11" ht="25.5" customHeight="1">
      <c r="A35" s="41" t="s">
        <v>6</v>
      </c>
      <c r="B35" s="41">
        <f>SUM(B22:B34)</f>
        <v>214972</v>
      </c>
      <c r="C35" s="41"/>
      <c r="D35" s="41">
        <f>SUM(D22:D34)</f>
        <v>38861</v>
      </c>
      <c r="E35" s="42">
        <f>SUM(D35/$B35)*100</f>
        <v>18.077237965874627</v>
      </c>
      <c r="F35" s="41">
        <f>SUM(F22:F34)</f>
        <v>8809</v>
      </c>
      <c r="G35" s="42">
        <f>SUM(F35/$B35)*100</f>
        <v>4.097742961874105</v>
      </c>
      <c r="H35" s="41">
        <f>SUM(H22:H34)</f>
        <v>6271</v>
      </c>
      <c r="I35" s="42">
        <f>SUM(H35/$B35)*100</f>
        <v>2.917124090579238</v>
      </c>
      <c r="J35" s="42"/>
      <c r="K35" s="43">
        <f>SUM(K22:K34)</f>
        <v>103405.45</v>
      </c>
    </row>
    <row r="36" spans="1:11" ht="25.5" customHeight="1">
      <c r="A36" s="41"/>
      <c r="B36" s="41"/>
      <c r="C36" s="41"/>
      <c r="D36" s="41"/>
      <c r="E36" s="42"/>
      <c r="F36" s="41"/>
      <c r="G36" s="42"/>
      <c r="H36" s="41"/>
      <c r="I36" s="42"/>
      <c r="J36" s="42"/>
      <c r="K36" s="43"/>
    </row>
    <row r="37" spans="1:17" s="24" customFormat="1" ht="25.5" customHeight="1">
      <c r="A37" s="23" t="s">
        <v>9</v>
      </c>
      <c r="B37" s="65">
        <v>248500</v>
      </c>
      <c r="C37" s="65"/>
      <c r="D37" s="65">
        <v>24217</v>
      </c>
      <c r="E37" s="66">
        <v>9.745271629778673</v>
      </c>
      <c r="F37" s="65">
        <v>6051</v>
      </c>
      <c r="G37" s="66">
        <v>2.435010060362173</v>
      </c>
      <c r="H37" s="65">
        <v>1402</v>
      </c>
      <c r="I37" s="66">
        <v>0.5641851106639839</v>
      </c>
      <c r="J37" s="66"/>
      <c r="K37" s="60">
        <v>72530.32500000001</v>
      </c>
      <c r="O37" s="1"/>
      <c r="Q37" s="1"/>
    </row>
    <row r="38" spans="1:11" ht="25.5" customHeight="1">
      <c r="A38" s="44"/>
      <c r="B38" s="45"/>
      <c r="C38" s="45"/>
      <c r="D38" s="45"/>
      <c r="E38" s="46"/>
      <c r="F38" s="45"/>
      <c r="G38" s="46"/>
      <c r="H38" s="45"/>
      <c r="I38" s="46"/>
      <c r="J38" s="46"/>
      <c r="K38" s="47"/>
    </row>
    <row r="39" spans="1:11" ht="39.75" customHeight="1">
      <c r="A39" s="5" t="s">
        <v>4</v>
      </c>
      <c r="B39" s="25"/>
      <c r="C39" s="23"/>
      <c r="D39" s="23"/>
      <c r="E39" s="48"/>
      <c r="F39" s="49"/>
      <c r="G39" s="50"/>
      <c r="H39" s="49"/>
      <c r="I39" s="50"/>
      <c r="J39" s="50"/>
      <c r="K39" s="51"/>
    </row>
    <row r="40" spans="1:11" ht="25.5" customHeight="1">
      <c r="A40" s="25"/>
      <c r="B40" s="25"/>
      <c r="C40" s="25"/>
      <c r="D40" s="25"/>
      <c r="E40" s="26"/>
      <c r="F40" s="49"/>
      <c r="G40" s="50"/>
      <c r="H40" s="49"/>
      <c r="I40" s="50"/>
      <c r="J40" s="50"/>
      <c r="K40" s="51"/>
    </row>
    <row r="41" spans="1:12" ht="141.75">
      <c r="A41" s="27" t="s">
        <v>2</v>
      </c>
      <c r="B41" s="28" t="s">
        <v>21</v>
      </c>
      <c r="C41" s="27"/>
      <c r="D41" s="28" t="s">
        <v>13</v>
      </c>
      <c r="E41" s="29" t="s">
        <v>3</v>
      </c>
      <c r="F41" s="28" t="s">
        <v>19</v>
      </c>
      <c r="G41" s="29" t="s">
        <v>3</v>
      </c>
      <c r="H41" s="28" t="s">
        <v>18</v>
      </c>
      <c r="I41" s="29" t="s">
        <v>3</v>
      </c>
      <c r="J41" s="29"/>
      <c r="K41" s="30" t="s">
        <v>20</v>
      </c>
      <c r="L41" s="3"/>
    </row>
    <row r="42" spans="1:11" ht="25.5" customHeight="1">
      <c r="A42" s="25"/>
      <c r="B42" s="25"/>
      <c r="C42" s="25"/>
      <c r="D42" s="25"/>
      <c r="E42" s="26"/>
      <c r="F42" s="25"/>
      <c r="G42" s="26"/>
      <c r="H42" s="25"/>
      <c r="I42" s="26"/>
      <c r="J42" s="26"/>
      <c r="K42" s="52"/>
    </row>
    <row r="43" spans="1:11" ht="25.5" customHeight="1">
      <c r="A43" s="33">
        <v>39904</v>
      </c>
      <c r="B43" s="34">
        <v>1233</v>
      </c>
      <c r="C43" s="23"/>
      <c r="D43" s="34">
        <v>119</v>
      </c>
      <c r="E43" s="35">
        <f aca="true" t="shared" si="3" ref="E43:E54">SUM((D43/$B43)*100)</f>
        <v>9.651257096512571</v>
      </c>
      <c r="F43" s="23">
        <v>33</v>
      </c>
      <c r="G43" s="35">
        <f aca="true" t="shared" si="4" ref="G43:G54">SUM((F43/$B43)*100)</f>
        <v>2.67639902676399</v>
      </c>
      <c r="H43" s="23">
        <v>8</v>
      </c>
      <c r="I43" s="35">
        <f aca="true" t="shared" si="5" ref="I43:I54">SUM((H43/$B43)*100)</f>
        <v>0.6488240064882401</v>
      </c>
      <c r="J43" s="35"/>
      <c r="K43" s="36">
        <v>730.85</v>
      </c>
    </row>
    <row r="44" spans="1:11" ht="25.5" customHeight="1">
      <c r="A44" s="33">
        <v>39934</v>
      </c>
      <c r="B44" s="34">
        <v>1160</v>
      </c>
      <c r="C44" s="23"/>
      <c r="D44" s="34">
        <v>93</v>
      </c>
      <c r="E44" s="35">
        <f t="shared" si="3"/>
        <v>8.017241379310343</v>
      </c>
      <c r="F44" s="23">
        <v>17</v>
      </c>
      <c r="G44" s="35">
        <f t="shared" si="4"/>
        <v>1.4655172413793103</v>
      </c>
      <c r="H44" s="23">
        <v>1</v>
      </c>
      <c r="I44" s="35">
        <f t="shared" si="5"/>
        <v>0.08620689655172414</v>
      </c>
      <c r="J44" s="35"/>
      <c r="K44" s="36">
        <v>732.95</v>
      </c>
    </row>
    <row r="45" spans="1:11" ht="25.5" customHeight="1">
      <c r="A45" s="33">
        <v>39965</v>
      </c>
      <c r="B45" s="34">
        <v>1021</v>
      </c>
      <c r="C45" s="23"/>
      <c r="D45" s="34">
        <v>67</v>
      </c>
      <c r="E45" s="35">
        <f t="shared" si="3"/>
        <v>6.562193927522038</v>
      </c>
      <c r="F45" s="23">
        <v>24</v>
      </c>
      <c r="G45" s="35">
        <f t="shared" si="4"/>
        <v>2.3506366307541624</v>
      </c>
      <c r="H45" s="23">
        <v>7</v>
      </c>
      <c r="I45" s="35">
        <f t="shared" si="5"/>
        <v>0.6856023506366308</v>
      </c>
      <c r="J45" s="35"/>
      <c r="K45" s="36">
        <v>732.95</v>
      </c>
    </row>
    <row r="46" spans="1:18" ht="25.5" customHeight="1">
      <c r="A46" s="33">
        <v>39995</v>
      </c>
      <c r="B46" s="34">
        <v>963</v>
      </c>
      <c r="C46" s="23"/>
      <c r="D46" s="34">
        <v>65</v>
      </c>
      <c r="E46" s="35">
        <f t="shared" si="3"/>
        <v>6.749740394600208</v>
      </c>
      <c r="F46" s="23">
        <v>18</v>
      </c>
      <c r="G46" s="35">
        <f t="shared" si="4"/>
        <v>1.8691588785046727</v>
      </c>
      <c r="H46" s="23">
        <v>5</v>
      </c>
      <c r="I46" s="35">
        <f t="shared" si="5"/>
        <v>0.5192107995846313</v>
      </c>
      <c r="J46" s="35"/>
      <c r="K46" s="36">
        <v>604.875</v>
      </c>
      <c r="M46" s="22"/>
      <c r="N46" s="7"/>
      <c r="O46" s="8"/>
      <c r="P46" s="7"/>
      <c r="Q46" s="8"/>
      <c r="R46" s="7"/>
    </row>
    <row r="47" spans="1:18" ht="25.5" customHeight="1">
      <c r="A47" s="33">
        <v>40026</v>
      </c>
      <c r="B47" s="34">
        <v>1105</v>
      </c>
      <c r="C47" s="23"/>
      <c r="D47" s="34">
        <v>84</v>
      </c>
      <c r="E47" s="35">
        <f t="shared" si="3"/>
        <v>7.601809954751131</v>
      </c>
      <c r="F47" s="23">
        <v>22</v>
      </c>
      <c r="G47" s="35">
        <f t="shared" si="4"/>
        <v>1.9909502262443437</v>
      </c>
      <c r="H47" s="23">
        <v>174</v>
      </c>
      <c r="I47" s="35">
        <f t="shared" si="5"/>
        <v>15.746606334841628</v>
      </c>
      <c r="J47" s="35"/>
      <c r="K47" s="36">
        <v>650.1</v>
      </c>
      <c r="M47" s="16"/>
      <c r="N47" s="15"/>
      <c r="O47" s="16"/>
      <c r="P47" s="8"/>
      <c r="Q47" s="7"/>
      <c r="R47" s="20"/>
    </row>
    <row r="48" spans="1:18" ht="25.5" customHeight="1">
      <c r="A48" s="33">
        <v>40057</v>
      </c>
      <c r="B48" s="34">
        <v>1170</v>
      </c>
      <c r="C48" s="23"/>
      <c r="D48" s="34">
        <v>113</v>
      </c>
      <c r="E48" s="35">
        <f t="shared" si="3"/>
        <v>9.65811965811966</v>
      </c>
      <c r="F48" s="23">
        <v>32</v>
      </c>
      <c r="G48" s="35">
        <f t="shared" si="4"/>
        <v>2.735042735042735</v>
      </c>
      <c r="H48" s="23">
        <v>5</v>
      </c>
      <c r="I48" s="35">
        <f t="shared" si="5"/>
        <v>0.4273504273504274</v>
      </c>
      <c r="J48" s="35"/>
      <c r="K48" s="36">
        <v>702.3</v>
      </c>
      <c r="M48" s="19"/>
      <c r="N48" s="15"/>
      <c r="O48" s="16"/>
      <c r="P48" s="8"/>
      <c r="Q48" s="7"/>
      <c r="R48" s="20"/>
    </row>
    <row r="49" spans="1:18" ht="25.5" customHeight="1">
      <c r="A49" s="33">
        <v>40087</v>
      </c>
      <c r="B49" s="34">
        <v>853</v>
      </c>
      <c r="C49" s="23"/>
      <c r="D49" s="34">
        <v>99</v>
      </c>
      <c r="E49" s="35">
        <f t="shared" si="3"/>
        <v>11.606096131301289</v>
      </c>
      <c r="F49" s="23">
        <v>28</v>
      </c>
      <c r="G49" s="35">
        <f t="shared" si="4"/>
        <v>3.2825322391559206</v>
      </c>
      <c r="H49" s="23">
        <v>8</v>
      </c>
      <c r="I49" s="35">
        <f t="shared" si="5"/>
        <v>0.9378663540445485</v>
      </c>
      <c r="J49" s="35"/>
      <c r="K49" s="36">
        <v>545.55</v>
      </c>
      <c r="M49" s="16"/>
      <c r="N49" s="15"/>
      <c r="O49" s="16"/>
      <c r="P49" s="8"/>
      <c r="Q49" s="7"/>
      <c r="R49" s="20"/>
    </row>
    <row r="50" spans="1:18" ht="25.5" customHeight="1">
      <c r="A50" s="33">
        <v>40118</v>
      </c>
      <c r="B50" s="34">
        <v>958</v>
      </c>
      <c r="C50" s="23"/>
      <c r="D50" s="34">
        <v>125</v>
      </c>
      <c r="E50" s="35">
        <f t="shared" si="3"/>
        <v>13.048016701461378</v>
      </c>
      <c r="F50" s="23">
        <v>44</v>
      </c>
      <c r="G50" s="35">
        <f t="shared" si="4"/>
        <v>4.592901878914405</v>
      </c>
      <c r="H50" s="23">
        <v>3</v>
      </c>
      <c r="I50" s="35">
        <f t="shared" si="5"/>
        <v>0.31315240083507306</v>
      </c>
      <c r="J50" s="35"/>
      <c r="K50" s="36">
        <v>509.525</v>
      </c>
      <c r="M50" s="16"/>
      <c r="N50" s="15"/>
      <c r="O50" s="16"/>
      <c r="P50" s="8"/>
      <c r="Q50" s="7"/>
      <c r="R50" s="20"/>
    </row>
    <row r="51" spans="1:18" ht="25.5" customHeight="1">
      <c r="A51" s="33">
        <v>40148</v>
      </c>
      <c r="B51" s="34">
        <v>1076</v>
      </c>
      <c r="C51" s="23"/>
      <c r="D51" s="34">
        <v>113</v>
      </c>
      <c r="E51" s="35">
        <f t="shared" si="3"/>
        <v>10.50185873605948</v>
      </c>
      <c r="F51" s="23">
        <v>45</v>
      </c>
      <c r="G51" s="35">
        <f t="shared" si="4"/>
        <v>4.182156133828997</v>
      </c>
      <c r="H51" s="23">
        <v>7</v>
      </c>
      <c r="I51" s="35">
        <f t="shared" si="5"/>
        <v>0.6505576208178439</v>
      </c>
      <c r="J51" s="35"/>
      <c r="K51" s="36">
        <v>565.95</v>
      </c>
      <c r="M51" s="19"/>
      <c r="N51" s="15"/>
      <c r="O51" s="16"/>
      <c r="P51" s="8"/>
      <c r="Q51" s="7"/>
      <c r="R51" s="20"/>
    </row>
    <row r="52" spans="1:18" ht="25.5" customHeight="1">
      <c r="A52" s="33">
        <v>40179</v>
      </c>
      <c r="B52" s="34">
        <v>1255</v>
      </c>
      <c r="C52" s="23"/>
      <c r="D52" s="34">
        <v>102</v>
      </c>
      <c r="E52" s="35">
        <f t="shared" si="3"/>
        <v>8.127490039840637</v>
      </c>
      <c r="F52" s="23">
        <v>20</v>
      </c>
      <c r="G52" s="35">
        <f t="shared" si="4"/>
        <v>1.593625498007968</v>
      </c>
      <c r="H52" s="23">
        <v>6</v>
      </c>
      <c r="I52" s="35">
        <f t="shared" si="5"/>
        <v>0.4780876494023904</v>
      </c>
      <c r="J52" s="35"/>
      <c r="K52" s="36">
        <v>601.2</v>
      </c>
      <c r="M52" s="19"/>
      <c r="N52" s="15"/>
      <c r="O52" s="16"/>
      <c r="P52" s="8"/>
      <c r="Q52" s="7"/>
      <c r="R52" s="20"/>
    </row>
    <row r="53" spans="1:18" ht="25.5" customHeight="1">
      <c r="A53" s="33">
        <v>40210</v>
      </c>
      <c r="B53" s="34">
        <v>1639</v>
      </c>
      <c r="C53" s="23"/>
      <c r="D53" s="34">
        <v>212</v>
      </c>
      <c r="E53" s="35">
        <f t="shared" si="3"/>
        <v>12.934716290420988</v>
      </c>
      <c r="F53" s="23">
        <v>33</v>
      </c>
      <c r="G53" s="35">
        <f t="shared" si="4"/>
        <v>2.013422818791946</v>
      </c>
      <c r="H53" s="23">
        <v>11</v>
      </c>
      <c r="I53" s="35">
        <f t="shared" si="5"/>
        <v>0.6711409395973155</v>
      </c>
      <c r="J53" s="35"/>
      <c r="K53" s="36">
        <v>605.275</v>
      </c>
      <c r="M53" s="19"/>
      <c r="N53" s="15"/>
      <c r="O53" s="16"/>
      <c r="P53" s="8"/>
      <c r="Q53" s="7"/>
      <c r="R53" s="20"/>
    </row>
    <row r="54" spans="1:17" ht="25.5" customHeight="1">
      <c r="A54" s="33">
        <v>40238</v>
      </c>
      <c r="B54" s="34">
        <v>1603</v>
      </c>
      <c r="C54" s="23"/>
      <c r="D54" s="34">
        <v>206</v>
      </c>
      <c r="E54" s="35">
        <f t="shared" si="3"/>
        <v>12.850904553961323</v>
      </c>
      <c r="F54" s="23">
        <v>46</v>
      </c>
      <c r="G54" s="35">
        <f t="shared" si="4"/>
        <v>2.8696194635059262</v>
      </c>
      <c r="H54" s="23">
        <v>17</v>
      </c>
      <c r="I54" s="35">
        <f t="shared" si="5"/>
        <v>1.0605115408608858</v>
      </c>
      <c r="J54" s="35"/>
      <c r="K54" s="36">
        <v>655.5</v>
      </c>
      <c r="L54" s="15"/>
      <c r="M54" s="16"/>
      <c r="N54" s="8"/>
      <c r="O54" s="7"/>
      <c r="P54" s="20"/>
      <c r="Q54"/>
    </row>
    <row r="55" spans="1:22" s="7" customFormat="1" ht="23.25" customHeight="1">
      <c r="A55" s="37"/>
      <c r="B55" s="53"/>
      <c r="C55" s="54"/>
      <c r="D55" s="53"/>
      <c r="E55" s="55"/>
      <c r="F55" s="54"/>
      <c r="G55" s="55"/>
      <c r="H55" s="54"/>
      <c r="I55" s="55"/>
      <c r="J55" s="55"/>
      <c r="K55" s="56"/>
      <c r="V55"/>
    </row>
    <row r="56" spans="1:13" ht="25.5" customHeight="1">
      <c r="A56" s="41" t="s">
        <v>6</v>
      </c>
      <c r="B56" s="41">
        <f>SUM(B43:B55)</f>
        <v>14036</v>
      </c>
      <c r="C56" s="41"/>
      <c r="D56" s="41">
        <f>SUM(D43:D55)</f>
        <v>1398</v>
      </c>
      <c r="E56" s="57">
        <f>SUM((D56/$B56)*100)</f>
        <v>9.960102593331435</v>
      </c>
      <c r="F56" s="41">
        <f>SUM(F43:F55)</f>
        <v>362</v>
      </c>
      <c r="G56" s="57">
        <f>SUM((F56/$B56)*100)</f>
        <v>2.579082359646623</v>
      </c>
      <c r="H56" s="41">
        <f>SUM(H43:H55)</f>
        <v>252</v>
      </c>
      <c r="I56" s="57">
        <f>SUM((H56/$B56)*100)</f>
        <v>1.7953833000854944</v>
      </c>
      <c r="J56" s="57"/>
      <c r="K56" s="43">
        <f>SUM(K43:K55)</f>
        <v>7637.024999999999</v>
      </c>
      <c r="M56" s="7"/>
    </row>
    <row r="57" spans="1:17" ht="25.5" customHeight="1">
      <c r="A57" s="41"/>
      <c r="B57" s="25"/>
      <c r="C57" s="25"/>
      <c r="D57" s="25"/>
      <c r="E57" s="57"/>
      <c r="F57" s="25"/>
      <c r="G57" s="57"/>
      <c r="H57" s="25"/>
      <c r="I57" s="57"/>
      <c r="J57" s="57"/>
      <c r="K57" s="25"/>
      <c r="M57" s="19"/>
      <c r="N57" s="15"/>
      <c r="O57" s="16"/>
      <c r="P57" s="8"/>
      <c r="Q57" s="20"/>
    </row>
    <row r="58" spans="1:17" s="24" customFormat="1" ht="25.5" customHeight="1">
      <c r="A58" s="23" t="s">
        <v>9</v>
      </c>
      <c r="B58" s="65">
        <v>14957</v>
      </c>
      <c r="C58" s="65"/>
      <c r="D58" s="65">
        <v>942</v>
      </c>
      <c r="E58" s="67">
        <v>6.298054422678345</v>
      </c>
      <c r="F58" s="65">
        <v>297</v>
      </c>
      <c r="G58" s="67">
        <v>1.9856923179782042</v>
      </c>
      <c r="H58" s="65">
        <v>65</v>
      </c>
      <c r="I58" s="67">
        <v>0.4345791268302467</v>
      </c>
      <c r="J58" s="67"/>
      <c r="K58" s="60">
        <v>4178.85</v>
      </c>
      <c r="M58" s="19"/>
      <c r="N58" s="15"/>
      <c r="O58" s="16"/>
      <c r="P58" s="8"/>
      <c r="Q58" s="20"/>
    </row>
    <row r="59" spans="1:17" ht="25.5" customHeight="1">
      <c r="A59" s="25"/>
      <c r="B59" s="25"/>
      <c r="C59" s="25"/>
      <c r="D59" s="25"/>
      <c r="E59" s="26"/>
      <c r="F59" s="25"/>
      <c r="G59" s="26"/>
      <c r="H59" s="25"/>
      <c r="I59" s="26"/>
      <c r="J59" s="26"/>
      <c r="K59" s="25"/>
      <c r="M59" s="19"/>
      <c r="N59" s="15"/>
      <c r="O59" s="16"/>
      <c r="P59" s="8"/>
      <c r="Q59" s="20"/>
    </row>
    <row r="60" spans="1:12" ht="25.5" customHeight="1">
      <c r="A60" s="5" t="s">
        <v>1</v>
      </c>
      <c r="B60" s="49"/>
      <c r="C60" s="25"/>
      <c r="D60" s="25"/>
      <c r="E60" s="26"/>
      <c r="F60" s="49"/>
      <c r="G60" s="50"/>
      <c r="H60" s="49"/>
      <c r="I60" s="50"/>
      <c r="J60" s="50"/>
      <c r="K60" s="59"/>
      <c r="L60" s="2"/>
    </row>
    <row r="61" spans="1:12" ht="16.5" customHeight="1">
      <c r="A61" s="25"/>
      <c r="B61" s="49"/>
      <c r="C61" s="25"/>
      <c r="D61" s="28"/>
      <c r="E61" s="26"/>
      <c r="F61" s="49"/>
      <c r="G61" s="50"/>
      <c r="H61" s="49"/>
      <c r="I61" s="50"/>
      <c r="J61" s="50"/>
      <c r="K61" s="59"/>
      <c r="L61" s="2"/>
    </row>
    <row r="62" spans="1:12" ht="141.75">
      <c r="A62" s="27" t="s">
        <v>2</v>
      </c>
      <c r="B62" s="28" t="s">
        <v>21</v>
      </c>
      <c r="C62" s="27"/>
      <c r="D62" s="28" t="s">
        <v>13</v>
      </c>
      <c r="E62" s="29" t="s">
        <v>3</v>
      </c>
      <c r="F62" s="28" t="s">
        <v>19</v>
      </c>
      <c r="G62" s="29" t="s">
        <v>3</v>
      </c>
      <c r="H62" s="28" t="s">
        <v>18</v>
      </c>
      <c r="I62" s="29" t="s">
        <v>3</v>
      </c>
      <c r="J62" s="29"/>
      <c r="K62" s="30" t="s">
        <v>20</v>
      </c>
      <c r="L62" s="3"/>
    </row>
    <row r="63" spans="1:12" ht="25.5" customHeight="1">
      <c r="A63" s="25"/>
      <c r="B63" s="25"/>
      <c r="C63" s="25"/>
      <c r="D63" s="25"/>
      <c r="E63" s="26"/>
      <c r="F63" s="25"/>
      <c r="G63" s="26"/>
      <c r="H63" s="25"/>
      <c r="I63" s="26"/>
      <c r="J63" s="26"/>
      <c r="K63" s="25"/>
      <c r="L63" s="2"/>
    </row>
    <row r="64" spans="1:11" s="2" customFormat="1" ht="25.5" customHeight="1">
      <c r="A64" s="33">
        <v>39904</v>
      </c>
      <c r="B64" s="34">
        <f aca="true" t="shared" si="6" ref="B64:B75">SUM(B22+B43)</f>
        <v>21492</v>
      </c>
      <c r="C64" s="23"/>
      <c r="D64" s="34">
        <f aca="true" t="shared" si="7" ref="D64:D75">SUM(D22+D43)</f>
        <v>3171</v>
      </c>
      <c r="E64" s="35">
        <f aca="true" t="shared" si="8" ref="E64:E75">SUM((D64/$B64)*100)</f>
        <v>14.754327191513122</v>
      </c>
      <c r="F64" s="34">
        <f aca="true" t="shared" si="9" ref="F64:F75">SUM(F22+F43)</f>
        <v>646</v>
      </c>
      <c r="G64" s="35">
        <f aca="true" t="shared" si="10" ref="G64:G75">SUM((F64/$B64)*100)</f>
        <v>3.0057695886841618</v>
      </c>
      <c r="H64" s="34">
        <f aca="true" t="shared" si="11" ref="H64:H75">SUM(H22+H43)</f>
        <v>103</v>
      </c>
      <c r="I64" s="35">
        <f aca="true" t="shared" si="12" ref="I64:I75">SUM((H64/$B64)*100)</f>
        <v>0.47924809231341897</v>
      </c>
      <c r="J64" s="35"/>
      <c r="K64" s="60">
        <f aca="true" t="shared" si="13" ref="K64:K75">SUM(K22+K43)</f>
        <v>12438.85</v>
      </c>
    </row>
    <row r="65" spans="1:11" s="2" customFormat="1" ht="25.5" customHeight="1">
      <c r="A65" s="33">
        <v>39934</v>
      </c>
      <c r="B65" s="34">
        <f t="shared" si="6"/>
        <v>20136</v>
      </c>
      <c r="C65" s="23"/>
      <c r="D65" s="34">
        <f t="shared" si="7"/>
        <v>3365</v>
      </c>
      <c r="E65" s="35">
        <f t="shared" si="8"/>
        <v>16.711362733412795</v>
      </c>
      <c r="F65" s="34">
        <f t="shared" si="9"/>
        <v>593</v>
      </c>
      <c r="G65" s="35">
        <f t="shared" si="10"/>
        <v>2.9449741756058803</v>
      </c>
      <c r="H65" s="34">
        <f t="shared" si="11"/>
        <v>77</v>
      </c>
      <c r="I65" s="35">
        <f t="shared" si="12"/>
        <v>0.38239968216130316</v>
      </c>
      <c r="J65" s="35"/>
      <c r="K65" s="60">
        <f t="shared" si="13"/>
        <v>11980.2</v>
      </c>
    </row>
    <row r="66" spans="1:13" s="2" customFormat="1" ht="25.5" customHeight="1">
      <c r="A66" s="33">
        <v>39965</v>
      </c>
      <c r="B66" s="34">
        <f t="shared" si="6"/>
        <v>16562</v>
      </c>
      <c r="C66" s="23"/>
      <c r="D66" s="34">
        <f t="shared" si="7"/>
        <v>3329</v>
      </c>
      <c r="E66" s="35">
        <f t="shared" si="8"/>
        <v>20.100229440888782</v>
      </c>
      <c r="F66" s="34">
        <f t="shared" si="9"/>
        <v>686</v>
      </c>
      <c r="G66" s="35">
        <f t="shared" si="10"/>
        <v>4.142011834319527</v>
      </c>
      <c r="H66" s="34">
        <f t="shared" si="11"/>
        <v>124</v>
      </c>
      <c r="I66" s="35">
        <f t="shared" si="12"/>
        <v>0.7487018476029464</v>
      </c>
      <c r="J66" s="35"/>
      <c r="K66" s="60">
        <f t="shared" si="13"/>
        <v>9778.325</v>
      </c>
      <c r="M66" s="22"/>
    </row>
    <row r="67" spans="1:18" s="2" customFormat="1" ht="25.5" customHeight="1">
      <c r="A67" s="33">
        <v>39995</v>
      </c>
      <c r="B67" s="34">
        <f t="shared" si="6"/>
        <v>15963</v>
      </c>
      <c r="C67" s="23"/>
      <c r="D67" s="34">
        <f t="shared" si="7"/>
        <v>2961</v>
      </c>
      <c r="E67" s="35">
        <f t="shared" si="8"/>
        <v>18.549144897575644</v>
      </c>
      <c r="F67" s="34">
        <f t="shared" si="9"/>
        <v>758</v>
      </c>
      <c r="G67" s="35">
        <f t="shared" si="10"/>
        <v>4.748480861993359</v>
      </c>
      <c r="H67" s="34">
        <f t="shared" si="11"/>
        <v>968</v>
      </c>
      <c r="I67" s="35">
        <f t="shared" si="12"/>
        <v>6.064023053310781</v>
      </c>
      <c r="J67" s="35"/>
      <c r="K67" s="60">
        <f t="shared" si="13"/>
        <v>8852.35</v>
      </c>
      <c r="M67" s="21"/>
      <c r="N67" s="14"/>
      <c r="O67" s="1"/>
      <c r="P67"/>
      <c r="Q67" s="1"/>
      <c r="R67" s="13"/>
    </row>
    <row r="68" spans="1:18" s="2" customFormat="1" ht="25.5" customHeight="1">
      <c r="A68" s="33">
        <v>40026</v>
      </c>
      <c r="B68" s="34">
        <f t="shared" si="6"/>
        <v>18694</v>
      </c>
      <c r="C68" s="23"/>
      <c r="D68" s="34">
        <f t="shared" si="7"/>
        <v>2823</v>
      </c>
      <c r="E68" s="35">
        <f t="shared" si="8"/>
        <v>15.101101957847437</v>
      </c>
      <c r="F68" s="34">
        <f t="shared" si="9"/>
        <v>598</v>
      </c>
      <c r="G68" s="35">
        <f t="shared" si="10"/>
        <v>3.1988873435326846</v>
      </c>
      <c r="H68" s="34">
        <f t="shared" si="11"/>
        <v>3657</v>
      </c>
      <c r="I68" s="35">
        <f t="shared" si="12"/>
        <v>19.562426446988336</v>
      </c>
      <c r="J68" s="35"/>
      <c r="K68" s="60">
        <f t="shared" si="13"/>
        <v>9097.2</v>
      </c>
      <c r="M68"/>
      <c r="N68" s="14"/>
      <c r="O68" s="1"/>
      <c r="P68"/>
      <c r="Q68" s="1"/>
      <c r="R68" s="13"/>
    </row>
    <row r="69" spans="1:18" s="2" customFormat="1" ht="25.5" customHeight="1">
      <c r="A69" s="33">
        <v>40057</v>
      </c>
      <c r="B69" s="34">
        <f t="shared" si="6"/>
        <v>15056</v>
      </c>
      <c r="C69" s="23"/>
      <c r="D69" s="34">
        <f t="shared" si="7"/>
        <v>3032</v>
      </c>
      <c r="E69" s="35">
        <f t="shared" si="8"/>
        <v>20.13815090329437</v>
      </c>
      <c r="F69" s="34">
        <f t="shared" si="9"/>
        <v>742</v>
      </c>
      <c r="G69" s="35">
        <f t="shared" si="10"/>
        <v>4.92826780021254</v>
      </c>
      <c r="H69" s="34">
        <f t="shared" si="11"/>
        <v>121</v>
      </c>
      <c r="I69" s="35">
        <f t="shared" si="12"/>
        <v>0.8036663124335813</v>
      </c>
      <c r="J69" s="35"/>
      <c r="K69" s="60">
        <f t="shared" si="13"/>
        <v>7860.175</v>
      </c>
      <c r="M69"/>
      <c r="N69" s="14"/>
      <c r="O69" s="1"/>
      <c r="P69"/>
      <c r="Q69" s="1"/>
      <c r="R69" s="13"/>
    </row>
    <row r="70" spans="1:18" s="2" customFormat="1" ht="25.5" customHeight="1">
      <c r="A70" s="33">
        <v>40087</v>
      </c>
      <c r="B70" s="34">
        <f t="shared" si="6"/>
        <v>13610</v>
      </c>
      <c r="C70" s="23"/>
      <c r="D70" s="34">
        <f t="shared" si="7"/>
        <v>2944</v>
      </c>
      <c r="E70" s="35">
        <f t="shared" si="8"/>
        <v>21.631153563556207</v>
      </c>
      <c r="F70" s="34">
        <f t="shared" si="9"/>
        <v>722</v>
      </c>
      <c r="G70" s="35">
        <f t="shared" si="10"/>
        <v>5.304922850844966</v>
      </c>
      <c r="H70" s="34">
        <f t="shared" si="11"/>
        <v>115</v>
      </c>
      <c r="I70" s="35">
        <f t="shared" si="12"/>
        <v>0.8449669360764144</v>
      </c>
      <c r="J70" s="35"/>
      <c r="K70" s="60">
        <f t="shared" si="13"/>
        <v>7101.35</v>
      </c>
      <c r="M70"/>
      <c r="N70" s="14"/>
      <c r="O70" s="1"/>
      <c r="P70"/>
      <c r="Q70" s="1"/>
      <c r="R70" s="13"/>
    </row>
    <row r="71" spans="1:18" s="2" customFormat="1" ht="25.5" customHeight="1">
      <c r="A71" s="33">
        <v>40118</v>
      </c>
      <c r="B71" s="34">
        <f t="shared" si="6"/>
        <v>17322</v>
      </c>
      <c r="C71" s="23"/>
      <c r="D71" s="34">
        <f t="shared" si="7"/>
        <v>3226</v>
      </c>
      <c r="E71" s="35">
        <f t="shared" si="8"/>
        <v>18.623715506292577</v>
      </c>
      <c r="F71" s="34">
        <f t="shared" si="9"/>
        <v>1113</v>
      </c>
      <c r="G71" s="35">
        <f t="shared" si="10"/>
        <v>6.425355039833737</v>
      </c>
      <c r="H71" s="34">
        <f t="shared" si="11"/>
        <v>108</v>
      </c>
      <c r="I71" s="35">
        <f t="shared" si="12"/>
        <v>0.6234845860755109</v>
      </c>
      <c r="J71" s="35"/>
      <c r="K71" s="60">
        <f t="shared" si="13"/>
        <v>7396.924999999999</v>
      </c>
      <c r="M71"/>
      <c r="N71" s="14"/>
      <c r="O71" s="1"/>
      <c r="P71"/>
      <c r="Q71" s="1"/>
      <c r="R71" s="13"/>
    </row>
    <row r="72" spans="1:18" s="2" customFormat="1" ht="25.5" customHeight="1">
      <c r="A72" s="33">
        <v>40148</v>
      </c>
      <c r="B72" s="34">
        <f t="shared" si="6"/>
        <v>16254</v>
      </c>
      <c r="C72" s="23"/>
      <c r="D72" s="34">
        <f t="shared" si="7"/>
        <v>2462</v>
      </c>
      <c r="E72" s="35">
        <f t="shared" si="8"/>
        <v>15.147040728436078</v>
      </c>
      <c r="F72" s="34">
        <f t="shared" si="9"/>
        <v>860</v>
      </c>
      <c r="G72" s="35">
        <f t="shared" si="10"/>
        <v>5.291005291005291</v>
      </c>
      <c r="H72" s="34">
        <f t="shared" si="11"/>
        <v>238</v>
      </c>
      <c r="I72" s="35">
        <f t="shared" si="12"/>
        <v>1.4642549526270456</v>
      </c>
      <c r="J72" s="35"/>
      <c r="K72" s="60">
        <f t="shared" si="13"/>
        <v>7381.875</v>
      </c>
      <c r="M72"/>
      <c r="N72"/>
      <c r="O72" s="1"/>
      <c r="P72"/>
      <c r="Q72" s="1"/>
      <c r="R72"/>
    </row>
    <row r="73" spans="1:18" s="2" customFormat="1" ht="25.5" customHeight="1">
      <c r="A73" s="33">
        <v>40179</v>
      </c>
      <c r="B73" s="34">
        <f t="shared" si="6"/>
        <v>19373</v>
      </c>
      <c r="C73" s="23"/>
      <c r="D73" s="34">
        <f t="shared" si="7"/>
        <v>2970</v>
      </c>
      <c r="E73" s="35">
        <f t="shared" si="8"/>
        <v>15.33061477313787</v>
      </c>
      <c r="F73" s="34">
        <f t="shared" si="9"/>
        <v>730</v>
      </c>
      <c r="G73" s="35">
        <f t="shared" si="10"/>
        <v>3.7681309038352344</v>
      </c>
      <c r="H73" s="34">
        <f t="shared" si="11"/>
        <v>458</v>
      </c>
      <c r="I73" s="35">
        <f t="shared" si="12"/>
        <v>2.3641150054199143</v>
      </c>
      <c r="J73" s="35"/>
      <c r="K73" s="60">
        <f t="shared" si="13"/>
        <v>8114.525</v>
      </c>
      <c r="N73" s="11"/>
      <c r="O73" s="12"/>
      <c r="P73" s="11"/>
      <c r="Q73" s="12"/>
      <c r="R73" s="10"/>
    </row>
    <row r="74" spans="1:18" s="2" customFormat="1" ht="25.5" customHeight="1">
      <c r="A74" s="33">
        <v>40210</v>
      </c>
      <c r="B74" s="34">
        <f t="shared" si="6"/>
        <v>29246</v>
      </c>
      <c r="C74" s="23"/>
      <c r="D74" s="34">
        <f t="shared" si="7"/>
        <v>4857</v>
      </c>
      <c r="E74" s="35">
        <f t="shared" si="8"/>
        <v>16.607399302468714</v>
      </c>
      <c r="F74" s="34">
        <f t="shared" si="9"/>
        <v>791</v>
      </c>
      <c r="G74" s="35">
        <f t="shared" si="10"/>
        <v>2.704643370033509</v>
      </c>
      <c r="H74" s="34">
        <f t="shared" si="11"/>
        <v>267</v>
      </c>
      <c r="I74" s="35">
        <f t="shared" si="12"/>
        <v>0.9129453600492375</v>
      </c>
      <c r="J74" s="35"/>
      <c r="K74" s="60">
        <f t="shared" si="13"/>
        <v>10262.275</v>
      </c>
      <c r="N74" s="11"/>
      <c r="O74" s="12"/>
      <c r="P74" s="11"/>
      <c r="Q74" s="12"/>
      <c r="R74" s="10"/>
    </row>
    <row r="75" spans="1:18" s="2" customFormat="1" ht="25.5" customHeight="1">
      <c r="A75" s="33">
        <v>40238</v>
      </c>
      <c r="B75" s="34">
        <f t="shared" si="6"/>
        <v>25300</v>
      </c>
      <c r="C75" s="23"/>
      <c r="D75" s="34">
        <f t="shared" si="7"/>
        <v>5119</v>
      </c>
      <c r="E75" s="35">
        <f t="shared" si="8"/>
        <v>20.233201581027668</v>
      </c>
      <c r="F75" s="34">
        <f t="shared" si="9"/>
        <v>932</v>
      </c>
      <c r="G75" s="35">
        <f t="shared" si="10"/>
        <v>3.683794466403162</v>
      </c>
      <c r="H75" s="34">
        <f t="shared" si="11"/>
        <v>287</v>
      </c>
      <c r="I75" s="35">
        <f t="shared" si="12"/>
        <v>1.134387351778656</v>
      </c>
      <c r="J75" s="35"/>
      <c r="K75" s="60">
        <f t="shared" si="13"/>
        <v>10778.425</v>
      </c>
      <c r="N75" s="11"/>
      <c r="O75" s="12"/>
      <c r="P75" s="11"/>
      <c r="Q75" s="12"/>
      <c r="R75" s="10"/>
    </row>
    <row r="76" spans="1:11" s="2" customFormat="1" ht="24.75" customHeight="1">
      <c r="A76" s="37"/>
      <c r="B76" s="53"/>
      <c r="C76" s="54"/>
      <c r="D76" s="53"/>
      <c r="E76" s="55"/>
      <c r="F76" s="53"/>
      <c r="G76" s="55"/>
      <c r="H76" s="53"/>
      <c r="I76" s="55"/>
      <c r="J76" s="55"/>
      <c r="K76" s="61"/>
    </row>
    <row r="77" spans="1:11" s="9" customFormat="1" ht="25.5" customHeight="1">
      <c r="A77" s="41" t="s">
        <v>6</v>
      </c>
      <c r="B77" s="41">
        <f>SUM(B64:B76)</f>
        <v>229008</v>
      </c>
      <c r="C77" s="41"/>
      <c r="D77" s="41">
        <f>SUM(D64:D76)</f>
        <v>40259</v>
      </c>
      <c r="E77" s="57">
        <f>SUM((D77/$B77)*100)</f>
        <v>17.579735205757004</v>
      </c>
      <c r="F77" s="41">
        <f>SUM(F64:F76)</f>
        <v>9171</v>
      </c>
      <c r="G77" s="57">
        <f>SUM((F77/$B77)*100)</f>
        <v>4.004663592538252</v>
      </c>
      <c r="H77" s="41">
        <f>SUM(H64:H76)</f>
        <v>6523</v>
      </c>
      <c r="I77" s="57">
        <f>SUM((H77/$B77)*100)</f>
        <v>2.848372109271292</v>
      </c>
      <c r="J77" s="57"/>
      <c r="K77" s="41">
        <f>SUM(K64:K76)</f>
        <v>111042.475</v>
      </c>
    </row>
    <row r="78" spans="1:11" ht="25.5" customHeight="1">
      <c r="A78" s="41"/>
      <c r="B78" s="25"/>
      <c r="C78" s="25"/>
      <c r="D78" s="25"/>
      <c r="E78" s="26"/>
      <c r="F78" s="25"/>
      <c r="G78" s="26"/>
      <c r="H78" s="25"/>
      <c r="I78" s="26"/>
      <c r="J78" s="26"/>
      <c r="K78" s="25"/>
    </row>
    <row r="79" spans="1:17" s="24" customFormat="1" ht="25.5" customHeight="1">
      <c r="A79" s="65" t="s">
        <v>5</v>
      </c>
      <c r="B79" s="65">
        <v>263457</v>
      </c>
      <c r="C79" s="65"/>
      <c r="D79" s="70">
        <v>25159</v>
      </c>
      <c r="E79" s="68">
        <v>9.549565963326083</v>
      </c>
      <c r="F79" s="70">
        <v>6348</v>
      </c>
      <c r="G79" s="68">
        <v>2.4095013607533677</v>
      </c>
      <c r="H79" s="70">
        <v>1467</v>
      </c>
      <c r="I79" s="68">
        <v>0.5568271103064257</v>
      </c>
      <c r="J79" s="69"/>
      <c r="K79" s="70">
        <v>76709.175</v>
      </c>
      <c r="L79" s="71"/>
      <c r="O79" s="1"/>
      <c r="Q79" s="1"/>
    </row>
    <row r="80" spans="1:11" ht="25.5" customHeight="1">
      <c r="A80" s="25"/>
      <c r="B80" s="25"/>
      <c r="C80" s="25"/>
      <c r="D80" s="25"/>
      <c r="E80" s="26"/>
      <c r="F80" s="25"/>
      <c r="G80" s="62"/>
      <c r="H80" s="63"/>
      <c r="I80" s="26"/>
      <c r="J80" s="26"/>
      <c r="K80" s="25"/>
    </row>
    <row r="81" spans="1:11" ht="39.75" customHeight="1">
      <c r="A81" s="5" t="s">
        <v>7</v>
      </c>
      <c r="B81" s="25"/>
      <c r="C81" s="23"/>
      <c r="D81" s="23"/>
      <c r="E81" s="48"/>
      <c r="F81" s="49"/>
      <c r="G81" s="50"/>
      <c r="H81" s="49"/>
      <c r="I81" s="50"/>
      <c r="J81" s="50"/>
      <c r="K81" s="51"/>
    </row>
    <row r="82" spans="1:11" ht="25.5" customHeight="1">
      <c r="A82" s="25"/>
      <c r="B82" s="25"/>
      <c r="C82" s="25"/>
      <c r="D82" s="25"/>
      <c r="E82" s="26"/>
      <c r="F82" s="49"/>
      <c r="G82" s="50"/>
      <c r="H82" s="49"/>
      <c r="I82" s="50"/>
      <c r="J82" s="50"/>
      <c r="K82" s="51"/>
    </row>
    <row r="83" spans="1:12" ht="141.75">
      <c r="A83" s="27" t="s">
        <v>2</v>
      </c>
      <c r="B83" s="28" t="s">
        <v>21</v>
      </c>
      <c r="C83" s="27"/>
      <c r="D83" s="28" t="s">
        <v>13</v>
      </c>
      <c r="E83" s="29" t="s">
        <v>3</v>
      </c>
      <c r="F83" s="28" t="s">
        <v>19</v>
      </c>
      <c r="G83" s="29" t="s">
        <v>3</v>
      </c>
      <c r="H83" s="28" t="s">
        <v>18</v>
      </c>
      <c r="I83" s="29" t="s">
        <v>3</v>
      </c>
      <c r="J83" s="29"/>
      <c r="K83" s="30" t="s">
        <v>20</v>
      </c>
      <c r="L83" s="3"/>
    </row>
    <row r="84" spans="1:11" ht="25.5" customHeight="1">
      <c r="A84" s="25"/>
      <c r="B84" s="25"/>
      <c r="C84" s="25"/>
      <c r="D84" s="25"/>
      <c r="E84" s="26"/>
      <c r="F84" s="25"/>
      <c r="G84" s="26"/>
      <c r="H84" s="25"/>
      <c r="I84" s="26"/>
      <c r="J84" s="26"/>
      <c r="K84" s="52"/>
    </row>
    <row r="85" spans="1:11" ht="25.5" customHeight="1">
      <c r="A85" s="33">
        <v>39904</v>
      </c>
      <c r="B85" s="34"/>
      <c r="C85" s="23"/>
      <c r="D85" s="34"/>
      <c r="E85" s="35"/>
      <c r="F85" s="23"/>
      <c r="G85" s="35"/>
      <c r="H85" s="23"/>
      <c r="I85" s="35"/>
      <c r="J85" s="35"/>
      <c r="K85" s="36"/>
    </row>
    <row r="86" spans="1:11" ht="25.5" customHeight="1">
      <c r="A86" s="33">
        <v>39934</v>
      </c>
      <c r="B86" s="34"/>
      <c r="C86" s="23"/>
      <c r="D86" s="34"/>
      <c r="E86" s="35"/>
      <c r="F86" s="23"/>
      <c r="G86" s="35"/>
      <c r="H86" s="23"/>
      <c r="I86" s="35"/>
      <c r="J86" s="35"/>
      <c r="K86" s="36"/>
    </row>
    <row r="87" spans="1:11" ht="25.5" customHeight="1">
      <c r="A87" s="33">
        <v>39965</v>
      </c>
      <c r="B87" s="34"/>
      <c r="C87" s="23"/>
      <c r="D87" s="34"/>
      <c r="E87" s="35"/>
      <c r="F87" s="23"/>
      <c r="G87" s="35"/>
      <c r="H87" s="23"/>
      <c r="I87" s="35"/>
      <c r="J87" s="35"/>
      <c r="K87" s="36"/>
    </row>
    <row r="88" spans="1:18" ht="25.5" customHeight="1">
      <c r="A88" s="33">
        <v>39995</v>
      </c>
      <c r="B88" s="34"/>
      <c r="C88" s="23"/>
      <c r="D88" s="34"/>
      <c r="E88" s="35"/>
      <c r="F88" s="23"/>
      <c r="G88" s="35"/>
      <c r="H88" s="23"/>
      <c r="I88" s="35"/>
      <c r="J88" s="35"/>
      <c r="K88" s="36"/>
      <c r="M88" s="22"/>
      <c r="N88" s="7"/>
      <c r="O88" s="8"/>
      <c r="P88" s="7"/>
      <c r="Q88" s="8"/>
      <c r="R88" s="7"/>
    </row>
    <row r="89" spans="1:18" ht="25.5" customHeight="1">
      <c r="A89" s="33">
        <v>40026</v>
      </c>
      <c r="B89" s="34"/>
      <c r="C89" s="23"/>
      <c r="D89" s="34"/>
      <c r="E89" s="35"/>
      <c r="F89" s="23"/>
      <c r="G89" s="35"/>
      <c r="H89" s="23"/>
      <c r="I89" s="35"/>
      <c r="J89" s="35"/>
      <c r="K89" s="36"/>
      <c r="M89" s="16"/>
      <c r="N89" s="15"/>
      <c r="O89" s="16"/>
      <c r="P89" s="8"/>
      <c r="Q89" s="7"/>
      <c r="R89" s="20"/>
    </row>
    <row r="90" spans="1:18" ht="25.5" customHeight="1">
      <c r="A90" s="33">
        <v>40057</v>
      </c>
      <c r="B90" s="34"/>
      <c r="C90" s="23"/>
      <c r="D90" s="34"/>
      <c r="E90" s="35"/>
      <c r="F90" s="23"/>
      <c r="G90" s="35"/>
      <c r="H90" s="23"/>
      <c r="I90" s="35"/>
      <c r="J90" s="35"/>
      <c r="K90" s="36"/>
      <c r="M90" s="19"/>
      <c r="N90" s="15"/>
      <c r="O90" s="16"/>
      <c r="P90" s="8"/>
      <c r="Q90" s="7"/>
      <c r="R90" s="20"/>
    </row>
    <row r="91" spans="1:18" ht="25.5" customHeight="1">
      <c r="A91" s="33">
        <v>40087</v>
      </c>
      <c r="B91" s="34">
        <v>141</v>
      </c>
      <c r="C91" s="23"/>
      <c r="D91" s="34">
        <v>7</v>
      </c>
      <c r="E91" s="35">
        <f aca="true" t="shared" si="14" ref="E91:E96">SUM((D91/$B91)*100)</f>
        <v>4.964539007092199</v>
      </c>
      <c r="F91" s="23">
        <v>3</v>
      </c>
      <c r="G91" s="35">
        <f aca="true" t="shared" si="15" ref="G91:G96">SUM((F91/$B91)*100)</f>
        <v>2.127659574468085</v>
      </c>
      <c r="H91" s="23">
        <v>1</v>
      </c>
      <c r="I91" s="35">
        <f aca="true" t="shared" si="16" ref="I91:I96">SUM((H91/$B91)*100)</f>
        <v>0.7092198581560284</v>
      </c>
      <c r="J91" s="35"/>
      <c r="K91" s="36">
        <v>98.1</v>
      </c>
      <c r="M91" s="16"/>
      <c r="N91" s="15"/>
      <c r="O91" s="16"/>
      <c r="P91" s="8"/>
      <c r="Q91" s="7"/>
      <c r="R91" s="20"/>
    </row>
    <row r="92" spans="1:18" ht="24" customHeight="1">
      <c r="A92" s="33">
        <v>40118</v>
      </c>
      <c r="B92" s="34">
        <v>373</v>
      </c>
      <c r="C92" s="23"/>
      <c r="D92" s="34">
        <v>16</v>
      </c>
      <c r="E92" s="35">
        <f t="shared" si="14"/>
        <v>4.289544235924933</v>
      </c>
      <c r="F92" s="23">
        <v>7</v>
      </c>
      <c r="G92" s="35">
        <f t="shared" si="15"/>
        <v>1.876675603217158</v>
      </c>
      <c r="H92" s="23">
        <v>4</v>
      </c>
      <c r="I92" s="35">
        <f t="shared" si="16"/>
        <v>1.0723860589812333</v>
      </c>
      <c r="J92" s="35"/>
      <c r="K92" s="36">
        <v>251.85</v>
      </c>
      <c r="M92" s="16"/>
      <c r="N92" s="15"/>
      <c r="O92" s="16"/>
      <c r="P92" s="8"/>
      <c r="Q92" s="7"/>
      <c r="R92" s="20"/>
    </row>
    <row r="93" spans="1:18" ht="24" customHeight="1">
      <c r="A93" s="33">
        <v>40148</v>
      </c>
      <c r="B93" s="34">
        <v>322</v>
      </c>
      <c r="C93" s="23"/>
      <c r="D93" s="34">
        <v>53</v>
      </c>
      <c r="E93" s="35">
        <f t="shared" si="14"/>
        <v>16.459627329192546</v>
      </c>
      <c r="F93" s="23">
        <v>25</v>
      </c>
      <c r="G93" s="35">
        <f t="shared" si="15"/>
        <v>7.763975155279502</v>
      </c>
      <c r="H93" s="23">
        <v>7</v>
      </c>
      <c r="I93" s="35">
        <f t="shared" si="16"/>
        <v>2.1739130434782608</v>
      </c>
      <c r="J93" s="35"/>
      <c r="K93" s="36">
        <v>202.2</v>
      </c>
      <c r="M93" s="19"/>
      <c r="N93" s="15"/>
      <c r="O93" s="16"/>
      <c r="P93" s="8"/>
      <c r="Q93" s="7"/>
      <c r="R93" s="20"/>
    </row>
    <row r="94" spans="1:18" ht="24" customHeight="1">
      <c r="A94" s="33">
        <v>40179</v>
      </c>
      <c r="B94" s="34">
        <v>452</v>
      </c>
      <c r="C94" s="23"/>
      <c r="D94" s="34">
        <v>114</v>
      </c>
      <c r="E94" s="35">
        <f t="shared" si="14"/>
        <v>25.221238938053098</v>
      </c>
      <c r="F94" s="23">
        <v>11</v>
      </c>
      <c r="G94" s="35">
        <f t="shared" si="15"/>
        <v>2.433628318584071</v>
      </c>
      <c r="H94" s="23">
        <v>13</v>
      </c>
      <c r="I94" s="35">
        <f t="shared" si="16"/>
        <v>2.8761061946902653</v>
      </c>
      <c r="J94" s="35"/>
      <c r="K94" s="36">
        <v>303.6</v>
      </c>
      <c r="M94" s="19"/>
      <c r="N94" s="15"/>
      <c r="O94" s="16"/>
      <c r="P94" s="8"/>
      <c r="Q94" s="7"/>
      <c r="R94" s="20"/>
    </row>
    <row r="95" spans="1:18" ht="24" customHeight="1">
      <c r="A95" s="33">
        <v>40210</v>
      </c>
      <c r="B95" s="34">
        <v>725</v>
      </c>
      <c r="C95" s="23"/>
      <c r="D95" s="34">
        <v>132</v>
      </c>
      <c r="E95" s="35">
        <f t="shared" si="14"/>
        <v>18.20689655172414</v>
      </c>
      <c r="F95" s="23">
        <v>31</v>
      </c>
      <c r="G95" s="35">
        <f t="shared" si="15"/>
        <v>4.275862068965517</v>
      </c>
      <c r="H95" s="23">
        <v>4</v>
      </c>
      <c r="I95" s="35">
        <f t="shared" si="16"/>
        <v>0.5517241379310345</v>
      </c>
      <c r="J95" s="35"/>
      <c r="K95" s="36">
        <v>398.925</v>
      </c>
      <c r="M95" s="19"/>
      <c r="N95" s="15"/>
      <c r="O95" s="16"/>
      <c r="P95" s="8"/>
      <c r="Q95" s="7"/>
      <c r="R95" s="20"/>
    </row>
    <row r="96" spans="1:18" ht="24" customHeight="1">
      <c r="A96" s="33">
        <v>40238</v>
      </c>
      <c r="B96" s="34">
        <v>684</v>
      </c>
      <c r="C96" s="23"/>
      <c r="D96" s="34">
        <v>223</v>
      </c>
      <c r="E96" s="35">
        <f t="shared" si="14"/>
        <v>32.60233918128655</v>
      </c>
      <c r="F96" s="23">
        <v>47</v>
      </c>
      <c r="G96" s="35">
        <f t="shared" si="15"/>
        <v>6.871345029239766</v>
      </c>
      <c r="H96" s="23">
        <v>4</v>
      </c>
      <c r="I96" s="35">
        <f t="shared" si="16"/>
        <v>0.5847953216374269</v>
      </c>
      <c r="J96" s="35"/>
      <c r="K96" s="36">
        <v>332.325</v>
      </c>
      <c r="M96" s="19"/>
      <c r="N96" s="15"/>
      <c r="O96" s="16"/>
      <c r="P96" s="8"/>
      <c r="Q96" s="7"/>
      <c r="R96" s="20"/>
    </row>
    <row r="97" spans="1:22" s="7" customFormat="1" ht="24" customHeight="1">
      <c r="A97" s="37"/>
      <c r="B97" s="53"/>
      <c r="C97" s="54"/>
      <c r="D97" s="53"/>
      <c r="E97" s="55"/>
      <c r="F97" s="54"/>
      <c r="G97" s="55"/>
      <c r="H97" s="54"/>
      <c r="I97" s="55"/>
      <c r="J97" s="55"/>
      <c r="K97" s="56"/>
      <c r="V97"/>
    </row>
    <row r="98" spans="1:13" ht="25.5" customHeight="1">
      <c r="A98" s="41" t="s">
        <v>6</v>
      </c>
      <c r="B98" s="41">
        <f>SUM(B85:B97)</f>
        <v>2697</v>
      </c>
      <c r="C98" s="41"/>
      <c r="D98" s="41">
        <f>SUM(D85:D97)</f>
        <v>545</v>
      </c>
      <c r="E98" s="57">
        <f>SUM((D98/$B98)*100)</f>
        <v>20.20763811642566</v>
      </c>
      <c r="F98" s="41">
        <f>SUM(F85:F97)</f>
        <v>124</v>
      </c>
      <c r="G98" s="57">
        <f>SUM((F98/$B98)*100)</f>
        <v>4.597701149425287</v>
      </c>
      <c r="H98" s="41">
        <f>SUM(H85:H97)</f>
        <v>33</v>
      </c>
      <c r="I98" s="57">
        <f>SUM((H98/$B98)*100)</f>
        <v>1.2235817575083427</v>
      </c>
      <c r="J98" s="57"/>
      <c r="K98" s="43">
        <f>SUM(K85:K97)</f>
        <v>1587</v>
      </c>
      <c r="M98" s="7"/>
    </row>
    <row r="99" spans="1:17" ht="25.5" customHeight="1">
      <c r="A99" s="41"/>
      <c r="B99" s="25"/>
      <c r="C99" s="25"/>
      <c r="D99" s="25"/>
      <c r="E99" s="57"/>
      <c r="F99" s="25"/>
      <c r="G99" s="57"/>
      <c r="H99" s="25"/>
      <c r="I99" s="57"/>
      <c r="J99" s="57"/>
      <c r="K99" s="25"/>
      <c r="M99" s="19"/>
      <c r="N99" s="15"/>
      <c r="O99" s="16"/>
      <c r="P99" s="8"/>
      <c r="Q99" s="20"/>
    </row>
    <row r="100" spans="1:17" ht="25.5" customHeight="1">
      <c r="A100" s="44"/>
      <c r="B100" s="45"/>
      <c r="C100" s="45"/>
      <c r="D100" s="45"/>
      <c r="E100" s="58"/>
      <c r="F100" s="45"/>
      <c r="G100" s="58"/>
      <c r="H100" s="45"/>
      <c r="I100" s="58"/>
      <c r="J100" s="58"/>
      <c r="K100" s="47"/>
      <c r="M100" s="19"/>
      <c r="N100" s="15"/>
      <c r="O100" s="16"/>
      <c r="P100" s="8"/>
      <c r="Q100" s="20"/>
    </row>
    <row r="101" spans="1:17" ht="25.5" customHeight="1">
      <c r="A101" s="25"/>
      <c r="B101" s="25"/>
      <c r="C101" s="25"/>
      <c r="D101" s="25"/>
      <c r="E101" s="26"/>
      <c r="F101" s="25"/>
      <c r="G101" s="26"/>
      <c r="H101" s="25"/>
      <c r="I101" s="26"/>
      <c r="J101" s="26"/>
      <c r="K101" s="25"/>
      <c r="M101" s="19"/>
      <c r="N101" s="15"/>
      <c r="O101" s="16"/>
      <c r="P101" s="8"/>
      <c r="Q101" s="20"/>
    </row>
    <row r="102" spans="1:12" ht="25.5" customHeight="1">
      <c r="A102" s="5" t="s">
        <v>8</v>
      </c>
      <c r="B102" s="49"/>
      <c r="C102" s="25"/>
      <c r="D102" s="25"/>
      <c r="E102" s="26"/>
      <c r="F102" s="49"/>
      <c r="G102" s="50"/>
      <c r="H102" s="49"/>
      <c r="I102" s="50"/>
      <c r="J102" s="50"/>
      <c r="K102" s="59"/>
      <c r="L102" s="2"/>
    </row>
    <row r="103" spans="1:12" ht="16.5" customHeight="1">
      <c r="A103" s="25"/>
      <c r="B103" s="49"/>
      <c r="C103" s="25"/>
      <c r="D103" s="28"/>
      <c r="E103" s="26"/>
      <c r="F103" s="49"/>
      <c r="G103" s="50"/>
      <c r="H103" s="49"/>
      <c r="I103" s="50"/>
      <c r="J103" s="50"/>
      <c r="K103" s="59"/>
      <c r="L103" s="2"/>
    </row>
    <row r="104" spans="1:12" ht="121.5">
      <c r="A104" s="27" t="s">
        <v>2</v>
      </c>
      <c r="B104" s="28" t="s">
        <v>21</v>
      </c>
      <c r="C104" s="27"/>
      <c r="D104" s="28" t="s">
        <v>13</v>
      </c>
      <c r="E104" s="29" t="s">
        <v>3</v>
      </c>
      <c r="F104" s="28" t="s">
        <v>19</v>
      </c>
      <c r="G104" s="29" t="s">
        <v>3</v>
      </c>
      <c r="H104" s="28" t="s">
        <v>18</v>
      </c>
      <c r="I104" s="29" t="s">
        <v>3</v>
      </c>
      <c r="J104" s="29"/>
      <c r="K104" s="30" t="s">
        <v>20</v>
      </c>
      <c r="L104" s="3"/>
    </row>
    <row r="105" spans="1:12" ht="25.5" customHeight="1">
      <c r="A105" s="25"/>
      <c r="B105" s="25"/>
      <c r="C105" s="25"/>
      <c r="D105" s="25"/>
      <c r="E105" s="26"/>
      <c r="F105" s="25"/>
      <c r="G105" s="26"/>
      <c r="H105" s="25"/>
      <c r="I105" s="26"/>
      <c r="J105" s="26"/>
      <c r="K105" s="25"/>
      <c r="L105" s="2"/>
    </row>
    <row r="106" spans="1:11" s="2" customFormat="1" ht="25.5" customHeight="1">
      <c r="A106" s="33">
        <v>39904</v>
      </c>
      <c r="B106" s="34"/>
      <c r="C106" s="23"/>
      <c r="D106" s="34"/>
      <c r="E106" s="35"/>
      <c r="F106" s="34"/>
      <c r="G106" s="35"/>
      <c r="H106" s="34"/>
      <c r="I106" s="35"/>
      <c r="J106" s="35"/>
      <c r="K106" s="60"/>
    </row>
    <row r="107" spans="1:11" s="2" customFormat="1" ht="25.5" customHeight="1">
      <c r="A107" s="33">
        <v>39934</v>
      </c>
      <c r="B107" s="34"/>
      <c r="C107" s="23"/>
      <c r="D107" s="34"/>
      <c r="E107" s="35"/>
      <c r="F107" s="34"/>
      <c r="G107" s="35"/>
      <c r="H107" s="34"/>
      <c r="I107" s="35"/>
      <c r="J107" s="35"/>
      <c r="K107" s="60"/>
    </row>
    <row r="108" spans="1:13" s="2" customFormat="1" ht="25.5" customHeight="1">
      <c r="A108" s="33">
        <v>39965</v>
      </c>
      <c r="B108" s="34"/>
      <c r="C108" s="23"/>
      <c r="D108" s="34"/>
      <c r="E108" s="35"/>
      <c r="F108" s="34"/>
      <c r="G108" s="35"/>
      <c r="H108" s="34"/>
      <c r="I108" s="35"/>
      <c r="J108" s="35"/>
      <c r="K108" s="60"/>
      <c r="M108" s="22"/>
    </row>
    <row r="109" spans="1:18" s="2" customFormat="1" ht="25.5" customHeight="1">
      <c r="A109" s="33">
        <v>39995</v>
      </c>
      <c r="B109" s="34"/>
      <c r="C109" s="23"/>
      <c r="D109" s="34"/>
      <c r="E109" s="35"/>
      <c r="F109" s="34"/>
      <c r="G109" s="35"/>
      <c r="H109" s="34"/>
      <c r="I109" s="35"/>
      <c r="J109" s="35"/>
      <c r="K109" s="60"/>
      <c r="M109" s="21"/>
      <c r="N109" s="14"/>
      <c r="O109" s="1"/>
      <c r="P109"/>
      <c r="Q109" s="1"/>
      <c r="R109" s="13"/>
    </row>
    <row r="110" spans="1:18" s="2" customFormat="1" ht="25.5" customHeight="1">
      <c r="A110" s="33">
        <v>40026</v>
      </c>
      <c r="B110" s="34"/>
      <c r="C110" s="23"/>
      <c r="D110" s="34"/>
      <c r="E110" s="35"/>
      <c r="F110" s="34"/>
      <c r="G110" s="35"/>
      <c r="H110" s="34"/>
      <c r="I110" s="35"/>
      <c r="J110" s="35"/>
      <c r="K110" s="60"/>
      <c r="M110"/>
      <c r="N110" s="14"/>
      <c r="O110" s="1"/>
      <c r="P110"/>
      <c r="Q110" s="1"/>
      <c r="R110" s="13"/>
    </row>
    <row r="111" spans="1:18" s="2" customFormat="1" ht="25.5" customHeight="1">
      <c r="A111" s="33">
        <v>40057</v>
      </c>
      <c r="B111" s="34"/>
      <c r="C111" s="23"/>
      <c r="D111" s="34"/>
      <c r="E111" s="35"/>
      <c r="F111" s="34"/>
      <c r="G111" s="35"/>
      <c r="H111" s="34"/>
      <c r="I111" s="35"/>
      <c r="J111" s="35"/>
      <c r="K111" s="60"/>
      <c r="M111"/>
      <c r="N111" s="14"/>
      <c r="O111" s="1"/>
      <c r="P111"/>
      <c r="Q111" s="1"/>
      <c r="R111" s="13"/>
    </row>
    <row r="112" spans="1:18" s="2" customFormat="1" ht="25.5" customHeight="1">
      <c r="A112" s="33">
        <v>40087</v>
      </c>
      <c r="B112" s="34">
        <f aca="true" t="shared" si="17" ref="B112:B117">SUM(B70+B91)</f>
        <v>13751</v>
      </c>
      <c r="C112" s="34"/>
      <c r="D112" s="34">
        <f aca="true" t="shared" si="18" ref="D112:H117">SUM(D70+D91)</f>
        <v>2951</v>
      </c>
      <c r="E112" s="35">
        <f aca="true" t="shared" si="19" ref="E112:E117">SUM((D112/$B112)*100)</f>
        <v>21.46025743582285</v>
      </c>
      <c r="F112" s="34">
        <f t="shared" si="18"/>
        <v>725</v>
      </c>
      <c r="G112" s="35">
        <f aca="true" t="shared" si="20" ref="G112:G117">SUM((F112/$B112)*100)</f>
        <v>5.27234382953967</v>
      </c>
      <c r="H112" s="34">
        <f t="shared" si="18"/>
        <v>116</v>
      </c>
      <c r="I112" s="35">
        <f aca="true" t="shared" si="21" ref="I112:I117">SUM((H112/$B112)*100)</f>
        <v>0.8435750127263472</v>
      </c>
      <c r="J112" s="35"/>
      <c r="K112" s="60">
        <f aca="true" t="shared" si="22" ref="K112:K117">SUM(K70+K91)</f>
        <v>7199.450000000001</v>
      </c>
      <c r="M112"/>
      <c r="N112" s="14"/>
      <c r="O112" s="1"/>
      <c r="P112"/>
      <c r="Q112" s="1"/>
      <c r="R112" s="13"/>
    </row>
    <row r="113" spans="1:18" s="2" customFormat="1" ht="25.5" customHeight="1">
      <c r="A113" s="33">
        <v>40118</v>
      </c>
      <c r="B113" s="34">
        <f t="shared" si="17"/>
        <v>17695</v>
      </c>
      <c r="C113" s="34"/>
      <c r="D113" s="34">
        <f t="shared" si="18"/>
        <v>3242</v>
      </c>
      <c r="E113" s="35">
        <f t="shared" si="19"/>
        <v>18.321559762644814</v>
      </c>
      <c r="F113" s="34">
        <f t="shared" si="18"/>
        <v>1120</v>
      </c>
      <c r="G113" s="35">
        <f t="shared" si="20"/>
        <v>6.329471602147499</v>
      </c>
      <c r="H113" s="34">
        <f t="shared" si="18"/>
        <v>112</v>
      </c>
      <c r="I113" s="35">
        <f t="shared" si="21"/>
        <v>0.63294716021475</v>
      </c>
      <c r="J113" s="35"/>
      <c r="K113" s="60">
        <f t="shared" si="22"/>
        <v>7648.775</v>
      </c>
      <c r="M113"/>
      <c r="N113" s="14"/>
      <c r="O113" s="1"/>
      <c r="P113"/>
      <c r="Q113" s="1"/>
      <c r="R113" s="13"/>
    </row>
    <row r="114" spans="1:18" s="2" customFormat="1" ht="25.5" customHeight="1">
      <c r="A114" s="33">
        <v>40148</v>
      </c>
      <c r="B114" s="34">
        <f t="shared" si="17"/>
        <v>16576</v>
      </c>
      <c r="C114" s="34"/>
      <c r="D114" s="34">
        <f t="shared" si="18"/>
        <v>2515</v>
      </c>
      <c r="E114" s="35">
        <f t="shared" si="19"/>
        <v>15.172538610038611</v>
      </c>
      <c r="F114" s="34">
        <f t="shared" si="18"/>
        <v>885</v>
      </c>
      <c r="G114" s="35">
        <f t="shared" si="20"/>
        <v>5.339044401544402</v>
      </c>
      <c r="H114" s="34">
        <f t="shared" si="18"/>
        <v>245</v>
      </c>
      <c r="I114" s="35">
        <f t="shared" si="21"/>
        <v>1.4780405405405406</v>
      </c>
      <c r="J114" s="35"/>
      <c r="K114" s="60">
        <f t="shared" si="22"/>
        <v>7584.075</v>
      </c>
      <c r="M114"/>
      <c r="N114"/>
      <c r="O114" s="1"/>
      <c r="P114"/>
      <c r="Q114" s="1"/>
      <c r="R114"/>
    </row>
    <row r="115" spans="1:18" s="2" customFormat="1" ht="25.5" customHeight="1">
      <c r="A115" s="33">
        <v>40179</v>
      </c>
      <c r="B115" s="34">
        <f t="shared" si="17"/>
        <v>19825</v>
      </c>
      <c r="C115" s="34"/>
      <c r="D115" s="34">
        <f t="shared" si="18"/>
        <v>3084</v>
      </c>
      <c r="E115" s="35">
        <f t="shared" si="19"/>
        <v>15.55611601513241</v>
      </c>
      <c r="F115" s="34">
        <f t="shared" si="18"/>
        <v>741</v>
      </c>
      <c r="G115" s="35">
        <f t="shared" si="20"/>
        <v>3.7377049180327866</v>
      </c>
      <c r="H115" s="34">
        <f t="shared" si="18"/>
        <v>471</v>
      </c>
      <c r="I115" s="35">
        <f t="shared" si="21"/>
        <v>2.3757881462799495</v>
      </c>
      <c r="J115" s="35"/>
      <c r="K115" s="60">
        <f t="shared" si="22"/>
        <v>8418.125</v>
      </c>
      <c r="N115" s="11"/>
      <c r="O115" s="12"/>
      <c r="P115" s="11"/>
      <c r="Q115" s="12"/>
      <c r="R115" s="10"/>
    </row>
    <row r="116" spans="1:18" s="2" customFormat="1" ht="25.5" customHeight="1">
      <c r="A116" s="33">
        <v>40210</v>
      </c>
      <c r="B116" s="34">
        <f t="shared" si="17"/>
        <v>29971</v>
      </c>
      <c r="C116" s="34"/>
      <c r="D116" s="34">
        <f t="shared" si="18"/>
        <v>4989</v>
      </c>
      <c r="E116" s="35">
        <f t="shared" si="19"/>
        <v>16.64609122151413</v>
      </c>
      <c r="F116" s="34">
        <f t="shared" si="18"/>
        <v>822</v>
      </c>
      <c r="G116" s="35">
        <f t="shared" si="20"/>
        <v>2.7426512295218712</v>
      </c>
      <c r="H116" s="34">
        <f t="shared" si="18"/>
        <v>271</v>
      </c>
      <c r="I116" s="35">
        <f t="shared" si="21"/>
        <v>0.9042074004871377</v>
      </c>
      <c r="J116" s="35"/>
      <c r="K116" s="60">
        <f t="shared" si="22"/>
        <v>10661.199999999999</v>
      </c>
      <c r="N116" s="11"/>
      <c r="O116" s="12"/>
      <c r="P116" s="11"/>
      <c r="Q116" s="12"/>
      <c r="R116" s="10"/>
    </row>
    <row r="117" spans="1:18" s="2" customFormat="1" ht="25.5" customHeight="1">
      <c r="A117" s="33">
        <v>40238</v>
      </c>
      <c r="B117" s="34">
        <f t="shared" si="17"/>
        <v>25984</v>
      </c>
      <c r="C117" s="34"/>
      <c r="D117" s="34">
        <f t="shared" si="18"/>
        <v>5342</v>
      </c>
      <c r="E117" s="35">
        <f t="shared" si="19"/>
        <v>20.55880541871921</v>
      </c>
      <c r="F117" s="34">
        <f t="shared" si="18"/>
        <v>979</v>
      </c>
      <c r="G117" s="35">
        <f t="shared" si="20"/>
        <v>3.767703201970443</v>
      </c>
      <c r="H117" s="34">
        <f t="shared" si="18"/>
        <v>291</v>
      </c>
      <c r="I117" s="35">
        <f t="shared" si="21"/>
        <v>1.1199199507389161</v>
      </c>
      <c r="J117" s="35"/>
      <c r="K117" s="60">
        <f t="shared" si="22"/>
        <v>11110.75</v>
      </c>
      <c r="N117" s="11"/>
      <c r="O117" s="12"/>
      <c r="P117" s="11"/>
      <c r="Q117" s="12"/>
      <c r="R117" s="10"/>
    </row>
    <row r="118" spans="1:11" s="2" customFormat="1" ht="24.75" customHeight="1">
      <c r="A118" s="37"/>
      <c r="B118" s="53"/>
      <c r="C118" s="54"/>
      <c r="D118" s="53"/>
      <c r="E118" s="55"/>
      <c r="F118" s="53"/>
      <c r="G118" s="55"/>
      <c r="H118" s="53"/>
      <c r="I118" s="55"/>
      <c r="J118" s="55"/>
      <c r="K118" s="61"/>
    </row>
    <row r="119" spans="1:11" s="9" customFormat="1" ht="25.5" customHeight="1">
      <c r="A119" s="41" t="s">
        <v>6</v>
      </c>
      <c r="B119" s="41">
        <f>SUM(B106:B118)</f>
        <v>123802</v>
      </c>
      <c r="C119" s="41"/>
      <c r="D119" s="41">
        <f>SUM(D106:D118)</f>
        <v>22123</v>
      </c>
      <c r="E119" s="57">
        <f>SUM((D119/$B119)*100)</f>
        <v>17.869662848742347</v>
      </c>
      <c r="F119" s="41">
        <f>SUM(F106:F118)</f>
        <v>5272</v>
      </c>
      <c r="G119" s="57">
        <f>SUM((F119/$B119)*100)</f>
        <v>4.258412626613463</v>
      </c>
      <c r="H119" s="41">
        <f>SUM(H106:H118)</f>
        <v>1506</v>
      </c>
      <c r="I119" s="57">
        <f>SUM((H119/$B119)*100)</f>
        <v>1.2164585386342708</v>
      </c>
      <c r="J119" s="57"/>
      <c r="K119" s="41">
        <f>SUM(K106:K118)</f>
        <v>52622.375</v>
      </c>
    </row>
    <row r="120" spans="1:12" ht="5.25" customHeight="1">
      <c r="A120" s="23"/>
      <c r="B120" s="25"/>
      <c r="C120" s="26"/>
      <c r="D120" s="25"/>
      <c r="E120" s="26"/>
      <c r="F120" s="25"/>
      <c r="G120" s="62"/>
      <c r="H120" s="63"/>
      <c r="I120" s="62"/>
      <c r="J120" s="62"/>
      <c r="K120" s="63"/>
      <c r="L120" s="7"/>
    </row>
    <row r="121" spans="1:12" ht="21.75" customHeight="1">
      <c r="A121" s="23"/>
      <c r="B121" s="25"/>
      <c r="C121" s="26"/>
      <c r="D121" s="25"/>
      <c r="E121" s="26"/>
      <c r="F121" s="25"/>
      <c r="G121" s="62"/>
      <c r="H121" s="63"/>
      <c r="I121" s="62"/>
      <c r="J121" s="62"/>
      <c r="K121" s="63"/>
      <c r="L121" s="7"/>
    </row>
    <row r="122" ht="15">
      <c r="E122" s="24"/>
    </row>
    <row r="123" ht="15">
      <c r="E123" s="24"/>
    </row>
    <row r="124" ht="15">
      <c r="E124" s="24"/>
    </row>
  </sheetData>
  <mergeCells count="13">
    <mergeCell ref="A14:K14"/>
    <mergeCell ref="A15:K15"/>
    <mergeCell ref="A16:K16"/>
    <mergeCell ref="A12:K12"/>
    <mergeCell ref="A8:K8"/>
    <mergeCell ref="A9:K9"/>
    <mergeCell ref="A13:K13"/>
    <mergeCell ref="A11:K11"/>
    <mergeCell ref="A10:K10"/>
    <mergeCell ref="A7:K7"/>
    <mergeCell ref="A4:K4"/>
    <mergeCell ref="A6:K6"/>
    <mergeCell ref="A5:K5"/>
  </mergeCells>
  <printOptions/>
  <pageMargins left="0.75" right="0.75" top="1" bottom="1" header="0.5" footer="0.5"/>
  <pageSetup cellComments="asDisplayed" horizontalDpi="600" verticalDpi="600" orientation="portrait" paperSize="9" scale="38" r:id="rId3"/>
  <rowBreaks count="2" manualBreakCount="2">
    <brk id="59" max="10" man="1"/>
    <brk id="121" max="12" man="1"/>
  </rowBreaks>
  <legacyDrawing r:id="rId2"/>
</worksheet>
</file>

<file path=xl/worksheets/sheet2.xml><?xml version="1.0" encoding="utf-8"?>
<worksheet xmlns="http://schemas.openxmlformats.org/spreadsheetml/2006/main" xmlns:r="http://schemas.openxmlformats.org/officeDocument/2006/relationships">
  <dimension ref="A1:V122"/>
  <sheetViews>
    <sheetView zoomScale="60" zoomScaleNormal="60" workbookViewId="0" topLeftCell="A1">
      <selection activeCell="A1" sqref="A1"/>
    </sheetView>
  </sheetViews>
  <sheetFormatPr defaultColWidth="9.77734375" defaultRowHeight="15"/>
  <cols>
    <col min="1" max="1" width="24.77734375" style="85" customWidth="1"/>
    <col min="2" max="2" width="15.77734375" style="85" customWidth="1"/>
    <col min="3" max="3" width="2.77734375" style="85" customWidth="1"/>
    <col min="4" max="4" width="15.77734375" style="85" customWidth="1"/>
    <col min="5" max="5" width="15.77734375" style="26" customWidth="1"/>
    <col min="6" max="6" width="15.77734375" style="85" customWidth="1"/>
    <col min="7" max="7" width="15.77734375" style="26" customWidth="1"/>
    <col min="8" max="8" width="15.77734375" style="85" customWidth="1"/>
    <col min="9" max="9" width="15.77734375" style="26" customWidth="1"/>
    <col min="10" max="10" width="2.77734375" style="26" customWidth="1"/>
    <col min="11" max="11" width="15.77734375" style="25" customWidth="1"/>
    <col min="12" max="12" width="8.88671875" style="85" customWidth="1"/>
    <col min="13" max="13" width="12.77734375" style="85" customWidth="1"/>
    <col min="14" max="14" width="10.10546875" style="85" customWidth="1"/>
    <col min="15" max="15" width="7.10546875" style="26" customWidth="1"/>
    <col min="16" max="16" width="9.88671875" style="85" customWidth="1"/>
    <col min="17" max="17" width="14.10546875" style="26" customWidth="1"/>
    <col min="18" max="18" width="11.88671875" style="85" customWidth="1"/>
    <col min="19" max="19" width="6.10546875" style="85" customWidth="1"/>
    <col min="20" max="20" width="5.77734375" style="85" customWidth="1"/>
    <col min="21" max="21" width="10.77734375" style="85" customWidth="1"/>
    <col min="22" max="22" width="5.77734375" style="85" customWidth="1"/>
    <col min="23" max="23" width="9.77734375" style="85" customWidth="1"/>
    <col min="24" max="16384" width="9.77734375" style="85" customWidth="1"/>
  </cols>
  <sheetData>
    <row r="1" ht="44.25" customHeight="1">
      <c r="F1" s="64" t="s">
        <v>42</v>
      </c>
    </row>
    <row r="2" ht="25.5" customHeight="1"/>
    <row r="3" spans="1:8" ht="25.5" customHeight="1">
      <c r="A3" s="23" t="s">
        <v>11</v>
      </c>
      <c r="B3" s="25"/>
      <c r="C3" s="25"/>
      <c r="D3" s="25"/>
      <c r="F3" s="25"/>
      <c r="H3" s="25"/>
    </row>
    <row r="4" spans="1:17" s="86" customFormat="1" ht="49.5" customHeight="1">
      <c r="A4" s="169" t="s">
        <v>17</v>
      </c>
      <c r="B4" s="169"/>
      <c r="C4" s="169"/>
      <c r="D4" s="169"/>
      <c r="E4" s="169"/>
      <c r="F4" s="169"/>
      <c r="G4" s="169"/>
      <c r="H4" s="169"/>
      <c r="I4" s="169"/>
      <c r="J4" s="169"/>
      <c r="K4" s="169"/>
      <c r="O4" s="87"/>
      <c r="Q4" s="87"/>
    </row>
    <row r="5" spans="1:17" s="86" customFormat="1" ht="30" customHeight="1">
      <c r="A5" s="169" t="s">
        <v>16</v>
      </c>
      <c r="B5" s="169"/>
      <c r="C5" s="169"/>
      <c r="D5" s="169"/>
      <c r="E5" s="169"/>
      <c r="F5" s="169"/>
      <c r="G5" s="169"/>
      <c r="H5" s="169"/>
      <c r="I5" s="169"/>
      <c r="J5" s="169"/>
      <c r="K5" s="169"/>
      <c r="O5" s="87"/>
      <c r="Q5" s="87"/>
    </row>
    <row r="6" spans="1:17" s="86" customFormat="1" ht="30" customHeight="1">
      <c r="A6" s="169" t="s">
        <v>36</v>
      </c>
      <c r="B6" s="169"/>
      <c r="C6" s="169"/>
      <c r="D6" s="169"/>
      <c r="E6" s="169"/>
      <c r="F6" s="169"/>
      <c r="G6" s="169"/>
      <c r="H6" s="169"/>
      <c r="I6" s="169"/>
      <c r="J6" s="169"/>
      <c r="K6" s="169"/>
      <c r="O6" s="87"/>
      <c r="Q6" s="87"/>
    </row>
    <row r="7" spans="1:17" s="86" customFormat="1" ht="30" customHeight="1">
      <c r="A7" s="169" t="s">
        <v>38</v>
      </c>
      <c r="B7" s="169"/>
      <c r="C7" s="169"/>
      <c r="D7" s="169"/>
      <c r="E7" s="169"/>
      <c r="F7" s="169"/>
      <c r="G7" s="169"/>
      <c r="H7" s="169"/>
      <c r="I7" s="169"/>
      <c r="J7" s="169"/>
      <c r="K7" s="169"/>
      <c r="O7" s="87"/>
      <c r="Q7" s="87"/>
    </row>
    <row r="8" spans="1:17" s="86" customFormat="1" ht="30" customHeight="1">
      <c r="A8" s="169" t="s">
        <v>40</v>
      </c>
      <c r="B8" s="169"/>
      <c r="C8" s="169"/>
      <c r="D8" s="169"/>
      <c r="E8" s="169"/>
      <c r="F8" s="169"/>
      <c r="G8" s="169"/>
      <c r="H8" s="169"/>
      <c r="I8" s="169"/>
      <c r="J8" s="169"/>
      <c r="K8" s="169"/>
      <c r="O8" s="87"/>
      <c r="Q8" s="87"/>
    </row>
    <row r="9" spans="1:17" s="86" customFormat="1" ht="24.75" customHeight="1">
      <c r="A9" s="172" t="s">
        <v>25</v>
      </c>
      <c r="B9" s="173"/>
      <c r="C9" s="173"/>
      <c r="D9" s="173"/>
      <c r="E9" s="173"/>
      <c r="F9" s="173"/>
      <c r="G9" s="173"/>
      <c r="H9" s="173"/>
      <c r="I9" s="173"/>
      <c r="J9" s="173"/>
      <c r="K9" s="173"/>
      <c r="O9" s="87"/>
      <c r="Q9" s="87"/>
    </row>
    <row r="10" spans="1:17" s="86" customFormat="1" ht="24.75" customHeight="1">
      <c r="A10" s="173" t="s">
        <v>24</v>
      </c>
      <c r="B10" s="173"/>
      <c r="C10" s="173"/>
      <c r="D10" s="173"/>
      <c r="E10" s="173"/>
      <c r="F10" s="173"/>
      <c r="G10" s="173"/>
      <c r="H10" s="173"/>
      <c r="I10" s="173"/>
      <c r="J10" s="173"/>
      <c r="K10" s="173"/>
      <c r="O10" s="87"/>
      <c r="Q10" s="87"/>
    </row>
    <row r="11" spans="1:17" s="86" customFormat="1" ht="30" customHeight="1">
      <c r="A11" s="170" t="s">
        <v>30</v>
      </c>
      <c r="B11" s="178"/>
      <c r="C11" s="178"/>
      <c r="D11" s="178"/>
      <c r="E11" s="178"/>
      <c r="F11" s="178"/>
      <c r="G11" s="178"/>
      <c r="H11" s="178"/>
      <c r="I11" s="178"/>
      <c r="J11" s="178"/>
      <c r="K11" s="178"/>
      <c r="O11" s="87"/>
      <c r="Q11" s="87"/>
    </row>
    <row r="12" spans="1:17" s="86" customFormat="1" ht="24.75" customHeight="1">
      <c r="A12" s="175" t="s">
        <v>22</v>
      </c>
      <c r="B12" s="177"/>
      <c r="C12" s="177"/>
      <c r="D12" s="177"/>
      <c r="E12" s="177"/>
      <c r="F12" s="177"/>
      <c r="G12" s="177"/>
      <c r="H12" s="177"/>
      <c r="I12" s="177"/>
      <c r="J12" s="177"/>
      <c r="K12" s="177"/>
      <c r="O12" s="87"/>
      <c r="Q12" s="87"/>
    </row>
    <row r="13" spans="1:17" s="86" customFormat="1" ht="24.75" customHeight="1">
      <c r="A13" s="175" t="s">
        <v>23</v>
      </c>
      <c r="B13" s="177"/>
      <c r="C13" s="177"/>
      <c r="D13" s="177"/>
      <c r="E13" s="177"/>
      <c r="F13" s="177"/>
      <c r="G13" s="177"/>
      <c r="H13" s="177"/>
      <c r="I13" s="177"/>
      <c r="J13" s="177"/>
      <c r="K13" s="177"/>
      <c r="O13" s="87"/>
      <c r="Q13" s="87"/>
    </row>
    <row r="14" spans="1:17" s="86" customFormat="1" ht="24.75" customHeight="1">
      <c r="A14" s="175" t="s">
        <v>35</v>
      </c>
      <c r="B14" s="177"/>
      <c r="C14" s="177"/>
      <c r="D14" s="177"/>
      <c r="E14" s="177"/>
      <c r="F14" s="177"/>
      <c r="G14" s="177"/>
      <c r="H14" s="177"/>
      <c r="I14" s="177"/>
      <c r="J14" s="177"/>
      <c r="K14" s="177"/>
      <c r="O14" s="87"/>
      <c r="Q14" s="87"/>
    </row>
    <row r="15" spans="1:12" ht="33" customHeight="1">
      <c r="A15" s="113" t="s">
        <v>41</v>
      </c>
      <c r="B15" s="25"/>
      <c r="C15" s="26"/>
      <c r="D15" s="25"/>
      <c r="F15" s="25"/>
      <c r="G15" s="62"/>
      <c r="H15" s="63"/>
      <c r="I15" s="62"/>
      <c r="J15" s="62"/>
      <c r="K15" s="63"/>
      <c r="L15" s="88"/>
    </row>
    <row r="16" spans="1:8" ht="39.75" customHeight="1">
      <c r="A16" s="23" t="s">
        <v>0</v>
      </c>
      <c r="B16" s="25"/>
      <c r="C16" s="25"/>
      <c r="D16" s="25"/>
      <c r="F16" s="25"/>
      <c r="H16" s="25"/>
    </row>
    <row r="17" spans="1:8" ht="15" customHeight="1">
      <c r="A17" s="23"/>
      <c r="B17" s="25"/>
      <c r="C17" s="25"/>
      <c r="D17" s="25"/>
      <c r="F17" s="25"/>
      <c r="H17" s="25"/>
    </row>
    <row r="18" spans="1:12" ht="121.5">
      <c r="A18" s="27" t="s">
        <v>2</v>
      </c>
      <c r="B18" s="28" t="s">
        <v>21</v>
      </c>
      <c r="C18" s="27"/>
      <c r="D18" s="28" t="s">
        <v>13</v>
      </c>
      <c r="E18" s="29" t="s">
        <v>3</v>
      </c>
      <c r="F18" s="28" t="s">
        <v>39</v>
      </c>
      <c r="G18" s="29" t="s">
        <v>3</v>
      </c>
      <c r="H18" s="28" t="s">
        <v>37</v>
      </c>
      <c r="I18" s="29" t="s">
        <v>3</v>
      </c>
      <c r="J18" s="29"/>
      <c r="K18" s="30" t="s">
        <v>20</v>
      </c>
      <c r="L18" s="31"/>
    </row>
    <row r="19" spans="1:12" ht="25.5" customHeight="1">
      <c r="A19" s="31"/>
      <c r="B19" s="31"/>
      <c r="C19" s="31"/>
      <c r="D19" s="31"/>
      <c r="E19" s="32"/>
      <c r="F19" s="31"/>
      <c r="G19" s="32"/>
      <c r="H19" s="31"/>
      <c r="I19" s="32"/>
      <c r="J19" s="32"/>
      <c r="K19" s="31"/>
      <c r="L19" s="31"/>
    </row>
    <row r="20" spans="1:17" ht="25.5" customHeight="1">
      <c r="A20" s="33">
        <v>41000</v>
      </c>
      <c r="B20" s="107">
        <v>11251</v>
      </c>
      <c r="C20" s="107"/>
      <c r="D20" s="107">
        <v>2526</v>
      </c>
      <c r="E20" s="108">
        <f>SUM((D20/$B20)*100)</f>
        <v>22.451337658874767</v>
      </c>
      <c r="F20" s="109">
        <v>425</v>
      </c>
      <c r="G20" s="108">
        <f>SUM((F20/$B20)*100)</f>
        <v>3.7774420051550974</v>
      </c>
      <c r="H20" s="109">
        <v>82</v>
      </c>
      <c r="I20" s="108">
        <f>SUM((H20/$B20)*100)</f>
        <v>0.7288241045240423</v>
      </c>
      <c r="J20" s="108"/>
      <c r="K20" s="110">
        <v>6399.165</v>
      </c>
      <c r="O20" s="85"/>
      <c r="Q20" s="85"/>
    </row>
    <row r="21" spans="1:17" s="25" customFormat="1" ht="24.75" customHeight="1">
      <c r="A21" s="33">
        <v>41030</v>
      </c>
      <c r="B21" s="107">
        <v>12399</v>
      </c>
      <c r="C21" s="107"/>
      <c r="D21" s="107">
        <v>2658</v>
      </c>
      <c r="E21" s="108">
        <f>SUM((D21/$B21)*100)</f>
        <v>21.43721267844181</v>
      </c>
      <c r="F21" s="109">
        <v>468</v>
      </c>
      <c r="G21" s="108">
        <f>SUM((F21/$B21)*100)</f>
        <v>3.7744979433825305</v>
      </c>
      <c r="H21" s="109">
        <v>60</v>
      </c>
      <c r="I21" s="108">
        <f>SUM((H21/$B21)*100)</f>
        <v>0.48390999274135016</v>
      </c>
      <c r="J21" s="108"/>
      <c r="K21" s="110">
        <v>6880.95</v>
      </c>
      <c r="L21" s="63"/>
      <c r="M21" s="62"/>
      <c r="N21" s="63"/>
      <c r="O21" s="62"/>
      <c r="P21" s="63"/>
      <c r="Q21" s="63"/>
    </row>
    <row r="22" spans="1:17" ht="25.5" customHeight="1">
      <c r="A22" s="33">
        <v>41061</v>
      </c>
      <c r="B22" s="107">
        <v>10973</v>
      </c>
      <c r="C22" s="107"/>
      <c r="D22" s="107">
        <v>2093</v>
      </c>
      <c r="E22" s="108">
        <f>SUM((D22/$B22)*100)</f>
        <v>19.0740909505149</v>
      </c>
      <c r="F22" s="109">
        <v>347</v>
      </c>
      <c r="G22" s="108">
        <f>SUM((F22/$B22)*100)</f>
        <v>3.162307482001276</v>
      </c>
      <c r="H22" s="109">
        <v>59</v>
      </c>
      <c r="I22" s="108">
        <f>SUM((H22/$B22)*100)</f>
        <v>0.5376834047206781</v>
      </c>
      <c r="J22" s="108"/>
      <c r="K22" s="110">
        <v>5979.45</v>
      </c>
      <c r="O22" s="85"/>
      <c r="Q22" s="85"/>
    </row>
    <row r="23" spans="1:17" ht="25.5" customHeight="1">
      <c r="A23" s="33">
        <v>41091</v>
      </c>
      <c r="B23" s="34">
        <v>11679</v>
      </c>
      <c r="C23" s="34"/>
      <c r="D23" s="34">
        <v>2630</v>
      </c>
      <c r="E23" s="35">
        <f>SUM((D23/$B23)*100)</f>
        <v>22.519051288637726</v>
      </c>
      <c r="F23" s="23">
        <v>392</v>
      </c>
      <c r="G23" s="35">
        <f>SUM((F23/$B23)*100)</f>
        <v>3.3564517510060794</v>
      </c>
      <c r="H23" s="23">
        <v>61</v>
      </c>
      <c r="I23" s="35">
        <f>SUM((H23/$B23)*100)</f>
        <v>0.522304991865742</v>
      </c>
      <c r="J23" s="35"/>
      <c r="K23" s="36">
        <v>6627.45</v>
      </c>
      <c r="O23" s="85"/>
      <c r="Q23" s="85"/>
    </row>
    <row r="24" spans="1:11" s="23" customFormat="1" ht="25.5" customHeight="1">
      <c r="A24" s="33">
        <v>41122</v>
      </c>
      <c r="B24" s="34">
        <v>11122</v>
      </c>
      <c r="C24" s="34"/>
      <c r="D24" s="34">
        <v>2485</v>
      </c>
      <c r="E24" s="35">
        <v>22.343103758316847</v>
      </c>
      <c r="F24" s="95">
        <v>344</v>
      </c>
      <c r="G24" s="112">
        <v>3.0929688904873225</v>
      </c>
      <c r="H24" s="95">
        <v>41</v>
      </c>
      <c r="I24" s="111">
        <v>0.3686387340406402</v>
      </c>
      <c r="K24" s="60">
        <v>5993.85</v>
      </c>
    </row>
    <row r="25" spans="1:17" ht="25.5" customHeight="1">
      <c r="A25" s="33">
        <v>41153</v>
      </c>
      <c r="B25" s="34">
        <v>9951</v>
      </c>
      <c r="C25" s="34"/>
      <c r="D25" s="34">
        <v>2012</v>
      </c>
      <c r="E25" s="35">
        <v>20.219073459953773</v>
      </c>
      <c r="F25" s="95">
        <v>333</v>
      </c>
      <c r="G25" s="96">
        <v>3.346397347000302</v>
      </c>
      <c r="H25" s="95">
        <v>61</v>
      </c>
      <c r="I25" s="111">
        <v>0.6130037182192744</v>
      </c>
      <c r="J25" s="88"/>
      <c r="K25" s="60">
        <v>5471.775</v>
      </c>
      <c r="L25" s="23"/>
      <c r="M25" s="23"/>
      <c r="O25" s="85"/>
      <c r="Q25" s="85"/>
    </row>
    <row r="26" spans="1:17" ht="25.5" customHeight="1">
      <c r="A26" s="33">
        <v>41183</v>
      </c>
      <c r="B26" s="34">
        <v>15437</v>
      </c>
      <c r="C26" s="34"/>
      <c r="D26" s="34">
        <v>3069</v>
      </c>
      <c r="E26" s="35">
        <f aca="true" t="shared" si="0" ref="E26:E31">SUM((D26/$B26)*100)</f>
        <v>19.880805856060118</v>
      </c>
      <c r="F26" s="23">
        <v>424</v>
      </c>
      <c r="G26" s="35">
        <f aca="true" t="shared" si="1" ref="G26:G31">SUM((F26/$B26)*100)</f>
        <v>2.746647664701691</v>
      </c>
      <c r="H26" s="23">
        <v>160</v>
      </c>
      <c r="I26" s="35">
        <f aca="true" t="shared" si="2" ref="I26:I31">SUM((H26/$B26)*100)</f>
        <v>1.0364708168685626</v>
      </c>
      <c r="J26" s="35"/>
      <c r="K26" s="36">
        <v>6714.15</v>
      </c>
      <c r="O26" s="85"/>
      <c r="Q26" s="85"/>
    </row>
    <row r="27" spans="1:17" ht="25.5" customHeight="1">
      <c r="A27" s="33">
        <v>41214</v>
      </c>
      <c r="B27" s="34">
        <v>13249</v>
      </c>
      <c r="C27" s="34"/>
      <c r="D27" s="34">
        <v>2394</v>
      </c>
      <c r="E27" s="35">
        <f t="shared" si="0"/>
        <v>18.069288248169673</v>
      </c>
      <c r="F27" s="23">
        <v>396</v>
      </c>
      <c r="G27" s="35">
        <f t="shared" si="1"/>
        <v>2.9889048230055097</v>
      </c>
      <c r="H27" s="23">
        <v>138</v>
      </c>
      <c r="I27" s="35">
        <f t="shared" si="2"/>
        <v>1.041588044380708</v>
      </c>
      <c r="J27" s="35"/>
      <c r="K27" s="36">
        <v>6221.7</v>
      </c>
      <c r="O27" s="85"/>
      <c r="Q27" s="85"/>
    </row>
    <row r="28" spans="1:11" s="25" customFormat="1" ht="25.5" customHeight="1">
      <c r="A28" s="33">
        <v>41244</v>
      </c>
      <c r="B28" s="34">
        <v>10575</v>
      </c>
      <c r="C28" s="34"/>
      <c r="D28" s="34">
        <v>1708</v>
      </c>
      <c r="E28" s="35">
        <f t="shared" si="0"/>
        <v>16.15130023640662</v>
      </c>
      <c r="F28" s="23">
        <v>268</v>
      </c>
      <c r="G28" s="35">
        <f t="shared" si="1"/>
        <v>2.534278959810875</v>
      </c>
      <c r="H28" s="23">
        <v>53</v>
      </c>
      <c r="I28" s="35">
        <f t="shared" si="2"/>
        <v>0.5011820330969267</v>
      </c>
      <c r="J28" s="35"/>
      <c r="K28" s="36">
        <v>5476.275</v>
      </c>
    </row>
    <row r="29" spans="1:11" s="25" customFormat="1" ht="25.5" customHeight="1">
      <c r="A29" s="33">
        <v>41275</v>
      </c>
      <c r="B29" s="34">
        <v>18247</v>
      </c>
      <c r="C29" s="34"/>
      <c r="D29" s="34">
        <v>2998</v>
      </c>
      <c r="E29" s="35">
        <f t="shared" si="0"/>
        <v>16.43009809831753</v>
      </c>
      <c r="F29" s="95">
        <v>465</v>
      </c>
      <c r="G29" s="35">
        <f t="shared" si="1"/>
        <v>2.5483641146489835</v>
      </c>
      <c r="H29" s="95">
        <v>62</v>
      </c>
      <c r="I29" s="35">
        <f t="shared" si="2"/>
        <v>0.3397818819531978</v>
      </c>
      <c r="J29" s="23"/>
      <c r="K29" s="60">
        <v>7422</v>
      </c>
    </row>
    <row r="30" spans="1:11" s="25" customFormat="1" ht="25.5" customHeight="1">
      <c r="A30" s="33">
        <v>41306</v>
      </c>
      <c r="B30" s="34">
        <v>15587</v>
      </c>
      <c r="C30" s="34"/>
      <c r="D30" s="34">
        <v>2702</v>
      </c>
      <c r="E30" s="35">
        <f t="shared" si="0"/>
        <v>17.33495861936229</v>
      </c>
      <c r="F30" s="23">
        <v>421</v>
      </c>
      <c r="G30" s="35">
        <f t="shared" si="1"/>
        <v>2.7009687560146274</v>
      </c>
      <c r="H30" s="23">
        <v>70</v>
      </c>
      <c r="I30" s="35">
        <f t="shared" si="2"/>
        <v>0.4490921922114583</v>
      </c>
      <c r="J30" s="35"/>
      <c r="K30" s="36">
        <v>7042.8</v>
      </c>
    </row>
    <row r="31" spans="1:11" s="25" customFormat="1" ht="25.5" customHeight="1">
      <c r="A31" s="33">
        <v>41334</v>
      </c>
      <c r="B31" s="34">
        <v>13545</v>
      </c>
      <c r="C31" s="34"/>
      <c r="D31" s="34">
        <v>2282</v>
      </c>
      <c r="E31" s="35">
        <f t="shared" si="0"/>
        <v>16.847545219638242</v>
      </c>
      <c r="F31" s="23">
        <v>366</v>
      </c>
      <c r="G31" s="35">
        <f t="shared" si="1"/>
        <v>2.7021040974529345</v>
      </c>
      <c r="H31" s="23">
        <v>104</v>
      </c>
      <c r="I31" s="35">
        <f t="shared" si="2"/>
        <v>0.7678110003691399</v>
      </c>
      <c r="J31" s="35"/>
      <c r="K31" s="36">
        <v>6931.35</v>
      </c>
    </row>
    <row r="32" spans="1:11" ht="24.75" customHeight="1">
      <c r="A32" s="37"/>
      <c r="B32" s="38"/>
      <c r="C32" s="38"/>
      <c r="D32" s="38"/>
      <c r="E32" s="39"/>
      <c r="F32" s="38"/>
      <c r="G32" s="39"/>
      <c r="H32" s="38"/>
      <c r="I32" s="39"/>
      <c r="J32" s="39"/>
      <c r="K32" s="40"/>
    </row>
    <row r="33" spans="1:11" ht="25.5" customHeight="1">
      <c r="A33" s="41" t="s">
        <v>43</v>
      </c>
      <c r="B33" s="41">
        <f>SUM(B20:B32)</f>
        <v>154015</v>
      </c>
      <c r="C33" s="41"/>
      <c r="D33" s="41">
        <f>SUM(D20:D32)</f>
        <v>29557</v>
      </c>
      <c r="E33" s="83">
        <f>SUM(D33/$B33)*100</f>
        <v>19.190987890789856</v>
      </c>
      <c r="F33" s="41">
        <f>SUM(F20:F32)</f>
        <v>4649</v>
      </c>
      <c r="G33" s="83">
        <f>SUM(F33/$B33)*100</f>
        <v>3.01853715547187</v>
      </c>
      <c r="H33" s="41">
        <f>SUM(H20:H32)</f>
        <v>951</v>
      </c>
      <c r="I33" s="83">
        <f>SUM(H33/$B33)*100</f>
        <v>0.6174723241242736</v>
      </c>
      <c r="J33" s="42"/>
      <c r="K33" s="43">
        <f>SUM(K20:K32)</f>
        <v>77160.91500000001</v>
      </c>
    </row>
    <row r="34" spans="1:11" ht="25.5" customHeight="1">
      <c r="A34" s="41"/>
      <c r="B34" s="41"/>
      <c r="C34" s="41"/>
      <c r="D34" s="41"/>
      <c r="E34" s="83"/>
      <c r="F34" s="41"/>
      <c r="G34" s="83"/>
      <c r="H34" s="41"/>
      <c r="I34" s="83"/>
      <c r="J34" s="42"/>
      <c r="K34" s="43"/>
    </row>
    <row r="35" spans="1:11" s="44" customFormat="1" ht="24.75" customHeight="1">
      <c r="A35" s="45" t="s">
        <v>44</v>
      </c>
      <c r="B35" s="45">
        <v>170703</v>
      </c>
      <c r="C35" s="45"/>
      <c r="D35" s="45">
        <v>36020</v>
      </c>
      <c r="E35" s="46">
        <v>21.100976549914176</v>
      </c>
      <c r="F35" s="100">
        <v>5881</v>
      </c>
      <c r="G35" s="122">
        <v>3.4451649941711624</v>
      </c>
      <c r="H35" s="100">
        <v>1423</v>
      </c>
      <c r="I35" s="123">
        <v>0.8336115944066596</v>
      </c>
      <c r="K35" s="47">
        <v>83537.05</v>
      </c>
    </row>
    <row r="36" spans="1:11" ht="25.5" customHeight="1">
      <c r="A36" s="44"/>
      <c r="B36" s="45"/>
      <c r="C36" s="45"/>
      <c r="D36" s="45"/>
      <c r="E36" s="46"/>
      <c r="F36" s="45"/>
      <c r="G36" s="84"/>
      <c r="H36" s="45"/>
      <c r="I36" s="46"/>
      <c r="J36" s="46"/>
      <c r="K36" s="47"/>
    </row>
    <row r="37" spans="1:11" ht="39.75" customHeight="1">
      <c r="A37" s="23" t="s">
        <v>4</v>
      </c>
      <c r="B37" s="25"/>
      <c r="C37" s="23"/>
      <c r="D37" s="23"/>
      <c r="E37" s="48"/>
      <c r="F37" s="49"/>
      <c r="G37" s="50"/>
      <c r="H37" s="49"/>
      <c r="I37" s="50"/>
      <c r="J37" s="50"/>
      <c r="K37" s="51"/>
    </row>
    <row r="38" spans="1:11" ht="25.5" customHeight="1">
      <c r="A38" s="25"/>
      <c r="B38" s="25"/>
      <c r="C38" s="25"/>
      <c r="D38" s="25"/>
      <c r="F38" s="49"/>
      <c r="G38" s="50"/>
      <c r="H38" s="49"/>
      <c r="I38" s="50"/>
      <c r="J38" s="50"/>
      <c r="K38" s="51"/>
    </row>
    <row r="39" spans="1:12" ht="121.5">
      <c r="A39" s="27" t="s">
        <v>2</v>
      </c>
      <c r="B39" s="28" t="s">
        <v>21</v>
      </c>
      <c r="C39" s="27"/>
      <c r="D39" s="28" t="s">
        <v>13</v>
      </c>
      <c r="E39" s="29" t="s">
        <v>3</v>
      </c>
      <c r="F39" s="28" t="s">
        <v>39</v>
      </c>
      <c r="G39" s="29" t="s">
        <v>3</v>
      </c>
      <c r="H39" s="28" t="s">
        <v>37</v>
      </c>
      <c r="I39" s="29" t="s">
        <v>3</v>
      </c>
      <c r="J39" s="29"/>
      <c r="K39" s="30" t="s">
        <v>20</v>
      </c>
      <c r="L39" s="31"/>
    </row>
    <row r="40" spans="1:11" ht="25.5" customHeight="1">
      <c r="A40" s="25"/>
      <c r="B40" s="25"/>
      <c r="C40" s="25"/>
      <c r="D40" s="25"/>
      <c r="F40" s="25"/>
      <c r="H40" s="25"/>
      <c r="K40" s="52"/>
    </row>
    <row r="41" spans="1:11" s="25" customFormat="1" ht="25.5" customHeight="1">
      <c r="A41" s="33">
        <v>41000</v>
      </c>
      <c r="B41" s="34">
        <v>675</v>
      </c>
      <c r="C41" s="34"/>
      <c r="D41" s="34">
        <v>49</v>
      </c>
      <c r="E41" s="35">
        <f>SUM((D41/$B41)*100)</f>
        <v>7.2592592592592595</v>
      </c>
      <c r="F41" s="23">
        <v>11</v>
      </c>
      <c r="G41" s="35">
        <f>SUM((F41/$B41)*100)</f>
        <v>1.6296296296296295</v>
      </c>
      <c r="H41" s="23">
        <v>5</v>
      </c>
      <c r="I41" s="35">
        <f>SUM((H41/$B41)*100)</f>
        <v>0.7407407407407408</v>
      </c>
      <c r="J41" s="35"/>
      <c r="K41" s="36">
        <v>398.475</v>
      </c>
    </row>
    <row r="42" spans="1:16" s="25" customFormat="1" ht="24.75" customHeight="1">
      <c r="A42" s="33">
        <v>41030</v>
      </c>
      <c r="B42" s="34">
        <v>869</v>
      </c>
      <c r="C42" s="34"/>
      <c r="D42" s="34">
        <v>73</v>
      </c>
      <c r="E42" s="35">
        <f>SUM((D42/$B42)*100)</f>
        <v>8.400460299194476</v>
      </c>
      <c r="F42" s="23">
        <v>13</v>
      </c>
      <c r="G42" s="35">
        <f>SUM((F42/$B42)*100)</f>
        <v>1.4959723820483315</v>
      </c>
      <c r="H42" s="23">
        <v>8</v>
      </c>
      <c r="I42" s="35">
        <f>SUM((H42/$B42)*100)</f>
        <v>0.9205983889528193</v>
      </c>
      <c r="J42" s="35"/>
      <c r="K42" s="36">
        <v>503.4</v>
      </c>
      <c r="N42" s="26"/>
      <c r="P42" s="26"/>
    </row>
    <row r="43" spans="1:17" ht="25.5" customHeight="1">
      <c r="A43" s="33">
        <v>41061</v>
      </c>
      <c r="B43" s="34">
        <v>698</v>
      </c>
      <c r="C43" s="34"/>
      <c r="D43" s="34">
        <v>89</v>
      </c>
      <c r="E43" s="35">
        <f>SUM((D43/$B43)*100)</f>
        <v>12.750716332378223</v>
      </c>
      <c r="F43" s="23">
        <v>20</v>
      </c>
      <c r="G43" s="35">
        <f>SUM((F43/$B43)*100)</f>
        <v>2.865329512893983</v>
      </c>
      <c r="H43" s="23">
        <v>3</v>
      </c>
      <c r="I43" s="35">
        <f>SUM((H43/$B43)*100)</f>
        <v>0.42979942693409745</v>
      </c>
      <c r="J43" s="35"/>
      <c r="K43" s="36">
        <v>446.85</v>
      </c>
      <c r="O43" s="85"/>
      <c r="Q43" s="85"/>
    </row>
    <row r="44" spans="1:17" ht="25.5" customHeight="1">
      <c r="A44" s="33">
        <v>41091</v>
      </c>
      <c r="B44" s="34">
        <v>660</v>
      </c>
      <c r="C44" s="34"/>
      <c r="D44" s="34">
        <v>89</v>
      </c>
      <c r="E44" s="35">
        <f>SUM((D44/$B44)*100)</f>
        <v>13.484848484848486</v>
      </c>
      <c r="F44" s="23">
        <v>22</v>
      </c>
      <c r="G44" s="35">
        <f>SUM((F44/$B44)*100)</f>
        <v>3.3333333333333335</v>
      </c>
      <c r="H44" s="23">
        <v>2</v>
      </c>
      <c r="I44" s="35">
        <f>SUM((H44/$B44)*100)</f>
        <v>0.30303030303030304</v>
      </c>
      <c r="J44" s="35"/>
      <c r="K44" s="36">
        <v>402.75</v>
      </c>
      <c r="O44" s="85"/>
      <c r="Q44" s="85"/>
    </row>
    <row r="45" spans="1:11" s="25" customFormat="1" ht="25.5" customHeight="1">
      <c r="A45" s="33">
        <v>41122</v>
      </c>
      <c r="B45" s="34">
        <v>677</v>
      </c>
      <c r="C45" s="34"/>
      <c r="D45" s="34">
        <v>66</v>
      </c>
      <c r="E45" s="35">
        <v>9.748892171344165</v>
      </c>
      <c r="F45" s="95">
        <v>12</v>
      </c>
      <c r="G45" s="96">
        <v>1.7725258493353029</v>
      </c>
      <c r="H45" s="95">
        <v>2</v>
      </c>
      <c r="I45" s="111">
        <v>0.29542097488921715</v>
      </c>
      <c r="K45" s="36">
        <v>410.775</v>
      </c>
    </row>
    <row r="46" spans="1:17" ht="25.5" customHeight="1">
      <c r="A46" s="33">
        <v>41153</v>
      </c>
      <c r="B46" s="34">
        <v>646</v>
      </c>
      <c r="C46" s="34"/>
      <c r="D46" s="34">
        <v>69</v>
      </c>
      <c r="E46" s="35">
        <f aca="true" t="shared" si="3" ref="E46:E52">SUM((D46/$B46)*100)</f>
        <v>10.68111455108359</v>
      </c>
      <c r="F46" s="23">
        <v>20</v>
      </c>
      <c r="G46" s="35">
        <f aca="true" t="shared" si="4" ref="G46:G51">SUM((F46/$B46)*100)</f>
        <v>3.0959752321981426</v>
      </c>
      <c r="H46" s="23">
        <v>3</v>
      </c>
      <c r="I46" s="35">
        <f aca="true" t="shared" si="5" ref="I46:I51">SUM((H46/$B46)*100)</f>
        <v>0.46439628482972134</v>
      </c>
      <c r="J46" s="35"/>
      <c r="K46" s="36">
        <v>402.6</v>
      </c>
      <c r="O46" s="85"/>
      <c r="Q46" s="85"/>
    </row>
    <row r="47" spans="1:17" ht="25.5" customHeight="1">
      <c r="A47" s="33">
        <v>41183</v>
      </c>
      <c r="B47" s="34">
        <v>815</v>
      </c>
      <c r="C47" s="34"/>
      <c r="D47" s="34">
        <v>88</v>
      </c>
      <c r="E47" s="35">
        <f t="shared" si="3"/>
        <v>10.797546012269938</v>
      </c>
      <c r="F47" s="23">
        <v>15</v>
      </c>
      <c r="G47" s="35">
        <f t="shared" si="4"/>
        <v>1.8404907975460123</v>
      </c>
      <c r="H47" s="23">
        <v>4</v>
      </c>
      <c r="I47" s="35">
        <f t="shared" si="5"/>
        <v>0.49079754601227</v>
      </c>
      <c r="J47" s="35"/>
      <c r="K47" s="36">
        <v>400.425</v>
      </c>
      <c r="O47" s="85"/>
      <c r="Q47" s="85"/>
    </row>
    <row r="48" spans="1:17" ht="25.5" customHeight="1">
      <c r="A48" s="33">
        <v>41214</v>
      </c>
      <c r="B48" s="34">
        <v>753</v>
      </c>
      <c r="C48" s="34"/>
      <c r="D48" s="34">
        <v>25</v>
      </c>
      <c r="E48" s="35">
        <f t="shared" si="3"/>
        <v>3.3200531208499333</v>
      </c>
      <c r="F48" s="23">
        <v>3</v>
      </c>
      <c r="G48" s="35">
        <f t="shared" si="4"/>
        <v>0.398406374501992</v>
      </c>
      <c r="H48" s="23">
        <v>8</v>
      </c>
      <c r="I48" s="35">
        <f t="shared" si="5"/>
        <v>1.0624169986719787</v>
      </c>
      <c r="J48" s="35"/>
      <c r="K48" s="36">
        <v>391.275</v>
      </c>
      <c r="O48" s="85"/>
      <c r="Q48" s="85"/>
    </row>
    <row r="49" spans="1:11" s="25" customFormat="1" ht="25.5" customHeight="1">
      <c r="A49" s="33">
        <v>41244</v>
      </c>
      <c r="B49" s="34">
        <v>726</v>
      </c>
      <c r="C49" s="34"/>
      <c r="D49" s="34">
        <v>23</v>
      </c>
      <c r="E49" s="35">
        <f t="shared" si="3"/>
        <v>3.1680440771349865</v>
      </c>
      <c r="F49" s="23">
        <v>5</v>
      </c>
      <c r="G49" s="35">
        <f t="shared" si="4"/>
        <v>0.6887052341597797</v>
      </c>
      <c r="H49" s="23">
        <v>2</v>
      </c>
      <c r="I49" s="35">
        <f t="shared" si="5"/>
        <v>0.27548209366391185</v>
      </c>
      <c r="J49" s="35"/>
      <c r="K49" s="36">
        <v>390.3</v>
      </c>
    </row>
    <row r="50" spans="1:11" s="25" customFormat="1" ht="25.5" customHeight="1">
      <c r="A50" s="33">
        <v>41275</v>
      </c>
      <c r="B50" s="34">
        <v>1067</v>
      </c>
      <c r="C50" s="34"/>
      <c r="D50" s="34">
        <v>46</v>
      </c>
      <c r="E50" s="35">
        <f t="shared" si="3"/>
        <v>4.311152764761013</v>
      </c>
      <c r="F50" s="95">
        <v>5</v>
      </c>
      <c r="G50" s="35">
        <f t="shared" si="4"/>
        <v>0.4686035613870665</v>
      </c>
      <c r="H50" s="95">
        <v>6</v>
      </c>
      <c r="I50" s="35">
        <f t="shared" si="5"/>
        <v>0.5623242736644799</v>
      </c>
      <c r="J50" s="35"/>
      <c r="K50" s="23">
        <v>420.6</v>
      </c>
    </row>
    <row r="51" spans="1:11" s="25" customFormat="1" ht="25.5" customHeight="1">
      <c r="A51" s="33">
        <v>41306</v>
      </c>
      <c r="B51" s="34">
        <v>992</v>
      </c>
      <c r="C51" s="34"/>
      <c r="D51" s="34">
        <v>61</v>
      </c>
      <c r="E51" s="35">
        <f t="shared" si="3"/>
        <v>6.149193548387097</v>
      </c>
      <c r="F51" s="23">
        <v>2</v>
      </c>
      <c r="G51" s="35">
        <f t="shared" si="4"/>
        <v>0.20161290322580644</v>
      </c>
      <c r="H51" s="23">
        <v>6</v>
      </c>
      <c r="I51" s="35">
        <f t="shared" si="5"/>
        <v>0.6048387096774194</v>
      </c>
      <c r="J51" s="35"/>
      <c r="K51" s="36">
        <v>484.05</v>
      </c>
    </row>
    <row r="52" spans="1:11" s="25" customFormat="1" ht="25.5" customHeight="1">
      <c r="A52" s="33">
        <v>41334</v>
      </c>
      <c r="B52" s="34">
        <v>914</v>
      </c>
      <c r="C52" s="34"/>
      <c r="D52" s="34">
        <v>70</v>
      </c>
      <c r="E52" s="35">
        <f t="shared" si="3"/>
        <v>7.658643326039387</v>
      </c>
      <c r="F52" s="23">
        <v>8</v>
      </c>
      <c r="G52" s="35">
        <f>SUM((F52/$B52)*100)</f>
        <v>0.87527352297593</v>
      </c>
      <c r="H52" s="23">
        <v>13</v>
      </c>
      <c r="I52" s="35">
        <f>SUM((H52/$B52)*100)</f>
        <v>1.4223194748358863</v>
      </c>
      <c r="J52" s="35"/>
      <c r="K52" s="36">
        <v>496.05</v>
      </c>
    </row>
    <row r="53" spans="1:22" s="88" customFormat="1" ht="23.25" customHeight="1">
      <c r="A53" s="37"/>
      <c r="B53" s="53"/>
      <c r="C53" s="54"/>
      <c r="D53" s="53"/>
      <c r="E53" s="55"/>
      <c r="F53" s="54"/>
      <c r="G53" s="55"/>
      <c r="H53" s="54"/>
      <c r="I53" s="55"/>
      <c r="J53" s="55"/>
      <c r="K53" s="56"/>
      <c r="V53" s="85"/>
    </row>
    <row r="54" spans="1:13" ht="25.5" customHeight="1">
      <c r="A54" s="41" t="s">
        <v>43</v>
      </c>
      <c r="B54" s="41">
        <f>SUM(B41:B53)</f>
        <v>9492</v>
      </c>
      <c r="C54" s="41"/>
      <c r="D54" s="41">
        <f>SUM(D41:D53)</f>
        <v>748</v>
      </c>
      <c r="E54" s="57">
        <f>SUM((D54/$B54)*100)</f>
        <v>7.880320269700801</v>
      </c>
      <c r="F54" s="41">
        <f>SUM(F41:F53)</f>
        <v>136</v>
      </c>
      <c r="G54" s="57">
        <f>SUM((F54/$B54)*100)</f>
        <v>1.4327855035819637</v>
      </c>
      <c r="H54" s="41">
        <f>SUM(H41:H53)</f>
        <v>62</v>
      </c>
      <c r="I54" s="57">
        <f>SUM((H54/$B54)*100)</f>
        <v>0.6531816266329541</v>
      </c>
      <c r="J54" s="57"/>
      <c r="K54" s="43">
        <f>SUM(K41:K53)</f>
        <v>5147.550000000001</v>
      </c>
      <c r="M54" s="88"/>
    </row>
    <row r="55" spans="1:17" ht="25.5" customHeight="1">
      <c r="A55" s="41"/>
      <c r="B55" s="25"/>
      <c r="C55" s="25"/>
      <c r="D55" s="25"/>
      <c r="E55" s="57"/>
      <c r="F55" s="25"/>
      <c r="G55" s="57"/>
      <c r="H55" s="25"/>
      <c r="I55" s="57"/>
      <c r="J55" s="57"/>
      <c r="M55" s="79"/>
      <c r="N55" s="80"/>
      <c r="O55" s="80"/>
      <c r="P55" s="62"/>
      <c r="Q55" s="81"/>
    </row>
    <row r="56" spans="1:16" s="98" customFormat="1" ht="24.75" customHeight="1">
      <c r="A56" s="45" t="s">
        <v>44</v>
      </c>
      <c r="B56" s="45">
        <v>10514</v>
      </c>
      <c r="C56" s="45"/>
      <c r="D56" s="45">
        <v>1141</v>
      </c>
      <c r="E56" s="58">
        <v>10.85219707057257</v>
      </c>
      <c r="F56" s="45">
        <v>262</v>
      </c>
      <c r="G56" s="58">
        <v>2.4919155411831846</v>
      </c>
      <c r="H56" s="45">
        <v>98</v>
      </c>
      <c r="I56" s="58">
        <v>0.9320905459387484</v>
      </c>
      <c r="J56" s="58"/>
      <c r="K56" s="97">
        <v>5378.025</v>
      </c>
      <c r="L56" s="101"/>
      <c r="N56" s="99"/>
      <c r="P56" s="99"/>
    </row>
    <row r="57" spans="1:17" ht="25.5" customHeight="1">
      <c r="A57" s="25"/>
      <c r="B57" s="25"/>
      <c r="C57" s="25"/>
      <c r="D57" s="25"/>
      <c r="F57" s="25"/>
      <c r="H57" s="25"/>
      <c r="M57" s="79"/>
      <c r="N57" s="80"/>
      <c r="O57" s="80"/>
      <c r="P57" s="62"/>
      <c r="Q57" s="81"/>
    </row>
    <row r="58" spans="1:12" ht="25.5" customHeight="1">
      <c r="A58" s="23" t="s">
        <v>1</v>
      </c>
      <c r="B58" s="25"/>
      <c r="C58" s="25"/>
      <c r="D58" s="25"/>
      <c r="F58" s="49"/>
      <c r="G58" s="50"/>
      <c r="H58" s="49"/>
      <c r="I58" s="50"/>
      <c r="J58" s="50"/>
      <c r="K58" s="59"/>
      <c r="L58" s="25"/>
    </row>
    <row r="59" spans="1:12" ht="16.5" customHeight="1">
      <c r="A59" s="25"/>
      <c r="B59" s="49"/>
      <c r="C59" s="25"/>
      <c r="D59" s="28"/>
      <c r="F59" s="49"/>
      <c r="G59" s="50"/>
      <c r="H59" s="49"/>
      <c r="I59" s="50"/>
      <c r="J59" s="50"/>
      <c r="K59" s="59"/>
      <c r="L59" s="25"/>
    </row>
    <row r="60" spans="1:12" ht="121.5">
      <c r="A60" s="27" t="s">
        <v>2</v>
      </c>
      <c r="B60" s="28" t="s">
        <v>21</v>
      </c>
      <c r="C60" s="27"/>
      <c r="D60" s="28" t="s">
        <v>13</v>
      </c>
      <c r="E60" s="29" t="s">
        <v>3</v>
      </c>
      <c r="F60" s="28" t="s">
        <v>39</v>
      </c>
      <c r="G60" s="29" t="s">
        <v>3</v>
      </c>
      <c r="H60" s="28" t="s">
        <v>37</v>
      </c>
      <c r="I60" s="29" t="s">
        <v>3</v>
      </c>
      <c r="J60" s="29"/>
      <c r="K60" s="30" t="s">
        <v>20</v>
      </c>
      <c r="L60" s="31"/>
    </row>
    <row r="61" spans="1:12" ht="25.5" customHeight="1">
      <c r="A61" s="25"/>
      <c r="B61" s="25"/>
      <c r="C61" s="25"/>
      <c r="D61" s="25"/>
      <c r="F61" s="25"/>
      <c r="H61" s="25"/>
      <c r="L61" s="25"/>
    </row>
    <row r="62" spans="1:11" s="25" customFormat="1" ht="25.5" customHeight="1">
      <c r="A62" s="33">
        <v>41000</v>
      </c>
      <c r="B62" s="34">
        <f aca="true" t="shared" si="6" ref="B62:B73">SUM(B20+B41)</f>
        <v>11926</v>
      </c>
      <c r="C62" s="23"/>
      <c r="D62" s="34">
        <f aca="true" t="shared" si="7" ref="D62:D73">SUM(D20+D41)</f>
        <v>2575</v>
      </c>
      <c r="E62" s="35">
        <f aca="true" t="shared" si="8" ref="E62:E73">SUM((D62/$B62)*100)</f>
        <v>21.591480798255912</v>
      </c>
      <c r="F62" s="34">
        <f aca="true" t="shared" si="9" ref="F62:F73">SUM(F20+F41)</f>
        <v>436</v>
      </c>
      <c r="G62" s="35">
        <f aca="true" t="shared" si="10" ref="G62:G73">SUM((F62/$B62)*100)</f>
        <v>3.6558779138017776</v>
      </c>
      <c r="H62" s="34">
        <f aca="true" t="shared" si="11" ref="H62:H73">SUM(H20+H41)</f>
        <v>87</v>
      </c>
      <c r="I62" s="35">
        <f aca="true" t="shared" si="12" ref="I62:I73">SUM((H62/$B62)*100)</f>
        <v>0.7294985745430153</v>
      </c>
      <c r="J62" s="35"/>
      <c r="K62" s="34">
        <f aca="true" t="shared" si="13" ref="K62:K73">SUM(K20+K41)</f>
        <v>6797.64</v>
      </c>
    </row>
    <row r="63" spans="1:11" s="25" customFormat="1" ht="25.5" customHeight="1">
      <c r="A63" s="33">
        <v>41030</v>
      </c>
      <c r="B63" s="34">
        <f t="shared" si="6"/>
        <v>13268</v>
      </c>
      <c r="C63" s="23"/>
      <c r="D63" s="34">
        <f t="shared" si="7"/>
        <v>2731</v>
      </c>
      <c r="E63" s="35">
        <f t="shared" si="8"/>
        <v>20.58335845643654</v>
      </c>
      <c r="F63" s="34">
        <f t="shared" si="9"/>
        <v>481</v>
      </c>
      <c r="G63" s="35">
        <f t="shared" si="10"/>
        <v>3.62526379258366</v>
      </c>
      <c r="H63" s="34">
        <f t="shared" si="11"/>
        <v>68</v>
      </c>
      <c r="I63" s="35">
        <f t="shared" si="12"/>
        <v>0.5125113053964425</v>
      </c>
      <c r="J63" s="35"/>
      <c r="K63" s="34">
        <f t="shared" si="13"/>
        <v>7384.349999999999</v>
      </c>
    </row>
    <row r="64" spans="1:13" s="25" customFormat="1" ht="25.5" customHeight="1">
      <c r="A64" s="33">
        <v>41061</v>
      </c>
      <c r="B64" s="34">
        <f t="shared" si="6"/>
        <v>11671</v>
      </c>
      <c r="C64" s="23"/>
      <c r="D64" s="34">
        <f t="shared" si="7"/>
        <v>2182</v>
      </c>
      <c r="E64" s="35">
        <f t="shared" si="8"/>
        <v>18.695912946619828</v>
      </c>
      <c r="F64" s="34">
        <f t="shared" si="9"/>
        <v>367</v>
      </c>
      <c r="G64" s="35">
        <f t="shared" si="10"/>
        <v>3.1445463113700627</v>
      </c>
      <c r="H64" s="34">
        <f t="shared" si="11"/>
        <v>62</v>
      </c>
      <c r="I64" s="35">
        <f t="shared" si="12"/>
        <v>0.5312312569616999</v>
      </c>
      <c r="J64" s="35"/>
      <c r="K64" s="34">
        <f t="shared" si="13"/>
        <v>6426.3</v>
      </c>
      <c r="M64" s="63"/>
    </row>
    <row r="65" spans="1:18" s="25" customFormat="1" ht="25.5" customHeight="1">
      <c r="A65" s="33">
        <v>41091</v>
      </c>
      <c r="B65" s="34">
        <f t="shared" si="6"/>
        <v>12339</v>
      </c>
      <c r="C65" s="23"/>
      <c r="D65" s="34">
        <f t="shared" si="7"/>
        <v>2719</v>
      </c>
      <c r="E65" s="35">
        <f t="shared" si="8"/>
        <v>22.03582137936624</v>
      </c>
      <c r="F65" s="34">
        <f t="shared" si="9"/>
        <v>414</v>
      </c>
      <c r="G65" s="35">
        <f t="shared" si="10"/>
        <v>3.3552151714077314</v>
      </c>
      <c r="H65" s="34">
        <f t="shared" si="11"/>
        <v>63</v>
      </c>
      <c r="I65" s="35">
        <f t="shared" si="12"/>
        <v>0.5105762217359592</v>
      </c>
      <c r="J65" s="35"/>
      <c r="K65" s="34">
        <f t="shared" si="13"/>
        <v>7030.2</v>
      </c>
      <c r="M65" s="89"/>
      <c r="N65" s="90"/>
      <c r="O65" s="26"/>
      <c r="P65" s="85"/>
      <c r="Q65" s="26"/>
      <c r="R65" s="91"/>
    </row>
    <row r="66" spans="1:18" s="25" customFormat="1" ht="25.5" customHeight="1">
      <c r="A66" s="33">
        <v>41122</v>
      </c>
      <c r="B66" s="34">
        <f t="shared" si="6"/>
        <v>11799</v>
      </c>
      <c r="C66" s="23"/>
      <c r="D66" s="34">
        <f t="shared" si="7"/>
        <v>2551</v>
      </c>
      <c r="E66" s="35">
        <f t="shared" si="8"/>
        <v>21.620476311551826</v>
      </c>
      <c r="F66" s="34">
        <f t="shared" si="9"/>
        <v>356</v>
      </c>
      <c r="G66" s="35">
        <f t="shared" si="10"/>
        <v>3.0172048478684634</v>
      </c>
      <c r="H66" s="34">
        <f t="shared" si="11"/>
        <v>43</v>
      </c>
      <c r="I66" s="35">
        <f t="shared" si="12"/>
        <v>0.3644376642088313</v>
      </c>
      <c r="J66" s="35"/>
      <c r="K66" s="34">
        <f t="shared" si="13"/>
        <v>6404.625</v>
      </c>
      <c r="M66" s="85"/>
      <c r="N66" s="90"/>
      <c r="O66" s="26"/>
      <c r="P66" s="85"/>
      <c r="Q66" s="26"/>
      <c r="R66" s="91"/>
    </row>
    <row r="67" spans="1:18" s="25" customFormat="1" ht="25.5" customHeight="1">
      <c r="A67" s="33">
        <v>41153</v>
      </c>
      <c r="B67" s="34">
        <f t="shared" si="6"/>
        <v>10597</v>
      </c>
      <c r="C67" s="23"/>
      <c r="D67" s="34">
        <f t="shared" si="7"/>
        <v>2081</v>
      </c>
      <c r="E67" s="35">
        <f t="shared" si="8"/>
        <v>19.637633292441254</v>
      </c>
      <c r="F67" s="34">
        <f t="shared" si="9"/>
        <v>353</v>
      </c>
      <c r="G67" s="35">
        <f t="shared" si="10"/>
        <v>3.3311314522978206</v>
      </c>
      <c r="H67" s="34">
        <f t="shared" si="11"/>
        <v>64</v>
      </c>
      <c r="I67" s="35">
        <f t="shared" si="12"/>
        <v>0.603944512597905</v>
      </c>
      <c r="J67" s="35"/>
      <c r="K67" s="34">
        <f t="shared" si="13"/>
        <v>5874.375</v>
      </c>
      <c r="M67" s="85"/>
      <c r="N67" s="90"/>
      <c r="O67" s="26"/>
      <c r="P67" s="85"/>
      <c r="Q67" s="26"/>
      <c r="R67" s="91"/>
    </row>
    <row r="68" spans="1:18" s="25" customFormat="1" ht="25.5" customHeight="1">
      <c r="A68" s="33">
        <v>41183</v>
      </c>
      <c r="B68" s="34">
        <f t="shared" si="6"/>
        <v>16252</v>
      </c>
      <c r="C68" s="23"/>
      <c r="D68" s="34">
        <f t="shared" si="7"/>
        <v>3157</v>
      </c>
      <c r="E68" s="35">
        <f t="shared" si="8"/>
        <v>19.42530150135368</v>
      </c>
      <c r="F68" s="34">
        <f t="shared" si="9"/>
        <v>439</v>
      </c>
      <c r="G68" s="35">
        <f t="shared" si="10"/>
        <v>2.701206005414718</v>
      </c>
      <c r="H68" s="34">
        <f t="shared" si="11"/>
        <v>164</v>
      </c>
      <c r="I68" s="35">
        <f t="shared" si="12"/>
        <v>1.0091065714988923</v>
      </c>
      <c r="J68" s="35"/>
      <c r="K68" s="34">
        <f t="shared" si="13"/>
        <v>7114.575</v>
      </c>
      <c r="M68" s="85"/>
      <c r="N68" s="90"/>
      <c r="O68" s="26"/>
      <c r="P68" s="85"/>
      <c r="Q68" s="26"/>
      <c r="R68" s="91"/>
    </row>
    <row r="69" spans="1:18" s="25" customFormat="1" ht="25.5" customHeight="1">
      <c r="A69" s="33">
        <v>41214</v>
      </c>
      <c r="B69" s="34">
        <f t="shared" si="6"/>
        <v>14002</v>
      </c>
      <c r="C69" s="23"/>
      <c r="D69" s="34">
        <f t="shared" si="7"/>
        <v>2419</v>
      </c>
      <c r="E69" s="35">
        <f t="shared" si="8"/>
        <v>17.27610341379803</v>
      </c>
      <c r="F69" s="34">
        <f t="shared" si="9"/>
        <v>399</v>
      </c>
      <c r="G69" s="35">
        <f t="shared" si="10"/>
        <v>2.8495929152978148</v>
      </c>
      <c r="H69" s="34">
        <f t="shared" si="11"/>
        <v>146</v>
      </c>
      <c r="I69" s="35">
        <f t="shared" si="12"/>
        <v>1.042708184545065</v>
      </c>
      <c r="J69" s="35"/>
      <c r="K69" s="34">
        <f t="shared" si="13"/>
        <v>6612.974999999999</v>
      </c>
      <c r="M69" s="85"/>
      <c r="N69" s="90"/>
      <c r="O69" s="26"/>
      <c r="P69" s="85"/>
      <c r="Q69" s="26"/>
      <c r="R69" s="91"/>
    </row>
    <row r="70" spans="1:18" s="25" customFormat="1" ht="25.5" customHeight="1">
      <c r="A70" s="33">
        <v>41244</v>
      </c>
      <c r="B70" s="34">
        <f t="shared" si="6"/>
        <v>11301</v>
      </c>
      <c r="C70" s="23"/>
      <c r="D70" s="34">
        <f t="shared" si="7"/>
        <v>1731</v>
      </c>
      <c r="E70" s="35">
        <f t="shared" si="8"/>
        <v>15.317228563843907</v>
      </c>
      <c r="F70" s="34">
        <f t="shared" si="9"/>
        <v>273</v>
      </c>
      <c r="G70" s="35">
        <f t="shared" si="10"/>
        <v>2.4157154234138574</v>
      </c>
      <c r="H70" s="34">
        <f t="shared" si="11"/>
        <v>55</v>
      </c>
      <c r="I70" s="35">
        <f t="shared" si="12"/>
        <v>0.48668259446066725</v>
      </c>
      <c r="J70" s="35"/>
      <c r="K70" s="34">
        <f t="shared" si="13"/>
        <v>5866.575</v>
      </c>
      <c r="M70" s="85"/>
      <c r="N70" s="85"/>
      <c r="O70" s="26"/>
      <c r="P70" s="85"/>
      <c r="Q70" s="26"/>
      <c r="R70" s="85"/>
    </row>
    <row r="71" spans="1:18" s="25" customFormat="1" ht="25.5" customHeight="1">
      <c r="A71" s="33">
        <v>41275</v>
      </c>
      <c r="B71" s="34">
        <f t="shared" si="6"/>
        <v>19314</v>
      </c>
      <c r="C71" s="23"/>
      <c r="D71" s="34">
        <f t="shared" si="7"/>
        <v>3044</v>
      </c>
      <c r="E71" s="35">
        <f t="shared" si="8"/>
        <v>15.760588174381276</v>
      </c>
      <c r="F71" s="34">
        <f t="shared" si="9"/>
        <v>470</v>
      </c>
      <c r="G71" s="35">
        <f t="shared" si="10"/>
        <v>2.4334679507093298</v>
      </c>
      <c r="H71" s="34">
        <f t="shared" si="11"/>
        <v>68</v>
      </c>
      <c r="I71" s="35">
        <f t="shared" si="12"/>
        <v>0.35207621414517964</v>
      </c>
      <c r="J71" s="35"/>
      <c r="K71" s="34">
        <f t="shared" si="13"/>
        <v>7842.6</v>
      </c>
      <c r="N71" s="92"/>
      <c r="O71" s="93"/>
      <c r="P71" s="92"/>
      <c r="Q71" s="93"/>
      <c r="R71" s="63"/>
    </row>
    <row r="72" spans="1:18" s="25" customFormat="1" ht="25.5" customHeight="1">
      <c r="A72" s="33">
        <v>41306</v>
      </c>
      <c r="B72" s="34">
        <f t="shared" si="6"/>
        <v>16579</v>
      </c>
      <c r="C72" s="23"/>
      <c r="D72" s="34">
        <f t="shared" si="7"/>
        <v>2763</v>
      </c>
      <c r="E72" s="35">
        <f t="shared" si="8"/>
        <v>16.665661378852768</v>
      </c>
      <c r="F72" s="34">
        <f t="shared" si="9"/>
        <v>423</v>
      </c>
      <c r="G72" s="35">
        <f t="shared" si="10"/>
        <v>2.551420471681042</v>
      </c>
      <c r="H72" s="34">
        <f t="shared" si="11"/>
        <v>76</v>
      </c>
      <c r="I72" s="35">
        <f t="shared" si="12"/>
        <v>0.45841124313891063</v>
      </c>
      <c r="J72" s="35"/>
      <c r="K72" s="34">
        <f t="shared" si="13"/>
        <v>7526.85</v>
      </c>
      <c r="N72" s="92"/>
      <c r="O72" s="93"/>
      <c r="P72" s="92"/>
      <c r="Q72" s="93"/>
      <c r="R72" s="63"/>
    </row>
    <row r="73" spans="1:18" s="25" customFormat="1" ht="25.5" customHeight="1">
      <c r="A73" s="33">
        <v>41334</v>
      </c>
      <c r="B73" s="34">
        <f t="shared" si="6"/>
        <v>14459</v>
      </c>
      <c r="C73" s="23"/>
      <c r="D73" s="34">
        <f t="shared" si="7"/>
        <v>2352</v>
      </c>
      <c r="E73" s="35">
        <f t="shared" si="8"/>
        <v>16.266685109620305</v>
      </c>
      <c r="F73" s="34">
        <f t="shared" si="9"/>
        <v>374</v>
      </c>
      <c r="G73" s="35">
        <f t="shared" si="10"/>
        <v>2.5866242478732966</v>
      </c>
      <c r="H73" s="34">
        <f t="shared" si="11"/>
        <v>117</v>
      </c>
      <c r="I73" s="35">
        <f t="shared" si="12"/>
        <v>0.8091845909122345</v>
      </c>
      <c r="J73" s="35"/>
      <c r="K73" s="34">
        <f t="shared" si="13"/>
        <v>7427.400000000001</v>
      </c>
      <c r="N73" s="92"/>
      <c r="O73" s="93"/>
      <c r="P73" s="92"/>
      <c r="Q73" s="93"/>
      <c r="R73" s="63"/>
    </row>
    <row r="74" spans="1:11" s="25" customFormat="1" ht="24.75" customHeight="1">
      <c r="A74" s="37"/>
      <c r="B74" s="53"/>
      <c r="C74" s="54"/>
      <c r="D74" s="53"/>
      <c r="E74" s="55"/>
      <c r="F74" s="53"/>
      <c r="G74" s="55"/>
      <c r="H74" s="53"/>
      <c r="I74" s="55"/>
      <c r="J74" s="55"/>
      <c r="K74" s="61"/>
    </row>
    <row r="75" spans="1:11" s="94" customFormat="1" ht="25.5" customHeight="1">
      <c r="A75" s="41" t="s">
        <v>43</v>
      </c>
      <c r="B75" s="41">
        <f>SUM(B62:B74)</f>
        <v>163507</v>
      </c>
      <c r="C75" s="41"/>
      <c r="D75" s="41">
        <f>SUM(D62:D74)</f>
        <v>30305</v>
      </c>
      <c r="E75" s="57">
        <f>SUM((D75/$B75)*100)</f>
        <v>18.534374675090362</v>
      </c>
      <c r="F75" s="41">
        <f>SUM(F62:F74)</f>
        <v>4785</v>
      </c>
      <c r="G75" s="57">
        <f>SUM((F75/$B75)*100)</f>
        <v>2.926480211856373</v>
      </c>
      <c r="H75" s="41">
        <f>SUM(H62:H74)</f>
        <v>1013</v>
      </c>
      <c r="I75" s="57">
        <f>SUM((H75/$B75)*100)</f>
        <v>0.6195453405664589</v>
      </c>
      <c r="J75" s="57"/>
      <c r="K75" s="41">
        <f>SUM(K62:K74)</f>
        <v>82308.465</v>
      </c>
    </row>
    <row r="76" spans="1:9" ht="25.5" customHeight="1">
      <c r="A76" s="41"/>
      <c r="B76" s="25"/>
      <c r="C76" s="25"/>
      <c r="D76" s="25"/>
      <c r="E76" s="57"/>
      <c r="F76" s="25"/>
      <c r="G76" s="57"/>
      <c r="H76" s="25"/>
      <c r="I76" s="57"/>
    </row>
    <row r="77" spans="1:17" s="98" customFormat="1" ht="25.5" customHeight="1">
      <c r="A77" s="44" t="s">
        <v>31</v>
      </c>
      <c r="B77" s="45">
        <f>SUM(B56+B35)</f>
        <v>181217</v>
      </c>
      <c r="C77" s="45"/>
      <c r="D77" s="45">
        <f>SUM(D56+D35)</f>
        <v>37161</v>
      </c>
      <c r="E77" s="58">
        <f>SUM((D77/$B77)*100)</f>
        <v>20.506354260361885</v>
      </c>
      <c r="F77" s="45">
        <f>SUM(F56+F35)</f>
        <v>6143</v>
      </c>
      <c r="G77" s="58">
        <f>SUM((F77/$B77)*100)</f>
        <v>3.3898585673529524</v>
      </c>
      <c r="H77" s="45">
        <f>SUM(H56+H35)</f>
        <v>1521</v>
      </c>
      <c r="I77" s="58">
        <f>SUM((H77/$B77)*100)</f>
        <v>0.8393252288692562</v>
      </c>
      <c r="J77" s="102"/>
      <c r="K77" s="45">
        <f>SUM(K56+K35)</f>
        <v>88915.075</v>
      </c>
      <c r="L77" s="103"/>
      <c r="O77" s="99"/>
      <c r="Q77" s="99"/>
    </row>
    <row r="78" spans="1:8" ht="25.5" customHeight="1">
      <c r="A78" s="25"/>
      <c r="B78" s="25"/>
      <c r="C78" s="25"/>
      <c r="D78" s="25"/>
      <c r="F78" s="25"/>
      <c r="G78" s="62"/>
      <c r="H78" s="63"/>
    </row>
    <row r="79" spans="1:11" ht="39.75" customHeight="1">
      <c r="A79" s="23" t="s">
        <v>7</v>
      </c>
      <c r="B79" s="25"/>
      <c r="C79" s="23"/>
      <c r="D79" s="23"/>
      <c r="E79" s="48"/>
      <c r="F79" s="49"/>
      <c r="G79" s="50"/>
      <c r="H79" s="49"/>
      <c r="I79" s="50"/>
      <c r="J79" s="50"/>
      <c r="K79" s="51"/>
    </row>
    <row r="80" spans="1:11" ht="25.5" customHeight="1">
      <c r="A80" s="25"/>
      <c r="B80" s="25"/>
      <c r="C80" s="25"/>
      <c r="D80" s="25"/>
      <c r="F80" s="49"/>
      <c r="G80" s="50"/>
      <c r="H80" s="49"/>
      <c r="I80" s="50"/>
      <c r="J80" s="50"/>
      <c r="K80" s="51"/>
    </row>
    <row r="81" spans="1:12" ht="121.5">
      <c r="A81" s="27" t="s">
        <v>2</v>
      </c>
      <c r="B81" s="28" t="s">
        <v>21</v>
      </c>
      <c r="C81" s="27"/>
      <c r="D81" s="28" t="s">
        <v>13</v>
      </c>
      <c r="E81" s="29" t="s">
        <v>3</v>
      </c>
      <c r="F81" s="28" t="s">
        <v>39</v>
      </c>
      <c r="G81" s="29" t="s">
        <v>3</v>
      </c>
      <c r="H81" s="28" t="s">
        <v>37</v>
      </c>
      <c r="I81" s="29" t="s">
        <v>3</v>
      </c>
      <c r="J81" s="29"/>
      <c r="K81" s="30" t="s">
        <v>20</v>
      </c>
      <c r="L81" s="31"/>
    </row>
    <row r="82" spans="1:11" ht="25.5" customHeight="1">
      <c r="A82" s="25"/>
      <c r="B82" s="25"/>
      <c r="C82" s="25"/>
      <c r="D82" s="25"/>
      <c r="F82" s="25"/>
      <c r="H82" s="25"/>
      <c r="K82" s="52"/>
    </row>
    <row r="83" spans="1:11" s="25" customFormat="1" ht="25.5" customHeight="1">
      <c r="A83" s="33">
        <v>41000</v>
      </c>
      <c r="B83" s="34">
        <v>222</v>
      </c>
      <c r="C83" s="34"/>
      <c r="D83" s="34">
        <v>40</v>
      </c>
      <c r="E83" s="35">
        <f>SUM((D83/$B83)*100)</f>
        <v>18.01801801801802</v>
      </c>
      <c r="F83" s="23">
        <v>7</v>
      </c>
      <c r="G83" s="35">
        <f>SUM((F83/$B83)*100)</f>
        <v>3.153153153153153</v>
      </c>
      <c r="H83" s="23">
        <v>1</v>
      </c>
      <c r="I83" s="35">
        <f>SUM((H83/$B83)*100)</f>
        <v>0.45045045045045046</v>
      </c>
      <c r="J83" s="35"/>
      <c r="K83" s="36">
        <v>160.8</v>
      </c>
    </row>
    <row r="84" spans="1:16" s="25" customFormat="1" ht="24.75" customHeight="1">
      <c r="A84" s="33">
        <v>41030</v>
      </c>
      <c r="B84" s="34">
        <v>238</v>
      </c>
      <c r="C84" s="34"/>
      <c r="D84" s="34">
        <v>47</v>
      </c>
      <c r="E84" s="35">
        <f>SUM((D84/$B84)*100)</f>
        <v>19.747899159663866</v>
      </c>
      <c r="F84" s="23">
        <v>3</v>
      </c>
      <c r="G84" s="35">
        <f>SUM((F84/$B84)*100)</f>
        <v>1.2605042016806722</v>
      </c>
      <c r="H84" s="23">
        <v>1</v>
      </c>
      <c r="I84" s="35">
        <f>SUM((H84/$B84)*100)</f>
        <v>0.42016806722689076</v>
      </c>
      <c r="J84" s="35"/>
      <c r="K84" s="36">
        <v>183</v>
      </c>
      <c r="N84" s="26"/>
      <c r="P84" s="26"/>
    </row>
    <row r="85" spans="1:17" ht="25.5" customHeight="1">
      <c r="A85" s="33">
        <v>41061</v>
      </c>
      <c r="B85" s="34">
        <v>228</v>
      </c>
      <c r="C85" s="34"/>
      <c r="D85" s="34">
        <v>41</v>
      </c>
      <c r="E85" s="35">
        <f>SUM((D85/$B85)*100)</f>
        <v>17.982456140350877</v>
      </c>
      <c r="F85" s="23">
        <v>4</v>
      </c>
      <c r="G85" s="35">
        <f>SUM((F85/$B85)*100)</f>
        <v>1.7543859649122806</v>
      </c>
      <c r="H85" s="23">
        <v>2</v>
      </c>
      <c r="I85" s="35">
        <f>SUM((H85/$B85)*100)</f>
        <v>0.8771929824561403</v>
      </c>
      <c r="J85" s="35"/>
      <c r="K85" s="36">
        <v>145.875</v>
      </c>
      <c r="O85" s="85"/>
      <c r="Q85" s="85"/>
    </row>
    <row r="86" spans="1:17" ht="25.5" customHeight="1">
      <c r="A86" s="33">
        <v>41091</v>
      </c>
      <c r="B86" s="34">
        <v>244</v>
      </c>
      <c r="C86" s="34"/>
      <c r="D86" s="34">
        <v>66</v>
      </c>
      <c r="E86" s="35">
        <f>SUM((D86/$B86)*100)</f>
        <v>27.049180327868854</v>
      </c>
      <c r="F86" s="23">
        <v>6</v>
      </c>
      <c r="G86" s="35">
        <f>SUM((F86/$B86)*100)</f>
        <v>2.459016393442623</v>
      </c>
      <c r="H86" s="23">
        <v>3</v>
      </c>
      <c r="I86" s="35">
        <f>SUM((H86/$B86)*100)</f>
        <v>1.2295081967213115</v>
      </c>
      <c r="J86" s="35"/>
      <c r="K86" s="36">
        <v>189.075</v>
      </c>
      <c r="O86" s="85"/>
      <c r="Q86" s="85"/>
    </row>
    <row r="87" spans="1:17" ht="25.5" customHeight="1">
      <c r="A87" s="33">
        <v>41122</v>
      </c>
      <c r="B87" s="34">
        <v>225</v>
      </c>
      <c r="C87" s="34"/>
      <c r="D87" s="34">
        <v>45</v>
      </c>
      <c r="E87" s="35">
        <v>20</v>
      </c>
      <c r="F87" s="95">
        <v>7</v>
      </c>
      <c r="G87" s="96">
        <v>3.111111111111111</v>
      </c>
      <c r="H87" s="95">
        <v>3</v>
      </c>
      <c r="I87" s="111">
        <v>1.3333333333333335</v>
      </c>
      <c r="J87" s="85"/>
      <c r="K87" s="23">
        <v>145.5</v>
      </c>
      <c r="O87" s="85"/>
      <c r="Q87" s="85"/>
    </row>
    <row r="88" spans="1:17" ht="25.5" customHeight="1">
      <c r="A88" s="33">
        <v>41153</v>
      </c>
      <c r="B88" s="34">
        <v>170</v>
      </c>
      <c r="C88" s="34"/>
      <c r="D88" s="34">
        <v>30</v>
      </c>
      <c r="E88" s="35">
        <f aca="true" t="shared" si="14" ref="E88:E94">SUM((D88/$B88)*100)</f>
        <v>17.647058823529413</v>
      </c>
      <c r="F88" s="23">
        <v>3</v>
      </c>
      <c r="G88" s="35">
        <f aca="true" t="shared" si="15" ref="G88:G93">SUM((F88/$B88)*100)</f>
        <v>1.7647058823529411</v>
      </c>
      <c r="H88" s="23">
        <v>0</v>
      </c>
      <c r="I88" s="35">
        <f aca="true" t="shared" si="16" ref="I88:I93">SUM((H88/$B88)*100)</f>
        <v>0</v>
      </c>
      <c r="J88" s="35"/>
      <c r="K88" s="36">
        <v>84.825</v>
      </c>
      <c r="O88" s="85"/>
      <c r="Q88" s="85"/>
    </row>
    <row r="89" spans="1:17" ht="25.5" customHeight="1">
      <c r="A89" s="33">
        <v>41183</v>
      </c>
      <c r="B89" s="34">
        <v>308</v>
      </c>
      <c r="C89" s="34"/>
      <c r="D89" s="34">
        <v>69</v>
      </c>
      <c r="E89" s="35">
        <f t="shared" si="14"/>
        <v>22.4025974025974</v>
      </c>
      <c r="F89" s="23">
        <v>8</v>
      </c>
      <c r="G89" s="35">
        <f t="shared" si="15"/>
        <v>2.5974025974025974</v>
      </c>
      <c r="H89" s="23">
        <v>1</v>
      </c>
      <c r="I89" s="35">
        <f t="shared" si="16"/>
        <v>0.3246753246753247</v>
      </c>
      <c r="J89" s="35"/>
      <c r="K89" s="36">
        <v>164.475</v>
      </c>
      <c r="O89" s="85"/>
      <c r="Q89" s="85"/>
    </row>
    <row r="90" spans="1:17" ht="24" customHeight="1">
      <c r="A90" s="33">
        <v>41214</v>
      </c>
      <c r="B90" s="34">
        <v>288</v>
      </c>
      <c r="C90" s="34"/>
      <c r="D90" s="34">
        <v>52</v>
      </c>
      <c r="E90" s="35">
        <f t="shared" si="14"/>
        <v>18.055555555555554</v>
      </c>
      <c r="F90" s="23">
        <v>3</v>
      </c>
      <c r="G90" s="35">
        <f t="shared" si="15"/>
        <v>1.0416666666666665</v>
      </c>
      <c r="H90" s="23">
        <v>1</v>
      </c>
      <c r="I90" s="35">
        <f t="shared" si="16"/>
        <v>0.3472222222222222</v>
      </c>
      <c r="J90" s="35"/>
      <c r="K90" s="36">
        <v>175.2</v>
      </c>
      <c r="O90" s="85"/>
      <c r="Q90" s="85"/>
    </row>
    <row r="91" spans="1:11" s="25" customFormat="1" ht="24" customHeight="1">
      <c r="A91" s="33">
        <v>41244</v>
      </c>
      <c r="B91" s="118">
        <v>258</v>
      </c>
      <c r="C91" s="118"/>
      <c r="D91" s="118">
        <v>31</v>
      </c>
      <c r="E91" s="119">
        <f t="shared" si="14"/>
        <v>12.015503875968992</v>
      </c>
      <c r="F91" s="120">
        <v>2</v>
      </c>
      <c r="G91" s="119">
        <f t="shared" si="15"/>
        <v>0.7751937984496124</v>
      </c>
      <c r="H91" s="120">
        <v>0</v>
      </c>
      <c r="I91" s="119">
        <f t="shared" si="16"/>
        <v>0</v>
      </c>
      <c r="J91" s="119"/>
      <c r="K91" s="121">
        <v>186.975</v>
      </c>
    </row>
    <row r="92" spans="1:12" s="25" customFormat="1" ht="24" customHeight="1">
      <c r="A92" s="33">
        <v>41275</v>
      </c>
      <c r="B92" s="34">
        <v>325</v>
      </c>
      <c r="C92" s="34"/>
      <c r="D92" s="34">
        <v>75</v>
      </c>
      <c r="E92" s="119">
        <f t="shared" si="14"/>
        <v>23.076923076923077</v>
      </c>
      <c r="F92" s="95">
        <v>5</v>
      </c>
      <c r="G92" s="119">
        <f t="shared" si="15"/>
        <v>1.5384615384615385</v>
      </c>
      <c r="H92" s="95">
        <v>7</v>
      </c>
      <c r="I92" s="119">
        <f t="shared" si="16"/>
        <v>2.1538461538461537</v>
      </c>
      <c r="J92" s="23"/>
      <c r="K92" s="23">
        <v>169.2</v>
      </c>
      <c r="L92" s="23"/>
    </row>
    <row r="93" spans="1:11" s="25" customFormat="1" ht="24" customHeight="1">
      <c r="A93" s="33">
        <v>41306</v>
      </c>
      <c r="B93" s="34">
        <v>333</v>
      </c>
      <c r="C93" s="34"/>
      <c r="D93" s="34">
        <v>75</v>
      </c>
      <c r="E93" s="35">
        <f t="shared" si="14"/>
        <v>22.52252252252252</v>
      </c>
      <c r="F93" s="23">
        <v>8</v>
      </c>
      <c r="G93" s="35">
        <f t="shared" si="15"/>
        <v>2.4024024024024024</v>
      </c>
      <c r="H93" s="23">
        <v>2</v>
      </c>
      <c r="I93" s="35">
        <f t="shared" si="16"/>
        <v>0.6006006006006006</v>
      </c>
      <c r="J93" s="35"/>
      <c r="K93" s="36">
        <v>157.8</v>
      </c>
    </row>
    <row r="94" spans="1:17" ht="24" customHeight="1">
      <c r="A94" s="33">
        <v>41334</v>
      </c>
      <c r="B94" s="34">
        <v>223</v>
      </c>
      <c r="C94" s="34"/>
      <c r="D94" s="34">
        <v>39</v>
      </c>
      <c r="E94" s="35">
        <f t="shared" si="14"/>
        <v>17.48878923766816</v>
      </c>
      <c r="F94" s="23">
        <v>5</v>
      </c>
      <c r="G94" s="35">
        <f>SUM((F94/$B94)*100)</f>
        <v>2.242152466367713</v>
      </c>
      <c r="H94" s="23">
        <v>0</v>
      </c>
      <c r="I94" s="35">
        <f>SUM((H94/$B94)*100)</f>
        <v>0</v>
      </c>
      <c r="J94" s="35"/>
      <c r="K94" s="36">
        <v>127.95</v>
      </c>
      <c r="O94" s="85"/>
      <c r="Q94" s="85"/>
    </row>
    <row r="95" spans="1:22" s="88" customFormat="1" ht="24" customHeight="1">
      <c r="A95" s="37"/>
      <c r="B95" s="53"/>
      <c r="C95" s="54"/>
      <c r="D95" s="53"/>
      <c r="E95" s="55"/>
      <c r="F95" s="54"/>
      <c r="G95" s="55"/>
      <c r="H95" s="54"/>
      <c r="I95" s="55"/>
      <c r="J95" s="55"/>
      <c r="K95" s="56"/>
      <c r="V95" s="85"/>
    </row>
    <row r="96" spans="1:13" ht="25.5" customHeight="1">
      <c r="A96" s="41" t="s">
        <v>43</v>
      </c>
      <c r="B96" s="41">
        <f>SUM(B83:B95)</f>
        <v>3062</v>
      </c>
      <c r="C96" s="41"/>
      <c r="D96" s="41">
        <f>SUM(D83:D95)</f>
        <v>610</v>
      </c>
      <c r="E96" s="57">
        <f>SUM((D96/$B96)*100)</f>
        <v>19.921619856303067</v>
      </c>
      <c r="F96" s="41">
        <f>SUM(F83:F95)</f>
        <v>61</v>
      </c>
      <c r="G96" s="57">
        <f>SUM((F96/$B96)*100)</f>
        <v>1.9921619856303068</v>
      </c>
      <c r="H96" s="41">
        <f>SUM(H83:H95)</f>
        <v>21</v>
      </c>
      <c r="I96" s="57">
        <f>SUM((H96/$B96)*100)</f>
        <v>0.6858262573481384</v>
      </c>
      <c r="J96" s="57"/>
      <c r="K96" s="41">
        <f>SUM(K83:K95)</f>
        <v>1890.675</v>
      </c>
      <c r="M96" s="88"/>
    </row>
    <row r="97" spans="1:17" ht="25.5" customHeight="1">
      <c r="A97" s="41"/>
      <c r="B97" s="25"/>
      <c r="C97" s="25"/>
      <c r="D97" s="25"/>
      <c r="E97" s="57"/>
      <c r="F97" s="25"/>
      <c r="G97" s="57"/>
      <c r="H97" s="25"/>
      <c r="I97" s="57"/>
      <c r="J97" s="57"/>
      <c r="M97" s="79"/>
      <c r="N97" s="80"/>
      <c r="O97" s="80"/>
      <c r="P97" s="62"/>
      <c r="Q97" s="81"/>
    </row>
    <row r="98" spans="1:12" s="44" customFormat="1" ht="25.5" customHeight="1">
      <c r="A98" s="44" t="s">
        <v>45</v>
      </c>
      <c r="B98" s="45">
        <v>3202</v>
      </c>
      <c r="C98" s="45"/>
      <c r="D98" s="45">
        <v>729</v>
      </c>
      <c r="E98" s="58">
        <v>22.767020612117427</v>
      </c>
      <c r="F98" s="104">
        <v>101</v>
      </c>
      <c r="G98" s="122">
        <v>3.154278575890069</v>
      </c>
      <c r="H98" s="104">
        <v>44</v>
      </c>
      <c r="I98" s="124">
        <v>1.3741411617738912</v>
      </c>
      <c r="K98" s="105">
        <v>1818.675</v>
      </c>
      <c r="L98" s="106"/>
    </row>
    <row r="99" spans="1:17" ht="25.5" customHeight="1">
      <c r="A99" s="25"/>
      <c r="B99" s="25"/>
      <c r="C99" s="25"/>
      <c r="D99" s="25"/>
      <c r="F99" s="25"/>
      <c r="H99" s="25"/>
      <c r="M99" s="79"/>
      <c r="N99" s="80"/>
      <c r="O99" s="80"/>
      <c r="P99" s="62"/>
      <c r="Q99" s="81"/>
    </row>
    <row r="100" spans="1:12" ht="25.5" customHeight="1">
      <c r="A100" s="23" t="s">
        <v>8</v>
      </c>
      <c r="B100" s="25"/>
      <c r="C100" s="25"/>
      <c r="D100" s="25"/>
      <c r="F100" s="49"/>
      <c r="G100" s="50"/>
      <c r="H100" s="49"/>
      <c r="I100" s="50"/>
      <c r="J100" s="50"/>
      <c r="K100" s="59"/>
      <c r="L100" s="25"/>
    </row>
    <row r="101" spans="1:12" ht="16.5" customHeight="1">
      <c r="A101" s="25"/>
      <c r="B101" s="49"/>
      <c r="C101" s="25"/>
      <c r="D101" s="28"/>
      <c r="F101" s="49"/>
      <c r="G101" s="50"/>
      <c r="H101" s="49"/>
      <c r="I101" s="50"/>
      <c r="J101" s="50"/>
      <c r="K101" s="59"/>
      <c r="L101" s="25"/>
    </row>
    <row r="102" spans="1:12" ht="121.5">
      <c r="A102" s="27" t="s">
        <v>2</v>
      </c>
      <c r="B102" s="28" t="s">
        <v>21</v>
      </c>
      <c r="C102" s="27"/>
      <c r="D102" s="28" t="s">
        <v>13</v>
      </c>
      <c r="E102" s="29" t="s">
        <v>3</v>
      </c>
      <c r="F102" s="28" t="s">
        <v>39</v>
      </c>
      <c r="G102" s="29" t="s">
        <v>3</v>
      </c>
      <c r="H102" s="28" t="s">
        <v>37</v>
      </c>
      <c r="I102" s="29" t="s">
        <v>3</v>
      </c>
      <c r="J102" s="29"/>
      <c r="K102" s="30" t="s">
        <v>20</v>
      </c>
      <c r="L102" s="31"/>
    </row>
    <row r="103" spans="1:12" ht="25.5" customHeight="1">
      <c r="A103" s="25"/>
      <c r="B103" s="25"/>
      <c r="C103" s="25"/>
      <c r="D103" s="25"/>
      <c r="F103" s="25"/>
      <c r="H103" s="25"/>
      <c r="L103" s="25"/>
    </row>
    <row r="104" spans="1:11" s="25" customFormat="1" ht="25.5" customHeight="1">
      <c r="A104" s="33">
        <v>41000</v>
      </c>
      <c r="B104" s="34">
        <f aca="true" t="shared" si="17" ref="B104:B115">SUM(B62+B83)</f>
        <v>12148</v>
      </c>
      <c r="C104" s="23"/>
      <c r="D104" s="34">
        <f aca="true" t="shared" si="18" ref="D104:D115">SUM(D62+D83)</f>
        <v>2615</v>
      </c>
      <c r="E104" s="57">
        <f aca="true" t="shared" si="19" ref="E104:E115">SUM((D104/$B104)*100)</f>
        <v>21.52617714850181</v>
      </c>
      <c r="F104" s="34">
        <f aca="true" t="shared" si="20" ref="F104:F115">SUM(F62+F83)</f>
        <v>443</v>
      </c>
      <c r="G104" s="57">
        <f aca="true" t="shared" si="21" ref="G104:G115">SUM((F104/$B104)*100)</f>
        <v>3.6466908133026013</v>
      </c>
      <c r="H104" s="34">
        <f aca="true" t="shared" si="22" ref="H104:H115">SUM(H62+H83)</f>
        <v>88</v>
      </c>
      <c r="I104" s="57">
        <f aca="true" t="shared" si="23" ref="I104:I115">SUM((H104/$B104)*100)</f>
        <v>0.7243990780375371</v>
      </c>
      <c r="J104" s="77"/>
      <c r="K104" s="34">
        <f aca="true" t="shared" si="24" ref="K104:K115">SUM(K62+K83)</f>
        <v>6958.4400000000005</v>
      </c>
    </row>
    <row r="105" spans="1:11" s="25" customFormat="1" ht="25.5" customHeight="1">
      <c r="A105" s="33">
        <v>41030</v>
      </c>
      <c r="B105" s="34">
        <f t="shared" si="17"/>
        <v>13506</v>
      </c>
      <c r="C105" s="23"/>
      <c r="D105" s="34">
        <f t="shared" si="18"/>
        <v>2778</v>
      </c>
      <c r="E105" s="57">
        <f t="shared" si="19"/>
        <v>20.568636161705907</v>
      </c>
      <c r="F105" s="34">
        <f t="shared" si="20"/>
        <v>484</v>
      </c>
      <c r="G105" s="57">
        <f t="shared" si="21"/>
        <v>3.5835924774174437</v>
      </c>
      <c r="H105" s="34">
        <f t="shared" si="22"/>
        <v>69</v>
      </c>
      <c r="I105" s="57">
        <f t="shared" si="23"/>
        <v>0.5108840515326522</v>
      </c>
      <c r="J105" s="77"/>
      <c r="K105" s="34">
        <f t="shared" si="24"/>
        <v>7567.349999999999</v>
      </c>
    </row>
    <row r="106" spans="1:13" s="25" customFormat="1" ht="25.5" customHeight="1">
      <c r="A106" s="33">
        <v>41061</v>
      </c>
      <c r="B106" s="34">
        <f t="shared" si="17"/>
        <v>11899</v>
      </c>
      <c r="C106" s="23"/>
      <c r="D106" s="34">
        <f t="shared" si="18"/>
        <v>2223</v>
      </c>
      <c r="E106" s="57">
        <f t="shared" si="19"/>
        <v>18.682242205227332</v>
      </c>
      <c r="F106" s="34">
        <f t="shared" si="20"/>
        <v>371</v>
      </c>
      <c r="G106" s="57">
        <f t="shared" si="21"/>
        <v>3.1179090679889065</v>
      </c>
      <c r="H106" s="34">
        <f t="shared" si="22"/>
        <v>64</v>
      </c>
      <c r="I106" s="57">
        <f t="shared" si="23"/>
        <v>0.5378603243970081</v>
      </c>
      <c r="J106" s="77"/>
      <c r="K106" s="34">
        <f t="shared" si="24"/>
        <v>6572.175</v>
      </c>
      <c r="M106" s="63"/>
    </row>
    <row r="107" spans="1:18" s="25" customFormat="1" ht="25.5" customHeight="1">
      <c r="A107" s="33">
        <v>41091</v>
      </c>
      <c r="B107" s="34">
        <f t="shared" si="17"/>
        <v>12583</v>
      </c>
      <c r="C107" s="23"/>
      <c r="D107" s="34">
        <f t="shared" si="18"/>
        <v>2785</v>
      </c>
      <c r="E107" s="57">
        <f t="shared" si="19"/>
        <v>22.133036636732097</v>
      </c>
      <c r="F107" s="34">
        <f t="shared" si="20"/>
        <v>420</v>
      </c>
      <c r="G107" s="57">
        <f t="shared" si="21"/>
        <v>3.3378367638877853</v>
      </c>
      <c r="H107" s="34">
        <f t="shared" si="22"/>
        <v>66</v>
      </c>
      <c r="I107" s="57">
        <f t="shared" si="23"/>
        <v>0.5245172057537948</v>
      </c>
      <c r="J107" s="77"/>
      <c r="K107" s="34">
        <f t="shared" si="24"/>
        <v>7219.275</v>
      </c>
      <c r="M107" s="89"/>
      <c r="N107" s="90"/>
      <c r="O107" s="26"/>
      <c r="P107" s="85"/>
      <c r="Q107" s="26"/>
      <c r="R107" s="91"/>
    </row>
    <row r="108" spans="1:18" s="25" customFormat="1" ht="25.5" customHeight="1">
      <c r="A108" s="33">
        <v>41122</v>
      </c>
      <c r="B108" s="34">
        <f t="shared" si="17"/>
        <v>12024</v>
      </c>
      <c r="C108" s="23"/>
      <c r="D108" s="34">
        <f t="shared" si="18"/>
        <v>2596</v>
      </c>
      <c r="E108" s="57">
        <f t="shared" si="19"/>
        <v>21.590153027278774</v>
      </c>
      <c r="F108" s="34">
        <f t="shared" si="20"/>
        <v>363</v>
      </c>
      <c r="G108" s="57">
        <f t="shared" si="21"/>
        <v>3.0189620758483033</v>
      </c>
      <c r="H108" s="34">
        <f t="shared" si="22"/>
        <v>46</v>
      </c>
      <c r="I108" s="57">
        <f t="shared" si="23"/>
        <v>0.38256819693945443</v>
      </c>
      <c r="J108" s="77"/>
      <c r="K108" s="34">
        <f t="shared" si="24"/>
        <v>6550.125</v>
      </c>
      <c r="M108" s="85"/>
      <c r="N108" s="90"/>
      <c r="O108" s="26"/>
      <c r="P108" s="85"/>
      <c r="Q108" s="26"/>
      <c r="R108" s="91"/>
    </row>
    <row r="109" spans="1:18" s="25" customFormat="1" ht="25.5" customHeight="1">
      <c r="A109" s="33">
        <v>41153</v>
      </c>
      <c r="B109" s="34">
        <f t="shared" si="17"/>
        <v>10767</v>
      </c>
      <c r="C109" s="23"/>
      <c r="D109" s="34">
        <f t="shared" si="18"/>
        <v>2111</v>
      </c>
      <c r="E109" s="57">
        <f t="shared" si="19"/>
        <v>19.606204142286618</v>
      </c>
      <c r="F109" s="34">
        <f t="shared" si="20"/>
        <v>356</v>
      </c>
      <c r="G109" s="57">
        <f t="shared" si="21"/>
        <v>3.306399182687843</v>
      </c>
      <c r="H109" s="34">
        <f t="shared" si="22"/>
        <v>64</v>
      </c>
      <c r="I109" s="57">
        <f t="shared" si="23"/>
        <v>0.5944088418315222</v>
      </c>
      <c r="J109" s="77"/>
      <c r="K109" s="34">
        <f t="shared" si="24"/>
        <v>5959.2</v>
      </c>
      <c r="M109" s="85"/>
      <c r="N109" s="90"/>
      <c r="O109" s="26"/>
      <c r="P109" s="85"/>
      <c r="Q109" s="26"/>
      <c r="R109" s="91"/>
    </row>
    <row r="110" spans="1:18" s="25" customFormat="1" ht="25.5" customHeight="1">
      <c r="A110" s="33">
        <v>41183</v>
      </c>
      <c r="B110" s="34">
        <f t="shared" si="17"/>
        <v>16560</v>
      </c>
      <c r="C110" s="23"/>
      <c r="D110" s="34">
        <f t="shared" si="18"/>
        <v>3226</v>
      </c>
      <c r="E110" s="57">
        <f t="shared" si="19"/>
        <v>19.480676328502415</v>
      </c>
      <c r="F110" s="34">
        <f t="shared" si="20"/>
        <v>447</v>
      </c>
      <c r="G110" s="57">
        <f t="shared" si="21"/>
        <v>2.6992753623188404</v>
      </c>
      <c r="H110" s="34">
        <f t="shared" si="22"/>
        <v>165</v>
      </c>
      <c r="I110" s="57">
        <f t="shared" si="23"/>
        <v>0.9963768115942028</v>
      </c>
      <c r="J110" s="77"/>
      <c r="K110" s="34">
        <f t="shared" si="24"/>
        <v>7279.05</v>
      </c>
      <c r="M110" s="85"/>
      <c r="N110" s="90"/>
      <c r="O110" s="26"/>
      <c r="P110" s="85"/>
      <c r="Q110" s="26"/>
      <c r="R110" s="91"/>
    </row>
    <row r="111" spans="1:18" s="25" customFormat="1" ht="25.5" customHeight="1">
      <c r="A111" s="33">
        <v>41214</v>
      </c>
      <c r="B111" s="34">
        <f t="shared" si="17"/>
        <v>14290</v>
      </c>
      <c r="C111" s="23"/>
      <c r="D111" s="34">
        <f t="shared" si="18"/>
        <v>2471</v>
      </c>
      <c r="E111" s="57">
        <f t="shared" si="19"/>
        <v>17.29181245626312</v>
      </c>
      <c r="F111" s="34">
        <f t="shared" si="20"/>
        <v>402</v>
      </c>
      <c r="G111" s="57">
        <f t="shared" si="21"/>
        <v>2.8131560531840445</v>
      </c>
      <c r="H111" s="34">
        <f t="shared" si="22"/>
        <v>147</v>
      </c>
      <c r="I111" s="57">
        <f t="shared" si="23"/>
        <v>1.0286913925822254</v>
      </c>
      <c r="J111" s="77"/>
      <c r="K111" s="34">
        <f t="shared" si="24"/>
        <v>6788.174999999999</v>
      </c>
      <c r="M111" s="85"/>
      <c r="N111" s="90"/>
      <c r="O111" s="26"/>
      <c r="P111" s="85"/>
      <c r="Q111" s="26"/>
      <c r="R111" s="91"/>
    </row>
    <row r="112" spans="1:18" s="25" customFormat="1" ht="25.5" customHeight="1">
      <c r="A112" s="33">
        <v>41244</v>
      </c>
      <c r="B112" s="34">
        <f t="shared" si="17"/>
        <v>11559</v>
      </c>
      <c r="C112" s="23"/>
      <c r="D112" s="34">
        <f t="shared" si="18"/>
        <v>1762</v>
      </c>
      <c r="E112" s="57">
        <f t="shared" si="19"/>
        <v>15.24353317761052</v>
      </c>
      <c r="F112" s="34">
        <f t="shared" si="20"/>
        <v>275</v>
      </c>
      <c r="G112" s="57">
        <f t="shared" si="21"/>
        <v>2.379098537935808</v>
      </c>
      <c r="H112" s="34">
        <f t="shared" si="22"/>
        <v>55</v>
      </c>
      <c r="I112" s="57">
        <f t="shared" si="23"/>
        <v>0.4758197075871615</v>
      </c>
      <c r="J112" s="77"/>
      <c r="K112" s="34">
        <f t="shared" si="24"/>
        <v>6053.55</v>
      </c>
      <c r="M112" s="85"/>
      <c r="N112" s="85"/>
      <c r="O112" s="26"/>
      <c r="P112" s="85"/>
      <c r="Q112" s="26"/>
      <c r="R112" s="85"/>
    </row>
    <row r="113" spans="1:18" s="25" customFormat="1" ht="25.5" customHeight="1">
      <c r="A113" s="33">
        <v>41275</v>
      </c>
      <c r="B113" s="34">
        <f t="shared" si="17"/>
        <v>19639</v>
      </c>
      <c r="C113" s="23"/>
      <c r="D113" s="34">
        <f t="shared" si="18"/>
        <v>3119</v>
      </c>
      <c r="E113" s="57">
        <f t="shared" si="19"/>
        <v>15.88166403584704</v>
      </c>
      <c r="F113" s="34">
        <f t="shared" si="20"/>
        <v>475</v>
      </c>
      <c r="G113" s="57">
        <f t="shared" si="21"/>
        <v>2.4186567544172313</v>
      </c>
      <c r="H113" s="34">
        <f t="shared" si="22"/>
        <v>75</v>
      </c>
      <c r="I113" s="57">
        <f t="shared" si="23"/>
        <v>0.3818931717500891</v>
      </c>
      <c r="J113" s="77"/>
      <c r="K113" s="34">
        <f t="shared" si="24"/>
        <v>8011.8</v>
      </c>
      <c r="N113" s="92"/>
      <c r="O113" s="93"/>
      <c r="P113" s="92"/>
      <c r="Q113" s="93"/>
      <c r="R113" s="63"/>
    </row>
    <row r="114" spans="1:18" s="25" customFormat="1" ht="25.5" customHeight="1">
      <c r="A114" s="33">
        <v>41306</v>
      </c>
      <c r="B114" s="34">
        <f t="shared" si="17"/>
        <v>16912</v>
      </c>
      <c r="C114" s="23"/>
      <c r="D114" s="34">
        <f t="shared" si="18"/>
        <v>2838</v>
      </c>
      <c r="E114" s="57">
        <f t="shared" si="19"/>
        <v>16.780983916745505</v>
      </c>
      <c r="F114" s="34">
        <f t="shared" si="20"/>
        <v>431</v>
      </c>
      <c r="G114" s="57">
        <f t="shared" si="21"/>
        <v>2.5484862819299905</v>
      </c>
      <c r="H114" s="34">
        <f t="shared" si="22"/>
        <v>78</v>
      </c>
      <c r="I114" s="57">
        <f t="shared" si="23"/>
        <v>0.46121097445600756</v>
      </c>
      <c r="J114" s="77"/>
      <c r="K114" s="34">
        <f t="shared" si="24"/>
        <v>7684.650000000001</v>
      </c>
      <c r="N114" s="92"/>
      <c r="O114" s="93"/>
      <c r="P114" s="92"/>
      <c r="Q114" s="93"/>
      <c r="R114" s="63"/>
    </row>
    <row r="115" spans="1:13" s="25" customFormat="1" ht="25.5" customHeight="1">
      <c r="A115" s="33">
        <v>41334</v>
      </c>
      <c r="B115" s="34">
        <f t="shared" si="17"/>
        <v>14682</v>
      </c>
      <c r="C115" s="23"/>
      <c r="D115" s="34">
        <f t="shared" si="18"/>
        <v>2391</v>
      </c>
      <c r="E115" s="57">
        <f t="shared" si="19"/>
        <v>16.285247241520228</v>
      </c>
      <c r="F115" s="34">
        <f t="shared" si="20"/>
        <v>379</v>
      </c>
      <c r="G115" s="57">
        <f t="shared" si="21"/>
        <v>2.581392180901785</v>
      </c>
      <c r="H115" s="34">
        <f t="shared" si="22"/>
        <v>117</v>
      </c>
      <c r="I115" s="57">
        <f t="shared" si="23"/>
        <v>0.796894156109522</v>
      </c>
      <c r="J115" s="77"/>
      <c r="K115" s="34">
        <f t="shared" si="24"/>
        <v>7555.35</v>
      </c>
      <c r="L115" s="93"/>
      <c r="M115" s="63"/>
    </row>
    <row r="116" spans="1:11" s="25" customFormat="1" ht="24.75" customHeight="1">
      <c r="A116" s="37"/>
      <c r="B116" s="53"/>
      <c r="C116" s="54"/>
      <c r="D116" s="53"/>
      <c r="E116" s="55"/>
      <c r="F116" s="53"/>
      <c r="G116" s="55"/>
      <c r="H116" s="53"/>
      <c r="I116" s="55"/>
      <c r="J116" s="55"/>
      <c r="K116" s="61"/>
    </row>
    <row r="117" spans="1:11" s="94" customFormat="1" ht="25.5" customHeight="1">
      <c r="A117" s="41" t="s">
        <v>44</v>
      </c>
      <c r="B117" s="41">
        <f>SUM(B104:B116)</f>
        <v>166569</v>
      </c>
      <c r="C117" s="41"/>
      <c r="D117" s="41">
        <f>SUM(D104:D116)</f>
        <v>30915</v>
      </c>
      <c r="E117" s="57">
        <f>SUM((D117/$B117)*100)</f>
        <v>18.55987608738721</v>
      </c>
      <c r="F117" s="41">
        <f>SUM(F104:F116)</f>
        <v>4846</v>
      </c>
      <c r="G117" s="57">
        <f>SUM((F117/$B117)*100)</f>
        <v>2.909304852643649</v>
      </c>
      <c r="H117" s="41">
        <f>SUM(H104:H116)</f>
        <v>1034</v>
      </c>
      <c r="I117" s="57">
        <f>SUM((H117/$B117)*100)</f>
        <v>0.6207637675677947</v>
      </c>
      <c r="J117" s="57"/>
      <c r="K117" s="41">
        <f>SUM(K104:K116)</f>
        <v>84199.14</v>
      </c>
    </row>
    <row r="118" spans="1:12" ht="20.25">
      <c r="A118" s="41"/>
      <c r="B118" s="25"/>
      <c r="C118" s="26"/>
      <c r="D118" s="25"/>
      <c r="F118" s="25"/>
      <c r="G118" s="62"/>
      <c r="H118" s="63"/>
      <c r="I118" s="62"/>
      <c r="J118" s="62"/>
      <c r="K118" s="63"/>
      <c r="L118" s="88"/>
    </row>
    <row r="119" spans="1:17" s="98" customFormat="1" ht="21.75" customHeight="1">
      <c r="A119" s="44" t="s">
        <v>45</v>
      </c>
      <c r="B119" s="47">
        <v>228617</v>
      </c>
      <c r="C119" s="114"/>
      <c r="D119" s="47">
        <v>46453</v>
      </c>
      <c r="E119" s="115">
        <v>20.319136372185795</v>
      </c>
      <c r="F119" s="47">
        <v>8222</v>
      </c>
      <c r="G119" s="116">
        <v>3.5964079661617463</v>
      </c>
      <c r="H119" s="117">
        <v>2855</v>
      </c>
      <c r="I119" s="116">
        <v>1.2488135178048876</v>
      </c>
      <c r="J119" s="105"/>
      <c r="K119" s="117">
        <v>93475.825</v>
      </c>
      <c r="L119" s="101"/>
      <c r="O119" s="99"/>
      <c r="Q119" s="99"/>
    </row>
    <row r="120" ht="20.25">
      <c r="E120" s="25"/>
    </row>
    <row r="121" ht="20.25">
      <c r="E121" s="25"/>
    </row>
    <row r="122" ht="20.25">
      <c r="E122" s="25"/>
    </row>
  </sheetData>
  <mergeCells count="11">
    <mergeCell ref="A4:K4"/>
    <mergeCell ref="A5:K5"/>
    <mergeCell ref="A6:K6"/>
    <mergeCell ref="A7:K7"/>
    <mergeCell ref="A12:K12"/>
    <mergeCell ref="A13:K13"/>
    <mergeCell ref="A14:K14"/>
    <mergeCell ref="A8:K8"/>
    <mergeCell ref="A9:K9"/>
    <mergeCell ref="A10:K10"/>
    <mergeCell ref="A11:K11"/>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V199"/>
  <sheetViews>
    <sheetView tabSelected="1" zoomScale="60" zoomScaleNormal="60" workbookViewId="0" topLeftCell="A1">
      <selection activeCell="A1" sqref="A1"/>
    </sheetView>
  </sheetViews>
  <sheetFormatPr defaultColWidth="9.77734375" defaultRowHeight="15"/>
  <cols>
    <col min="1" max="1" width="24.77734375" style="85" customWidth="1"/>
    <col min="2" max="2" width="15.77734375" style="85" customWidth="1"/>
    <col min="3" max="3" width="2.77734375" style="85" customWidth="1"/>
    <col min="4" max="4" width="15.77734375" style="85" customWidth="1"/>
    <col min="5" max="5" width="15.77734375" style="26" customWidth="1"/>
    <col min="6" max="6" width="15.77734375" style="85" customWidth="1"/>
    <col min="7" max="7" width="15.77734375" style="26" customWidth="1"/>
    <col min="8" max="8" width="15.77734375" style="85" customWidth="1"/>
    <col min="9" max="9" width="15.77734375" style="26" customWidth="1"/>
    <col min="10" max="10" width="2.77734375" style="26" customWidth="1"/>
    <col min="11" max="11" width="15.77734375" style="52" customWidth="1"/>
    <col min="12" max="12" width="8.88671875" style="85" customWidth="1"/>
    <col min="13" max="13" width="12.77734375" style="85" customWidth="1"/>
    <col min="14" max="14" width="10.10546875" style="85" customWidth="1"/>
    <col min="15" max="15" width="7.10546875" style="26" customWidth="1"/>
    <col min="16" max="16" width="9.88671875" style="85" customWidth="1"/>
    <col min="17" max="17" width="14.10546875" style="26" customWidth="1"/>
    <col min="18" max="18" width="11.88671875" style="85" customWidth="1"/>
    <col min="19" max="19" width="6.10546875" style="85" customWidth="1"/>
    <col min="20" max="20" width="5.77734375" style="85" customWidth="1"/>
    <col min="21" max="21" width="10.77734375" style="85" customWidth="1"/>
    <col min="22" max="22" width="5.77734375" style="85" customWidth="1"/>
    <col min="23" max="23" width="9.77734375" style="85" customWidth="1"/>
    <col min="24" max="16384" width="9.77734375" style="85" customWidth="1"/>
  </cols>
  <sheetData>
    <row r="1" ht="44.25" customHeight="1">
      <c r="A1" s="137" t="s">
        <v>47</v>
      </c>
    </row>
    <row r="2" ht="25.5" customHeight="1"/>
    <row r="3" spans="1:8" ht="25.5" customHeight="1">
      <c r="A3" s="23" t="s">
        <v>11</v>
      </c>
      <c r="B3" s="25"/>
      <c r="C3" s="25"/>
      <c r="D3" s="25"/>
      <c r="F3" s="25"/>
      <c r="H3" s="25"/>
    </row>
    <row r="4" spans="1:17" s="86" customFormat="1" ht="49.5" customHeight="1">
      <c r="A4" s="169" t="s">
        <v>17</v>
      </c>
      <c r="B4" s="169"/>
      <c r="C4" s="169"/>
      <c r="D4" s="169"/>
      <c r="E4" s="169"/>
      <c r="F4" s="169"/>
      <c r="G4" s="169"/>
      <c r="H4" s="169"/>
      <c r="I4" s="169"/>
      <c r="J4" s="169"/>
      <c r="K4" s="169"/>
      <c r="O4" s="87"/>
      <c r="Q4" s="87"/>
    </row>
    <row r="5" spans="1:17" s="86" customFormat="1" ht="30" customHeight="1">
      <c r="A5" s="169" t="s">
        <v>16</v>
      </c>
      <c r="B5" s="169"/>
      <c r="C5" s="169"/>
      <c r="D5" s="169"/>
      <c r="E5" s="169"/>
      <c r="F5" s="169"/>
      <c r="G5" s="169"/>
      <c r="H5" s="169"/>
      <c r="I5" s="169"/>
      <c r="J5" s="169"/>
      <c r="K5" s="169"/>
      <c r="O5" s="87"/>
      <c r="Q5" s="87"/>
    </row>
    <row r="6" spans="1:17" s="86" customFormat="1" ht="30" customHeight="1">
      <c r="A6" s="169" t="s">
        <v>36</v>
      </c>
      <c r="B6" s="169"/>
      <c r="C6" s="169"/>
      <c r="D6" s="169"/>
      <c r="E6" s="169"/>
      <c r="F6" s="169"/>
      <c r="G6" s="169"/>
      <c r="H6" s="169"/>
      <c r="I6" s="169"/>
      <c r="J6" s="169"/>
      <c r="K6" s="169"/>
      <c r="O6" s="87"/>
      <c r="Q6" s="87"/>
    </row>
    <row r="7" spans="1:17" s="86" customFormat="1" ht="30" customHeight="1">
      <c r="A7" s="169" t="s">
        <v>38</v>
      </c>
      <c r="B7" s="169"/>
      <c r="C7" s="169"/>
      <c r="D7" s="169"/>
      <c r="E7" s="169"/>
      <c r="F7" s="169"/>
      <c r="G7" s="169"/>
      <c r="H7" s="169"/>
      <c r="I7" s="169"/>
      <c r="J7" s="169"/>
      <c r="K7" s="169"/>
      <c r="O7" s="87"/>
      <c r="Q7" s="87"/>
    </row>
    <row r="8" spans="1:18" s="161" customFormat="1" ht="30" customHeight="1">
      <c r="A8" s="161" t="s">
        <v>51</v>
      </c>
      <c r="B8" s="160"/>
      <c r="C8" s="126"/>
      <c r="D8" s="126"/>
      <c r="E8" s="126"/>
      <c r="F8" s="126"/>
      <c r="G8" s="126"/>
      <c r="H8" s="126"/>
      <c r="I8" s="126"/>
      <c r="J8" s="126"/>
      <c r="K8" s="126"/>
      <c r="L8" s="126"/>
      <c r="P8" s="162"/>
      <c r="R8" s="162"/>
    </row>
    <row r="9" spans="1:17" s="2" customFormat="1" ht="33" customHeight="1">
      <c r="A9" s="156" t="s">
        <v>55</v>
      </c>
      <c r="C9" s="157"/>
      <c r="E9" s="157"/>
      <c r="G9" s="158"/>
      <c r="H9" s="10"/>
      <c r="I9" s="158"/>
      <c r="J9" s="158"/>
      <c r="K9" s="159"/>
      <c r="L9" s="10"/>
      <c r="O9" s="157"/>
      <c r="Q9" s="157"/>
    </row>
    <row r="10" spans="1:17" s="2" customFormat="1" ht="33" customHeight="1">
      <c r="A10" s="156" t="s">
        <v>52</v>
      </c>
      <c r="C10" s="157"/>
      <c r="E10" s="157"/>
      <c r="G10" s="158"/>
      <c r="H10" s="10"/>
      <c r="I10" s="158"/>
      <c r="J10" s="158"/>
      <c r="K10" s="159"/>
      <c r="L10" s="10"/>
      <c r="O10" s="157"/>
      <c r="Q10" s="157"/>
    </row>
    <row r="11" spans="1:17" s="2" customFormat="1" ht="33" customHeight="1">
      <c r="A11" s="156" t="s">
        <v>50</v>
      </c>
      <c r="C11" s="157"/>
      <c r="E11" s="157"/>
      <c r="G11" s="158"/>
      <c r="H11" s="10"/>
      <c r="I11" s="158"/>
      <c r="J11" s="158"/>
      <c r="K11" s="159"/>
      <c r="L11" s="10"/>
      <c r="O11" s="157"/>
      <c r="Q11" s="157"/>
    </row>
    <row r="12" spans="1:12" ht="46.5" customHeight="1">
      <c r="A12" s="168" t="s">
        <v>53</v>
      </c>
      <c r="B12" s="166"/>
      <c r="C12" s="166"/>
      <c r="D12" s="166"/>
      <c r="E12" s="166"/>
      <c r="F12" s="166"/>
      <c r="G12" s="166"/>
      <c r="H12" s="166"/>
      <c r="I12" s="166"/>
      <c r="J12" s="166"/>
      <c r="K12" s="166"/>
      <c r="L12" s="88"/>
    </row>
    <row r="13" spans="1:12" ht="33" customHeight="1">
      <c r="A13" s="156" t="s">
        <v>54</v>
      </c>
      <c r="B13" s="25"/>
      <c r="C13" s="26"/>
      <c r="D13" s="25"/>
      <c r="F13" s="25"/>
      <c r="G13" s="62"/>
      <c r="H13" s="63"/>
      <c r="I13" s="62"/>
      <c r="J13" s="62"/>
      <c r="K13" s="135"/>
      <c r="L13" s="88"/>
    </row>
    <row r="14" spans="1:12" ht="33" customHeight="1">
      <c r="A14" s="156" t="s">
        <v>56</v>
      </c>
      <c r="B14" s="25"/>
      <c r="C14" s="26"/>
      <c r="D14" s="25"/>
      <c r="F14" s="25"/>
      <c r="G14" s="62"/>
      <c r="H14" s="63"/>
      <c r="I14" s="62"/>
      <c r="J14" s="62"/>
      <c r="K14" s="135"/>
      <c r="L14" s="88"/>
    </row>
    <row r="15" spans="1:12" ht="33" customHeight="1">
      <c r="A15" s="168" t="s">
        <v>60</v>
      </c>
      <c r="B15" s="166"/>
      <c r="C15" s="166"/>
      <c r="D15" s="166"/>
      <c r="E15" s="166"/>
      <c r="F15" s="166"/>
      <c r="G15" s="166"/>
      <c r="H15" s="166"/>
      <c r="I15" s="166"/>
      <c r="J15" s="166"/>
      <c r="K15" s="166"/>
      <c r="L15" s="88"/>
    </row>
    <row r="16" spans="1:12" ht="33" customHeight="1">
      <c r="A16" s="168" t="s">
        <v>61</v>
      </c>
      <c r="B16" s="166"/>
      <c r="C16" s="166"/>
      <c r="D16" s="166"/>
      <c r="E16" s="166"/>
      <c r="F16" s="166"/>
      <c r="G16" s="166"/>
      <c r="H16" s="166"/>
      <c r="I16" s="166"/>
      <c r="J16" s="166"/>
      <c r="K16" s="166"/>
      <c r="L16" s="88"/>
    </row>
    <row r="17" spans="1:12" ht="33" customHeight="1">
      <c r="A17" s="168"/>
      <c r="B17" s="166"/>
      <c r="C17" s="166"/>
      <c r="D17" s="166"/>
      <c r="E17" s="166"/>
      <c r="F17" s="166"/>
      <c r="G17" s="166"/>
      <c r="H17" s="166"/>
      <c r="I17" s="166"/>
      <c r="J17" s="166"/>
      <c r="K17" s="166"/>
      <c r="L17" s="88"/>
    </row>
    <row r="18" spans="1:8" ht="39.75" customHeight="1">
      <c r="A18" s="23" t="s">
        <v>0</v>
      </c>
      <c r="B18" s="25"/>
      <c r="C18" s="25"/>
      <c r="D18" s="25"/>
      <c r="F18" s="25"/>
      <c r="H18" s="25"/>
    </row>
    <row r="19" spans="1:8" ht="15" customHeight="1">
      <c r="A19" s="23"/>
      <c r="B19" s="25"/>
      <c r="C19" s="25"/>
      <c r="D19" s="25"/>
      <c r="F19" s="25"/>
      <c r="H19" s="25"/>
    </row>
    <row r="20" spans="1:12" ht="121.5">
      <c r="A20" s="27" t="s">
        <v>2</v>
      </c>
      <c r="B20" s="28" t="s">
        <v>21</v>
      </c>
      <c r="C20" s="27"/>
      <c r="D20" s="28" t="s">
        <v>13</v>
      </c>
      <c r="E20" s="29" t="s">
        <v>3</v>
      </c>
      <c r="F20" s="28" t="s">
        <v>39</v>
      </c>
      <c r="G20" s="29" t="s">
        <v>3</v>
      </c>
      <c r="H20" s="28" t="s">
        <v>37</v>
      </c>
      <c r="I20" s="29" t="s">
        <v>3</v>
      </c>
      <c r="J20" s="29"/>
      <c r="K20" s="148" t="s">
        <v>20</v>
      </c>
      <c r="L20" s="31"/>
    </row>
    <row r="21" spans="1:12" ht="25.5" customHeight="1">
      <c r="A21" s="31"/>
      <c r="B21" s="31"/>
      <c r="C21" s="31"/>
      <c r="D21" s="31"/>
      <c r="E21" s="32"/>
      <c r="F21" s="31"/>
      <c r="G21" s="32"/>
      <c r="H21" s="31"/>
      <c r="I21" s="32"/>
      <c r="J21" s="32"/>
      <c r="K21" s="149"/>
      <c r="L21" s="31"/>
    </row>
    <row r="22" spans="1:11" s="25" customFormat="1" ht="25.5" customHeight="1">
      <c r="A22" s="33">
        <v>41730</v>
      </c>
      <c r="B22" s="34">
        <v>12483</v>
      </c>
      <c r="C22" s="34"/>
      <c r="D22" s="34">
        <v>2814</v>
      </c>
      <c r="E22" s="35">
        <v>22.54265801490026</v>
      </c>
      <c r="F22" s="23">
        <v>458</v>
      </c>
      <c r="G22" s="35">
        <v>3.6689898261635823</v>
      </c>
      <c r="H22" s="23">
        <v>45</v>
      </c>
      <c r="I22" s="35">
        <v>0.3604902667627974</v>
      </c>
      <c r="J22" s="35"/>
      <c r="K22" s="36">
        <v>6716.1</v>
      </c>
    </row>
    <row r="23" spans="1:12" s="25" customFormat="1" ht="24.75" customHeight="1">
      <c r="A23" s="33">
        <v>41760</v>
      </c>
      <c r="B23" s="34">
        <v>12791</v>
      </c>
      <c r="C23" s="34"/>
      <c r="D23" s="34">
        <v>2436</v>
      </c>
      <c r="E23" s="35">
        <v>19.04464076303651</v>
      </c>
      <c r="F23" s="23">
        <v>503</v>
      </c>
      <c r="G23" s="35">
        <v>3.932452505668048</v>
      </c>
      <c r="H23" s="23">
        <v>95</v>
      </c>
      <c r="I23" s="35">
        <v>0.7427097177703073</v>
      </c>
      <c r="J23" s="35"/>
      <c r="K23" s="36">
        <v>6488.1</v>
      </c>
      <c r="L23" s="63"/>
    </row>
    <row r="24" spans="1:17" ht="25.5" customHeight="1">
      <c r="A24" s="33">
        <v>41791</v>
      </c>
      <c r="B24" s="34">
        <v>10188</v>
      </c>
      <c r="C24" s="34"/>
      <c r="D24" s="36">
        <v>2363</v>
      </c>
      <c r="E24" s="35">
        <v>23.193953670985472</v>
      </c>
      <c r="F24" s="36">
        <v>481</v>
      </c>
      <c r="G24" s="96">
        <v>4.721240675304279</v>
      </c>
      <c r="H24" s="36">
        <v>191</v>
      </c>
      <c r="I24" s="125">
        <v>1.8747546132705142</v>
      </c>
      <c r="J24" s="23"/>
      <c r="K24" s="60">
        <v>5259.825</v>
      </c>
      <c r="O24" s="85"/>
      <c r="Q24" s="85"/>
    </row>
    <row r="25" spans="1:17" ht="25.5" customHeight="1">
      <c r="A25" s="33">
        <v>41821</v>
      </c>
      <c r="B25" s="34">
        <v>12909</v>
      </c>
      <c r="C25" s="34"/>
      <c r="D25" s="34">
        <v>2799</v>
      </c>
      <c r="E25" s="35">
        <v>21.682547060190565</v>
      </c>
      <c r="F25" s="141">
        <v>544</v>
      </c>
      <c r="G25" s="142">
        <v>4.214114183902703</v>
      </c>
      <c r="H25" s="23">
        <v>81</v>
      </c>
      <c r="I25" s="143">
        <v>0.6274692075296305</v>
      </c>
      <c r="J25" s="85"/>
      <c r="K25" s="60">
        <v>6498.025</v>
      </c>
      <c r="O25" s="85"/>
      <c r="Q25" s="85"/>
    </row>
    <row r="26" spans="1:11" s="23" customFormat="1" ht="25.5" customHeight="1">
      <c r="A26" s="33">
        <v>41852</v>
      </c>
      <c r="B26" s="34">
        <v>11142</v>
      </c>
      <c r="C26" s="34"/>
      <c r="D26" s="34">
        <v>2131</v>
      </c>
      <c r="E26" s="35">
        <v>19.125830192066058</v>
      </c>
      <c r="F26" s="95">
        <v>341</v>
      </c>
      <c r="G26" s="96">
        <v>3.06049183270508</v>
      </c>
      <c r="H26" s="95">
        <v>54</v>
      </c>
      <c r="I26" s="111">
        <v>0.48465266558966075</v>
      </c>
      <c r="K26" s="60">
        <v>5475.825</v>
      </c>
    </row>
    <row r="27" spans="1:17" ht="25.5" customHeight="1">
      <c r="A27" s="33">
        <v>41883</v>
      </c>
      <c r="B27" s="34">
        <v>11417</v>
      </c>
      <c r="C27" s="34"/>
      <c r="D27" s="34">
        <v>2522</v>
      </c>
      <c r="E27" s="35">
        <v>22.08986598931418</v>
      </c>
      <c r="F27" s="95">
        <v>388</v>
      </c>
      <c r="G27" s="112">
        <v>3.3984409214329507</v>
      </c>
      <c r="H27" s="95">
        <v>114</v>
      </c>
      <c r="I27" s="111">
        <v>0.9985109923797845</v>
      </c>
      <c r="J27" s="85"/>
      <c r="K27" s="60">
        <v>5784.6</v>
      </c>
      <c r="O27" s="85"/>
      <c r="Q27" s="85"/>
    </row>
    <row r="28" spans="1:17" ht="25.5" customHeight="1">
      <c r="A28" s="33">
        <v>41913</v>
      </c>
      <c r="B28" s="34">
        <v>16008</v>
      </c>
      <c r="C28" s="34"/>
      <c r="D28" s="34">
        <v>2756</v>
      </c>
      <c r="E28" s="35">
        <v>17.22930732683171</v>
      </c>
      <c r="F28" s="95">
        <v>398</v>
      </c>
      <c r="G28" s="112">
        <v>2.488122030507627</v>
      </c>
      <c r="H28" s="23">
        <v>102</v>
      </c>
      <c r="I28" s="111">
        <v>0.6376594148537135</v>
      </c>
      <c r="J28" s="23"/>
      <c r="K28" s="60">
        <v>6552</v>
      </c>
      <c r="L28" s="25"/>
      <c r="M28" s="25"/>
      <c r="N28" s="25"/>
      <c r="O28" s="85"/>
      <c r="Q28" s="85"/>
    </row>
    <row r="29" spans="1:17" ht="25.5" customHeight="1">
      <c r="A29" s="33">
        <v>41944</v>
      </c>
      <c r="B29" s="34">
        <v>14355</v>
      </c>
      <c r="C29" s="34"/>
      <c r="D29" s="34">
        <v>2542</v>
      </c>
      <c r="E29" s="35">
        <v>17.708115639150122</v>
      </c>
      <c r="F29" s="95">
        <v>395</v>
      </c>
      <c r="G29" s="96">
        <v>2.7516544757924066</v>
      </c>
      <c r="H29" s="95">
        <v>137</v>
      </c>
      <c r="I29" s="125">
        <v>0.9543712991988853</v>
      </c>
      <c r="J29" s="154"/>
      <c r="K29" s="60">
        <v>6749.175</v>
      </c>
      <c r="O29" s="85"/>
      <c r="Q29" s="85"/>
    </row>
    <row r="30" spans="1:11" s="25" customFormat="1" ht="25.5" customHeight="1">
      <c r="A30" s="33">
        <v>41974</v>
      </c>
      <c r="B30" s="34">
        <v>11990</v>
      </c>
      <c r="C30" s="34"/>
      <c r="D30" s="34">
        <v>2043</v>
      </c>
      <c r="E30" s="35">
        <f>SUM((D30/$B30)*100)</f>
        <v>17.039199332777315</v>
      </c>
      <c r="F30" s="23">
        <v>318</v>
      </c>
      <c r="G30" s="35">
        <f>SUM((F30/$B30)*100)</f>
        <v>2.652210175145955</v>
      </c>
      <c r="H30" s="23">
        <v>61</v>
      </c>
      <c r="I30" s="35">
        <f>SUM((H30/$B30)*100)</f>
        <v>0.5087572977481234</v>
      </c>
      <c r="J30" s="35"/>
      <c r="K30" s="36">
        <v>5859.225</v>
      </c>
    </row>
    <row r="31" spans="1:11" s="25" customFormat="1" ht="25.5" customHeight="1">
      <c r="A31" s="33">
        <v>42005</v>
      </c>
      <c r="B31" s="34">
        <v>19240</v>
      </c>
      <c r="C31" s="34"/>
      <c r="D31" s="34">
        <v>2632</v>
      </c>
      <c r="E31" s="35">
        <v>13.679833679833681</v>
      </c>
      <c r="F31" s="95">
        <v>425</v>
      </c>
      <c r="G31" s="96">
        <v>2.208939708939709</v>
      </c>
      <c r="H31" s="95">
        <v>97</v>
      </c>
      <c r="I31" s="111">
        <v>0.5041580041580042</v>
      </c>
      <c r="K31" s="60">
        <v>7369.95</v>
      </c>
    </row>
    <row r="32" spans="1:11" s="23" customFormat="1" ht="25.5" customHeight="1">
      <c r="A32" s="33">
        <v>42036</v>
      </c>
      <c r="B32" s="34">
        <v>15247</v>
      </c>
      <c r="C32" s="34"/>
      <c r="D32" s="34">
        <v>2799</v>
      </c>
      <c r="E32" s="35">
        <v>18.35770971338624</v>
      </c>
      <c r="F32" s="95">
        <v>467</v>
      </c>
      <c r="G32" s="96">
        <v>3.0628976192037776</v>
      </c>
      <c r="H32" s="95">
        <v>106</v>
      </c>
      <c r="I32" s="111">
        <v>0.6952187315537482</v>
      </c>
      <c r="K32" s="60">
        <v>6769.05</v>
      </c>
    </row>
    <row r="33" spans="1:11" s="25" customFormat="1" ht="25.5" customHeight="1">
      <c r="A33" s="33">
        <v>42064</v>
      </c>
      <c r="B33" s="34">
        <v>14132</v>
      </c>
      <c r="C33" s="34"/>
      <c r="D33" s="34">
        <v>2893</v>
      </c>
      <c r="E33" s="35">
        <v>20.471270874610813</v>
      </c>
      <c r="F33" s="95">
        <v>489</v>
      </c>
      <c r="G33" s="112">
        <v>3.460232097367676</v>
      </c>
      <c r="H33" s="95">
        <v>132</v>
      </c>
      <c r="I33" s="111">
        <v>0.93405038211152</v>
      </c>
      <c r="K33" s="60">
        <v>6894.975</v>
      </c>
    </row>
    <row r="34" spans="1:11" ht="24.75" customHeight="1">
      <c r="A34" s="37"/>
      <c r="B34" s="38"/>
      <c r="C34" s="38"/>
      <c r="D34" s="38"/>
      <c r="E34" s="39"/>
      <c r="F34" s="38"/>
      <c r="G34" s="39"/>
      <c r="H34" s="38"/>
      <c r="I34" s="39"/>
      <c r="J34" s="39"/>
      <c r="K34" s="40"/>
    </row>
    <row r="35" spans="1:11" ht="25.5" customHeight="1">
      <c r="A35" s="41" t="s">
        <v>48</v>
      </c>
      <c r="B35" s="41">
        <f>SUM(B22:B34)</f>
        <v>161902</v>
      </c>
      <c r="C35" s="41"/>
      <c r="D35" s="41">
        <f>SUM(D22:D34)</f>
        <v>30730</v>
      </c>
      <c r="E35" s="83">
        <f>SUM(D35/$B35)*100</f>
        <v>18.980617904658374</v>
      </c>
      <c r="F35" s="41">
        <f>SUM(F22:F34)</f>
        <v>5207</v>
      </c>
      <c r="G35" s="83">
        <f>SUM(F35/$B35)*100</f>
        <v>3.2161430989116875</v>
      </c>
      <c r="H35" s="41">
        <f>SUM(H22:H34)</f>
        <v>1215</v>
      </c>
      <c r="I35" s="83">
        <f>SUM(H35/$B35)*100</f>
        <v>0.7504539783325715</v>
      </c>
      <c r="J35" s="42"/>
      <c r="K35" s="43">
        <f>SUM(K22:K34)</f>
        <v>76416.85</v>
      </c>
    </row>
    <row r="36" spans="1:11" ht="25.5" customHeight="1">
      <c r="A36" s="41"/>
      <c r="B36" s="41"/>
      <c r="C36" s="41"/>
      <c r="D36" s="41"/>
      <c r="E36" s="83"/>
      <c r="F36" s="41"/>
      <c r="G36" s="83"/>
      <c r="H36" s="41"/>
      <c r="I36" s="83"/>
      <c r="J36" s="42"/>
      <c r="K36" s="43"/>
    </row>
    <row r="37" spans="1:11" s="44" customFormat="1" ht="24.75" customHeight="1">
      <c r="A37" s="45" t="s">
        <v>46</v>
      </c>
      <c r="B37" s="45">
        <v>157920</v>
      </c>
      <c r="C37" s="45"/>
      <c r="D37" s="45">
        <v>30716</v>
      </c>
      <c r="E37" s="46">
        <v>19.45035460992908</v>
      </c>
      <c r="F37" s="100">
        <v>5352</v>
      </c>
      <c r="G37" s="122">
        <v>3.389057750759879</v>
      </c>
      <c r="H37" s="100">
        <v>969</v>
      </c>
      <c r="I37" s="123">
        <v>0.6136018237082067</v>
      </c>
      <c r="K37" s="47">
        <v>77508.675</v>
      </c>
    </row>
    <row r="38" spans="1:11" ht="25.5" customHeight="1">
      <c r="A38" s="44"/>
      <c r="B38" s="45"/>
      <c r="C38" s="45"/>
      <c r="D38" s="45"/>
      <c r="E38" s="46"/>
      <c r="F38" s="45"/>
      <c r="G38" s="84"/>
      <c r="H38" s="45"/>
      <c r="I38" s="46"/>
      <c r="J38" s="46"/>
      <c r="K38" s="47"/>
    </row>
    <row r="39" spans="1:11" ht="39.75" customHeight="1">
      <c r="A39" s="23" t="s">
        <v>4</v>
      </c>
      <c r="B39" s="25"/>
      <c r="C39" s="23"/>
      <c r="D39" s="23"/>
      <c r="E39" s="48"/>
      <c r="F39" s="49"/>
      <c r="G39" s="50"/>
      <c r="H39" s="49"/>
      <c r="I39" s="50"/>
      <c r="J39" s="50"/>
      <c r="K39" s="51"/>
    </row>
    <row r="40" spans="1:11" ht="25.5" customHeight="1">
      <c r="A40" s="25"/>
      <c r="B40" s="25"/>
      <c r="C40" s="25"/>
      <c r="D40" s="25"/>
      <c r="F40" s="49"/>
      <c r="G40" s="50"/>
      <c r="H40" s="49"/>
      <c r="I40" s="50"/>
      <c r="J40" s="50"/>
      <c r="K40" s="51"/>
    </row>
    <row r="41" spans="1:12" ht="121.5">
      <c r="A41" s="27" t="s">
        <v>2</v>
      </c>
      <c r="B41" s="28" t="s">
        <v>21</v>
      </c>
      <c r="C41" s="27"/>
      <c r="D41" s="28" t="s">
        <v>13</v>
      </c>
      <c r="E41" s="29" t="s">
        <v>3</v>
      </c>
      <c r="F41" s="28" t="s">
        <v>39</v>
      </c>
      <c r="G41" s="29" t="s">
        <v>3</v>
      </c>
      <c r="H41" s="28" t="s">
        <v>37</v>
      </c>
      <c r="I41" s="29" t="s">
        <v>3</v>
      </c>
      <c r="J41" s="29"/>
      <c r="K41" s="148" t="s">
        <v>20</v>
      </c>
      <c r="L41" s="31"/>
    </row>
    <row r="42" spans="1:8" ht="25.5" customHeight="1">
      <c r="A42" s="25"/>
      <c r="B42" s="25"/>
      <c r="C42" s="25"/>
      <c r="D42" s="25"/>
      <c r="F42" s="25"/>
      <c r="H42" s="25"/>
    </row>
    <row r="43" spans="1:11" s="25" customFormat="1" ht="25.5" customHeight="1">
      <c r="A43" s="33">
        <v>41730</v>
      </c>
      <c r="B43" s="34">
        <v>842</v>
      </c>
      <c r="C43" s="34"/>
      <c r="D43" s="34">
        <v>99</v>
      </c>
      <c r="E43" s="35">
        <v>11.75771971496437</v>
      </c>
      <c r="F43" s="23">
        <v>30</v>
      </c>
      <c r="G43" s="35">
        <v>3.5629453681710213</v>
      </c>
      <c r="H43" s="23">
        <v>3</v>
      </c>
      <c r="I43" s="35">
        <v>0</v>
      </c>
      <c r="J43" s="35"/>
      <c r="K43" s="36">
        <v>492.45</v>
      </c>
    </row>
    <row r="44" spans="1:11" s="25" customFormat="1" ht="24.75" customHeight="1">
      <c r="A44" s="33">
        <v>41760</v>
      </c>
      <c r="B44" s="34">
        <v>725</v>
      </c>
      <c r="C44" s="34"/>
      <c r="D44" s="34">
        <v>74</v>
      </c>
      <c r="E44" s="35">
        <v>10.206896551724139</v>
      </c>
      <c r="F44" s="95">
        <v>10</v>
      </c>
      <c r="G44" s="96">
        <v>1.3793103448275863</v>
      </c>
      <c r="H44" s="95">
        <v>1</v>
      </c>
      <c r="I44" s="111">
        <v>0.13793103448275862</v>
      </c>
      <c r="J44" s="23"/>
      <c r="K44" s="60">
        <v>399.3</v>
      </c>
    </row>
    <row r="45" spans="1:17" ht="25.5" customHeight="1">
      <c r="A45" s="33">
        <v>41791</v>
      </c>
      <c r="B45" s="34">
        <v>652</v>
      </c>
      <c r="C45" s="34"/>
      <c r="D45" s="34">
        <v>67</v>
      </c>
      <c r="E45" s="35">
        <v>10.276073619631902</v>
      </c>
      <c r="F45" s="36">
        <v>20</v>
      </c>
      <c r="G45" s="96">
        <v>3.067484662576687</v>
      </c>
      <c r="H45" s="95">
        <v>3</v>
      </c>
      <c r="I45" s="125">
        <v>0.4601226993865031</v>
      </c>
      <c r="J45" s="23"/>
      <c r="K45" s="60">
        <v>402.975</v>
      </c>
      <c r="O45" s="85"/>
      <c r="Q45" s="85"/>
    </row>
    <row r="46" spans="1:17" ht="25.5" customHeight="1">
      <c r="A46" s="33">
        <v>41821</v>
      </c>
      <c r="B46" s="34">
        <v>707</v>
      </c>
      <c r="C46" s="34"/>
      <c r="D46" s="34">
        <v>68</v>
      </c>
      <c r="E46" s="35">
        <v>9.618104667609618</v>
      </c>
      <c r="F46" s="144">
        <v>18</v>
      </c>
      <c r="G46" s="142">
        <v>2.545968882602546</v>
      </c>
      <c r="H46" s="141">
        <v>3</v>
      </c>
      <c r="I46" s="112">
        <v>0.4243281471004243</v>
      </c>
      <c r="J46" s="23"/>
      <c r="K46" s="60">
        <v>351.375</v>
      </c>
      <c r="O46" s="85"/>
      <c r="Q46" s="85"/>
    </row>
    <row r="47" spans="1:11" s="25" customFormat="1" ht="25.5" customHeight="1">
      <c r="A47" s="33">
        <v>41852</v>
      </c>
      <c r="B47" s="34">
        <v>663</v>
      </c>
      <c r="C47" s="34"/>
      <c r="D47" s="34">
        <v>83</v>
      </c>
      <c r="E47" s="35">
        <v>12.518853695324283</v>
      </c>
      <c r="F47" s="95">
        <v>23</v>
      </c>
      <c r="G47" s="112">
        <v>3.469079939668175</v>
      </c>
      <c r="H47" s="95">
        <v>0</v>
      </c>
      <c r="I47" s="111">
        <v>0</v>
      </c>
      <c r="K47" s="60">
        <v>379.65</v>
      </c>
    </row>
    <row r="48" spans="1:17" ht="25.5" customHeight="1">
      <c r="A48" s="33">
        <v>41883</v>
      </c>
      <c r="B48" s="34">
        <v>615</v>
      </c>
      <c r="C48" s="34"/>
      <c r="D48" s="34">
        <v>65</v>
      </c>
      <c r="E48" s="35">
        <v>10.569105691056912</v>
      </c>
      <c r="F48" s="95">
        <v>13</v>
      </c>
      <c r="G48" s="112">
        <v>2.113821138211382</v>
      </c>
      <c r="H48" s="95">
        <v>2</v>
      </c>
      <c r="I48" s="111">
        <v>0.3252032520325203</v>
      </c>
      <c r="J48" s="85"/>
      <c r="K48" s="60">
        <v>302.775</v>
      </c>
      <c r="O48" s="85"/>
      <c r="Q48" s="85"/>
    </row>
    <row r="49" spans="1:17" ht="25.5" customHeight="1">
      <c r="A49" s="33">
        <v>41913</v>
      </c>
      <c r="B49" s="34">
        <v>938</v>
      </c>
      <c r="C49" s="34"/>
      <c r="D49" s="34">
        <v>46</v>
      </c>
      <c r="E49" s="35">
        <v>4.904051172707889</v>
      </c>
      <c r="F49" s="95">
        <v>8</v>
      </c>
      <c r="G49" s="112">
        <v>0.8528784648187633</v>
      </c>
      <c r="H49" s="95">
        <v>4</v>
      </c>
      <c r="I49" s="111">
        <v>0</v>
      </c>
      <c r="J49" s="85"/>
      <c r="K49" s="60">
        <v>405.45</v>
      </c>
      <c r="L49" s="80"/>
      <c r="O49" s="85"/>
      <c r="Q49" s="85"/>
    </row>
    <row r="50" spans="1:17" ht="25.5" customHeight="1">
      <c r="A50" s="33">
        <v>41944</v>
      </c>
      <c r="B50" s="34">
        <v>732</v>
      </c>
      <c r="C50" s="34"/>
      <c r="D50" s="34">
        <v>42</v>
      </c>
      <c r="E50" s="35">
        <v>5.737704918032787</v>
      </c>
      <c r="F50" s="95">
        <v>14</v>
      </c>
      <c r="G50" s="96">
        <v>1.912568306010929</v>
      </c>
      <c r="H50" s="95">
        <v>5</v>
      </c>
      <c r="I50" s="125">
        <v>0</v>
      </c>
      <c r="J50" s="141"/>
      <c r="K50" s="141">
        <v>328.5</v>
      </c>
      <c r="O50" s="85"/>
      <c r="Q50" s="85"/>
    </row>
    <row r="51" spans="1:11" s="25" customFormat="1" ht="25.5" customHeight="1">
      <c r="A51" s="33">
        <v>41974</v>
      </c>
      <c r="B51" s="34">
        <v>747</v>
      </c>
      <c r="C51" s="34"/>
      <c r="D51" s="34">
        <v>34</v>
      </c>
      <c r="E51" s="35">
        <f>SUM((D51/$B51)*100)</f>
        <v>4.551539491298527</v>
      </c>
      <c r="F51" s="23">
        <v>11</v>
      </c>
      <c r="G51" s="35">
        <f>SUM((F51/$B51)*100)</f>
        <v>1.4725568942436411</v>
      </c>
      <c r="H51" s="23">
        <v>11</v>
      </c>
      <c r="I51" s="35">
        <f>SUM((H51/$B51)*100)</f>
        <v>1.4725568942436411</v>
      </c>
      <c r="J51" s="36">
        <v>410.25</v>
      </c>
      <c r="K51" s="36">
        <v>410.25</v>
      </c>
    </row>
    <row r="52" spans="1:13" s="25" customFormat="1" ht="25.5" customHeight="1">
      <c r="A52" s="33">
        <v>42005</v>
      </c>
      <c r="B52" s="34">
        <v>1060</v>
      </c>
      <c r="C52" s="34"/>
      <c r="D52" s="34">
        <v>46</v>
      </c>
      <c r="E52" s="35">
        <v>4.339622641509433</v>
      </c>
      <c r="F52" s="95">
        <v>16</v>
      </c>
      <c r="G52" s="112">
        <v>1.509433962264151</v>
      </c>
      <c r="H52" s="95">
        <v>6</v>
      </c>
      <c r="I52" s="111">
        <v>0.5660377358490566</v>
      </c>
      <c r="K52" s="23">
        <v>382.2</v>
      </c>
      <c r="L52" s="23"/>
      <c r="M52" s="23"/>
    </row>
    <row r="53" spans="1:11" s="25" customFormat="1" ht="25.5" customHeight="1">
      <c r="A53" s="33">
        <v>42036</v>
      </c>
      <c r="B53" s="34">
        <v>866</v>
      </c>
      <c r="C53" s="34"/>
      <c r="D53" s="34">
        <v>80</v>
      </c>
      <c r="E53" s="35">
        <v>9.237875288683602</v>
      </c>
      <c r="F53" s="95">
        <v>22</v>
      </c>
      <c r="G53" s="112">
        <v>2.5404157043879905</v>
      </c>
      <c r="H53" s="95">
        <v>3</v>
      </c>
      <c r="I53" s="111">
        <v>0.3464203233256351</v>
      </c>
      <c r="K53" s="23">
        <v>377.1</v>
      </c>
    </row>
    <row r="54" spans="1:11" s="25" customFormat="1" ht="25.5" customHeight="1">
      <c r="A54" s="33">
        <v>42064</v>
      </c>
      <c r="B54" s="34">
        <v>814</v>
      </c>
      <c r="C54" s="34"/>
      <c r="D54" s="34">
        <v>55</v>
      </c>
      <c r="E54" s="35">
        <v>6.756756756756757</v>
      </c>
      <c r="F54" s="36">
        <v>19</v>
      </c>
      <c r="G54" s="23">
        <v>2.334152334152334</v>
      </c>
      <c r="H54" s="36">
        <v>1</v>
      </c>
      <c r="I54" s="36">
        <v>0.12285012285012285</v>
      </c>
      <c r="K54" s="60">
        <v>402.3</v>
      </c>
    </row>
    <row r="55" spans="1:22" s="88" customFormat="1" ht="23.25" customHeight="1">
      <c r="A55" s="37"/>
      <c r="B55" s="53"/>
      <c r="C55" s="54"/>
      <c r="D55" s="53"/>
      <c r="E55" s="55"/>
      <c r="F55" s="54"/>
      <c r="G55" s="55"/>
      <c r="H55" s="54"/>
      <c r="I55" s="55"/>
      <c r="J55" s="55"/>
      <c r="K55" s="56"/>
      <c r="V55" s="85"/>
    </row>
    <row r="56" spans="1:13" ht="25.5" customHeight="1">
      <c r="A56" s="41" t="s">
        <v>48</v>
      </c>
      <c r="B56" s="41">
        <f>SUM(B43:B55)</f>
        <v>9361</v>
      </c>
      <c r="C56" s="41"/>
      <c r="D56" s="41">
        <f>SUM(D43:D55)</f>
        <v>759</v>
      </c>
      <c r="E56" s="57">
        <f>SUM((D56/$B56)*100)</f>
        <v>8.108108108108109</v>
      </c>
      <c r="F56" s="41">
        <f>SUM(F43:F55)</f>
        <v>204</v>
      </c>
      <c r="G56" s="57">
        <f>SUM((F56/$B56)*100)</f>
        <v>2.1792543531673965</v>
      </c>
      <c r="H56" s="41">
        <f>SUM(H43:H55)</f>
        <v>42</v>
      </c>
      <c r="I56" s="57">
        <f>SUM((H56/$B56)*100)</f>
        <v>0.4486700138874052</v>
      </c>
      <c r="J56" s="57"/>
      <c r="K56" s="43">
        <f>SUM(K43:K55)</f>
        <v>4634.325</v>
      </c>
      <c r="M56" s="88"/>
    </row>
    <row r="57" spans="1:17" ht="25.5" customHeight="1">
      <c r="A57" s="41"/>
      <c r="B57" s="25"/>
      <c r="C57" s="25"/>
      <c r="D57" s="25"/>
      <c r="E57" s="57"/>
      <c r="F57" s="25"/>
      <c r="G57" s="57"/>
      <c r="H57" s="25"/>
      <c r="I57" s="57"/>
      <c r="J57" s="57"/>
      <c r="M57" s="79"/>
      <c r="N57" s="80"/>
      <c r="O57" s="80"/>
      <c r="P57" s="62"/>
      <c r="Q57" s="81"/>
    </row>
    <row r="58" spans="1:16" s="98" customFormat="1" ht="24.75" customHeight="1">
      <c r="A58" s="45" t="s">
        <v>46</v>
      </c>
      <c r="B58" s="45">
        <v>9391</v>
      </c>
      <c r="C58" s="45"/>
      <c r="D58" s="45">
        <v>729</v>
      </c>
      <c r="E58" s="58">
        <v>7.762751570652752</v>
      </c>
      <c r="F58" s="45">
        <v>167</v>
      </c>
      <c r="G58" s="58">
        <v>1.7782983707805344</v>
      </c>
      <c r="H58" s="45">
        <v>60</v>
      </c>
      <c r="I58" s="58">
        <v>0.6389095942924077</v>
      </c>
      <c r="J58" s="58"/>
      <c r="K58" s="97">
        <v>4858.485000000001</v>
      </c>
      <c r="L58" s="101"/>
      <c r="N58" s="99"/>
      <c r="P58" s="99"/>
    </row>
    <row r="59" spans="1:17" ht="25.5" customHeight="1">
      <c r="A59" s="25"/>
      <c r="B59" s="25"/>
      <c r="C59" s="25"/>
      <c r="D59" s="25"/>
      <c r="F59" s="25"/>
      <c r="H59" s="25"/>
      <c r="M59" s="79"/>
      <c r="N59" s="80"/>
      <c r="O59" s="80"/>
      <c r="P59" s="62"/>
      <c r="Q59" s="81"/>
    </row>
    <row r="60" spans="1:12" ht="39.75" customHeight="1">
      <c r="A60" s="23" t="s">
        <v>7</v>
      </c>
      <c r="B60" s="25"/>
      <c r="C60" s="23"/>
      <c r="D60" s="23"/>
      <c r="E60" s="48"/>
      <c r="F60" s="49"/>
      <c r="G60" s="50"/>
      <c r="H60" s="49"/>
      <c r="I60" s="50"/>
      <c r="J60" s="50"/>
      <c r="K60" s="51"/>
      <c r="L60" s="25"/>
    </row>
    <row r="61" spans="1:12" ht="16.5" customHeight="1">
      <c r="A61" s="25"/>
      <c r="B61" s="25"/>
      <c r="C61" s="25"/>
      <c r="D61" s="25"/>
      <c r="F61" s="49"/>
      <c r="G61" s="50"/>
      <c r="H61" s="49"/>
      <c r="I61" s="50"/>
      <c r="J61" s="50"/>
      <c r="K61" s="51"/>
      <c r="L61" s="25"/>
    </row>
    <row r="62" spans="1:12" ht="121.5">
      <c r="A62" s="27" t="s">
        <v>2</v>
      </c>
      <c r="B62" s="28" t="s">
        <v>21</v>
      </c>
      <c r="C62" s="27"/>
      <c r="D62" s="28" t="s">
        <v>13</v>
      </c>
      <c r="E62" s="29" t="s">
        <v>3</v>
      </c>
      <c r="F62" s="28" t="s">
        <v>39</v>
      </c>
      <c r="G62" s="29" t="s">
        <v>3</v>
      </c>
      <c r="H62" s="28" t="s">
        <v>37</v>
      </c>
      <c r="I62" s="29" t="s">
        <v>3</v>
      </c>
      <c r="J62" s="29"/>
      <c r="K62" s="148" t="s">
        <v>20</v>
      </c>
      <c r="L62" s="31"/>
    </row>
    <row r="63" spans="1:12" ht="25.5" customHeight="1">
      <c r="A63" s="25"/>
      <c r="B63" s="25"/>
      <c r="C63" s="25"/>
      <c r="D63" s="25"/>
      <c r="F63" s="25"/>
      <c r="H63" s="25"/>
      <c r="L63" s="25"/>
    </row>
    <row r="64" spans="1:11" s="25" customFormat="1" ht="25.5" customHeight="1">
      <c r="A64" s="33">
        <v>41730</v>
      </c>
      <c r="B64" s="34">
        <v>250</v>
      </c>
      <c r="C64" s="34"/>
      <c r="D64" s="34">
        <v>50</v>
      </c>
      <c r="E64" s="35">
        <v>20</v>
      </c>
      <c r="F64" s="23">
        <v>3</v>
      </c>
      <c r="G64" s="35">
        <v>1.2</v>
      </c>
      <c r="H64" s="163">
        <v>1</v>
      </c>
      <c r="I64" s="35">
        <v>0</v>
      </c>
      <c r="J64" s="35"/>
      <c r="K64" s="36">
        <v>147</v>
      </c>
    </row>
    <row r="65" spans="1:11" s="25" customFormat="1" ht="24.75" customHeight="1">
      <c r="A65" s="33">
        <v>41760</v>
      </c>
      <c r="B65" s="34">
        <v>218</v>
      </c>
      <c r="C65" s="34"/>
      <c r="D65" s="34">
        <v>32</v>
      </c>
      <c r="E65" s="35">
        <v>14.678899082568808</v>
      </c>
      <c r="F65" s="95">
        <v>8</v>
      </c>
      <c r="G65" s="96">
        <v>3.669724770642202</v>
      </c>
      <c r="H65" s="163">
        <v>2</v>
      </c>
      <c r="I65" s="35">
        <v>0</v>
      </c>
      <c r="J65" s="23"/>
      <c r="K65" s="60">
        <v>127.35</v>
      </c>
    </row>
    <row r="66" spans="1:13" s="25" customFormat="1" ht="25.5" customHeight="1">
      <c r="A66" s="33">
        <v>41791</v>
      </c>
      <c r="B66" s="34">
        <v>191</v>
      </c>
      <c r="C66" s="34"/>
      <c r="D66" s="34">
        <v>36</v>
      </c>
      <c r="E66" s="35">
        <v>18.848167539267017</v>
      </c>
      <c r="F66" s="95">
        <v>3</v>
      </c>
      <c r="G66" s="96">
        <v>1.5706806282722512</v>
      </c>
      <c r="H66" s="163">
        <v>0</v>
      </c>
      <c r="I66" s="35">
        <v>0</v>
      </c>
      <c r="J66" s="23"/>
      <c r="K66" s="60">
        <v>116.7</v>
      </c>
      <c r="M66" s="63"/>
    </row>
    <row r="67" spans="1:18" s="25" customFormat="1" ht="25.5" customHeight="1">
      <c r="A67" s="33">
        <v>41821</v>
      </c>
      <c r="B67" s="34">
        <v>223</v>
      </c>
      <c r="C67" s="34"/>
      <c r="D67" s="34">
        <v>35</v>
      </c>
      <c r="E67" s="35">
        <v>15.695067264573993</v>
      </c>
      <c r="F67" s="144">
        <v>5</v>
      </c>
      <c r="G67" s="142">
        <v>2.242152466367713</v>
      </c>
      <c r="H67" s="163">
        <v>2</v>
      </c>
      <c r="I67" s="35">
        <v>0</v>
      </c>
      <c r="J67" s="23"/>
      <c r="K67" s="60">
        <v>111.675</v>
      </c>
      <c r="M67" s="89"/>
      <c r="N67" s="90"/>
      <c r="O67" s="26"/>
      <c r="P67" s="85"/>
      <c r="Q67" s="26"/>
      <c r="R67" s="91"/>
    </row>
    <row r="68" spans="1:18" s="25" customFormat="1" ht="25.5" customHeight="1">
      <c r="A68" s="33">
        <v>41852</v>
      </c>
      <c r="B68" s="34">
        <v>232</v>
      </c>
      <c r="C68" s="34"/>
      <c r="D68" s="34">
        <v>31</v>
      </c>
      <c r="E68" s="35">
        <v>13.36206896551724</v>
      </c>
      <c r="F68" s="95">
        <v>4</v>
      </c>
      <c r="G68" s="112">
        <v>1.7241379310344827</v>
      </c>
      <c r="H68" s="163">
        <v>1</v>
      </c>
      <c r="I68" s="111">
        <v>0</v>
      </c>
      <c r="J68" s="36"/>
      <c r="K68" s="60">
        <v>135.705</v>
      </c>
      <c r="M68" s="85"/>
      <c r="N68" s="90"/>
      <c r="O68" s="26"/>
      <c r="P68" s="85"/>
      <c r="Q68" s="26"/>
      <c r="R68" s="91"/>
    </row>
    <row r="69" spans="1:18" s="25" customFormat="1" ht="25.5" customHeight="1">
      <c r="A69" s="33">
        <v>41883</v>
      </c>
      <c r="B69" s="34">
        <v>164</v>
      </c>
      <c r="C69" s="34"/>
      <c r="D69" s="34">
        <v>39</v>
      </c>
      <c r="E69" s="35">
        <v>23.78048780487805</v>
      </c>
      <c r="F69" s="95">
        <v>2</v>
      </c>
      <c r="G69" s="96">
        <v>1.2195121951219512</v>
      </c>
      <c r="H69" s="163">
        <v>1</v>
      </c>
      <c r="I69" s="35">
        <v>0</v>
      </c>
      <c r="J69" s="36">
        <v>0</v>
      </c>
      <c r="K69" s="60">
        <v>101.175</v>
      </c>
      <c r="M69" s="85"/>
      <c r="N69" s="90"/>
      <c r="O69" s="26"/>
      <c r="P69" s="85"/>
      <c r="Q69" s="26"/>
      <c r="R69" s="91"/>
    </row>
    <row r="70" spans="1:18" s="25" customFormat="1" ht="25.5" customHeight="1">
      <c r="A70" s="33">
        <v>41913</v>
      </c>
      <c r="B70" s="34">
        <v>311</v>
      </c>
      <c r="C70" s="34"/>
      <c r="D70" s="34">
        <v>82</v>
      </c>
      <c r="E70" s="35">
        <v>26.366559485530544</v>
      </c>
      <c r="F70" s="95">
        <v>3</v>
      </c>
      <c r="G70" s="112">
        <v>0.964630225080386</v>
      </c>
      <c r="H70" s="163">
        <v>0</v>
      </c>
      <c r="I70" s="111">
        <v>0</v>
      </c>
      <c r="J70" s="23"/>
      <c r="K70" s="60">
        <v>162.075</v>
      </c>
      <c r="M70" s="85"/>
      <c r="N70" s="90"/>
      <c r="O70" s="26"/>
      <c r="P70" s="85"/>
      <c r="Q70" s="26"/>
      <c r="R70" s="91"/>
    </row>
    <row r="71" spans="1:13" s="25" customFormat="1" ht="25.5" customHeight="1">
      <c r="A71" s="33">
        <v>41944</v>
      </c>
      <c r="B71" s="34">
        <v>266</v>
      </c>
      <c r="C71" s="34"/>
      <c r="D71" s="34">
        <v>38</v>
      </c>
      <c r="E71" s="35">
        <v>20.32085561497326</v>
      </c>
      <c r="F71" s="95">
        <v>7</v>
      </c>
      <c r="G71" s="96">
        <v>3.7433155080213902</v>
      </c>
      <c r="H71" s="163">
        <v>2</v>
      </c>
      <c r="I71" s="125">
        <v>0</v>
      </c>
      <c r="J71" s="144"/>
      <c r="K71" s="141">
        <v>147.145</v>
      </c>
      <c r="L71" s="26"/>
      <c r="M71" s="91"/>
    </row>
    <row r="72" spans="1:11" s="25" customFormat="1" ht="25.5" customHeight="1">
      <c r="A72" s="33">
        <v>41974</v>
      </c>
      <c r="B72" s="34">
        <v>206</v>
      </c>
      <c r="C72" s="34"/>
      <c r="D72" s="34">
        <v>27</v>
      </c>
      <c r="E72" s="35">
        <f>SUM((D72/$B72)*100)</f>
        <v>13.106796116504855</v>
      </c>
      <c r="F72" s="23">
        <v>4</v>
      </c>
      <c r="G72" s="35">
        <f>SUM((F72/$B72)*100)</f>
        <v>1.9417475728155338</v>
      </c>
      <c r="H72" s="163">
        <v>3</v>
      </c>
      <c r="I72" s="35">
        <f>SUM((H72/$B72)*100)</f>
        <v>1.4563106796116505</v>
      </c>
      <c r="J72" s="36">
        <v>115.425</v>
      </c>
      <c r="K72" s="36">
        <v>115.425</v>
      </c>
    </row>
    <row r="73" spans="1:13" s="25" customFormat="1" ht="25.5" customHeight="1">
      <c r="A73" s="33">
        <v>42005</v>
      </c>
      <c r="B73" s="34">
        <v>326</v>
      </c>
      <c r="C73" s="34"/>
      <c r="D73" s="34">
        <v>43</v>
      </c>
      <c r="E73" s="35">
        <v>13.190184049079754</v>
      </c>
      <c r="F73" s="95">
        <v>2</v>
      </c>
      <c r="G73" s="112">
        <v>0.6134969325153374</v>
      </c>
      <c r="H73" s="95">
        <v>1</v>
      </c>
      <c r="I73" s="111">
        <v>0.3067484662576687</v>
      </c>
      <c r="K73" s="92">
        <v>140.925</v>
      </c>
      <c r="L73" s="93"/>
      <c r="M73" s="63"/>
    </row>
    <row r="74" spans="1:13" s="25" customFormat="1" ht="25.5" customHeight="1">
      <c r="A74" s="33">
        <v>42036</v>
      </c>
      <c r="B74" s="34">
        <v>249</v>
      </c>
      <c r="C74" s="34"/>
      <c r="D74" s="34">
        <v>46</v>
      </c>
      <c r="E74" s="35">
        <v>18.473895582329316</v>
      </c>
      <c r="F74" s="95">
        <v>2</v>
      </c>
      <c r="G74" s="112">
        <v>0.8032128514056224</v>
      </c>
      <c r="H74" s="95">
        <v>1</v>
      </c>
      <c r="I74" s="111">
        <v>0.4016064257028112</v>
      </c>
      <c r="J74" s="93"/>
      <c r="K74" s="92">
        <v>115.8</v>
      </c>
      <c r="L74" s="93"/>
      <c r="M74" s="63"/>
    </row>
    <row r="75" spans="1:13" s="25" customFormat="1" ht="25.5" customHeight="1">
      <c r="A75" s="33">
        <v>42064</v>
      </c>
      <c r="B75" s="34">
        <v>248</v>
      </c>
      <c r="C75" s="34"/>
      <c r="D75" s="34">
        <v>45</v>
      </c>
      <c r="E75" s="35">
        <v>18.14516129032258</v>
      </c>
      <c r="F75" s="36">
        <v>6</v>
      </c>
      <c r="G75" s="96">
        <v>2.4193548387096775</v>
      </c>
      <c r="H75" s="36">
        <v>0</v>
      </c>
      <c r="I75" s="76">
        <v>0</v>
      </c>
      <c r="K75" s="167">
        <v>140.925</v>
      </c>
      <c r="L75" s="93"/>
      <c r="M75" s="63"/>
    </row>
    <row r="76" spans="1:11" s="25" customFormat="1" ht="24.75" customHeight="1">
      <c r="A76" s="37"/>
      <c r="B76" s="53"/>
      <c r="C76" s="54"/>
      <c r="D76" s="53"/>
      <c r="E76" s="55"/>
      <c r="F76" s="54"/>
      <c r="G76" s="55"/>
      <c r="H76" s="54"/>
      <c r="I76" s="55"/>
      <c r="J76" s="55"/>
      <c r="K76" s="56"/>
    </row>
    <row r="77" spans="1:11" s="94" customFormat="1" ht="25.5" customHeight="1">
      <c r="A77" s="41" t="s">
        <v>48</v>
      </c>
      <c r="B77" s="41">
        <f>SUM(B64:B76)</f>
        <v>2884</v>
      </c>
      <c r="C77" s="41"/>
      <c r="D77" s="41">
        <f>SUM(D64:D76)</f>
        <v>504</v>
      </c>
      <c r="E77" s="57">
        <f>SUM((D77/$B77)*100)</f>
        <v>17.475728155339805</v>
      </c>
      <c r="F77" s="41">
        <f>SUM(F64:F76)</f>
        <v>49</v>
      </c>
      <c r="G77" s="57">
        <f>SUM((F77/$B77)*100)</f>
        <v>1.6990291262135921</v>
      </c>
      <c r="H77" s="41">
        <f>SUM(H64:H76)</f>
        <v>14</v>
      </c>
      <c r="I77" s="57">
        <f>SUM((H77/$B77)*100)</f>
        <v>0.48543689320388345</v>
      </c>
      <c r="J77" s="57"/>
      <c r="K77" s="43">
        <f>SUM(K64:K76)</f>
        <v>1561.8999999999999</v>
      </c>
    </row>
    <row r="78" spans="1:10" ht="25.5" customHeight="1">
      <c r="A78" s="41"/>
      <c r="B78" s="25"/>
      <c r="C78" s="25"/>
      <c r="D78" s="25"/>
      <c r="E78" s="57"/>
      <c r="F78" s="25"/>
      <c r="G78" s="57"/>
      <c r="H78" s="25"/>
      <c r="I78" s="57"/>
      <c r="J78" s="57"/>
    </row>
    <row r="79" spans="1:17" s="98" customFormat="1" ht="25.5" customHeight="1">
      <c r="A79" s="45" t="s">
        <v>46</v>
      </c>
      <c r="B79" s="45">
        <v>2968</v>
      </c>
      <c r="C79" s="45"/>
      <c r="D79" s="45">
        <v>514</v>
      </c>
      <c r="E79" s="58">
        <v>17.318059299191376</v>
      </c>
      <c r="F79" s="104">
        <v>67</v>
      </c>
      <c r="G79" s="122">
        <v>2.257412398921833</v>
      </c>
      <c r="H79" s="104">
        <v>13</v>
      </c>
      <c r="I79" s="124">
        <v>0.43800539083557954</v>
      </c>
      <c r="J79" s="44"/>
      <c r="K79" s="117">
        <v>1708.65</v>
      </c>
      <c r="L79" s="103"/>
      <c r="O79" s="99"/>
      <c r="Q79" s="99"/>
    </row>
    <row r="80" spans="1:8" ht="25.5" customHeight="1">
      <c r="A80" s="25"/>
      <c r="B80" s="25"/>
      <c r="C80" s="25"/>
      <c r="D80" s="25"/>
      <c r="F80" s="25"/>
      <c r="H80" s="25"/>
    </row>
    <row r="81" spans="1:11" ht="39.75" customHeight="1">
      <c r="A81" s="23" t="s">
        <v>8</v>
      </c>
      <c r="B81" s="25"/>
      <c r="C81" s="25"/>
      <c r="D81" s="25"/>
      <c r="F81" s="49"/>
      <c r="G81" s="50"/>
      <c r="H81" s="49"/>
      <c r="I81" s="50"/>
      <c r="J81" s="50"/>
      <c r="K81" s="51"/>
    </row>
    <row r="82" spans="1:11" ht="25.5" customHeight="1">
      <c r="A82" s="25"/>
      <c r="B82" s="49"/>
      <c r="C82" s="25"/>
      <c r="D82" s="28"/>
      <c r="F82" s="49"/>
      <c r="G82" s="50"/>
      <c r="H82" s="49"/>
      <c r="I82" s="50"/>
      <c r="J82" s="50"/>
      <c r="K82" s="51"/>
    </row>
    <row r="83" spans="1:12" ht="121.5">
      <c r="A83" s="27" t="s">
        <v>2</v>
      </c>
      <c r="B83" s="28" t="s">
        <v>21</v>
      </c>
      <c r="C83" s="27"/>
      <c r="D83" s="28" t="s">
        <v>13</v>
      </c>
      <c r="E83" s="29" t="s">
        <v>3</v>
      </c>
      <c r="F83" s="28" t="s">
        <v>39</v>
      </c>
      <c r="G83" s="29" t="s">
        <v>3</v>
      </c>
      <c r="H83" s="28" t="s">
        <v>37</v>
      </c>
      <c r="I83" s="29" t="s">
        <v>3</v>
      </c>
      <c r="J83" s="29"/>
      <c r="K83" s="148" t="s">
        <v>20</v>
      </c>
      <c r="L83" s="31"/>
    </row>
    <row r="84" spans="1:8" ht="25.5" customHeight="1">
      <c r="A84" s="25"/>
      <c r="B84" s="25"/>
      <c r="C84" s="25"/>
      <c r="D84" s="25"/>
      <c r="F84" s="25"/>
      <c r="H84" s="25"/>
    </row>
    <row r="85" spans="1:11" s="25" customFormat="1" ht="25.5" customHeight="1">
      <c r="A85" s="33">
        <v>41730</v>
      </c>
      <c r="B85" s="34">
        <f aca="true" t="shared" si="0" ref="B85:B96">SUM(B22+B43+B64)</f>
        <v>13575</v>
      </c>
      <c r="C85" s="23"/>
      <c r="D85" s="34">
        <f aca="true" t="shared" si="1" ref="D85:D96">SUM(D22+D43+D64)</f>
        <v>2963</v>
      </c>
      <c r="E85" s="57">
        <f aca="true" t="shared" si="2" ref="E85:E96">SUM((D85/$B85)*100)</f>
        <v>21.826887661141807</v>
      </c>
      <c r="F85" s="34">
        <f aca="true" t="shared" si="3" ref="F85:F96">SUM(F22+F43+F64)</f>
        <v>491</v>
      </c>
      <c r="G85" s="57">
        <f aca="true" t="shared" si="4" ref="G85:G96">SUM((F85/$B85)*100)</f>
        <v>3.616942909760589</v>
      </c>
      <c r="H85" s="34">
        <f aca="true" t="shared" si="5" ref="H85:H96">SUM(H22+H43+H64)</f>
        <v>49</v>
      </c>
      <c r="I85" s="57">
        <f aca="true" t="shared" si="6" ref="I85:I96">SUM((H85/$B85)*100)</f>
        <v>0.3609576427255985</v>
      </c>
      <c r="J85" s="77"/>
      <c r="K85" s="36">
        <f aca="true" t="shared" si="7" ref="K85:K96">SUM(K22+K43+K64)</f>
        <v>7355.55</v>
      </c>
    </row>
    <row r="86" spans="1:11" s="25" customFormat="1" ht="24.75" customHeight="1">
      <c r="A86" s="33">
        <v>41760</v>
      </c>
      <c r="B86" s="34">
        <f t="shared" si="0"/>
        <v>13734</v>
      </c>
      <c r="C86" s="23"/>
      <c r="D86" s="34">
        <f t="shared" si="1"/>
        <v>2542</v>
      </c>
      <c r="E86" s="57">
        <f t="shared" si="2"/>
        <v>18.508810251929518</v>
      </c>
      <c r="F86" s="34">
        <f t="shared" si="3"/>
        <v>521</v>
      </c>
      <c r="G86" s="57">
        <f t="shared" si="4"/>
        <v>3.793505169651959</v>
      </c>
      <c r="H86" s="34">
        <f t="shared" si="5"/>
        <v>98</v>
      </c>
      <c r="I86" s="57">
        <f t="shared" si="6"/>
        <v>0.7135575942915392</v>
      </c>
      <c r="J86" s="77"/>
      <c r="K86" s="36">
        <f t="shared" si="7"/>
        <v>7014.750000000001</v>
      </c>
    </row>
    <row r="87" spans="1:17" ht="25.5" customHeight="1">
      <c r="A87" s="33">
        <v>41791</v>
      </c>
      <c r="B87" s="34">
        <f t="shared" si="0"/>
        <v>11031</v>
      </c>
      <c r="C87" s="23"/>
      <c r="D87" s="34">
        <f t="shared" si="1"/>
        <v>2466</v>
      </c>
      <c r="E87" s="57">
        <f t="shared" si="2"/>
        <v>22.35518085395703</v>
      </c>
      <c r="F87" s="34">
        <f t="shared" si="3"/>
        <v>504</v>
      </c>
      <c r="G87" s="57">
        <f t="shared" si="4"/>
        <v>4.568942072341583</v>
      </c>
      <c r="H87" s="34">
        <f t="shared" si="5"/>
        <v>194</v>
      </c>
      <c r="I87" s="57">
        <f t="shared" si="6"/>
        <v>1.7586800834013236</v>
      </c>
      <c r="J87" s="77"/>
      <c r="K87" s="36">
        <f t="shared" si="7"/>
        <v>5779.5</v>
      </c>
      <c r="O87" s="85"/>
      <c r="Q87" s="85"/>
    </row>
    <row r="88" spans="1:17" ht="25.5" customHeight="1">
      <c r="A88" s="33">
        <v>41821</v>
      </c>
      <c r="B88" s="34">
        <f t="shared" si="0"/>
        <v>13839</v>
      </c>
      <c r="C88" s="23"/>
      <c r="D88" s="34">
        <f t="shared" si="1"/>
        <v>2902</v>
      </c>
      <c r="E88" s="57">
        <f t="shared" si="2"/>
        <v>20.969723245899267</v>
      </c>
      <c r="F88" s="34">
        <f t="shared" si="3"/>
        <v>567</v>
      </c>
      <c r="G88" s="57">
        <f t="shared" si="4"/>
        <v>4.09711684370258</v>
      </c>
      <c r="H88" s="34">
        <f t="shared" si="5"/>
        <v>86</v>
      </c>
      <c r="I88" s="57">
        <f t="shared" si="6"/>
        <v>0.6214321844063877</v>
      </c>
      <c r="J88" s="77"/>
      <c r="K88" s="36">
        <f t="shared" si="7"/>
        <v>6961.075</v>
      </c>
      <c r="O88" s="85"/>
      <c r="Q88" s="85"/>
    </row>
    <row r="89" spans="1:11" s="25" customFormat="1" ht="25.5" customHeight="1">
      <c r="A89" s="33">
        <v>41852</v>
      </c>
      <c r="B89" s="34">
        <f t="shared" si="0"/>
        <v>12037</v>
      </c>
      <c r="C89" s="23"/>
      <c r="D89" s="34">
        <f t="shared" si="1"/>
        <v>2245</v>
      </c>
      <c r="E89" s="57">
        <f t="shared" si="2"/>
        <v>18.650826617928054</v>
      </c>
      <c r="F89" s="34">
        <f t="shared" si="3"/>
        <v>368</v>
      </c>
      <c r="G89" s="57">
        <f t="shared" si="4"/>
        <v>3.057240176123619</v>
      </c>
      <c r="H89" s="34">
        <f t="shared" si="5"/>
        <v>55</v>
      </c>
      <c r="I89" s="57">
        <f t="shared" si="6"/>
        <v>0.45692448284456266</v>
      </c>
      <c r="J89" s="77"/>
      <c r="K89" s="36">
        <f t="shared" si="7"/>
        <v>5991.179999999999</v>
      </c>
    </row>
    <row r="90" spans="1:17" ht="25.5" customHeight="1">
      <c r="A90" s="33">
        <v>41883</v>
      </c>
      <c r="B90" s="34">
        <f t="shared" si="0"/>
        <v>12196</v>
      </c>
      <c r="C90" s="23"/>
      <c r="D90" s="34">
        <f t="shared" si="1"/>
        <v>2626</v>
      </c>
      <c r="E90" s="57">
        <f t="shared" si="2"/>
        <v>21.531649721220074</v>
      </c>
      <c r="F90" s="34">
        <f t="shared" si="3"/>
        <v>403</v>
      </c>
      <c r="G90" s="57">
        <f t="shared" si="4"/>
        <v>3.304362085929813</v>
      </c>
      <c r="H90" s="34">
        <f t="shared" si="5"/>
        <v>117</v>
      </c>
      <c r="I90" s="57">
        <f t="shared" si="6"/>
        <v>0.9593309281731716</v>
      </c>
      <c r="J90" s="77"/>
      <c r="K90" s="36">
        <f t="shared" si="7"/>
        <v>6188.55</v>
      </c>
      <c r="L90" s="79"/>
      <c r="O90" s="85"/>
      <c r="Q90" s="85"/>
    </row>
    <row r="91" spans="1:17" ht="25.5" customHeight="1">
      <c r="A91" s="33">
        <v>41913</v>
      </c>
      <c r="B91" s="34">
        <f t="shared" si="0"/>
        <v>17257</v>
      </c>
      <c r="C91" s="23"/>
      <c r="D91" s="34">
        <f t="shared" si="1"/>
        <v>2884</v>
      </c>
      <c r="E91" s="57">
        <f t="shared" si="2"/>
        <v>16.712058874659558</v>
      </c>
      <c r="F91" s="34">
        <f t="shared" si="3"/>
        <v>409</v>
      </c>
      <c r="G91" s="57">
        <f t="shared" si="4"/>
        <v>2.3700527322246043</v>
      </c>
      <c r="H91" s="34">
        <f t="shared" si="5"/>
        <v>106</v>
      </c>
      <c r="I91" s="57">
        <f t="shared" si="6"/>
        <v>0.6142434953931738</v>
      </c>
      <c r="J91" s="77"/>
      <c r="K91" s="36">
        <f t="shared" si="7"/>
        <v>7119.525</v>
      </c>
      <c r="O91" s="85"/>
      <c r="Q91" s="85"/>
    </row>
    <row r="92" spans="1:17" ht="24" customHeight="1">
      <c r="A92" s="33">
        <v>41944</v>
      </c>
      <c r="B92" s="34">
        <f t="shared" si="0"/>
        <v>15353</v>
      </c>
      <c r="C92" s="23"/>
      <c r="D92" s="34">
        <f t="shared" si="1"/>
        <v>2622</v>
      </c>
      <c r="E92" s="57">
        <f t="shared" si="2"/>
        <v>17.07809548622419</v>
      </c>
      <c r="F92" s="34">
        <f t="shared" si="3"/>
        <v>416</v>
      </c>
      <c r="G92" s="57">
        <f t="shared" si="4"/>
        <v>2.7095681625740897</v>
      </c>
      <c r="H92" s="34">
        <f t="shared" si="5"/>
        <v>144</v>
      </c>
      <c r="I92" s="57">
        <f t="shared" si="6"/>
        <v>0.937927440891031</v>
      </c>
      <c r="J92" s="77"/>
      <c r="K92" s="36">
        <f t="shared" si="7"/>
        <v>7224.820000000001</v>
      </c>
      <c r="O92" s="85"/>
      <c r="Q92" s="85"/>
    </row>
    <row r="93" spans="1:11" s="25" customFormat="1" ht="24" customHeight="1">
      <c r="A93" s="33">
        <v>41974</v>
      </c>
      <c r="B93" s="34">
        <f t="shared" si="0"/>
        <v>12943</v>
      </c>
      <c r="C93" s="23"/>
      <c r="D93" s="34">
        <f t="shared" si="1"/>
        <v>2104</v>
      </c>
      <c r="E93" s="57">
        <f t="shared" si="2"/>
        <v>16.25589121532875</v>
      </c>
      <c r="F93" s="34">
        <f t="shared" si="3"/>
        <v>333</v>
      </c>
      <c r="G93" s="57">
        <f t="shared" si="4"/>
        <v>2.5728192845553584</v>
      </c>
      <c r="H93" s="34">
        <f t="shared" si="5"/>
        <v>75</v>
      </c>
      <c r="I93" s="57">
        <f t="shared" si="6"/>
        <v>0.5794638028277833</v>
      </c>
      <c r="J93" s="77"/>
      <c r="K93" s="36">
        <f t="shared" si="7"/>
        <v>6384.900000000001</v>
      </c>
    </row>
    <row r="94" spans="1:11" s="25" customFormat="1" ht="24" customHeight="1">
      <c r="A94" s="33">
        <v>42005</v>
      </c>
      <c r="B94" s="34">
        <f t="shared" si="0"/>
        <v>20626</v>
      </c>
      <c r="C94" s="23"/>
      <c r="D94" s="34">
        <f t="shared" si="1"/>
        <v>2721</v>
      </c>
      <c r="E94" s="57">
        <f t="shared" si="2"/>
        <v>13.192087656356055</v>
      </c>
      <c r="F94" s="34">
        <f t="shared" si="3"/>
        <v>443</v>
      </c>
      <c r="G94" s="57">
        <f t="shared" si="4"/>
        <v>2.1477746533501407</v>
      </c>
      <c r="H94" s="34">
        <f t="shared" si="5"/>
        <v>104</v>
      </c>
      <c r="I94" s="57">
        <f t="shared" si="6"/>
        <v>0.504217977310191</v>
      </c>
      <c r="J94" s="77"/>
      <c r="K94" s="36">
        <f t="shared" si="7"/>
        <v>7893.075</v>
      </c>
    </row>
    <row r="95" spans="1:11" s="25" customFormat="1" ht="24" customHeight="1">
      <c r="A95" s="33">
        <v>42036</v>
      </c>
      <c r="B95" s="34">
        <f t="shared" si="0"/>
        <v>16362</v>
      </c>
      <c r="C95" s="23"/>
      <c r="D95" s="34">
        <f t="shared" si="1"/>
        <v>2925</v>
      </c>
      <c r="E95" s="57">
        <f t="shared" si="2"/>
        <v>17.876787678767876</v>
      </c>
      <c r="F95" s="34">
        <f t="shared" si="3"/>
        <v>491</v>
      </c>
      <c r="G95" s="57">
        <f t="shared" si="4"/>
        <v>3.0008556411196676</v>
      </c>
      <c r="H95" s="34">
        <f t="shared" si="5"/>
        <v>110</v>
      </c>
      <c r="I95" s="57">
        <f t="shared" si="6"/>
        <v>0.672289451167339</v>
      </c>
      <c r="J95" s="77"/>
      <c r="K95" s="36">
        <f t="shared" si="7"/>
        <v>7261.950000000001</v>
      </c>
    </row>
    <row r="96" spans="1:17" ht="24" customHeight="1">
      <c r="A96" s="33">
        <v>42064</v>
      </c>
      <c r="B96" s="34">
        <f t="shared" si="0"/>
        <v>15194</v>
      </c>
      <c r="C96" s="23"/>
      <c r="D96" s="34">
        <f t="shared" si="1"/>
        <v>2993</v>
      </c>
      <c r="E96" s="57">
        <f t="shared" si="2"/>
        <v>19.698565223114386</v>
      </c>
      <c r="F96" s="34">
        <f t="shared" si="3"/>
        <v>514</v>
      </c>
      <c r="G96" s="57">
        <f t="shared" si="4"/>
        <v>3.382914308279584</v>
      </c>
      <c r="H96" s="34">
        <f t="shared" si="5"/>
        <v>133</v>
      </c>
      <c r="I96" s="57">
        <f t="shared" si="6"/>
        <v>0.8753455311307095</v>
      </c>
      <c r="J96" s="77"/>
      <c r="K96" s="36">
        <f t="shared" si="7"/>
        <v>7438.200000000001</v>
      </c>
      <c r="O96" s="85"/>
      <c r="Q96" s="85"/>
    </row>
    <row r="97" spans="1:22" s="88" customFormat="1" ht="24" customHeight="1">
      <c r="A97" s="37"/>
      <c r="B97" s="53"/>
      <c r="C97" s="54"/>
      <c r="D97" s="53"/>
      <c r="E97" s="55"/>
      <c r="F97" s="53"/>
      <c r="G97" s="55"/>
      <c r="H97" s="53"/>
      <c r="I97" s="55"/>
      <c r="J97" s="55"/>
      <c r="K97" s="56"/>
      <c r="V97" s="85"/>
    </row>
    <row r="98" spans="1:13" ht="25.5" customHeight="1">
      <c r="A98" s="41" t="s">
        <v>48</v>
      </c>
      <c r="B98" s="41">
        <f>SUM(B85:B97)</f>
        <v>174147</v>
      </c>
      <c r="C98" s="41"/>
      <c r="D98" s="41">
        <f>SUM(D85:D97)</f>
        <v>31993</v>
      </c>
      <c r="E98" s="57">
        <f>SUM((D98/$B98)*100)</f>
        <v>18.371261061057613</v>
      </c>
      <c r="F98" s="41">
        <f>SUM(F85:F97)</f>
        <v>5460</v>
      </c>
      <c r="G98" s="57">
        <f>SUM((F98/$B98)*100)</f>
        <v>3.1352822615376663</v>
      </c>
      <c r="H98" s="41">
        <f>SUM(H85:H97)</f>
        <v>1271</v>
      </c>
      <c r="I98" s="57">
        <f>SUM((H98/$B98)*100)</f>
        <v>0.7298431784641711</v>
      </c>
      <c r="J98" s="57"/>
      <c r="K98" s="43">
        <f>SUM(K85:K97)</f>
        <v>82613.075</v>
      </c>
      <c r="M98" s="88"/>
    </row>
    <row r="99" spans="1:17" ht="25.5" customHeight="1">
      <c r="A99" s="41"/>
      <c r="B99" s="25"/>
      <c r="C99" s="26"/>
      <c r="D99" s="25"/>
      <c r="F99" s="25"/>
      <c r="G99" s="62"/>
      <c r="H99" s="63"/>
      <c r="I99" s="62"/>
      <c r="J99" s="62"/>
      <c r="K99" s="135"/>
      <c r="M99" s="79"/>
      <c r="N99" s="80"/>
      <c r="O99" s="80"/>
      <c r="P99" s="62"/>
      <c r="Q99" s="81"/>
    </row>
    <row r="100" spans="1:12" s="44" customFormat="1" ht="25.5" customHeight="1">
      <c r="A100" s="45" t="s">
        <v>46</v>
      </c>
      <c r="B100" s="47">
        <v>170279</v>
      </c>
      <c r="C100" s="114"/>
      <c r="D100" s="47">
        <v>31959</v>
      </c>
      <c r="E100" s="115">
        <v>18.768609164958686</v>
      </c>
      <c r="F100" s="47">
        <v>5586</v>
      </c>
      <c r="G100" s="116">
        <v>3.2804984760305147</v>
      </c>
      <c r="H100" s="117">
        <v>1042</v>
      </c>
      <c r="I100" s="116">
        <v>0.611936880061546</v>
      </c>
      <c r="J100" s="105"/>
      <c r="K100" s="117">
        <v>84075.81</v>
      </c>
      <c r="L100" s="106"/>
    </row>
    <row r="101" spans="5:17" ht="25.5" customHeight="1">
      <c r="E101" s="25"/>
      <c r="M101" s="79"/>
      <c r="N101" s="80"/>
      <c r="O101" s="80"/>
      <c r="P101" s="62"/>
      <c r="Q101" s="81"/>
    </row>
    <row r="102" spans="5:12" ht="20.25">
      <c r="E102" s="25"/>
      <c r="L102" s="25"/>
    </row>
    <row r="103" spans="1:12" ht="35.25">
      <c r="A103" s="137" t="s">
        <v>49</v>
      </c>
      <c r="L103" s="25"/>
    </row>
    <row r="104" ht="20.25">
      <c r="L104" s="31"/>
    </row>
    <row r="105" spans="1:12" ht="25.5" customHeight="1">
      <c r="A105" s="23" t="s">
        <v>11</v>
      </c>
      <c r="B105" s="25"/>
      <c r="C105" s="25"/>
      <c r="D105" s="25"/>
      <c r="F105" s="25"/>
      <c r="H105" s="25"/>
      <c r="L105" s="25"/>
    </row>
    <row r="106" spans="1:11" s="25" customFormat="1" ht="50.25" customHeight="1">
      <c r="A106" s="169" t="s">
        <v>17</v>
      </c>
      <c r="B106" s="169"/>
      <c r="C106" s="169"/>
      <c r="D106" s="169"/>
      <c r="E106" s="169"/>
      <c r="F106" s="169"/>
      <c r="G106" s="169"/>
      <c r="H106" s="169"/>
      <c r="I106" s="169"/>
      <c r="J106" s="169"/>
      <c r="K106" s="169"/>
    </row>
    <row r="107" spans="1:11" s="25" customFormat="1" ht="34.5" customHeight="1">
      <c r="A107" s="169" t="s">
        <v>16</v>
      </c>
      <c r="B107" s="169"/>
      <c r="C107" s="169"/>
      <c r="D107" s="169"/>
      <c r="E107" s="169"/>
      <c r="F107" s="169"/>
      <c r="G107" s="169"/>
      <c r="H107" s="169"/>
      <c r="I107" s="169"/>
      <c r="J107" s="169"/>
      <c r="K107" s="169"/>
    </row>
    <row r="108" spans="1:13" s="25" customFormat="1" ht="34.5" customHeight="1">
      <c r="A108" s="169" t="s">
        <v>36</v>
      </c>
      <c r="B108" s="169"/>
      <c r="C108" s="169"/>
      <c r="D108" s="169"/>
      <c r="E108" s="169"/>
      <c r="F108" s="169"/>
      <c r="G108" s="169"/>
      <c r="H108" s="169"/>
      <c r="I108" s="169"/>
      <c r="J108" s="169"/>
      <c r="K108" s="169"/>
      <c r="M108" s="63"/>
    </row>
    <row r="109" spans="1:18" s="25" customFormat="1" ht="34.5" customHeight="1">
      <c r="A109" s="169" t="s">
        <v>38</v>
      </c>
      <c r="B109" s="169"/>
      <c r="C109" s="169"/>
      <c r="D109" s="169"/>
      <c r="E109" s="169"/>
      <c r="F109" s="169"/>
      <c r="G109" s="169"/>
      <c r="H109" s="169"/>
      <c r="I109" s="169"/>
      <c r="J109" s="169"/>
      <c r="K109" s="169"/>
      <c r="M109" s="89"/>
      <c r="N109" s="90"/>
      <c r="O109" s="26"/>
      <c r="P109" s="85"/>
      <c r="Q109" s="26"/>
      <c r="R109" s="91"/>
    </row>
    <row r="110" spans="1:256" s="25" customFormat="1" ht="34.5" customHeight="1">
      <c r="A110" s="161" t="s">
        <v>51</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c r="DY110" s="161"/>
      <c r="DZ110" s="161"/>
      <c r="EA110" s="161"/>
      <c r="EB110" s="161"/>
      <c r="EC110" s="161"/>
      <c r="ED110" s="161"/>
      <c r="EE110" s="161"/>
      <c r="EF110" s="161"/>
      <c r="EG110" s="161"/>
      <c r="EH110" s="161"/>
      <c r="EI110" s="161"/>
      <c r="EJ110" s="161"/>
      <c r="EK110" s="161"/>
      <c r="EL110" s="161"/>
      <c r="EM110" s="161"/>
      <c r="EN110" s="161"/>
      <c r="EO110" s="161"/>
      <c r="EP110" s="161"/>
      <c r="EQ110" s="161"/>
      <c r="ER110" s="161"/>
      <c r="ES110" s="161"/>
      <c r="ET110" s="161"/>
      <c r="EU110" s="161"/>
      <c r="EV110" s="161"/>
      <c r="EW110" s="161"/>
      <c r="EX110" s="161"/>
      <c r="EY110" s="161"/>
      <c r="EZ110" s="161"/>
      <c r="FA110" s="161"/>
      <c r="FB110" s="161"/>
      <c r="FC110" s="161"/>
      <c r="FD110" s="161"/>
      <c r="FE110" s="161"/>
      <c r="FF110" s="161"/>
      <c r="FG110" s="161"/>
      <c r="FH110" s="161"/>
      <c r="FI110" s="161"/>
      <c r="FJ110" s="161"/>
      <c r="FK110" s="161"/>
      <c r="FL110" s="161"/>
      <c r="FM110" s="161"/>
      <c r="FN110" s="161"/>
      <c r="FO110" s="161"/>
      <c r="FP110" s="161"/>
      <c r="FQ110" s="161"/>
      <c r="FR110" s="161"/>
      <c r="FS110" s="161"/>
      <c r="FT110" s="161"/>
      <c r="FU110" s="161"/>
      <c r="FV110" s="161"/>
      <c r="FW110" s="161"/>
      <c r="FX110" s="161"/>
      <c r="FY110" s="161"/>
      <c r="FZ110" s="161"/>
      <c r="GA110" s="161"/>
      <c r="GB110" s="161"/>
      <c r="GC110" s="161"/>
      <c r="GD110" s="161"/>
      <c r="GE110" s="161"/>
      <c r="GF110" s="161"/>
      <c r="GG110" s="161"/>
      <c r="GH110" s="161"/>
      <c r="GI110" s="161"/>
      <c r="GJ110" s="161"/>
      <c r="GK110" s="161"/>
      <c r="GL110" s="161"/>
      <c r="GM110" s="161"/>
      <c r="GN110" s="161"/>
      <c r="GO110" s="161"/>
      <c r="GP110" s="161"/>
      <c r="GQ110" s="161"/>
      <c r="GR110" s="161"/>
      <c r="GS110" s="161"/>
      <c r="GT110" s="161"/>
      <c r="GU110" s="161"/>
      <c r="GV110" s="161"/>
      <c r="GW110" s="161"/>
      <c r="GX110" s="161"/>
      <c r="GY110" s="161"/>
      <c r="GZ110" s="161"/>
      <c r="HA110" s="161"/>
      <c r="HB110" s="161"/>
      <c r="HC110" s="161"/>
      <c r="HD110" s="161"/>
      <c r="HE110" s="161"/>
      <c r="HF110" s="161"/>
      <c r="HG110" s="161"/>
      <c r="HH110" s="161"/>
      <c r="HI110" s="161"/>
      <c r="HJ110" s="161"/>
      <c r="HK110" s="161"/>
      <c r="HL110" s="161"/>
      <c r="HM110" s="161"/>
      <c r="HN110" s="161"/>
      <c r="HO110" s="161"/>
      <c r="HP110" s="161"/>
      <c r="HQ110" s="161"/>
      <c r="HR110" s="161"/>
      <c r="HS110" s="161"/>
      <c r="HT110" s="161"/>
      <c r="HU110" s="161"/>
      <c r="HV110" s="161"/>
      <c r="HW110" s="161"/>
      <c r="HX110" s="161"/>
      <c r="HY110" s="161"/>
      <c r="HZ110" s="161"/>
      <c r="IA110" s="161"/>
      <c r="IB110" s="161"/>
      <c r="IC110" s="161"/>
      <c r="ID110" s="161"/>
      <c r="IE110" s="161"/>
      <c r="IF110" s="161"/>
      <c r="IG110" s="161"/>
      <c r="IH110" s="161"/>
      <c r="II110" s="161"/>
      <c r="IJ110" s="161"/>
      <c r="IK110" s="161"/>
      <c r="IL110" s="161"/>
      <c r="IM110" s="161"/>
      <c r="IN110" s="161"/>
      <c r="IO110" s="161"/>
      <c r="IP110" s="161"/>
      <c r="IQ110" s="161"/>
      <c r="IR110" s="161"/>
      <c r="IS110" s="161"/>
      <c r="IT110" s="161"/>
      <c r="IU110" s="161"/>
      <c r="IV110" s="161"/>
    </row>
    <row r="111" spans="1:256" s="25" customFormat="1" ht="34.5" customHeight="1">
      <c r="A111" s="164" t="s">
        <v>57</v>
      </c>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161"/>
      <c r="DU111" s="161"/>
      <c r="DV111" s="161"/>
      <c r="DW111" s="161"/>
      <c r="DX111" s="161"/>
      <c r="DY111" s="161"/>
      <c r="DZ111" s="161"/>
      <c r="EA111" s="161"/>
      <c r="EB111" s="161"/>
      <c r="EC111" s="161"/>
      <c r="ED111" s="161"/>
      <c r="EE111" s="161"/>
      <c r="EF111" s="161"/>
      <c r="EG111" s="161"/>
      <c r="EH111" s="161"/>
      <c r="EI111" s="161"/>
      <c r="EJ111" s="161"/>
      <c r="EK111" s="161"/>
      <c r="EL111" s="161"/>
      <c r="EM111" s="161"/>
      <c r="EN111" s="161"/>
      <c r="EO111" s="161"/>
      <c r="EP111" s="161"/>
      <c r="EQ111" s="161"/>
      <c r="ER111" s="161"/>
      <c r="ES111" s="161"/>
      <c r="ET111" s="161"/>
      <c r="EU111" s="161"/>
      <c r="EV111" s="161"/>
      <c r="EW111" s="161"/>
      <c r="EX111" s="161"/>
      <c r="EY111" s="161"/>
      <c r="EZ111" s="161"/>
      <c r="FA111" s="161"/>
      <c r="FB111" s="161"/>
      <c r="FC111" s="161"/>
      <c r="FD111" s="161"/>
      <c r="FE111" s="161"/>
      <c r="FF111" s="161"/>
      <c r="FG111" s="161"/>
      <c r="FH111" s="161"/>
      <c r="FI111" s="161"/>
      <c r="FJ111" s="161"/>
      <c r="FK111" s="161"/>
      <c r="FL111" s="161"/>
      <c r="FM111" s="161"/>
      <c r="FN111" s="161"/>
      <c r="FO111" s="161"/>
      <c r="FP111" s="161"/>
      <c r="FQ111" s="161"/>
      <c r="FR111" s="161"/>
      <c r="FS111" s="161"/>
      <c r="FT111" s="161"/>
      <c r="FU111" s="161"/>
      <c r="FV111" s="161"/>
      <c r="FW111" s="161"/>
      <c r="FX111" s="161"/>
      <c r="FY111" s="161"/>
      <c r="FZ111" s="161"/>
      <c r="GA111" s="161"/>
      <c r="GB111" s="161"/>
      <c r="GC111" s="161"/>
      <c r="GD111" s="161"/>
      <c r="GE111" s="161"/>
      <c r="GF111" s="161"/>
      <c r="GG111" s="161"/>
      <c r="GH111" s="161"/>
      <c r="GI111" s="161"/>
      <c r="GJ111" s="161"/>
      <c r="GK111" s="161"/>
      <c r="GL111" s="161"/>
      <c r="GM111" s="161"/>
      <c r="GN111" s="161"/>
      <c r="GO111" s="161"/>
      <c r="GP111" s="161"/>
      <c r="GQ111" s="161"/>
      <c r="GR111" s="161"/>
      <c r="GS111" s="161"/>
      <c r="GT111" s="161"/>
      <c r="GU111" s="161"/>
      <c r="GV111" s="161"/>
      <c r="GW111" s="161"/>
      <c r="GX111" s="161"/>
      <c r="GY111" s="161"/>
      <c r="GZ111" s="161"/>
      <c r="HA111" s="161"/>
      <c r="HB111" s="161"/>
      <c r="HC111" s="161"/>
      <c r="HD111" s="161"/>
      <c r="HE111" s="161"/>
      <c r="HF111" s="161"/>
      <c r="HG111" s="161"/>
      <c r="HH111" s="161"/>
      <c r="HI111" s="161"/>
      <c r="HJ111" s="161"/>
      <c r="HK111" s="161"/>
      <c r="HL111" s="161"/>
      <c r="HM111" s="161"/>
      <c r="HN111" s="161"/>
      <c r="HO111" s="161"/>
      <c r="HP111" s="161"/>
      <c r="HQ111" s="161"/>
      <c r="HR111" s="161"/>
      <c r="HS111" s="161"/>
      <c r="HT111" s="161"/>
      <c r="HU111" s="161"/>
      <c r="HV111" s="161"/>
      <c r="HW111" s="161"/>
      <c r="HX111" s="161"/>
      <c r="HY111" s="161"/>
      <c r="HZ111" s="161"/>
      <c r="IA111" s="161"/>
      <c r="IB111" s="161"/>
      <c r="IC111" s="161"/>
      <c r="ID111" s="161"/>
      <c r="IE111" s="161"/>
      <c r="IF111" s="161"/>
      <c r="IG111" s="161"/>
      <c r="IH111" s="161"/>
      <c r="II111" s="161"/>
      <c r="IJ111" s="161"/>
      <c r="IK111" s="161"/>
      <c r="IL111" s="161"/>
      <c r="IM111" s="161"/>
      <c r="IN111" s="161"/>
      <c r="IO111" s="161"/>
      <c r="IP111" s="161"/>
      <c r="IQ111" s="161"/>
      <c r="IR111" s="161"/>
      <c r="IS111" s="161"/>
      <c r="IT111" s="161"/>
      <c r="IU111" s="161"/>
      <c r="IV111" s="161"/>
    </row>
    <row r="112" spans="1:256" s="25" customFormat="1" ht="34.5" customHeight="1">
      <c r="A112" s="156" t="s">
        <v>54</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c r="EF112" s="156"/>
      <c r="EG112" s="156"/>
      <c r="EH112" s="156"/>
      <c r="EI112" s="156"/>
      <c r="EJ112" s="156"/>
      <c r="EK112" s="156"/>
      <c r="EL112" s="156"/>
      <c r="EM112" s="156"/>
      <c r="EN112" s="156"/>
      <c r="EO112" s="156"/>
      <c r="EP112" s="156"/>
      <c r="EQ112" s="156"/>
      <c r="ER112" s="156"/>
      <c r="ES112" s="156"/>
      <c r="ET112" s="156"/>
      <c r="EU112" s="156"/>
      <c r="EV112" s="156"/>
      <c r="EW112" s="156"/>
      <c r="EX112" s="156"/>
      <c r="EY112" s="156"/>
      <c r="EZ112" s="156"/>
      <c r="FA112" s="156"/>
      <c r="FB112" s="156"/>
      <c r="FC112" s="156"/>
      <c r="FD112" s="156"/>
      <c r="FE112" s="156"/>
      <c r="FF112" s="156"/>
      <c r="FG112" s="156"/>
      <c r="FH112" s="156"/>
      <c r="FI112" s="156"/>
      <c r="FJ112" s="156"/>
      <c r="FK112" s="156"/>
      <c r="FL112" s="156"/>
      <c r="FM112" s="156"/>
      <c r="FN112" s="156"/>
      <c r="FO112" s="156"/>
      <c r="FP112" s="156"/>
      <c r="FQ112" s="156"/>
      <c r="FR112" s="156"/>
      <c r="FS112" s="156"/>
      <c r="FT112" s="156"/>
      <c r="FU112" s="156"/>
      <c r="FV112" s="156"/>
      <c r="FW112" s="156"/>
      <c r="FX112" s="156"/>
      <c r="FY112" s="156"/>
      <c r="FZ112" s="156"/>
      <c r="GA112" s="156"/>
      <c r="GB112" s="156"/>
      <c r="GC112" s="156"/>
      <c r="GD112" s="156"/>
      <c r="GE112" s="156"/>
      <c r="GF112" s="156"/>
      <c r="GG112" s="156"/>
      <c r="GH112" s="156"/>
      <c r="GI112" s="156"/>
      <c r="GJ112" s="156"/>
      <c r="GK112" s="156"/>
      <c r="GL112" s="156"/>
      <c r="GM112" s="156"/>
      <c r="GN112" s="156"/>
      <c r="GO112" s="156"/>
      <c r="GP112" s="156"/>
      <c r="GQ112" s="156"/>
      <c r="GR112" s="156"/>
      <c r="GS112" s="156"/>
      <c r="GT112" s="156"/>
      <c r="GU112" s="156"/>
      <c r="GV112" s="156"/>
      <c r="GW112" s="156"/>
      <c r="GX112" s="156"/>
      <c r="GY112" s="156"/>
      <c r="GZ112" s="156"/>
      <c r="HA112" s="156"/>
      <c r="HB112" s="156"/>
      <c r="HC112" s="156"/>
      <c r="HD112" s="156"/>
      <c r="HE112" s="156"/>
      <c r="HF112" s="156"/>
      <c r="HG112" s="156"/>
      <c r="HH112" s="156"/>
      <c r="HI112" s="156"/>
      <c r="HJ112" s="156"/>
      <c r="HK112" s="156"/>
      <c r="HL112" s="156"/>
      <c r="HM112" s="156"/>
      <c r="HN112" s="156"/>
      <c r="HO112" s="156"/>
      <c r="HP112" s="156"/>
      <c r="HQ112" s="156"/>
      <c r="HR112" s="156"/>
      <c r="HS112" s="156"/>
      <c r="HT112" s="156"/>
      <c r="HU112" s="156"/>
      <c r="HV112" s="156"/>
      <c r="HW112" s="156"/>
      <c r="HX112" s="156"/>
      <c r="HY112" s="156"/>
      <c r="HZ112" s="156"/>
      <c r="IA112" s="156"/>
      <c r="IB112" s="156"/>
      <c r="IC112" s="156"/>
      <c r="ID112" s="156"/>
      <c r="IE112" s="156"/>
      <c r="IF112" s="156"/>
      <c r="IG112" s="156"/>
      <c r="IH112" s="156"/>
      <c r="II112" s="156"/>
      <c r="IJ112" s="156"/>
      <c r="IK112" s="156"/>
      <c r="IL112" s="156"/>
      <c r="IM112" s="156"/>
      <c r="IN112" s="156"/>
      <c r="IO112" s="156"/>
      <c r="IP112" s="156"/>
      <c r="IQ112" s="156"/>
      <c r="IR112" s="156"/>
      <c r="IS112" s="156"/>
      <c r="IT112" s="156"/>
      <c r="IU112" s="156"/>
      <c r="IV112" s="156"/>
    </row>
    <row r="113" spans="1:256" s="25" customFormat="1" ht="34.5" customHeight="1">
      <c r="A113" s="156" t="s">
        <v>58</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c r="EI113" s="156"/>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6"/>
      <c r="FU113" s="156"/>
      <c r="FV113" s="156"/>
      <c r="FW113" s="156"/>
      <c r="FX113" s="156"/>
      <c r="FY113" s="156"/>
      <c r="FZ113" s="156"/>
      <c r="GA113" s="156"/>
      <c r="GB113" s="156"/>
      <c r="GC113" s="156"/>
      <c r="GD113" s="156"/>
      <c r="GE113" s="156"/>
      <c r="GF113" s="156"/>
      <c r="GG113" s="156"/>
      <c r="GH113" s="156"/>
      <c r="GI113" s="156"/>
      <c r="GJ113" s="156"/>
      <c r="GK113" s="156"/>
      <c r="GL113" s="156"/>
      <c r="GM113" s="156"/>
      <c r="GN113" s="156"/>
      <c r="GO113" s="156"/>
      <c r="GP113" s="156"/>
      <c r="GQ113" s="156"/>
      <c r="GR113" s="156"/>
      <c r="GS113" s="156"/>
      <c r="GT113" s="156"/>
      <c r="GU113" s="156"/>
      <c r="GV113" s="156"/>
      <c r="GW113" s="156"/>
      <c r="GX113" s="156"/>
      <c r="GY113" s="156"/>
      <c r="GZ113" s="156"/>
      <c r="HA113" s="156"/>
      <c r="HB113" s="156"/>
      <c r="HC113" s="156"/>
      <c r="HD113" s="156"/>
      <c r="HE113" s="156"/>
      <c r="HF113" s="156"/>
      <c r="HG113" s="156"/>
      <c r="HH113" s="156"/>
      <c r="HI113" s="156"/>
      <c r="HJ113" s="156"/>
      <c r="HK113" s="156"/>
      <c r="HL113" s="156"/>
      <c r="HM113" s="156"/>
      <c r="HN113" s="156"/>
      <c r="HO113" s="156"/>
      <c r="HP113" s="156"/>
      <c r="HQ113" s="156"/>
      <c r="HR113" s="156"/>
      <c r="HS113" s="156"/>
      <c r="HT113" s="156"/>
      <c r="HU113" s="156"/>
      <c r="HV113" s="156"/>
      <c r="HW113" s="156"/>
      <c r="HX113" s="156"/>
      <c r="HY113" s="156"/>
      <c r="HZ113" s="156"/>
      <c r="IA113" s="156"/>
      <c r="IB113" s="156"/>
      <c r="IC113" s="156"/>
      <c r="ID113" s="156"/>
      <c r="IE113" s="156"/>
      <c r="IF113" s="156"/>
      <c r="IG113" s="156"/>
      <c r="IH113" s="156"/>
      <c r="II113" s="156"/>
      <c r="IJ113" s="156"/>
      <c r="IK113" s="156"/>
      <c r="IL113" s="156"/>
      <c r="IM113" s="156"/>
      <c r="IN113" s="156"/>
      <c r="IO113" s="156"/>
      <c r="IP113" s="156"/>
      <c r="IQ113" s="156"/>
      <c r="IR113" s="156"/>
      <c r="IS113" s="156"/>
      <c r="IT113" s="156"/>
      <c r="IU113" s="156"/>
      <c r="IV113" s="156"/>
    </row>
    <row r="114" spans="1:256" s="25" customFormat="1" ht="34.5" customHeight="1">
      <c r="A114" s="156" t="s">
        <v>59</v>
      </c>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c r="EV114" s="168"/>
      <c r="EW114" s="168"/>
      <c r="EX114" s="168"/>
      <c r="EY114" s="168"/>
      <c r="EZ114" s="168"/>
      <c r="FA114" s="168"/>
      <c r="FB114" s="168"/>
      <c r="FC114" s="168"/>
      <c r="FD114" s="168"/>
      <c r="FE114" s="168"/>
      <c r="FF114" s="168"/>
      <c r="FG114" s="168"/>
      <c r="FH114" s="168"/>
      <c r="FI114" s="168"/>
      <c r="FJ114" s="168"/>
      <c r="FK114" s="168"/>
      <c r="FL114" s="168"/>
      <c r="FM114" s="168"/>
      <c r="FN114" s="168"/>
      <c r="FO114" s="168"/>
      <c r="FP114" s="168"/>
      <c r="FQ114" s="168"/>
      <c r="FR114" s="168"/>
      <c r="FS114" s="168"/>
      <c r="FT114" s="168"/>
      <c r="FU114" s="168"/>
      <c r="FV114" s="168"/>
      <c r="FW114" s="168"/>
      <c r="FX114" s="168"/>
      <c r="FY114" s="168"/>
      <c r="FZ114" s="168"/>
      <c r="GA114" s="168"/>
      <c r="GB114" s="168"/>
      <c r="GC114" s="168"/>
      <c r="GD114" s="168"/>
      <c r="GE114" s="168"/>
      <c r="GF114" s="168"/>
      <c r="GG114" s="168"/>
      <c r="GH114" s="168"/>
      <c r="GI114" s="168"/>
      <c r="GJ114" s="168"/>
      <c r="GK114" s="168"/>
      <c r="GL114" s="168"/>
      <c r="GM114" s="168"/>
      <c r="GN114" s="168"/>
      <c r="GO114" s="168"/>
      <c r="GP114" s="168"/>
      <c r="GQ114" s="168"/>
      <c r="GR114" s="168"/>
      <c r="GS114" s="168"/>
      <c r="GT114" s="168"/>
      <c r="GU114" s="168"/>
      <c r="GV114" s="168"/>
      <c r="GW114" s="168"/>
      <c r="GX114" s="168"/>
      <c r="GY114" s="168"/>
      <c r="GZ114" s="168"/>
      <c r="HA114" s="168"/>
      <c r="HB114" s="168"/>
      <c r="HC114" s="168"/>
      <c r="HD114" s="168"/>
      <c r="HE114" s="168"/>
      <c r="HF114" s="168"/>
      <c r="HG114" s="168"/>
      <c r="HH114" s="168"/>
      <c r="HI114" s="168"/>
      <c r="HJ114" s="168"/>
      <c r="HK114" s="168"/>
      <c r="HL114" s="168"/>
      <c r="HM114" s="168"/>
      <c r="HN114" s="168"/>
      <c r="HO114" s="168"/>
      <c r="HP114" s="168"/>
      <c r="HQ114" s="168"/>
      <c r="HR114" s="168"/>
      <c r="HS114" s="168"/>
      <c r="HT114" s="168"/>
      <c r="HU114" s="168"/>
      <c r="HV114" s="168"/>
      <c r="HW114" s="168"/>
      <c r="HX114" s="168"/>
      <c r="HY114" s="168"/>
      <c r="HZ114" s="168"/>
      <c r="IA114" s="168"/>
      <c r="IB114" s="168"/>
      <c r="IC114" s="168"/>
      <c r="ID114" s="168"/>
      <c r="IE114" s="168"/>
      <c r="IF114" s="168"/>
      <c r="IG114" s="168"/>
      <c r="IH114" s="168"/>
      <c r="II114" s="168"/>
      <c r="IJ114" s="168"/>
      <c r="IK114" s="168"/>
      <c r="IL114" s="168"/>
      <c r="IM114" s="168"/>
      <c r="IN114" s="168"/>
      <c r="IO114" s="168"/>
      <c r="IP114" s="168"/>
      <c r="IQ114" s="168"/>
      <c r="IR114" s="168"/>
      <c r="IS114" s="168"/>
      <c r="IT114" s="168"/>
      <c r="IU114" s="168"/>
      <c r="IV114" s="168"/>
    </row>
    <row r="115" spans="1:18" s="25" customFormat="1" ht="25.5" customHeight="1">
      <c r="A115" s="126"/>
      <c r="B115" s="126"/>
      <c r="C115" s="126"/>
      <c r="D115" s="126"/>
      <c r="E115" s="126"/>
      <c r="F115" s="126"/>
      <c r="G115" s="126"/>
      <c r="H115" s="126"/>
      <c r="I115" s="126"/>
      <c r="J115" s="126"/>
      <c r="K115" s="150"/>
      <c r="M115" s="85"/>
      <c r="N115" s="90"/>
      <c r="O115" s="26"/>
      <c r="P115" s="85"/>
      <c r="Q115" s="26"/>
      <c r="R115" s="91"/>
    </row>
    <row r="116" spans="1:18" s="25" customFormat="1" ht="39.75" customHeight="1">
      <c r="A116" s="23" t="s">
        <v>0</v>
      </c>
      <c r="E116" s="26"/>
      <c r="G116" s="26"/>
      <c r="I116" s="26"/>
      <c r="J116" s="26"/>
      <c r="K116" s="52"/>
      <c r="M116" s="85"/>
      <c r="N116" s="90"/>
      <c r="O116" s="26"/>
      <c r="P116" s="85"/>
      <c r="Q116" s="26"/>
      <c r="R116" s="91"/>
    </row>
    <row r="117" spans="1:18" s="25" customFormat="1" ht="25.5" customHeight="1">
      <c r="A117" s="23"/>
      <c r="E117" s="26"/>
      <c r="G117" s="26"/>
      <c r="I117" s="26"/>
      <c r="J117" s="26"/>
      <c r="K117" s="52"/>
      <c r="M117" s="85"/>
      <c r="N117" s="90"/>
      <c r="O117" s="26"/>
      <c r="P117" s="85"/>
      <c r="Q117" s="26"/>
      <c r="R117" s="91"/>
    </row>
    <row r="118" spans="1:18" s="25" customFormat="1" ht="121.5" customHeight="1">
      <c r="A118" s="27" t="s">
        <v>2</v>
      </c>
      <c r="B118" s="28" t="s">
        <v>21</v>
      </c>
      <c r="C118" s="27"/>
      <c r="D118" s="28" t="s">
        <v>13</v>
      </c>
      <c r="E118" s="29" t="s">
        <v>3</v>
      </c>
      <c r="F118" s="28" t="s">
        <v>39</v>
      </c>
      <c r="G118" s="29" t="s">
        <v>3</v>
      </c>
      <c r="H118" s="28" t="s">
        <v>37</v>
      </c>
      <c r="I118" s="29" t="s">
        <v>3</v>
      </c>
      <c r="J118" s="29"/>
      <c r="K118" s="148" t="s">
        <v>20</v>
      </c>
      <c r="M118" s="85"/>
      <c r="N118" s="90"/>
      <c r="O118" s="26"/>
      <c r="P118" s="85"/>
      <c r="Q118" s="26"/>
      <c r="R118" s="91"/>
    </row>
    <row r="119" spans="1:18" s="25" customFormat="1" ht="25.5" customHeight="1">
      <c r="A119" s="31"/>
      <c r="B119" s="31"/>
      <c r="C119" s="31"/>
      <c r="D119" s="31"/>
      <c r="E119" s="32"/>
      <c r="F119" s="31"/>
      <c r="G119" s="32"/>
      <c r="H119" s="31"/>
      <c r="I119" s="32"/>
      <c r="J119" s="32"/>
      <c r="K119" s="149"/>
      <c r="M119" s="85"/>
      <c r="N119" s="85"/>
      <c r="O119" s="26"/>
      <c r="P119" s="85"/>
      <c r="Q119" s="26"/>
      <c r="R119" s="85"/>
    </row>
    <row r="120" spans="1:18" s="25" customFormat="1" ht="24" customHeight="1">
      <c r="A120" s="33">
        <v>41730</v>
      </c>
      <c r="B120" s="34">
        <v>292</v>
      </c>
      <c r="C120" s="34"/>
      <c r="D120" s="34">
        <v>52</v>
      </c>
      <c r="E120" s="35">
        <v>17.80821917808219</v>
      </c>
      <c r="F120" s="23">
        <v>6</v>
      </c>
      <c r="G120" s="35">
        <v>2.054794520547945</v>
      </c>
      <c r="H120" s="23">
        <v>3</v>
      </c>
      <c r="I120" s="35">
        <v>1.0273972602739725</v>
      </c>
      <c r="J120" s="35"/>
      <c r="K120" s="36">
        <v>165.6</v>
      </c>
      <c r="N120" s="92"/>
      <c r="O120" s="93"/>
      <c r="P120" s="92"/>
      <c r="Q120" s="93"/>
      <c r="R120" s="63"/>
    </row>
    <row r="121" spans="1:18" s="25" customFormat="1" ht="24" customHeight="1">
      <c r="A121" s="33">
        <v>41760</v>
      </c>
      <c r="B121" s="34">
        <v>287</v>
      </c>
      <c r="C121" s="34"/>
      <c r="D121" s="34">
        <v>64</v>
      </c>
      <c r="E121" s="35">
        <v>22.299651567944252</v>
      </c>
      <c r="F121" s="23">
        <v>9</v>
      </c>
      <c r="G121" s="35">
        <v>3.1358885017421603</v>
      </c>
      <c r="H121" s="23">
        <v>6</v>
      </c>
      <c r="I121" s="35">
        <v>2.0905923344947737</v>
      </c>
      <c r="J121" s="35"/>
      <c r="K121" s="36">
        <v>155.55</v>
      </c>
      <c r="N121" s="92"/>
      <c r="O121" s="93"/>
      <c r="P121" s="92"/>
      <c r="Q121" s="93"/>
      <c r="R121" s="63"/>
    </row>
    <row r="122" spans="1:13" s="25" customFormat="1" ht="24" customHeight="1">
      <c r="A122" s="33">
        <v>41791</v>
      </c>
      <c r="B122" s="34">
        <v>274</v>
      </c>
      <c r="C122" s="34"/>
      <c r="D122" s="34">
        <v>37</v>
      </c>
      <c r="E122" s="138">
        <v>13.503649635036496</v>
      </c>
      <c r="F122" s="95">
        <v>4</v>
      </c>
      <c r="G122" s="96">
        <v>1.4598540145985401</v>
      </c>
      <c r="H122" s="95">
        <v>3</v>
      </c>
      <c r="I122" s="96">
        <v>1.094890510948905</v>
      </c>
      <c r="J122" s="95"/>
      <c r="K122" s="60">
        <v>150.675</v>
      </c>
      <c r="L122" s="93"/>
      <c r="M122" s="63"/>
    </row>
    <row r="123" spans="1:11" s="25" customFormat="1" ht="24" customHeight="1">
      <c r="A123" s="33">
        <v>41821</v>
      </c>
      <c r="B123" s="34">
        <v>294</v>
      </c>
      <c r="C123" s="34"/>
      <c r="D123" s="34">
        <v>71</v>
      </c>
      <c r="E123" s="35">
        <v>24.149659863945576</v>
      </c>
      <c r="F123" s="95">
        <v>4</v>
      </c>
      <c r="G123" s="35">
        <v>1.3605442176870748</v>
      </c>
      <c r="H123" s="141">
        <v>22</v>
      </c>
      <c r="I123" s="35">
        <v>7.482993197278912</v>
      </c>
      <c r="J123" s="141"/>
      <c r="K123" s="74">
        <v>141.735</v>
      </c>
    </row>
    <row r="124" spans="1:11" s="94" customFormat="1" ht="24" customHeight="1">
      <c r="A124" s="33">
        <v>41852</v>
      </c>
      <c r="B124" s="34">
        <v>226</v>
      </c>
      <c r="C124" s="34"/>
      <c r="D124" s="34">
        <v>56</v>
      </c>
      <c r="E124" s="35">
        <v>24.778761061946902</v>
      </c>
      <c r="F124" s="95">
        <v>9</v>
      </c>
      <c r="G124" s="96">
        <v>3.982300884955752</v>
      </c>
      <c r="H124" s="95">
        <v>0</v>
      </c>
      <c r="I124" s="96">
        <v>0</v>
      </c>
      <c r="J124" s="35"/>
      <c r="K124" s="74">
        <v>112.65</v>
      </c>
    </row>
    <row r="125" spans="1:12" ht="24" customHeight="1">
      <c r="A125" s="33">
        <v>41883</v>
      </c>
      <c r="B125" s="34">
        <v>324</v>
      </c>
      <c r="C125" s="34"/>
      <c r="D125" s="34">
        <v>60</v>
      </c>
      <c r="E125" s="35">
        <v>18.51851851851852</v>
      </c>
      <c r="F125" s="95">
        <v>5</v>
      </c>
      <c r="G125" s="96">
        <v>1.5432098765432098</v>
      </c>
      <c r="H125" s="95">
        <v>12</v>
      </c>
      <c r="I125" s="96">
        <v>3.7037037037037033</v>
      </c>
      <c r="J125" s="95"/>
      <c r="K125" s="74">
        <v>170.25</v>
      </c>
      <c r="L125" s="88"/>
    </row>
    <row r="126" spans="1:17" s="98" customFormat="1" ht="24" customHeight="1">
      <c r="A126" s="33">
        <v>41913</v>
      </c>
      <c r="B126" s="34">
        <v>359</v>
      </c>
      <c r="C126" s="34"/>
      <c r="D126" s="34">
        <v>53</v>
      </c>
      <c r="E126" s="35">
        <v>14.763231197771587</v>
      </c>
      <c r="F126" s="95">
        <v>10</v>
      </c>
      <c r="G126" s="96">
        <v>2.785515320334262</v>
      </c>
      <c r="H126" s="95">
        <v>7</v>
      </c>
      <c r="I126" s="96">
        <v>1.9498607242339834</v>
      </c>
      <c r="J126" s="95"/>
      <c r="K126" s="74">
        <v>146.025</v>
      </c>
      <c r="L126" s="101"/>
      <c r="O126" s="99"/>
      <c r="Q126" s="99"/>
    </row>
    <row r="127" spans="1:17" ht="24" customHeight="1">
      <c r="A127" s="33">
        <v>41944</v>
      </c>
      <c r="B127" s="155">
        <v>377</v>
      </c>
      <c r="C127" s="155"/>
      <c r="D127" s="34">
        <v>64</v>
      </c>
      <c r="E127" s="35">
        <f>SUM((D127/$B127)*100)</f>
        <v>16.976127320954905</v>
      </c>
      <c r="F127" s="23">
        <v>5</v>
      </c>
      <c r="G127" s="35">
        <f>SUM((F127/$B127)*100)</f>
        <v>1.3262599469496021</v>
      </c>
      <c r="H127" s="23">
        <v>3</v>
      </c>
      <c r="I127" s="35">
        <f>SUM((H127/$B127)*100)</f>
        <v>0.7957559681697612</v>
      </c>
      <c r="J127" s="35"/>
      <c r="K127" s="95">
        <v>167.4</v>
      </c>
      <c r="N127" s="26"/>
      <c r="O127" s="85"/>
      <c r="P127" s="26"/>
      <c r="Q127" s="85"/>
    </row>
    <row r="128" spans="1:17" ht="24" customHeight="1">
      <c r="A128" s="33">
        <v>41974</v>
      </c>
      <c r="B128" s="34">
        <v>269</v>
      </c>
      <c r="C128" s="34"/>
      <c r="D128" s="34">
        <v>30</v>
      </c>
      <c r="E128" s="35">
        <f>SUM((D128/$B128)*100)</f>
        <v>11.152416356877323</v>
      </c>
      <c r="F128" s="23">
        <v>4</v>
      </c>
      <c r="G128" s="35">
        <f>SUM((F128/$B128)*100)</f>
        <v>1.486988847583643</v>
      </c>
      <c r="H128" s="23">
        <v>2</v>
      </c>
      <c r="I128" s="35">
        <f>SUM((H128/$B128)*100)</f>
        <v>0.7434944237918215</v>
      </c>
      <c r="J128" s="35"/>
      <c r="K128" s="95">
        <v>127.725</v>
      </c>
      <c r="N128" s="26"/>
      <c r="O128" s="85"/>
      <c r="P128" s="26"/>
      <c r="Q128" s="85"/>
    </row>
    <row r="129" spans="1:17" ht="24" customHeight="1">
      <c r="A129" s="33">
        <v>42005</v>
      </c>
      <c r="B129" s="34">
        <v>621</v>
      </c>
      <c r="C129" s="34"/>
      <c r="D129" s="34">
        <v>63</v>
      </c>
      <c r="E129" s="111">
        <v>10.144927536231885</v>
      </c>
      <c r="F129" s="95">
        <v>3</v>
      </c>
      <c r="G129" s="143">
        <v>0.4830917874396135</v>
      </c>
      <c r="H129" s="95">
        <v>5</v>
      </c>
      <c r="I129" s="143">
        <v>0.8051529790660225</v>
      </c>
      <c r="J129" s="35"/>
      <c r="K129" s="23">
        <v>205.875</v>
      </c>
      <c r="N129" s="26"/>
      <c r="O129" s="85"/>
      <c r="P129" s="26"/>
      <c r="Q129" s="85"/>
    </row>
    <row r="130" spans="1:17" ht="24" customHeight="1">
      <c r="A130" s="33">
        <v>42036</v>
      </c>
      <c r="B130" s="34">
        <v>784</v>
      </c>
      <c r="C130" s="34"/>
      <c r="D130" s="34">
        <v>90</v>
      </c>
      <c r="E130" s="138">
        <v>11.479591836734695</v>
      </c>
      <c r="F130" s="95">
        <v>23</v>
      </c>
      <c r="G130" s="96">
        <v>2.933673469387755</v>
      </c>
      <c r="H130" s="95">
        <v>4</v>
      </c>
      <c r="I130" s="96">
        <v>0.5102040816326531</v>
      </c>
      <c r="J130" s="36"/>
      <c r="K130" s="23">
        <v>263.85</v>
      </c>
      <c r="N130" s="26"/>
      <c r="O130" s="85"/>
      <c r="P130" s="26"/>
      <c r="Q130" s="85"/>
    </row>
    <row r="131" spans="1:17" ht="24" customHeight="1">
      <c r="A131" s="33">
        <v>42064</v>
      </c>
      <c r="B131" s="34">
        <v>406</v>
      </c>
      <c r="C131" s="34"/>
      <c r="D131" s="34">
        <v>101</v>
      </c>
      <c r="E131" s="138">
        <v>24.876847290640395</v>
      </c>
      <c r="F131" s="95">
        <v>21</v>
      </c>
      <c r="G131" s="96">
        <v>5.172413793103448</v>
      </c>
      <c r="H131" s="95">
        <v>4</v>
      </c>
      <c r="I131" s="96">
        <v>0.9852216748768473</v>
      </c>
      <c r="J131" s="35"/>
      <c r="K131" s="23">
        <v>215.4</v>
      </c>
      <c r="N131" s="26"/>
      <c r="O131" s="85"/>
      <c r="P131" s="26"/>
      <c r="Q131" s="85"/>
    </row>
    <row r="132" spans="1:11" ht="24" customHeight="1">
      <c r="A132" s="37"/>
      <c r="B132" s="38"/>
      <c r="C132" s="38"/>
      <c r="D132" s="38"/>
      <c r="E132" s="39"/>
      <c r="F132" s="38"/>
      <c r="G132" s="39"/>
      <c r="H132" s="38"/>
      <c r="I132" s="39"/>
      <c r="J132" s="39"/>
      <c r="K132" s="40"/>
    </row>
    <row r="133" spans="1:11" ht="24" customHeight="1">
      <c r="A133" s="41" t="s">
        <v>48</v>
      </c>
      <c r="B133" s="41">
        <f>SUM(B120:B132)</f>
        <v>4513</v>
      </c>
      <c r="C133" s="41"/>
      <c r="D133" s="41">
        <f>SUM(D120:D132)</f>
        <v>741</v>
      </c>
      <c r="E133" s="83">
        <f>SUM(D133/$B133)*100</f>
        <v>16.419233325947264</v>
      </c>
      <c r="F133" s="41">
        <f>SUM(F120:F132)</f>
        <v>103</v>
      </c>
      <c r="G133" s="83">
        <f>SUM(F133/$B133)*100</f>
        <v>2.2822955905162865</v>
      </c>
      <c r="H133" s="41">
        <f>SUM(H120:H132)</f>
        <v>71</v>
      </c>
      <c r="I133" s="83">
        <f>SUM(H133/$B133)*100</f>
        <v>1.573232882783071</v>
      </c>
      <c r="J133" s="42"/>
      <c r="K133" s="43">
        <f>SUM(K120:K132)</f>
        <v>2022.7350000000001</v>
      </c>
    </row>
    <row r="134" spans="1:11" ht="24" customHeight="1">
      <c r="A134" s="41"/>
      <c r="B134" s="41"/>
      <c r="C134" s="41"/>
      <c r="D134" s="41"/>
      <c r="E134" s="83"/>
      <c r="F134" s="41"/>
      <c r="G134" s="83"/>
      <c r="H134" s="41"/>
      <c r="I134" s="83"/>
      <c r="J134" s="42"/>
      <c r="K134" s="43"/>
    </row>
    <row r="135" spans="1:11" ht="24" customHeight="1">
      <c r="A135" s="45" t="s">
        <v>46</v>
      </c>
      <c r="B135" s="45">
        <v>4397</v>
      </c>
      <c r="C135" s="45"/>
      <c r="D135" s="45">
        <v>712</v>
      </c>
      <c r="E135" s="128">
        <v>16.19285876734137</v>
      </c>
      <c r="F135" s="100">
        <v>86</v>
      </c>
      <c r="G135" s="128">
        <v>1.955879008414828</v>
      </c>
      <c r="H135" s="100">
        <v>53</v>
      </c>
      <c r="I135" s="128">
        <v>1.205367295883557</v>
      </c>
      <c r="J135" s="97"/>
      <c r="K135" s="47">
        <v>2044.05</v>
      </c>
    </row>
    <row r="136" spans="1:25" ht="39.75" customHeight="1">
      <c r="A136" s="44"/>
      <c r="B136" s="45"/>
      <c r="C136" s="45"/>
      <c r="D136" s="45"/>
      <c r="E136" s="84"/>
      <c r="F136" s="45"/>
      <c r="G136" s="84"/>
      <c r="H136" s="45"/>
      <c r="I136" s="84"/>
      <c r="J136" s="46"/>
      <c r="K136" s="47"/>
      <c r="O136" s="155"/>
      <c r="P136" s="155"/>
      <c r="Q136" s="6"/>
      <c r="R136" s="156"/>
      <c r="S136" s="6"/>
      <c r="T136" s="156"/>
      <c r="U136" s="6"/>
      <c r="V136" s="155"/>
      <c r="W136" s="6"/>
      <c r="X136" s="6"/>
      <c r="Y136" s="165"/>
    </row>
    <row r="137" spans="1:11" ht="39.75" customHeight="1">
      <c r="A137" s="23" t="s">
        <v>4</v>
      </c>
      <c r="B137" s="25"/>
      <c r="C137" s="23"/>
      <c r="D137" s="23"/>
      <c r="E137" s="48"/>
      <c r="F137" s="49"/>
      <c r="G137" s="50"/>
      <c r="H137" s="49"/>
      <c r="I137" s="50"/>
      <c r="J137" s="50"/>
      <c r="K137" s="51"/>
    </row>
    <row r="138" spans="1:11" ht="20.25">
      <c r="A138" s="25"/>
      <c r="B138" s="25"/>
      <c r="C138" s="25"/>
      <c r="D138" s="25"/>
      <c r="F138" s="49"/>
      <c r="G138" s="50"/>
      <c r="H138" s="49"/>
      <c r="I138" s="50"/>
      <c r="J138" s="50"/>
      <c r="K138" s="51"/>
    </row>
    <row r="139" spans="1:11" ht="121.5">
      <c r="A139" s="27" t="s">
        <v>2</v>
      </c>
      <c r="B139" s="28" t="s">
        <v>21</v>
      </c>
      <c r="C139" s="27"/>
      <c r="D139" s="28" t="s">
        <v>13</v>
      </c>
      <c r="E139" s="29" t="s">
        <v>3</v>
      </c>
      <c r="F139" s="28" t="s">
        <v>39</v>
      </c>
      <c r="G139" s="29" t="s">
        <v>3</v>
      </c>
      <c r="H139" s="28" t="s">
        <v>37</v>
      </c>
      <c r="I139" s="29" t="s">
        <v>3</v>
      </c>
      <c r="J139" s="29"/>
      <c r="K139" s="148" t="s">
        <v>20</v>
      </c>
    </row>
    <row r="140" spans="1:8" ht="20.25">
      <c r="A140" s="25"/>
      <c r="B140" s="25"/>
      <c r="C140" s="25"/>
      <c r="D140" s="25"/>
      <c r="F140" s="25"/>
      <c r="H140" s="25"/>
    </row>
    <row r="141" spans="1:11" ht="24" customHeight="1">
      <c r="A141" s="33">
        <v>41730</v>
      </c>
      <c r="B141" s="34">
        <v>27</v>
      </c>
      <c r="C141" s="34"/>
      <c r="D141" s="34">
        <v>1</v>
      </c>
      <c r="E141" s="35">
        <v>3.7037037037037033</v>
      </c>
      <c r="F141" s="23">
        <v>1</v>
      </c>
      <c r="G141" s="35">
        <v>3.7037037037037033</v>
      </c>
      <c r="H141" s="23">
        <v>0</v>
      </c>
      <c r="I141" s="35">
        <v>0</v>
      </c>
      <c r="J141" s="35"/>
      <c r="K141" s="36">
        <v>18.75</v>
      </c>
    </row>
    <row r="142" spans="1:11" ht="24" customHeight="1">
      <c r="A142" s="33">
        <v>41760</v>
      </c>
      <c r="B142" s="34">
        <v>11</v>
      </c>
      <c r="C142" s="34"/>
      <c r="D142" s="34">
        <v>1</v>
      </c>
      <c r="E142" s="35">
        <v>9.090909090909092</v>
      </c>
      <c r="F142" s="23">
        <v>0</v>
      </c>
      <c r="G142" s="35">
        <v>0</v>
      </c>
      <c r="H142" s="23">
        <v>0</v>
      </c>
      <c r="I142" s="35">
        <v>0</v>
      </c>
      <c r="J142" s="35"/>
      <c r="K142" s="36">
        <v>4.725</v>
      </c>
    </row>
    <row r="143" spans="1:11" ht="24" customHeight="1">
      <c r="A143" s="33">
        <v>41791</v>
      </c>
      <c r="B143" s="34">
        <v>14</v>
      </c>
      <c r="C143" s="34"/>
      <c r="D143" s="34">
        <v>0</v>
      </c>
      <c r="E143" s="35">
        <v>0</v>
      </c>
      <c r="F143" s="95">
        <v>0</v>
      </c>
      <c r="G143" s="96">
        <v>0</v>
      </c>
      <c r="H143" s="95">
        <v>0</v>
      </c>
      <c r="I143" s="96">
        <v>0</v>
      </c>
      <c r="J143" s="95"/>
      <c r="K143" s="60">
        <v>7.5</v>
      </c>
    </row>
    <row r="144" spans="1:11" ht="24" customHeight="1">
      <c r="A144" s="33">
        <v>41821</v>
      </c>
      <c r="B144" s="34">
        <v>17</v>
      </c>
      <c r="C144" s="34"/>
      <c r="D144" s="34">
        <v>2</v>
      </c>
      <c r="E144" s="145">
        <v>11.76470588235294</v>
      </c>
      <c r="F144" s="95">
        <v>0</v>
      </c>
      <c r="G144" s="96">
        <v>0</v>
      </c>
      <c r="H144" s="141">
        <v>0</v>
      </c>
      <c r="I144" s="96">
        <v>0</v>
      </c>
      <c r="J144" s="127"/>
      <c r="K144" s="74">
        <v>6.3</v>
      </c>
    </row>
    <row r="145" spans="1:11" ht="24" customHeight="1">
      <c r="A145" s="33">
        <v>41852</v>
      </c>
      <c r="B145" s="34">
        <v>16</v>
      </c>
      <c r="C145" s="34"/>
      <c r="D145" s="34">
        <v>3</v>
      </c>
      <c r="E145" s="35">
        <v>18.75</v>
      </c>
      <c r="F145" s="95">
        <v>0</v>
      </c>
      <c r="G145" s="96">
        <v>0</v>
      </c>
      <c r="H145" s="95">
        <v>0</v>
      </c>
      <c r="I145" s="96">
        <v>0</v>
      </c>
      <c r="J145" s="95"/>
      <c r="K145" s="74">
        <v>6.9</v>
      </c>
    </row>
    <row r="146" spans="1:11" ht="24" customHeight="1">
      <c r="A146" s="33">
        <v>41883</v>
      </c>
      <c r="B146" s="34">
        <v>15</v>
      </c>
      <c r="C146" s="34"/>
      <c r="D146" s="34">
        <v>1</v>
      </c>
      <c r="E146" s="35">
        <v>6.666666666666667</v>
      </c>
      <c r="F146" s="95">
        <v>0</v>
      </c>
      <c r="G146" s="96">
        <v>0</v>
      </c>
      <c r="H146" s="95">
        <v>0</v>
      </c>
      <c r="I146" s="96">
        <v>0</v>
      </c>
      <c r="J146" s="95"/>
      <c r="K146" s="74">
        <v>8.475</v>
      </c>
    </row>
    <row r="147" spans="1:11" ht="24" customHeight="1">
      <c r="A147" s="33">
        <v>41913</v>
      </c>
      <c r="B147" s="34">
        <v>19</v>
      </c>
      <c r="C147" s="34"/>
      <c r="D147" s="34">
        <v>1</v>
      </c>
      <c r="E147" s="35">
        <v>5.263157894736842</v>
      </c>
      <c r="F147" s="34">
        <v>1</v>
      </c>
      <c r="G147" s="96">
        <v>5.263157894736842</v>
      </c>
      <c r="H147" s="34">
        <v>0</v>
      </c>
      <c r="I147" s="96">
        <v>0</v>
      </c>
      <c r="J147" s="95"/>
      <c r="K147" s="151">
        <v>9.6</v>
      </c>
    </row>
    <row r="148" spans="1:11" ht="24" customHeight="1">
      <c r="A148" s="33">
        <v>41944</v>
      </c>
      <c r="B148" s="34">
        <v>16</v>
      </c>
      <c r="C148" s="34"/>
      <c r="D148" s="34">
        <v>1</v>
      </c>
      <c r="E148" s="138">
        <v>6.25</v>
      </c>
      <c r="F148" s="95">
        <v>0</v>
      </c>
      <c r="G148" s="146">
        <v>0</v>
      </c>
      <c r="H148" s="95">
        <v>1</v>
      </c>
      <c r="I148" s="146">
        <v>6.25</v>
      </c>
      <c r="J148" s="36"/>
      <c r="K148" s="23">
        <v>8.175</v>
      </c>
    </row>
    <row r="149" spans="1:17" ht="24" customHeight="1">
      <c r="A149" s="33">
        <v>41974</v>
      </c>
      <c r="B149" s="34">
        <v>20</v>
      </c>
      <c r="C149" s="34"/>
      <c r="D149" s="34">
        <v>0</v>
      </c>
      <c r="E149" s="35">
        <f>SUM((D149/$B149)*100)</f>
        <v>0</v>
      </c>
      <c r="F149" s="23">
        <v>0</v>
      </c>
      <c r="G149" s="35">
        <f>SUM((F149/$B149)*100)</f>
        <v>0</v>
      </c>
      <c r="H149" s="23">
        <v>0</v>
      </c>
      <c r="I149" s="35">
        <f>SUM((H149/$B149)*100)</f>
        <v>0</v>
      </c>
      <c r="J149" s="35"/>
      <c r="K149" s="95">
        <v>5.925</v>
      </c>
      <c r="N149" s="26"/>
      <c r="O149" s="85"/>
      <c r="P149" s="26"/>
      <c r="Q149" s="85"/>
    </row>
    <row r="150" spans="1:17" ht="24" customHeight="1">
      <c r="A150" s="33">
        <v>42005</v>
      </c>
      <c r="B150" s="34">
        <v>21</v>
      </c>
      <c r="C150" s="34"/>
      <c r="D150" s="34">
        <v>1</v>
      </c>
      <c r="E150" s="111">
        <v>4.761904761904762</v>
      </c>
      <c r="F150" s="95">
        <v>1</v>
      </c>
      <c r="G150" s="143">
        <v>4.761904761904762</v>
      </c>
      <c r="H150" s="95">
        <v>1</v>
      </c>
      <c r="I150" s="143">
        <v>4.761904761904762</v>
      </c>
      <c r="J150" s="36"/>
      <c r="K150" s="23">
        <v>11.25</v>
      </c>
      <c r="N150" s="26"/>
      <c r="O150" s="85"/>
      <c r="P150" s="26"/>
      <c r="Q150" s="85"/>
    </row>
    <row r="151" spans="1:16" s="25" customFormat="1" ht="24" customHeight="1">
      <c r="A151" s="33">
        <v>42036</v>
      </c>
      <c r="B151" s="34">
        <v>31</v>
      </c>
      <c r="C151" s="34"/>
      <c r="D151" s="34">
        <v>2</v>
      </c>
      <c r="E151" s="35">
        <f>SUM((D151/$B151)*100)</f>
        <v>6.451612903225806</v>
      </c>
      <c r="F151" s="23">
        <v>0</v>
      </c>
      <c r="G151" s="35">
        <f>SUM((F151/$B151)*100)</f>
        <v>0</v>
      </c>
      <c r="H151" s="23">
        <v>0</v>
      </c>
      <c r="I151" s="35">
        <f>SUM((H151/$B151)*100)</f>
        <v>0</v>
      </c>
      <c r="J151" s="35"/>
      <c r="K151" s="95">
        <v>10.575</v>
      </c>
      <c r="N151" s="26"/>
      <c r="P151" s="26"/>
    </row>
    <row r="152" spans="1:17" ht="24" customHeight="1">
      <c r="A152" s="33">
        <v>42064</v>
      </c>
      <c r="B152" s="34">
        <v>26</v>
      </c>
      <c r="C152" s="34"/>
      <c r="D152" s="34">
        <v>1</v>
      </c>
      <c r="E152" s="35">
        <v>3.8461538461538463</v>
      </c>
      <c r="F152" s="139">
        <v>0</v>
      </c>
      <c r="G152" s="96">
        <v>0</v>
      </c>
      <c r="H152" s="139">
        <v>0</v>
      </c>
      <c r="I152" s="96">
        <v>0</v>
      </c>
      <c r="J152" s="36"/>
      <c r="K152" s="23">
        <v>12.975</v>
      </c>
      <c r="N152" s="26"/>
      <c r="O152" s="85"/>
      <c r="P152" s="26"/>
      <c r="Q152" s="85"/>
    </row>
    <row r="153" spans="1:11" ht="24" customHeight="1">
      <c r="A153" s="37"/>
      <c r="B153" s="53"/>
      <c r="C153" s="54"/>
      <c r="D153" s="53"/>
      <c r="E153" s="55"/>
      <c r="F153" s="54"/>
      <c r="G153" s="55"/>
      <c r="H153" s="54"/>
      <c r="I153" s="55"/>
      <c r="J153" s="55"/>
      <c r="K153" s="56"/>
    </row>
    <row r="154" spans="1:11" ht="24" customHeight="1">
      <c r="A154" s="41" t="s">
        <v>48</v>
      </c>
      <c r="B154" s="41">
        <f>SUM(B141:B153)</f>
        <v>233</v>
      </c>
      <c r="C154" s="41"/>
      <c r="D154" s="41">
        <f>SUM(D141:D153)</f>
        <v>14</v>
      </c>
      <c r="E154" s="57">
        <f>SUM((D154/$B154)*100)</f>
        <v>6.008583690987124</v>
      </c>
      <c r="F154" s="41">
        <f>SUM(F141:F153)</f>
        <v>3</v>
      </c>
      <c r="G154" s="57">
        <f>SUM((F154/$B154)*100)</f>
        <v>1.2875536480686696</v>
      </c>
      <c r="H154" s="41">
        <f>SUM(H141:H153)</f>
        <v>2</v>
      </c>
      <c r="I154" s="57">
        <f>SUM((H154/$B154)*100)</f>
        <v>0.8583690987124464</v>
      </c>
      <c r="J154" s="57"/>
      <c r="K154" s="43">
        <f>SUM(K141:K153)</f>
        <v>111.14999999999999</v>
      </c>
    </row>
    <row r="155" spans="1:10" ht="24" customHeight="1">
      <c r="A155" s="41"/>
      <c r="B155" s="25"/>
      <c r="C155" s="25"/>
      <c r="D155" s="25"/>
      <c r="E155" s="57"/>
      <c r="F155" s="25"/>
      <c r="G155" s="57"/>
      <c r="H155" s="25"/>
      <c r="I155" s="57"/>
      <c r="J155" s="57"/>
    </row>
    <row r="156" spans="1:11" ht="24" customHeight="1">
      <c r="A156" s="45" t="s">
        <v>46</v>
      </c>
      <c r="B156" s="45">
        <v>279</v>
      </c>
      <c r="C156" s="45"/>
      <c r="D156" s="45">
        <v>20</v>
      </c>
      <c r="E156" s="128">
        <v>7.168458781362006</v>
      </c>
      <c r="F156" s="45">
        <v>2</v>
      </c>
      <c r="G156" s="58">
        <v>0.7168458781362007</v>
      </c>
      <c r="H156" s="45">
        <v>4</v>
      </c>
      <c r="I156" s="58">
        <v>1.4336917562724014</v>
      </c>
      <c r="J156" s="58"/>
      <c r="K156" s="47">
        <v>166.8</v>
      </c>
    </row>
    <row r="157" spans="1:8" ht="20.25">
      <c r="A157" s="25"/>
      <c r="B157" s="25"/>
      <c r="C157" s="25"/>
      <c r="D157" s="25"/>
      <c r="F157" s="25"/>
      <c r="H157" s="25"/>
    </row>
    <row r="158" spans="1:11" ht="39.75" customHeight="1">
      <c r="A158" s="23" t="s">
        <v>7</v>
      </c>
      <c r="B158" s="25"/>
      <c r="C158" s="23"/>
      <c r="D158" s="23"/>
      <c r="E158" s="48"/>
      <c r="F158" s="49"/>
      <c r="G158" s="50"/>
      <c r="H158" s="49"/>
      <c r="I158" s="50"/>
      <c r="J158" s="50"/>
      <c r="K158" s="51"/>
    </row>
    <row r="159" spans="1:11" ht="39.75" customHeight="1">
      <c r="A159" s="25"/>
      <c r="B159" s="25"/>
      <c r="C159" s="25"/>
      <c r="D159" s="25"/>
      <c r="F159" s="49"/>
      <c r="G159" s="50"/>
      <c r="H159" s="49"/>
      <c r="I159" s="50"/>
      <c r="J159" s="50"/>
      <c r="K159" s="51"/>
    </row>
    <row r="160" spans="1:11" ht="121.5">
      <c r="A160" s="27" t="s">
        <v>2</v>
      </c>
      <c r="B160" s="28" t="s">
        <v>21</v>
      </c>
      <c r="C160" s="27"/>
      <c r="D160" s="28" t="s">
        <v>13</v>
      </c>
      <c r="E160" s="29" t="s">
        <v>3</v>
      </c>
      <c r="F160" s="28" t="s">
        <v>39</v>
      </c>
      <c r="G160" s="29" t="s">
        <v>3</v>
      </c>
      <c r="H160" s="28" t="s">
        <v>37</v>
      </c>
      <c r="I160" s="29" t="s">
        <v>3</v>
      </c>
      <c r="J160" s="29"/>
      <c r="K160" s="148" t="s">
        <v>20</v>
      </c>
    </row>
    <row r="161" spans="1:8" ht="20.25">
      <c r="A161" s="25"/>
      <c r="B161" s="25"/>
      <c r="C161" s="25"/>
      <c r="D161" s="25"/>
      <c r="F161" s="25"/>
      <c r="H161" s="25"/>
    </row>
    <row r="162" spans="1:11" s="23" customFormat="1" ht="25.5" customHeight="1">
      <c r="A162" s="33">
        <v>41730</v>
      </c>
      <c r="B162" s="34">
        <v>12</v>
      </c>
      <c r="C162" s="34"/>
      <c r="D162" s="34">
        <v>2</v>
      </c>
      <c r="E162" s="138">
        <v>16.666666666666664</v>
      </c>
      <c r="F162" s="139">
        <v>0</v>
      </c>
      <c r="G162" s="96">
        <v>0</v>
      </c>
      <c r="H162" s="139">
        <v>0</v>
      </c>
      <c r="I162" s="96">
        <v>0</v>
      </c>
      <c r="J162" s="95"/>
      <c r="K162" s="60">
        <v>6</v>
      </c>
    </row>
    <row r="163" spans="1:16" s="23" customFormat="1" ht="25.5" customHeight="1">
      <c r="A163" s="33">
        <v>41760</v>
      </c>
      <c r="B163" s="34">
        <v>5</v>
      </c>
      <c r="C163" s="34"/>
      <c r="D163" s="34">
        <v>2</v>
      </c>
      <c r="E163" s="138">
        <v>40</v>
      </c>
      <c r="F163" s="139">
        <v>0</v>
      </c>
      <c r="G163" s="96">
        <v>0</v>
      </c>
      <c r="H163" s="139">
        <v>0</v>
      </c>
      <c r="I163" s="96">
        <v>0</v>
      </c>
      <c r="J163" s="95"/>
      <c r="K163" s="74">
        <v>2.55</v>
      </c>
      <c r="L163" s="140"/>
      <c r="M163" s="127"/>
      <c r="N163" s="140"/>
      <c r="O163" s="127"/>
      <c r="P163" s="127"/>
    </row>
    <row r="164" spans="1:11" ht="24" customHeight="1">
      <c r="A164" s="33">
        <v>41791</v>
      </c>
      <c r="B164" s="34">
        <v>7</v>
      </c>
      <c r="C164" s="34"/>
      <c r="D164" s="34">
        <v>2</v>
      </c>
      <c r="E164" s="35">
        <v>28.57142857142857</v>
      </c>
      <c r="F164" s="139">
        <v>0</v>
      </c>
      <c r="G164" s="96">
        <v>0</v>
      </c>
      <c r="H164" s="139">
        <v>0</v>
      </c>
      <c r="I164" s="96">
        <v>0</v>
      </c>
      <c r="J164" s="95"/>
      <c r="K164" s="60">
        <v>5.775</v>
      </c>
    </row>
    <row r="165" spans="1:11" ht="24" customHeight="1">
      <c r="A165" s="33">
        <v>41821</v>
      </c>
      <c r="B165" s="34">
        <v>2</v>
      </c>
      <c r="C165" s="34"/>
      <c r="D165" s="34">
        <v>3</v>
      </c>
      <c r="E165" s="138">
        <v>150</v>
      </c>
      <c r="F165" s="139">
        <v>0</v>
      </c>
      <c r="G165" s="96">
        <v>0</v>
      </c>
      <c r="H165" s="139">
        <v>0</v>
      </c>
      <c r="I165" s="96">
        <v>0</v>
      </c>
      <c r="J165" s="127"/>
      <c r="K165" s="152">
        <v>1.05</v>
      </c>
    </row>
    <row r="166" spans="1:11" ht="24" customHeight="1">
      <c r="A166" s="33">
        <v>41852</v>
      </c>
      <c r="B166" s="107">
        <v>2</v>
      </c>
      <c r="C166" s="34"/>
      <c r="D166" s="107">
        <v>0</v>
      </c>
      <c r="E166" s="35">
        <v>0</v>
      </c>
      <c r="F166" s="139">
        <v>0</v>
      </c>
      <c r="G166" s="96">
        <v>0</v>
      </c>
      <c r="H166" s="139">
        <v>0</v>
      </c>
      <c r="I166" s="96">
        <v>0</v>
      </c>
      <c r="J166" s="95"/>
      <c r="K166" s="152">
        <v>1.65</v>
      </c>
    </row>
    <row r="167" spans="1:11" ht="24" customHeight="1">
      <c r="A167" s="33">
        <v>41883</v>
      </c>
      <c r="B167" s="34">
        <v>6</v>
      </c>
      <c r="C167" s="34"/>
      <c r="D167" s="34">
        <v>1</v>
      </c>
      <c r="E167" s="138">
        <v>16.666666666666664</v>
      </c>
      <c r="F167" s="139">
        <v>0</v>
      </c>
      <c r="G167" s="96">
        <v>0</v>
      </c>
      <c r="H167" s="139">
        <v>0</v>
      </c>
      <c r="I167" s="146">
        <v>0</v>
      </c>
      <c r="J167" s="95"/>
      <c r="K167" s="74">
        <v>2.7</v>
      </c>
    </row>
    <row r="168" spans="1:11" ht="24" customHeight="1">
      <c r="A168" s="33">
        <v>41913</v>
      </c>
      <c r="B168" s="34">
        <v>5</v>
      </c>
      <c r="C168" s="34"/>
      <c r="D168" s="34">
        <v>1</v>
      </c>
      <c r="E168" s="147">
        <v>20</v>
      </c>
      <c r="F168" s="34">
        <v>1</v>
      </c>
      <c r="G168" s="146">
        <v>20</v>
      </c>
      <c r="H168" s="34">
        <v>0</v>
      </c>
      <c r="I168" s="96">
        <v>0</v>
      </c>
      <c r="J168" s="34"/>
      <c r="K168" s="151">
        <v>1.95</v>
      </c>
    </row>
    <row r="169" spans="1:17" ht="24" customHeight="1">
      <c r="A169" s="33">
        <v>41944</v>
      </c>
      <c r="B169" s="34">
        <v>8</v>
      </c>
      <c r="C169" s="34"/>
      <c r="D169" s="34">
        <v>0</v>
      </c>
      <c r="E169" s="35">
        <f>SUM((D169/$B169)*100)</f>
        <v>0</v>
      </c>
      <c r="F169" s="23">
        <v>0</v>
      </c>
      <c r="G169" s="35">
        <f>SUM((F169/$B169)*100)</f>
        <v>0</v>
      </c>
      <c r="H169" s="23">
        <v>0</v>
      </c>
      <c r="I169" s="35">
        <f>SUM((H169/$B169)*100)</f>
        <v>0</v>
      </c>
      <c r="J169" s="35"/>
      <c r="K169" s="95">
        <v>3.6</v>
      </c>
      <c r="M169" s="26"/>
      <c r="Q169" s="85"/>
    </row>
    <row r="170" spans="1:17" ht="24" customHeight="1">
      <c r="A170" s="33">
        <v>41974</v>
      </c>
      <c r="B170" s="34">
        <v>1</v>
      </c>
      <c r="C170" s="34"/>
      <c r="D170" s="34">
        <v>2</v>
      </c>
      <c r="E170" s="35">
        <f>SUM((D170/$B170)*100)</f>
        <v>200</v>
      </c>
      <c r="F170" s="23">
        <v>1</v>
      </c>
      <c r="G170" s="35">
        <f>SUM((F170/$B170)*100)</f>
        <v>100</v>
      </c>
      <c r="H170" s="23">
        <v>0</v>
      </c>
      <c r="I170" s="35">
        <f>SUM((H170/$B170)*100)</f>
        <v>0</v>
      </c>
      <c r="J170" s="35"/>
      <c r="K170" s="95">
        <v>0.15</v>
      </c>
      <c r="N170" s="26"/>
      <c r="O170" s="85"/>
      <c r="P170" s="26"/>
      <c r="Q170" s="85"/>
    </row>
    <row r="171" spans="1:17" ht="24" customHeight="1">
      <c r="A171" s="33">
        <v>42005</v>
      </c>
      <c r="B171" s="34">
        <v>11</v>
      </c>
      <c r="C171" s="34"/>
      <c r="D171" s="34">
        <v>1</v>
      </c>
      <c r="E171" s="111">
        <v>9.090909090909092</v>
      </c>
      <c r="F171" s="95">
        <v>0</v>
      </c>
      <c r="G171" s="143">
        <v>0</v>
      </c>
      <c r="H171" s="95">
        <v>1</v>
      </c>
      <c r="I171" s="143">
        <v>9.090909090909092</v>
      </c>
      <c r="J171" s="36"/>
      <c r="K171" s="23">
        <v>3.3</v>
      </c>
      <c r="N171" s="26"/>
      <c r="O171" s="85"/>
      <c r="P171" s="26"/>
      <c r="Q171" s="85"/>
    </row>
    <row r="172" spans="1:17" ht="24" customHeight="1">
      <c r="A172" s="33">
        <v>42036</v>
      </c>
      <c r="B172" s="34">
        <v>7</v>
      </c>
      <c r="C172" s="34"/>
      <c r="D172" s="34">
        <v>1</v>
      </c>
      <c r="E172" s="35">
        <v>14.285714285714285</v>
      </c>
      <c r="F172" s="95">
        <v>0</v>
      </c>
      <c r="G172" s="96">
        <v>0</v>
      </c>
      <c r="H172" s="95">
        <v>0</v>
      </c>
      <c r="I172" s="96">
        <v>0</v>
      </c>
      <c r="J172" s="36"/>
      <c r="K172" s="23">
        <v>2.475</v>
      </c>
      <c r="N172" s="26"/>
      <c r="O172" s="85"/>
      <c r="P172" s="26"/>
      <c r="Q172" s="85"/>
    </row>
    <row r="173" spans="1:17" ht="24" customHeight="1">
      <c r="A173" s="33">
        <v>42064</v>
      </c>
      <c r="B173" s="34">
        <v>5</v>
      </c>
      <c r="C173" s="34"/>
      <c r="D173" s="34">
        <v>4</v>
      </c>
      <c r="E173" s="35">
        <v>80</v>
      </c>
      <c r="F173" s="95">
        <v>0</v>
      </c>
      <c r="G173" s="96">
        <v>0</v>
      </c>
      <c r="H173" s="95">
        <v>1</v>
      </c>
      <c r="I173" s="96">
        <v>20</v>
      </c>
      <c r="J173" s="36"/>
      <c r="K173" s="23">
        <v>2.925</v>
      </c>
      <c r="N173" s="26"/>
      <c r="O173" s="85"/>
      <c r="P173" s="26"/>
      <c r="Q173" s="85"/>
    </row>
    <row r="174" spans="1:11" ht="24" customHeight="1">
      <c r="A174" s="37"/>
      <c r="B174" s="129"/>
      <c r="C174" s="54"/>
      <c r="D174" s="53"/>
      <c r="E174" s="55"/>
      <c r="F174" s="54"/>
      <c r="G174" s="55"/>
      <c r="H174" s="54"/>
      <c r="I174" s="55"/>
      <c r="J174" s="55"/>
      <c r="K174" s="56"/>
    </row>
    <row r="175" spans="1:11" ht="24" customHeight="1">
      <c r="A175" s="41" t="s">
        <v>48</v>
      </c>
      <c r="B175" s="41">
        <f>SUM(B162:B174)</f>
        <v>71</v>
      </c>
      <c r="C175" s="41"/>
      <c r="D175" s="41">
        <f>SUM(D162:D174)</f>
        <v>19</v>
      </c>
      <c r="E175" s="57">
        <f>SUM((D175/$B175)*100)</f>
        <v>26.76056338028169</v>
      </c>
      <c r="F175" s="41">
        <f>SUM(F162:F174)</f>
        <v>2</v>
      </c>
      <c r="G175" s="57">
        <f>SUM((F175/$B175)*100)</f>
        <v>2.8169014084507045</v>
      </c>
      <c r="H175" s="41">
        <f>SUM(H162:H174)</f>
        <v>2</v>
      </c>
      <c r="I175" s="57">
        <f>SUM((H175/$B175)*100)</f>
        <v>2.8169014084507045</v>
      </c>
      <c r="J175" s="57"/>
      <c r="K175" s="43">
        <f>SUM(K162:K174)</f>
        <v>34.125</v>
      </c>
    </row>
    <row r="176" spans="1:10" ht="24" customHeight="1">
      <c r="A176" s="41"/>
      <c r="B176" s="25"/>
      <c r="C176" s="25"/>
      <c r="D176" s="25"/>
      <c r="E176" s="57"/>
      <c r="F176" s="25"/>
      <c r="G176" s="57"/>
      <c r="H176" s="25"/>
      <c r="I176" s="57"/>
      <c r="J176" s="57"/>
    </row>
    <row r="177" spans="1:11" ht="24" customHeight="1">
      <c r="A177" s="45" t="s">
        <v>46</v>
      </c>
      <c r="B177" s="45">
        <v>58</v>
      </c>
      <c r="C177" s="45"/>
      <c r="D177" s="45">
        <v>10</v>
      </c>
      <c r="E177" s="128">
        <v>17.24137931034483</v>
      </c>
      <c r="F177" s="104">
        <v>2</v>
      </c>
      <c r="G177" s="128">
        <v>3.4482758620689653</v>
      </c>
      <c r="H177" s="104">
        <v>0</v>
      </c>
      <c r="I177" s="128">
        <v>0</v>
      </c>
      <c r="J177" s="47"/>
      <c r="K177" s="153">
        <v>27.675</v>
      </c>
    </row>
    <row r="178" spans="1:8" ht="20.25">
      <c r="A178" s="25"/>
      <c r="B178" s="25"/>
      <c r="C178" s="25"/>
      <c r="D178" s="25"/>
      <c r="F178" s="25"/>
      <c r="H178" s="25"/>
    </row>
    <row r="179" spans="1:11" ht="39.75" customHeight="1">
      <c r="A179" s="23" t="s">
        <v>8</v>
      </c>
      <c r="B179" s="49"/>
      <c r="C179" s="25"/>
      <c r="D179" s="25"/>
      <c r="F179" s="49"/>
      <c r="G179" s="50"/>
      <c r="H179" s="49"/>
      <c r="I179" s="50"/>
      <c r="J179" s="50"/>
      <c r="K179" s="51"/>
    </row>
    <row r="180" spans="1:11" ht="20.25">
      <c r="A180" s="25"/>
      <c r="B180" s="49"/>
      <c r="C180" s="25"/>
      <c r="D180" s="28"/>
      <c r="F180" s="49"/>
      <c r="G180" s="50"/>
      <c r="H180" s="49"/>
      <c r="I180" s="50"/>
      <c r="J180" s="50"/>
      <c r="K180" s="51"/>
    </row>
    <row r="181" spans="1:11" ht="121.5">
      <c r="A181" s="27" t="s">
        <v>2</v>
      </c>
      <c r="B181" s="28" t="s">
        <v>21</v>
      </c>
      <c r="C181" s="27"/>
      <c r="D181" s="28" t="s">
        <v>13</v>
      </c>
      <c r="E181" s="29" t="s">
        <v>3</v>
      </c>
      <c r="F181" s="28" t="s">
        <v>39</v>
      </c>
      <c r="G181" s="29" t="s">
        <v>3</v>
      </c>
      <c r="H181" s="28" t="s">
        <v>37</v>
      </c>
      <c r="I181" s="29" t="s">
        <v>3</v>
      </c>
      <c r="J181" s="29"/>
      <c r="K181" s="148" t="s">
        <v>20</v>
      </c>
    </row>
    <row r="182" spans="1:8" ht="20.25">
      <c r="A182" s="25"/>
      <c r="B182" s="25"/>
      <c r="C182" s="25"/>
      <c r="D182" s="25"/>
      <c r="F182" s="25"/>
      <c r="H182" s="25"/>
    </row>
    <row r="183" spans="1:11" ht="24" customHeight="1">
      <c r="A183" s="33">
        <v>41730</v>
      </c>
      <c r="B183" s="34">
        <f aca="true" t="shared" si="8" ref="B183:B194">SUM(B120+B141+B162)</f>
        <v>331</v>
      </c>
      <c r="C183" s="34"/>
      <c r="D183" s="34">
        <f aca="true" t="shared" si="9" ref="D183:D194">SUM(D120+D141+D162)</f>
        <v>55</v>
      </c>
      <c r="E183" s="35">
        <f aca="true" t="shared" si="10" ref="E183:E194">SUM((D183/$B183)*100)</f>
        <v>16.61631419939577</v>
      </c>
      <c r="F183" s="34">
        <f aca="true" t="shared" si="11" ref="F183:F194">SUM(F120+F141+F162)</f>
        <v>7</v>
      </c>
      <c r="G183" s="35">
        <f aca="true" t="shared" si="12" ref="G183:G194">SUM((F183/$B183)*100)</f>
        <v>2.1148036253776437</v>
      </c>
      <c r="H183" s="34">
        <f aca="true" t="shared" si="13" ref="H183:H194">SUM(H120+H141+H162)</f>
        <v>3</v>
      </c>
      <c r="I183" s="35">
        <f aca="true" t="shared" si="14" ref="I183:I194">SUM((H183/$B183)*100)</f>
        <v>0.906344410876133</v>
      </c>
      <c r="J183" s="35"/>
      <c r="K183" s="36">
        <f aca="true" t="shared" si="15" ref="K183:K194">SUM(K120+K141+K162)</f>
        <v>190.35</v>
      </c>
    </row>
    <row r="184" spans="1:11" ht="24" customHeight="1">
      <c r="A184" s="33">
        <v>41760</v>
      </c>
      <c r="B184" s="34">
        <f t="shared" si="8"/>
        <v>303</v>
      </c>
      <c r="C184" s="34"/>
      <c r="D184" s="34">
        <f t="shared" si="9"/>
        <v>67</v>
      </c>
      <c r="E184" s="35">
        <f t="shared" si="10"/>
        <v>22.112211221122113</v>
      </c>
      <c r="F184" s="34">
        <f t="shared" si="11"/>
        <v>9</v>
      </c>
      <c r="G184" s="35">
        <f t="shared" si="12"/>
        <v>2.9702970297029703</v>
      </c>
      <c r="H184" s="34">
        <f t="shared" si="13"/>
        <v>6</v>
      </c>
      <c r="I184" s="35">
        <f t="shared" si="14"/>
        <v>1.9801980198019802</v>
      </c>
      <c r="J184" s="35"/>
      <c r="K184" s="36">
        <f t="shared" si="15"/>
        <v>162.82500000000002</v>
      </c>
    </row>
    <row r="185" spans="1:11" ht="24" customHeight="1">
      <c r="A185" s="33">
        <v>41791</v>
      </c>
      <c r="B185" s="34">
        <f t="shared" si="8"/>
        <v>295</v>
      </c>
      <c r="C185" s="34"/>
      <c r="D185" s="34">
        <f t="shared" si="9"/>
        <v>39</v>
      </c>
      <c r="E185" s="35">
        <f t="shared" si="10"/>
        <v>13.220338983050848</v>
      </c>
      <c r="F185" s="34">
        <f t="shared" si="11"/>
        <v>4</v>
      </c>
      <c r="G185" s="35">
        <f t="shared" si="12"/>
        <v>1.3559322033898304</v>
      </c>
      <c r="H185" s="34">
        <f t="shared" si="13"/>
        <v>3</v>
      </c>
      <c r="I185" s="35">
        <f t="shared" si="14"/>
        <v>1.0169491525423728</v>
      </c>
      <c r="J185" s="35"/>
      <c r="K185" s="36">
        <f t="shared" si="15"/>
        <v>163.95000000000002</v>
      </c>
    </row>
    <row r="186" spans="1:11" ht="24" customHeight="1">
      <c r="A186" s="33">
        <v>41821</v>
      </c>
      <c r="B186" s="34">
        <f t="shared" si="8"/>
        <v>313</v>
      </c>
      <c r="C186" s="34"/>
      <c r="D186" s="34">
        <f t="shared" si="9"/>
        <v>76</v>
      </c>
      <c r="E186" s="35">
        <f t="shared" si="10"/>
        <v>24.281150159744406</v>
      </c>
      <c r="F186" s="34">
        <f t="shared" si="11"/>
        <v>4</v>
      </c>
      <c r="G186" s="35">
        <f t="shared" si="12"/>
        <v>1.2779552715654952</v>
      </c>
      <c r="H186" s="34">
        <f t="shared" si="13"/>
        <v>22</v>
      </c>
      <c r="I186" s="35">
        <f t="shared" si="14"/>
        <v>7.0287539936102235</v>
      </c>
      <c r="J186" s="35"/>
      <c r="K186" s="36">
        <f t="shared" si="15"/>
        <v>149.08500000000004</v>
      </c>
    </row>
    <row r="187" spans="1:11" ht="24" customHeight="1">
      <c r="A187" s="33">
        <v>41852</v>
      </c>
      <c r="B187" s="34">
        <f t="shared" si="8"/>
        <v>244</v>
      </c>
      <c r="C187" s="34"/>
      <c r="D187" s="34">
        <f t="shared" si="9"/>
        <v>59</v>
      </c>
      <c r="E187" s="35">
        <f t="shared" si="10"/>
        <v>24.18032786885246</v>
      </c>
      <c r="F187" s="34">
        <f t="shared" si="11"/>
        <v>9</v>
      </c>
      <c r="G187" s="35">
        <f t="shared" si="12"/>
        <v>3.6885245901639343</v>
      </c>
      <c r="H187" s="34">
        <f t="shared" si="13"/>
        <v>0</v>
      </c>
      <c r="I187" s="35">
        <f t="shared" si="14"/>
        <v>0</v>
      </c>
      <c r="J187" s="35"/>
      <c r="K187" s="36">
        <f t="shared" si="15"/>
        <v>121.20000000000002</v>
      </c>
    </row>
    <row r="188" spans="1:11" ht="24" customHeight="1">
      <c r="A188" s="33">
        <v>41883</v>
      </c>
      <c r="B188" s="34">
        <f t="shared" si="8"/>
        <v>345</v>
      </c>
      <c r="C188" s="34"/>
      <c r="D188" s="34">
        <f t="shared" si="9"/>
        <v>62</v>
      </c>
      <c r="E188" s="35">
        <f t="shared" si="10"/>
        <v>17.971014492753625</v>
      </c>
      <c r="F188" s="34">
        <f t="shared" si="11"/>
        <v>5</v>
      </c>
      <c r="G188" s="35">
        <f t="shared" si="12"/>
        <v>1.4492753623188406</v>
      </c>
      <c r="H188" s="34">
        <f t="shared" si="13"/>
        <v>12</v>
      </c>
      <c r="I188" s="35">
        <f t="shared" si="14"/>
        <v>3.4782608695652173</v>
      </c>
      <c r="J188" s="35"/>
      <c r="K188" s="36">
        <f t="shared" si="15"/>
        <v>181.42499999999998</v>
      </c>
    </row>
    <row r="189" spans="1:11" ht="24" customHeight="1">
      <c r="A189" s="33">
        <v>41913</v>
      </c>
      <c r="B189" s="34">
        <f t="shared" si="8"/>
        <v>383</v>
      </c>
      <c r="C189" s="34"/>
      <c r="D189" s="34">
        <f t="shared" si="9"/>
        <v>55</v>
      </c>
      <c r="E189" s="35">
        <f t="shared" si="10"/>
        <v>14.360313315926893</v>
      </c>
      <c r="F189" s="34">
        <f t="shared" si="11"/>
        <v>12</v>
      </c>
      <c r="G189" s="35">
        <f t="shared" si="12"/>
        <v>3.1331592689295036</v>
      </c>
      <c r="H189" s="34">
        <f t="shared" si="13"/>
        <v>7</v>
      </c>
      <c r="I189" s="35">
        <f t="shared" si="14"/>
        <v>1.8276762402088773</v>
      </c>
      <c r="J189" s="35"/>
      <c r="K189" s="36">
        <f t="shared" si="15"/>
        <v>157.575</v>
      </c>
    </row>
    <row r="190" spans="1:11" ht="24" customHeight="1">
      <c r="A190" s="33">
        <v>41944</v>
      </c>
      <c r="B190" s="34">
        <f t="shared" si="8"/>
        <v>401</v>
      </c>
      <c r="C190" s="34"/>
      <c r="D190" s="34">
        <f t="shared" si="9"/>
        <v>65</v>
      </c>
      <c r="E190" s="35">
        <f t="shared" si="10"/>
        <v>16.209476309226932</v>
      </c>
      <c r="F190" s="34">
        <f t="shared" si="11"/>
        <v>5</v>
      </c>
      <c r="G190" s="35">
        <f t="shared" si="12"/>
        <v>1.2468827930174564</v>
      </c>
      <c r="H190" s="34">
        <f t="shared" si="13"/>
        <v>4</v>
      </c>
      <c r="I190" s="35">
        <f t="shared" si="14"/>
        <v>0.997506234413965</v>
      </c>
      <c r="J190" s="35"/>
      <c r="K190" s="36">
        <f t="shared" si="15"/>
        <v>179.175</v>
      </c>
    </row>
    <row r="191" spans="1:11" ht="24" customHeight="1">
      <c r="A191" s="33">
        <v>41974</v>
      </c>
      <c r="B191" s="34">
        <f t="shared" si="8"/>
        <v>290</v>
      </c>
      <c r="C191" s="34"/>
      <c r="D191" s="34">
        <f t="shared" si="9"/>
        <v>32</v>
      </c>
      <c r="E191" s="35">
        <f t="shared" si="10"/>
        <v>11.03448275862069</v>
      </c>
      <c r="F191" s="34">
        <f t="shared" si="11"/>
        <v>5</v>
      </c>
      <c r="G191" s="35">
        <f t="shared" si="12"/>
        <v>1.7241379310344827</v>
      </c>
      <c r="H191" s="34">
        <f t="shared" si="13"/>
        <v>2</v>
      </c>
      <c r="I191" s="35">
        <f t="shared" si="14"/>
        <v>0.6896551724137931</v>
      </c>
      <c r="J191" s="35"/>
      <c r="K191" s="36">
        <f t="shared" si="15"/>
        <v>133.8</v>
      </c>
    </row>
    <row r="192" spans="1:11" ht="24" customHeight="1">
      <c r="A192" s="33">
        <v>42005</v>
      </c>
      <c r="B192" s="34">
        <f t="shared" si="8"/>
        <v>653</v>
      </c>
      <c r="C192" s="34"/>
      <c r="D192" s="34">
        <f t="shared" si="9"/>
        <v>65</v>
      </c>
      <c r="E192" s="35">
        <f t="shared" si="10"/>
        <v>9.95405819295559</v>
      </c>
      <c r="F192" s="34">
        <f t="shared" si="11"/>
        <v>4</v>
      </c>
      <c r="G192" s="35">
        <f t="shared" si="12"/>
        <v>0.6125574272588056</v>
      </c>
      <c r="H192" s="34">
        <f t="shared" si="13"/>
        <v>7</v>
      </c>
      <c r="I192" s="35">
        <f t="shared" si="14"/>
        <v>1.0719754977029097</v>
      </c>
      <c r="J192" s="35"/>
      <c r="K192" s="36">
        <f t="shared" si="15"/>
        <v>220.425</v>
      </c>
    </row>
    <row r="193" spans="1:11" ht="24" customHeight="1">
      <c r="A193" s="33">
        <v>42036</v>
      </c>
      <c r="B193" s="34">
        <f t="shared" si="8"/>
        <v>822</v>
      </c>
      <c r="C193" s="34"/>
      <c r="D193" s="34">
        <f t="shared" si="9"/>
        <v>93</v>
      </c>
      <c r="E193" s="35">
        <f t="shared" si="10"/>
        <v>11.313868613138686</v>
      </c>
      <c r="F193" s="34">
        <f t="shared" si="11"/>
        <v>23</v>
      </c>
      <c r="G193" s="35">
        <f t="shared" si="12"/>
        <v>2.798053527980535</v>
      </c>
      <c r="H193" s="34">
        <f t="shared" si="13"/>
        <v>4</v>
      </c>
      <c r="I193" s="35">
        <f t="shared" si="14"/>
        <v>0.48661800486618007</v>
      </c>
      <c r="J193" s="35"/>
      <c r="K193" s="36">
        <f t="shared" si="15"/>
        <v>276.90000000000003</v>
      </c>
    </row>
    <row r="194" spans="1:11" ht="24" customHeight="1">
      <c r="A194" s="33">
        <v>42064</v>
      </c>
      <c r="B194" s="34">
        <f t="shared" si="8"/>
        <v>437</v>
      </c>
      <c r="C194" s="34"/>
      <c r="D194" s="34">
        <f t="shared" si="9"/>
        <v>106</v>
      </c>
      <c r="E194" s="35">
        <f t="shared" si="10"/>
        <v>24.25629290617849</v>
      </c>
      <c r="F194" s="34">
        <f t="shared" si="11"/>
        <v>21</v>
      </c>
      <c r="G194" s="35">
        <f t="shared" si="12"/>
        <v>4.805491990846682</v>
      </c>
      <c r="H194" s="34">
        <f t="shared" si="13"/>
        <v>5</v>
      </c>
      <c r="I194" s="35">
        <f t="shared" si="14"/>
        <v>1.1441647597254003</v>
      </c>
      <c r="J194" s="35"/>
      <c r="K194" s="36">
        <f t="shared" si="15"/>
        <v>231.3</v>
      </c>
    </row>
    <row r="195" spans="1:11" ht="24" customHeight="1">
      <c r="A195" s="37"/>
      <c r="B195" s="53"/>
      <c r="C195" s="54"/>
      <c r="D195" s="53"/>
      <c r="E195" s="55"/>
      <c r="F195" s="53"/>
      <c r="G195" s="55"/>
      <c r="H195" s="53"/>
      <c r="I195" s="55"/>
      <c r="J195" s="55"/>
      <c r="K195" s="56"/>
    </row>
    <row r="196" spans="1:11" ht="24" customHeight="1">
      <c r="A196" s="41" t="s">
        <v>48</v>
      </c>
      <c r="B196" s="43">
        <f>SUM(B183:B195)</f>
        <v>4817</v>
      </c>
      <c r="C196" s="43"/>
      <c r="D196" s="43">
        <f>SUM(D183:D195)</f>
        <v>774</v>
      </c>
      <c r="E196" s="130">
        <f>SUM((D196/$B196)*100)</f>
        <v>16.068092173552003</v>
      </c>
      <c r="F196" s="43">
        <f>SUM(F183:F195)</f>
        <v>108</v>
      </c>
      <c r="G196" s="130">
        <f>SUM((F196/$B196)*100)</f>
        <v>2.2420593730537677</v>
      </c>
      <c r="H196" s="43">
        <f>SUM(H183:H195)</f>
        <v>75</v>
      </c>
      <c r="I196" s="130">
        <f>SUM((H196/$B196)*100)</f>
        <v>1.5569856757317833</v>
      </c>
      <c r="J196" s="131"/>
      <c r="K196" s="43">
        <f>SUM(K183:K195)</f>
        <v>2168.01</v>
      </c>
    </row>
    <row r="197" spans="1:11" ht="24" customHeight="1">
      <c r="A197" s="41"/>
      <c r="B197" s="52"/>
      <c r="C197" s="132"/>
      <c r="D197" s="52"/>
      <c r="E197" s="133"/>
      <c r="F197" s="52"/>
      <c r="G197" s="134"/>
      <c r="H197" s="135"/>
      <c r="I197" s="134"/>
      <c r="J197" s="136"/>
      <c r="K197" s="135"/>
    </row>
    <row r="198" spans="1:11" ht="24" customHeight="1">
      <c r="A198" s="45" t="s">
        <v>46</v>
      </c>
      <c r="B198" s="47">
        <v>4734</v>
      </c>
      <c r="C198" s="114"/>
      <c r="D198" s="47">
        <v>742</v>
      </c>
      <c r="E198" s="115">
        <v>15.673848753696662</v>
      </c>
      <c r="F198" s="47">
        <v>90</v>
      </c>
      <c r="G198" s="116">
        <v>1.9011406844106464</v>
      </c>
      <c r="H198" s="117">
        <v>57</v>
      </c>
      <c r="I198" s="116">
        <v>1.2040557667934093</v>
      </c>
      <c r="J198" s="105"/>
      <c r="K198" s="47">
        <v>2238.525</v>
      </c>
    </row>
    <row r="199" ht="20.25">
      <c r="A199" s="23"/>
    </row>
  </sheetData>
  <mergeCells count="8">
    <mergeCell ref="A106:K106"/>
    <mergeCell ref="A107:K107"/>
    <mergeCell ref="A108:K108"/>
    <mergeCell ref="A109:K109"/>
    <mergeCell ref="A6:K6"/>
    <mergeCell ref="A4:K4"/>
    <mergeCell ref="A5:K5"/>
    <mergeCell ref="A7:K7"/>
  </mergeCells>
  <printOptions/>
  <pageMargins left="0.75" right="0.75" top="1" bottom="1" header="0.5" footer="0.5"/>
  <pageSetup cellComments="asDisplayed" horizontalDpi="600" verticalDpi="600" orientation="portrait" paperSize="9" scale="38" r:id="rId1"/>
  <rowBreaks count="3" manualBreakCount="3">
    <brk id="59" max="255" man="1"/>
    <brk id="102" max="255" man="1"/>
    <brk id="157" max="255" man="1"/>
  </rowBreaks>
</worksheet>
</file>

<file path=xl/worksheets/sheet4.xml><?xml version="1.0" encoding="utf-8"?>
<worksheet xmlns="http://schemas.openxmlformats.org/spreadsheetml/2006/main" xmlns:r="http://schemas.openxmlformats.org/officeDocument/2006/relationships">
  <dimension ref="A1:V124"/>
  <sheetViews>
    <sheetView zoomScale="60" zoomScaleNormal="60" workbookViewId="0" topLeftCell="A102">
      <selection activeCell="B119" sqref="B119:K119"/>
    </sheetView>
  </sheetViews>
  <sheetFormatPr defaultColWidth="9.77734375" defaultRowHeight="15"/>
  <cols>
    <col min="1" max="1" width="24.77734375" style="0" customWidth="1"/>
    <col min="2" max="2" width="15.77734375" style="0" customWidth="1"/>
    <col min="3" max="3" width="2.77734375" style="0" customWidth="1"/>
    <col min="4" max="4" width="15.77734375" style="0" customWidth="1"/>
    <col min="5" max="5" width="15.77734375" style="1" customWidth="1"/>
    <col min="6" max="6" width="15.77734375" style="0" customWidth="1"/>
    <col min="7" max="7" width="15.77734375" style="1" customWidth="1"/>
    <col min="8" max="8" width="15.77734375" style="0" customWidth="1"/>
    <col min="9" max="9" width="15.77734375" style="1" customWidth="1"/>
    <col min="10" max="10" width="2.77734375" style="1" customWidth="1"/>
    <col min="11" max="11" width="15.77734375" style="24" customWidth="1"/>
    <col min="12" max="12" width="8.88671875" style="0" customWidth="1"/>
    <col min="13" max="13" width="12.77734375" style="0" customWidth="1"/>
    <col min="14" max="14" width="10.10546875" style="0" customWidth="1"/>
    <col min="15" max="15" width="7.10546875" style="1" customWidth="1"/>
    <col min="16" max="16" width="9.88671875" style="0" customWidth="1"/>
    <col min="17" max="17" width="14.10546875" style="1" customWidth="1"/>
    <col min="18" max="18" width="11.88671875" style="0" customWidth="1"/>
    <col min="19" max="19" width="6.10546875" style="0" customWidth="1"/>
    <col min="20" max="20" width="5.77734375" style="0" customWidth="1"/>
    <col min="21" max="21" width="10.77734375" style="0" customWidth="1"/>
    <col min="22" max="22" width="5.77734375" style="0" customWidth="1"/>
    <col min="23" max="23" width="9.77734375" style="0" customWidth="1"/>
  </cols>
  <sheetData>
    <row r="1" ht="44.25" customHeight="1">
      <c r="F1" s="64" t="s">
        <v>33</v>
      </c>
    </row>
    <row r="2" ht="25.5" customHeight="1"/>
    <row r="3" spans="1:11" ht="25.5" customHeight="1">
      <c r="A3" s="23" t="s">
        <v>11</v>
      </c>
      <c r="B3" s="25"/>
      <c r="C3" s="25"/>
      <c r="D3" s="25"/>
      <c r="E3" s="26"/>
      <c r="F3" s="25"/>
      <c r="G3" s="26"/>
      <c r="H3" s="25"/>
      <c r="I3" s="26"/>
      <c r="J3" s="26"/>
      <c r="K3" s="25"/>
    </row>
    <row r="4" spans="1:17" s="72" customFormat="1" ht="49.5" customHeight="1">
      <c r="A4" s="169" t="s">
        <v>17</v>
      </c>
      <c r="B4" s="169"/>
      <c r="C4" s="169"/>
      <c r="D4" s="169"/>
      <c r="E4" s="169"/>
      <c r="F4" s="169"/>
      <c r="G4" s="169"/>
      <c r="H4" s="169"/>
      <c r="I4" s="169"/>
      <c r="J4" s="169"/>
      <c r="K4" s="169"/>
      <c r="O4" s="73"/>
      <c r="Q4" s="73"/>
    </row>
    <row r="5" spans="1:17" s="72" customFormat="1" ht="30" customHeight="1">
      <c r="A5" s="169" t="s">
        <v>16</v>
      </c>
      <c r="B5" s="169"/>
      <c r="C5" s="169"/>
      <c r="D5" s="169"/>
      <c r="E5" s="169"/>
      <c r="F5" s="169"/>
      <c r="G5" s="169"/>
      <c r="H5" s="169"/>
      <c r="I5" s="169"/>
      <c r="J5" s="169"/>
      <c r="K5" s="169"/>
      <c r="O5" s="73"/>
      <c r="Q5" s="73"/>
    </row>
    <row r="6" spans="1:17" s="72" customFormat="1" ht="49.5" customHeight="1">
      <c r="A6" s="169" t="s">
        <v>12</v>
      </c>
      <c r="B6" s="169"/>
      <c r="C6" s="169"/>
      <c r="D6" s="169"/>
      <c r="E6" s="169"/>
      <c r="F6" s="169"/>
      <c r="G6" s="169"/>
      <c r="H6" s="169"/>
      <c r="I6" s="169"/>
      <c r="J6" s="169"/>
      <c r="K6" s="169"/>
      <c r="O6" s="73"/>
      <c r="Q6" s="73"/>
    </row>
    <row r="7" spans="1:17" s="72" customFormat="1" ht="30" customHeight="1">
      <c r="A7" s="169" t="s">
        <v>14</v>
      </c>
      <c r="B7" s="169"/>
      <c r="C7" s="169"/>
      <c r="D7" s="169"/>
      <c r="E7" s="169"/>
      <c r="F7" s="169"/>
      <c r="G7" s="169"/>
      <c r="H7" s="169"/>
      <c r="I7" s="169"/>
      <c r="J7" s="169"/>
      <c r="K7" s="169"/>
      <c r="O7" s="73"/>
      <c r="Q7" s="73"/>
    </row>
    <row r="8" spans="1:17" s="72" customFormat="1" ht="30" customHeight="1">
      <c r="A8" s="169" t="s">
        <v>15</v>
      </c>
      <c r="B8" s="169"/>
      <c r="C8" s="169"/>
      <c r="D8" s="169"/>
      <c r="E8" s="169"/>
      <c r="F8" s="169"/>
      <c r="G8" s="169"/>
      <c r="H8" s="169"/>
      <c r="I8" s="169"/>
      <c r="J8" s="169"/>
      <c r="K8" s="169"/>
      <c r="O8" s="73"/>
      <c r="Q8" s="73"/>
    </row>
    <row r="9" spans="1:17" s="72" customFormat="1" ht="30" customHeight="1">
      <c r="A9" s="169" t="s">
        <v>29</v>
      </c>
      <c r="B9" s="169"/>
      <c r="C9" s="169"/>
      <c r="D9" s="169"/>
      <c r="E9" s="169"/>
      <c r="F9" s="169"/>
      <c r="G9" s="169"/>
      <c r="H9" s="169"/>
      <c r="I9" s="169"/>
      <c r="J9" s="169"/>
      <c r="K9" s="169"/>
      <c r="O9" s="73"/>
      <c r="Q9" s="73"/>
    </row>
    <row r="10" spans="1:17" s="72" customFormat="1" ht="30" customHeight="1">
      <c r="A10" s="174" t="s">
        <v>27</v>
      </c>
      <c r="B10" s="175"/>
      <c r="C10" s="175"/>
      <c r="D10" s="175"/>
      <c r="E10" s="175"/>
      <c r="F10" s="175"/>
      <c r="G10" s="175"/>
      <c r="H10" s="175"/>
      <c r="I10" s="175"/>
      <c r="J10" s="175"/>
      <c r="K10" s="175"/>
      <c r="O10" s="73"/>
      <c r="Q10" s="73"/>
    </row>
    <row r="11" spans="1:17" s="72" customFormat="1" ht="24.75" customHeight="1">
      <c r="A11" s="172" t="s">
        <v>25</v>
      </c>
      <c r="B11" s="173"/>
      <c r="C11" s="173"/>
      <c r="D11" s="173"/>
      <c r="E11" s="173"/>
      <c r="F11" s="173"/>
      <c r="G11" s="173"/>
      <c r="H11" s="173"/>
      <c r="I11" s="173"/>
      <c r="J11" s="173"/>
      <c r="K11" s="173"/>
      <c r="O11" s="73"/>
      <c r="Q11" s="73"/>
    </row>
    <row r="12" spans="1:17" s="72" customFormat="1" ht="24.75" customHeight="1">
      <c r="A12" s="173" t="s">
        <v>24</v>
      </c>
      <c r="B12" s="173"/>
      <c r="C12" s="173"/>
      <c r="D12" s="173"/>
      <c r="E12" s="173"/>
      <c r="F12" s="173"/>
      <c r="G12" s="173"/>
      <c r="H12" s="173"/>
      <c r="I12" s="173"/>
      <c r="J12" s="173"/>
      <c r="K12" s="173"/>
      <c r="O12" s="73"/>
      <c r="Q12" s="73"/>
    </row>
    <row r="13" spans="1:17" s="72" customFormat="1" ht="30" customHeight="1">
      <c r="A13" s="170" t="s">
        <v>30</v>
      </c>
      <c r="B13" s="171"/>
      <c r="C13" s="171"/>
      <c r="D13" s="171"/>
      <c r="E13" s="171"/>
      <c r="F13" s="171"/>
      <c r="G13" s="171"/>
      <c r="H13" s="171"/>
      <c r="I13" s="171"/>
      <c r="J13" s="171"/>
      <c r="K13" s="171"/>
      <c r="O13" s="73"/>
      <c r="Q13" s="73"/>
    </row>
    <row r="14" spans="1:17" s="72" customFormat="1" ht="24.75" customHeight="1">
      <c r="A14" s="175" t="s">
        <v>22</v>
      </c>
      <c r="B14" s="176"/>
      <c r="C14" s="176"/>
      <c r="D14" s="176"/>
      <c r="E14" s="176"/>
      <c r="F14" s="176"/>
      <c r="G14" s="176"/>
      <c r="H14" s="176"/>
      <c r="I14" s="176"/>
      <c r="J14" s="176"/>
      <c r="K14" s="176"/>
      <c r="O14" s="73"/>
      <c r="Q14" s="73"/>
    </row>
    <row r="15" spans="1:17" s="72" customFormat="1" ht="24.75" customHeight="1">
      <c r="A15" s="175" t="s">
        <v>23</v>
      </c>
      <c r="B15" s="176"/>
      <c r="C15" s="176"/>
      <c r="D15" s="176"/>
      <c r="E15" s="176"/>
      <c r="F15" s="176"/>
      <c r="G15" s="176"/>
      <c r="H15" s="176"/>
      <c r="I15" s="176"/>
      <c r="J15" s="176"/>
      <c r="K15" s="176"/>
      <c r="O15" s="73"/>
      <c r="Q15" s="73"/>
    </row>
    <row r="16" spans="1:17" s="72" customFormat="1" ht="24.75" customHeight="1">
      <c r="A16" s="175" t="s">
        <v>35</v>
      </c>
      <c r="B16" s="176"/>
      <c r="C16" s="176"/>
      <c r="D16" s="176"/>
      <c r="E16" s="176"/>
      <c r="F16" s="176"/>
      <c r="G16" s="176"/>
      <c r="H16" s="176"/>
      <c r="I16" s="176"/>
      <c r="J16" s="176"/>
      <c r="K16" s="176"/>
      <c r="O16" s="73"/>
      <c r="Q16" s="73"/>
    </row>
    <row r="17" spans="1:12" ht="33" customHeight="1">
      <c r="A17" s="23"/>
      <c r="B17" s="25"/>
      <c r="C17" s="26"/>
      <c r="D17" s="25"/>
      <c r="E17" s="26"/>
      <c r="F17" s="25"/>
      <c r="G17" s="62"/>
      <c r="H17" s="63"/>
      <c r="I17" s="62"/>
      <c r="J17" s="62"/>
      <c r="K17" s="63"/>
      <c r="L17" s="7"/>
    </row>
    <row r="18" spans="1:11" ht="39.75" customHeight="1">
      <c r="A18" s="5" t="s">
        <v>0</v>
      </c>
      <c r="B18" s="25" t="s">
        <v>34</v>
      </c>
      <c r="C18" s="25"/>
      <c r="D18" s="25"/>
      <c r="E18" s="26"/>
      <c r="F18" s="25"/>
      <c r="G18" s="26"/>
      <c r="H18" s="25"/>
      <c r="I18" s="26"/>
      <c r="J18" s="26"/>
      <c r="K18" s="25"/>
    </row>
    <row r="19" spans="1:11" ht="15" customHeight="1">
      <c r="A19" s="23"/>
      <c r="B19" s="25"/>
      <c r="C19" s="25"/>
      <c r="D19" s="25"/>
      <c r="E19" s="26"/>
      <c r="F19" s="25"/>
      <c r="G19" s="26"/>
      <c r="H19" s="25"/>
      <c r="I19" s="26"/>
      <c r="J19" s="26"/>
      <c r="K19" s="25"/>
    </row>
    <row r="20" spans="1:12" ht="121.5">
      <c r="A20" s="27" t="s">
        <v>2</v>
      </c>
      <c r="B20" s="28" t="s">
        <v>21</v>
      </c>
      <c r="C20" s="27"/>
      <c r="D20" s="28" t="s">
        <v>13</v>
      </c>
      <c r="E20" s="29" t="s">
        <v>3</v>
      </c>
      <c r="F20" s="28" t="s">
        <v>19</v>
      </c>
      <c r="G20" s="29" t="s">
        <v>3</v>
      </c>
      <c r="H20" s="28" t="s">
        <v>18</v>
      </c>
      <c r="I20" s="29" t="s">
        <v>3</v>
      </c>
      <c r="J20" s="29"/>
      <c r="K20" s="30" t="s">
        <v>20</v>
      </c>
      <c r="L20" s="3"/>
    </row>
    <row r="21" spans="1:12" ht="25.5" customHeight="1">
      <c r="A21" s="31"/>
      <c r="B21" s="31"/>
      <c r="C21" s="31"/>
      <c r="D21" s="31"/>
      <c r="E21" s="32"/>
      <c r="F21" s="31"/>
      <c r="G21" s="32"/>
      <c r="H21" s="31"/>
      <c r="I21" s="32"/>
      <c r="J21" s="32"/>
      <c r="K21" s="31"/>
      <c r="L21" s="3"/>
    </row>
    <row r="22" spans="1:22" ht="25.5" customHeight="1">
      <c r="A22" s="33">
        <v>40269</v>
      </c>
      <c r="B22" s="34">
        <v>20062</v>
      </c>
      <c r="C22" s="23"/>
      <c r="D22" s="34">
        <v>3542</v>
      </c>
      <c r="E22" s="35">
        <f>SUM((D22/$B22)*100)</f>
        <v>17.65526866713189</v>
      </c>
      <c r="F22" s="23">
        <v>702</v>
      </c>
      <c r="G22" s="35">
        <f>SUM((F22/$B22)*100)</f>
        <v>3.499152626856744</v>
      </c>
      <c r="H22" s="23">
        <v>223</v>
      </c>
      <c r="I22" s="35">
        <f>SUM((H22/$B22)*100)</f>
        <v>1.1115541820356893</v>
      </c>
      <c r="J22" s="34"/>
      <c r="K22" s="36">
        <v>8374.225</v>
      </c>
      <c r="L22" s="6"/>
      <c r="N22" s="8"/>
      <c r="O22" s="7"/>
      <c r="P22" s="8"/>
      <c r="Q22" s="7"/>
      <c r="R22" s="7"/>
      <c r="V22" s="17"/>
    </row>
    <row r="23" spans="1:17" ht="25.5" customHeight="1">
      <c r="A23" s="33">
        <v>40299</v>
      </c>
      <c r="B23" s="34">
        <v>16898</v>
      </c>
      <c r="C23" s="23"/>
      <c r="D23" s="34">
        <v>3346</v>
      </c>
      <c r="E23" s="35">
        <v>19.80115990057995</v>
      </c>
      <c r="F23" s="23">
        <v>759</v>
      </c>
      <c r="G23" s="35">
        <v>4.49165581725648</v>
      </c>
      <c r="H23" s="23">
        <v>239</v>
      </c>
      <c r="I23" s="35">
        <v>1.4143685643271393</v>
      </c>
      <c r="J23" s="35"/>
      <c r="K23" s="74">
        <v>7742.5</v>
      </c>
      <c r="L23" s="8"/>
      <c r="M23" s="7"/>
      <c r="N23" s="8"/>
      <c r="O23" s="7"/>
      <c r="P23" s="7"/>
      <c r="Q23"/>
    </row>
    <row r="24" spans="1:18" ht="25.5" customHeight="1">
      <c r="A24" s="33">
        <v>40330</v>
      </c>
      <c r="B24" s="34">
        <v>14668</v>
      </c>
      <c r="C24" s="23"/>
      <c r="D24" s="34">
        <v>3471</v>
      </c>
      <c r="E24" s="35">
        <v>23.663757840196347</v>
      </c>
      <c r="F24" s="23">
        <v>598</v>
      </c>
      <c r="G24" s="35">
        <v>4.076902099809108</v>
      </c>
      <c r="H24" s="23">
        <v>183</v>
      </c>
      <c r="I24" s="35">
        <v>1.247613853286065</v>
      </c>
      <c r="J24" s="35"/>
      <c r="K24" s="36">
        <v>6803.9</v>
      </c>
      <c r="L24" s="18"/>
      <c r="M24" s="10"/>
      <c r="N24" s="8"/>
      <c r="O24" s="7"/>
      <c r="P24" s="8"/>
      <c r="Q24" s="7"/>
      <c r="R24" s="7"/>
    </row>
    <row r="25" spans="1:18" ht="25.5" customHeight="1">
      <c r="A25" s="33">
        <v>40360</v>
      </c>
      <c r="B25" s="75">
        <v>15794</v>
      </c>
      <c r="C25" s="23"/>
      <c r="D25" s="34">
        <v>3265</v>
      </c>
      <c r="E25" s="35">
        <f>SUM((D25/$B25)*100)</f>
        <v>20.67240724325693</v>
      </c>
      <c r="F25" s="23">
        <v>528</v>
      </c>
      <c r="G25" s="35">
        <f>SUM((F25/$B25)*100)</f>
        <v>3.3430416613904015</v>
      </c>
      <c r="H25" s="23">
        <v>185</v>
      </c>
      <c r="I25" s="35">
        <f>SUM((H25/$B25)*100)</f>
        <v>1.171330885146258</v>
      </c>
      <c r="J25" s="35"/>
      <c r="K25" s="76">
        <v>6979.3</v>
      </c>
      <c r="L25" s="18"/>
      <c r="M25" s="10"/>
      <c r="N25" s="8"/>
      <c r="O25" s="7"/>
      <c r="P25" s="8"/>
      <c r="Q25" s="7"/>
      <c r="R25" s="7"/>
    </row>
    <row r="26" spans="1:17" ht="25.5" customHeight="1">
      <c r="A26" s="33">
        <v>40391</v>
      </c>
      <c r="B26" s="34">
        <v>14306</v>
      </c>
      <c r="C26" s="23"/>
      <c r="D26" s="34">
        <v>2872</v>
      </c>
      <c r="E26" s="35">
        <f>SUM((D26/$B26)*100)</f>
        <v>20.07549280022368</v>
      </c>
      <c r="F26" s="23">
        <v>338</v>
      </c>
      <c r="G26" s="35">
        <f>SUM((F26/$B26)*100)</f>
        <v>2.3626450440374667</v>
      </c>
      <c r="H26" s="23">
        <v>164</v>
      </c>
      <c r="I26" s="35">
        <f>SUM((H26/$B26)*100)</f>
        <v>1.1463721515448064</v>
      </c>
      <c r="J26" s="35"/>
      <c r="K26" s="36">
        <v>6097.575</v>
      </c>
      <c r="L26" s="8"/>
      <c r="M26" s="7"/>
      <c r="N26" s="8"/>
      <c r="O26" s="7"/>
      <c r="P26" s="7"/>
      <c r="Q26"/>
    </row>
    <row r="27" spans="1:18" ht="25.5" customHeight="1">
      <c r="A27" s="33">
        <v>40422</v>
      </c>
      <c r="B27" s="34">
        <v>14158</v>
      </c>
      <c r="C27" s="23"/>
      <c r="D27" s="34">
        <v>2988</v>
      </c>
      <c r="E27" s="35">
        <f>SUM((D27/$B27)*100)</f>
        <v>21.104675801666904</v>
      </c>
      <c r="F27" s="23">
        <v>551</v>
      </c>
      <c r="G27" s="35">
        <f>SUM((F27/$B27)*100)</f>
        <v>3.8917926260771294</v>
      </c>
      <c r="H27" s="23">
        <v>199</v>
      </c>
      <c r="I27" s="35">
        <f>SUM((H27/$B27)*100)</f>
        <v>1.4055657578754062</v>
      </c>
      <c r="J27" s="35"/>
      <c r="K27" s="36">
        <v>6454.875</v>
      </c>
      <c r="L27" s="18"/>
      <c r="M27" s="10"/>
      <c r="N27" s="8"/>
      <c r="O27" s="7"/>
      <c r="P27" s="8"/>
      <c r="Q27" s="7"/>
      <c r="R27" s="7"/>
    </row>
    <row r="28" spans="1:17" ht="25.5" customHeight="1">
      <c r="A28" s="33">
        <v>40452</v>
      </c>
      <c r="B28" s="34">
        <v>21676</v>
      </c>
      <c r="C28" s="23"/>
      <c r="D28" s="34">
        <v>3459</v>
      </c>
      <c r="E28" s="35">
        <v>15.957741280679091</v>
      </c>
      <c r="F28" s="23">
        <v>472</v>
      </c>
      <c r="G28" s="35">
        <v>2.1775235283262595</v>
      </c>
      <c r="H28" s="23">
        <v>214</v>
      </c>
      <c r="I28" s="35">
        <v>0.9872670234360583</v>
      </c>
      <c r="J28" s="78"/>
      <c r="K28" s="74">
        <v>7572.225</v>
      </c>
      <c r="L28" s="8"/>
      <c r="M28" s="7"/>
      <c r="N28" s="8"/>
      <c r="O28" s="7"/>
      <c r="P28" s="7"/>
      <c r="Q28"/>
    </row>
    <row r="29" spans="1:17" ht="25.5" customHeight="1">
      <c r="A29" s="33">
        <v>40483</v>
      </c>
      <c r="B29" s="34">
        <v>15245</v>
      </c>
      <c r="C29" s="23"/>
      <c r="D29" s="34">
        <v>3501</v>
      </c>
      <c r="E29" s="35">
        <v>22.964906526730076</v>
      </c>
      <c r="F29" s="23">
        <v>544</v>
      </c>
      <c r="G29" s="35">
        <v>3.568383076418498</v>
      </c>
      <c r="H29" s="23">
        <v>233</v>
      </c>
      <c r="I29" s="35">
        <v>1.5283699573630698</v>
      </c>
      <c r="J29" s="18"/>
      <c r="K29" s="74">
        <v>6222.275</v>
      </c>
      <c r="L29" s="8"/>
      <c r="M29" s="7"/>
      <c r="N29" s="8"/>
      <c r="O29" s="7"/>
      <c r="P29" s="7"/>
      <c r="Q29"/>
    </row>
    <row r="30" spans="1:17" ht="25.5" customHeight="1">
      <c r="A30" s="33">
        <v>40513</v>
      </c>
      <c r="B30" s="34">
        <v>12942</v>
      </c>
      <c r="C30" s="23"/>
      <c r="D30" s="34">
        <v>2164</v>
      </c>
      <c r="E30" s="35">
        <f>SUM((D30/$B30)*100)</f>
        <v>16.720754133827846</v>
      </c>
      <c r="F30" s="23">
        <v>413</v>
      </c>
      <c r="G30" s="35">
        <f>SUM((F30/$B30)*100)</f>
        <v>3.191160562509659</v>
      </c>
      <c r="H30" s="23">
        <v>169</v>
      </c>
      <c r="I30" s="35">
        <f>SUM((H30/$B30)*100)</f>
        <v>1.3058259928913616</v>
      </c>
      <c r="J30" s="35"/>
      <c r="K30" s="36">
        <v>5457.35</v>
      </c>
      <c r="L30" s="8"/>
      <c r="M30" s="7"/>
      <c r="N30" s="8"/>
      <c r="O30" s="7"/>
      <c r="P30" s="7"/>
      <c r="Q30"/>
    </row>
    <row r="31" spans="1:16" s="25" customFormat="1" ht="25.5" customHeight="1">
      <c r="A31" s="33">
        <v>40544</v>
      </c>
      <c r="B31" s="34">
        <v>27306</v>
      </c>
      <c r="C31" s="23"/>
      <c r="D31" s="34">
        <v>5365</v>
      </c>
      <c r="E31" s="35">
        <f>SUM((D31/$B31)*100)</f>
        <v>19.647696476964768</v>
      </c>
      <c r="F31" s="23">
        <v>793</v>
      </c>
      <c r="G31" s="35">
        <f>SUM((F31/$B31)*100)</f>
        <v>2.904123635830953</v>
      </c>
      <c r="H31" s="23">
        <v>242</v>
      </c>
      <c r="I31" s="35">
        <f>SUM((H31/$B31)*100)</f>
        <v>0.8862521057643008</v>
      </c>
      <c r="J31" s="35"/>
      <c r="K31" s="36">
        <v>8071.75</v>
      </c>
      <c r="L31" s="62"/>
      <c r="M31" s="63"/>
      <c r="N31" s="62"/>
      <c r="O31" s="63"/>
      <c r="P31" s="63"/>
    </row>
    <row r="32" spans="1:16" s="25" customFormat="1" ht="25.5" customHeight="1">
      <c r="A32" s="33">
        <v>40575</v>
      </c>
      <c r="B32" s="34">
        <v>20645</v>
      </c>
      <c r="C32" s="34"/>
      <c r="D32" s="34">
        <v>5108</v>
      </c>
      <c r="E32" s="35">
        <f>SUM((D32/$B32)*100)</f>
        <v>24.742068297408572</v>
      </c>
      <c r="F32" s="23">
        <v>993</v>
      </c>
      <c r="G32" s="35">
        <f>SUM((F32/$B32)*100)</f>
        <v>4.809881327197869</v>
      </c>
      <c r="H32" s="23">
        <v>297</v>
      </c>
      <c r="I32" s="35">
        <f>SUM((H32/$B32)*100)</f>
        <v>1.4386049891014774</v>
      </c>
      <c r="J32" s="82"/>
      <c r="K32" s="36">
        <v>7575.125</v>
      </c>
      <c r="L32" s="62"/>
      <c r="M32" s="63"/>
      <c r="N32" s="62"/>
      <c r="O32" s="63"/>
      <c r="P32" s="63"/>
    </row>
    <row r="33" spans="1:17" ht="25.5" customHeight="1">
      <c r="A33" s="33">
        <v>40603</v>
      </c>
      <c r="B33" s="34">
        <v>16736</v>
      </c>
      <c r="C33" s="34"/>
      <c r="D33" s="34">
        <v>4110</v>
      </c>
      <c r="E33" s="35">
        <f>SUM((D33/$B33)*100)</f>
        <v>24.557839388145318</v>
      </c>
      <c r="F33" s="23">
        <v>832</v>
      </c>
      <c r="G33" s="35">
        <f>SUM((F33/$B33)*100)</f>
        <v>4.97131931166348</v>
      </c>
      <c r="H33" s="23">
        <v>249</v>
      </c>
      <c r="I33" s="35">
        <f>SUM((H33/$B33)*100)</f>
        <v>1.4878107074569789</v>
      </c>
      <c r="J33" s="35"/>
      <c r="K33" s="36">
        <v>7332.925</v>
      </c>
      <c r="L33" s="25"/>
      <c r="O33"/>
      <c r="Q33"/>
    </row>
    <row r="34" spans="1:11" ht="24.75" customHeight="1">
      <c r="A34" s="37"/>
      <c r="B34" s="38"/>
      <c r="C34" s="38"/>
      <c r="D34" s="38"/>
      <c r="E34" s="39"/>
      <c r="F34" s="38"/>
      <c r="G34" s="39"/>
      <c r="H34" s="38"/>
      <c r="I34" s="39"/>
      <c r="J34" s="39"/>
      <c r="K34" s="40"/>
    </row>
    <row r="35" spans="1:11" ht="25.5" customHeight="1">
      <c r="A35" s="41" t="s">
        <v>31</v>
      </c>
      <c r="B35" s="41">
        <f>SUM(B22:B34)</f>
        <v>210436</v>
      </c>
      <c r="C35" s="41"/>
      <c r="D35" s="41">
        <f>SUM(D22:D34)</f>
        <v>43191</v>
      </c>
      <c r="E35" s="42">
        <f>SUM(D35/$B35)*100</f>
        <v>20.52453002338003</v>
      </c>
      <c r="F35" s="41">
        <f>SUM(F22:F34)</f>
        <v>7523</v>
      </c>
      <c r="G35" s="42">
        <f>SUM(F35/$B35)*100</f>
        <v>3.5749586572639664</v>
      </c>
      <c r="H35" s="41">
        <f>SUM(H22:H34)</f>
        <v>2597</v>
      </c>
      <c r="I35" s="42">
        <f>SUM(H35/$B35)*100</f>
        <v>1.2341044308008136</v>
      </c>
      <c r="J35" s="42"/>
      <c r="K35" s="43">
        <f>SUM(K22:K34)</f>
        <v>84684.02500000001</v>
      </c>
    </row>
    <row r="36" spans="1:11" ht="25.5" customHeight="1">
      <c r="A36" s="41"/>
      <c r="B36" s="41"/>
      <c r="C36" s="41"/>
      <c r="D36" s="41"/>
      <c r="E36" s="42"/>
      <c r="F36" s="41"/>
      <c r="G36" s="42"/>
      <c r="H36" s="41"/>
      <c r="I36" s="42"/>
      <c r="J36" s="42"/>
      <c r="K36" s="43"/>
    </row>
    <row r="37" spans="1:17" s="24" customFormat="1" ht="25.5" customHeight="1">
      <c r="A37" s="23" t="s">
        <v>6</v>
      </c>
      <c r="B37" s="65">
        <v>214972</v>
      </c>
      <c r="C37" s="65"/>
      <c r="D37" s="65">
        <v>38861</v>
      </c>
      <c r="E37" s="66">
        <v>18.077237965874627</v>
      </c>
      <c r="F37" s="65">
        <v>8809</v>
      </c>
      <c r="G37" s="66">
        <v>4.097742961874105</v>
      </c>
      <c r="H37" s="65">
        <v>6271</v>
      </c>
      <c r="I37" s="66">
        <v>2.917124090579238</v>
      </c>
      <c r="J37" s="66"/>
      <c r="K37" s="60">
        <v>103405.45</v>
      </c>
      <c r="O37" s="1"/>
      <c r="Q37" s="1"/>
    </row>
    <row r="38" spans="1:11" ht="25.5" customHeight="1">
      <c r="A38" s="44"/>
      <c r="B38" s="45"/>
      <c r="C38" s="45"/>
      <c r="D38" s="45"/>
      <c r="E38" s="46"/>
      <c r="F38" s="45"/>
      <c r="G38" s="46"/>
      <c r="H38" s="45"/>
      <c r="I38" s="46"/>
      <c r="J38" s="46"/>
      <c r="K38" s="47"/>
    </row>
    <row r="39" spans="1:11" ht="39.75" customHeight="1">
      <c r="A39" s="5" t="s">
        <v>4</v>
      </c>
      <c r="B39" s="25" t="s">
        <v>34</v>
      </c>
      <c r="C39" s="23"/>
      <c r="D39" s="23"/>
      <c r="E39" s="48"/>
      <c r="F39" s="49"/>
      <c r="G39" s="50"/>
      <c r="H39" s="49"/>
      <c r="I39" s="50"/>
      <c r="J39" s="50"/>
      <c r="K39" s="51"/>
    </row>
    <row r="40" spans="1:11" ht="25.5" customHeight="1">
      <c r="A40" s="25"/>
      <c r="B40" s="25"/>
      <c r="C40" s="25"/>
      <c r="D40" s="25"/>
      <c r="E40" s="26"/>
      <c r="F40" s="49"/>
      <c r="G40" s="50"/>
      <c r="H40" s="49"/>
      <c r="I40" s="50"/>
      <c r="J40" s="50"/>
      <c r="K40" s="51"/>
    </row>
    <row r="41" spans="1:12" ht="121.5">
      <c r="A41" s="27" t="s">
        <v>2</v>
      </c>
      <c r="B41" s="28" t="s">
        <v>21</v>
      </c>
      <c r="C41" s="27"/>
      <c r="D41" s="28" t="s">
        <v>13</v>
      </c>
      <c r="E41" s="29" t="s">
        <v>3</v>
      </c>
      <c r="F41" s="28" t="s">
        <v>19</v>
      </c>
      <c r="G41" s="29" t="s">
        <v>3</v>
      </c>
      <c r="H41" s="28" t="s">
        <v>18</v>
      </c>
      <c r="I41" s="29" t="s">
        <v>3</v>
      </c>
      <c r="J41" s="29"/>
      <c r="K41" s="30" t="s">
        <v>20</v>
      </c>
      <c r="L41" s="3"/>
    </row>
    <row r="42" spans="1:11" ht="25.5" customHeight="1">
      <c r="A42" s="25"/>
      <c r="B42" s="25"/>
      <c r="C42" s="25"/>
      <c r="D42" s="25"/>
      <c r="E42" s="26"/>
      <c r="F42" s="25"/>
      <c r="G42" s="26"/>
      <c r="H42" s="25"/>
      <c r="I42" s="26"/>
      <c r="J42" s="26"/>
      <c r="K42" s="52"/>
    </row>
    <row r="43" spans="1:17" ht="25.5" customHeight="1">
      <c r="A43" s="33">
        <v>40269</v>
      </c>
      <c r="B43" s="34">
        <v>1149</v>
      </c>
      <c r="C43" s="23"/>
      <c r="D43" s="34">
        <v>147</v>
      </c>
      <c r="E43" s="35">
        <f>SUM((D43/$B43)*100)</f>
        <v>12.793733681462141</v>
      </c>
      <c r="F43" s="23">
        <v>51</v>
      </c>
      <c r="G43" s="35">
        <f>SUM((F43/$B43)*100)</f>
        <v>4.43864229765013</v>
      </c>
      <c r="H43" s="23">
        <v>5</v>
      </c>
      <c r="I43" s="35">
        <f>SUM((H43/$B43)*100)</f>
        <v>0.4351610095735422</v>
      </c>
      <c r="J43" s="35"/>
      <c r="K43" s="36">
        <v>513.25</v>
      </c>
      <c r="M43" s="1"/>
      <c r="Q43"/>
    </row>
    <row r="44" spans="1:11" ht="25.5" customHeight="1">
      <c r="A44" s="33">
        <v>40299</v>
      </c>
      <c r="B44" s="34">
        <v>1213</v>
      </c>
      <c r="C44" s="23"/>
      <c r="D44" s="34">
        <v>180</v>
      </c>
      <c r="E44" s="35">
        <v>14.83924154987634</v>
      </c>
      <c r="F44" s="23">
        <v>55</v>
      </c>
      <c r="G44" s="35">
        <v>4.534212695795548</v>
      </c>
      <c r="H44" s="23">
        <v>10</v>
      </c>
      <c r="I44" s="35">
        <v>0.8244023083264632</v>
      </c>
      <c r="J44" s="35"/>
      <c r="K44" s="36">
        <v>573.775</v>
      </c>
    </row>
    <row r="45" spans="1:17" ht="25.5" customHeight="1">
      <c r="A45" s="33">
        <v>40330</v>
      </c>
      <c r="B45" s="34">
        <v>996</v>
      </c>
      <c r="C45" s="23"/>
      <c r="D45" s="34">
        <v>149</v>
      </c>
      <c r="E45" s="35">
        <v>14.959839357429718</v>
      </c>
      <c r="F45" s="23">
        <v>31</v>
      </c>
      <c r="G45" s="35">
        <v>3.1124497991967868</v>
      </c>
      <c r="H45" s="23">
        <v>7</v>
      </c>
      <c r="I45" s="35">
        <v>0.7028112449799196</v>
      </c>
      <c r="J45"/>
      <c r="K45" s="36">
        <v>500.4</v>
      </c>
      <c r="M45" s="1"/>
      <c r="Q45"/>
    </row>
    <row r="46" spans="1:18" ht="25.5" customHeight="1">
      <c r="A46" s="33">
        <v>40360</v>
      </c>
      <c r="B46" s="75">
        <v>1133</v>
      </c>
      <c r="C46" s="23"/>
      <c r="D46" s="34">
        <v>157</v>
      </c>
      <c r="E46" s="35">
        <f>SUM((D46/$B46)*100)</f>
        <v>13.857016769638127</v>
      </c>
      <c r="F46" s="23">
        <v>18</v>
      </c>
      <c r="G46" s="35">
        <f>SUM((F46/$B46)*100)</f>
        <v>1.5887025595763458</v>
      </c>
      <c r="H46" s="23">
        <v>12</v>
      </c>
      <c r="I46" s="35">
        <f>SUM((H46/$B46)*100)</f>
        <v>1.059135039717564</v>
      </c>
      <c r="J46" s="35"/>
      <c r="K46" s="76">
        <v>586.375</v>
      </c>
      <c r="M46" s="22"/>
      <c r="N46" s="7"/>
      <c r="O46" s="8"/>
      <c r="P46" s="7"/>
      <c r="Q46" s="8"/>
      <c r="R46" s="7"/>
    </row>
    <row r="47" spans="1:17" ht="25.5" customHeight="1">
      <c r="A47" s="33">
        <v>40391</v>
      </c>
      <c r="B47" s="34">
        <v>745</v>
      </c>
      <c r="C47" s="23"/>
      <c r="D47" s="34">
        <v>132</v>
      </c>
      <c r="E47" s="35">
        <f>SUM((D47/$B47)*100)</f>
        <v>17.71812080536913</v>
      </c>
      <c r="F47" s="23">
        <v>14</v>
      </c>
      <c r="G47" s="35">
        <f>SUM((F47/$B47)*100)</f>
        <v>1.8791946308724832</v>
      </c>
      <c r="H47" s="23">
        <v>8</v>
      </c>
      <c r="I47" s="35">
        <f>SUM((H47/$B47)*100)</f>
        <v>1.0738255033557047</v>
      </c>
      <c r="J47" s="35"/>
      <c r="K47" s="36">
        <v>349.5</v>
      </c>
      <c r="L47" s="15"/>
      <c r="M47" s="16"/>
      <c r="N47" s="8"/>
      <c r="O47" s="7"/>
      <c r="P47" s="20"/>
      <c r="Q47"/>
    </row>
    <row r="48" spans="1:17" ht="25.5" customHeight="1">
      <c r="A48" s="33">
        <v>40422</v>
      </c>
      <c r="B48" s="34">
        <v>863</v>
      </c>
      <c r="C48" s="23"/>
      <c r="D48" s="34">
        <v>103</v>
      </c>
      <c r="E48" s="35">
        <f>SUM((D48/$B48)*100)</f>
        <v>11.935110081112398</v>
      </c>
      <c r="F48" s="23">
        <v>22</v>
      </c>
      <c r="G48" s="35">
        <f>SUM((F48/$B48)*100)</f>
        <v>2.549246813441483</v>
      </c>
      <c r="H48" s="23">
        <v>35</v>
      </c>
      <c r="I48" s="35">
        <f>SUM((H48/$B48)*100)</f>
        <v>4.055619930475087</v>
      </c>
      <c r="J48" s="35"/>
      <c r="K48" s="36">
        <v>428.925</v>
      </c>
      <c r="L48" s="15"/>
      <c r="M48" s="16"/>
      <c r="N48" s="8"/>
      <c r="O48" s="7"/>
      <c r="P48" s="20"/>
      <c r="Q48"/>
    </row>
    <row r="49" spans="1:17" ht="25.5" customHeight="1">
      <c r="A49" s="33">
        <v>40452</v>
      </c>
      <c r="B49" s="34">
        <v>1177</v>
      </c>
      <c r="C49" s="23"/>
      <c r="D49" s="34">
        <v>134</v>
      </c>
      <c r="E49" s="35">
        <v>11.384876805437553</v>
      </c>
      <c r="F49" s="23">
        <v>29</v>
      </c>
      <c r="G49" s="35">
        <v>2.463891248937978</v>
      </c>
      <c r="H49" s="23">
        <v>9</v>
      </c>
      <c r="I49" s="35">
        <v>0.7646559048428208</v>
      </c>
      <c r="J49" s="23"/>
      <c r="K49" s="79">
        <v>495.225</v>
      </c>
      <c r="L49" s="15"/>
      <c r="M49" s="16"/>
      <c r="N49" s="8"/>
      <c r="O49" s="7"/>
      <c r="P49" s="20"/>
      <c r="Q49"/>
    </row>
    <row r="50" spans="1:17" ht="25.5" customHeight="1">
      <c r="A50" s="33">
        <v>40483</v>
      </c>
      <c r="B50" s="34">
        <v>1005</v>
      </c>
      <c r="C50" s="23"/>
      <c r="D50" s="34">
        <v>149</v>
      </c>
      <c r="E50" s="35">
        <v>14.82587064676617</v>
      </c>
      <c r="F50" s="23">
        <v>22</v>
      </c>
      <c r="G50" s="35">
        <v>2.1890547263681595</v>
      </c>
      <c r="H50" s="23">
        <v>11</v>
      </c>
      <c r="I50" s="35">
        <v>1.0945273631840797</v>
      </c>
      <c r="J50" s="23"/>
      <c r="K50" s="79">
        <v>460.35</v>
      </c>
      <c r="L50" s="15"/>
      <c r="M50" s="16"/>
      <c r="N50" s="8"/>
      <c r="O50" s="7"/>
      <c r="P50" s="20"/>
      <c r="Q50"/>
    </row>
    <row r="51" spans="1:17" ht="25.5" customHeight="1">
      <c r="A51" s="33">
        <v>40513</v>
      </c>
      <c r="B51" s="34">
        <v>807</v>
      </c>
      <c r="C51" s="23"/>
      <c r="D51" s="34">
        <v>109</v>
      </c>
      <c r="E51" s="35">
        <f>SUM((D51/$B51)*100)</f>
        <v>13.506815365551425</v>
      </c>
      <c r="F51" s="23">
        <v>12</v>
      </c>
      <c r="G51" s="35">
        <f>SUM((F51/$B51)*100)</f>
        <v>1.486988847583643</v>
      </c>
      <c r="H51" s="23">
        <v>5</v>
      </c>
      <c r="I51" s="35">
        <f>SUM((H51/$B51)*100)</f>
        <v>0.6195786864931847</v>
      </c>
      <c r="J51" s="35"/>
      <c r="K51" s="36">
        <v>366.3</v>
      </c>
      <c r="L51" s="15"/>
      <c r="M51" s="16"/>
      <c r="N51" s="8"/>
      <c r="O51" s="7"/>
      <c r="P51" s="20"/>
      <c r="Q51"/>
    </row>
    <row r="52" spans="1:16" s="25" customFormat="1" ht="25.5" customHeight="1">
      <c r="A52" s="33">
        <v>40544</v>
      </c>
      <c r="B52" s="34">
        <v>1619</v>
      </c>
      <c r="C52" s="23"/>
      <c r="D52" s="34">
        <v>279</v>
      </c>
      <c r="E52" s="35">
        <f>SUM((D52/$B52)*100)</f>
        <v>17.232859789993825</v>
      </c>
      <c r="F52" s="23">
        <v>57</v>
      </c>
      <c r="G52" s="35">
        <f>SUM((F52/$B52)*100)</f>
        <v>3.5206917850525015</v>
      </c>
      <c r="H52" s="23">
        <v>22</v>
      </c>
      <c r="I52" s="35">
        <f>SUM((H52/$B52)*100)</f>
        <v>1.3588634959851762</v>
      </c>
      <c r="J52" s="35"/>
      <c r="K52" s="36">
        <v>479.625</v>
      </c>
      <c r="L52" s="80"/>
      <c r="M52" s="80"/>
      <c r="N52" s="62"/>
      <c r="O52" s="63"/>
      <c r="P52" s="81"/>
    </row>
    <row r="53" spans="1:13" s="25" customFormat="1" ht="25.5" customHeight="1">
      <c r="A53" s="33">
        <v>40575</v>
      </c>
      <c r="B53" s="34">
        <v>1365</v>
      </c>
      <c r="C53" s="34"/>
      <c r="D53" s="34">
        <v>256</v>
      </c>
      <c r="E53" s="35">
        <f>SUM((D53/$B53)*100)</f>
        <v>18.754578754578755</v>
      </c>
      <c r="F53" s="23">
        <v>163</v>
      </c>
      <c r="G53" s="35">
        <f>SUM((F53/$B53)*100)</f>
        <v>11.941391941391942</v>
      </c>
      <c r="H53" s="23">
        <v>21</v>
      </c>
      <c r="I53" s="35">
        <f>SUM((H53/$B53)*100)</f>
        <v>1.5384615384615385</v>
      </c>
      <c r="J53" s="35"/>
      <c r="K53" s="36">
        <v>492.9</v>
      </c>
      <c r="L53" s="63"/>
      <c r="M53" s="81"/>
    </row>
    <row r="54" spans="1:17" ht="25.5" customHeight="1">
      <c r="A54" s="33">
        <v>40603</v>
      </c>
      <c r="B54" s="34">
        <v>1076</v>
      </c>
      <c r="C54" s="34"/>
      <c r="D54" s="34">
        <v>139</v>
      </c>
      <c r="E54" s="35">
        <f>SUM((D54/$B54)*100)</f>
        <v>12.9182156133829</v>
      </c>
      <c r="F54" s="23">
        <v>38</v>
      </c>
      <c r="G54" s="35">
        <f>SUM((F54/$B54)*100)</f>
        <v>3.5315985130111525</v>
      </c>
      <c r="H54" s="23">
        <v>7</v>
      </c>
      <c r="I54" s="35">
        <f>SUM((H54/$B54)*100)</f>
        <v>0.6505576208178439</v>
      </c>
      <c r="J54" s="35"/>
      <c r="K54" s="36">
        <v>491.025</v>
      </c>
      <c r="O54"/>
      <c r="Q54"/>
    </row>
    <row r="55" spans="1:22" s="7" customFormat="1" ht="23.25" customHeight="1">
      <c r="A55" s="37"/>
      <c r="B55" s="53"/>
      <c r="C55" s="54"/>
      <c r="D55" s="53"/>
      <c r="E55" s="55"/>
      <c r="F55" s="54"/>
      <c r="G55" s="55"/>
      <c r="H55" s="54"/>
      <c r="I55" s="55"/>
      <c r="J55" s="55"/>
      <c r="K55" s="56"/>
      <c r="V55"/>
    </row>
    <row r="56" spans="1:13" ht="25.5" customHeight="1">
      <c r="A56" s="41" t="s">
        <v>31</v>
      </c>
      <c r="B56" s="41">
        <f>SUM(B43:B55)</f>
        <v>13148</v>
      </c>
      <c r="C56" s="41"/>
      <c r="D56" s="41">
        <f>SUM(D43:D55)</f>
        <v>1934</v>
      </c>
      <c r="E56" s="57">
        <f>SUM((D56/$B56)*100)</f>
        <v>14.709461515059324</v>
      </c>
      <c r="F56" s="41">
        <f>SUM(F43:F55)</f>
        <v>512</v>
      </c>
      <c r="G56" s="57">
        <f>SUM((F56/$B56)*100)</f>
        <v>3.8941283845451777</v>
      </c>
      <c r="H56" s="41">
        <f>SUM(H43:H55)</f>
        <v>152</v>
      </c>
      <c r="I56" s="57">
        <f>SUM((H56/$B56)*100)</f>
        <v>1.1560693641618496</v>
      </c>
      <c r="J56" s="57"/>
      <c r="K56" s="43">
        <f>SUM(K43:K55)</f>
        <v>5737.65</v>
      </c>
      <c r="M56" s="7"/>
    </row>
    <row r="57" spans="1:17" ht="25.5" customHeight="1">
      <c r="A57" s="41"/>
      <c r="B57" s="25"/>
      <c r="C57" s="25"/>
      <c r="D57" s="25"/>
      <c r="E57" s="57"/>
      <c r="F57" s="25"/>
      <c r="G57" s="57"/>
      <c r="H57" s="25"/>
      <c r="I57" s="57"/>
      <c r="J57" s="57"/>
      <c r="K57" s="25"/>
      <c r="M57" s="19"/>
      <c r="N57" s="15"/>
      <c r="O57" s="16"/>
      <c r="P57" s="8"/>
      <c r="Q57" s="20"/>
    </row>
    <row r="58" spans="1:17" s="24" customFormat="1" ht="25.5" customHeight="1">
      <c r="A58" s="23" t="s">
        <v>32</v>
      </c>
      <c r="B58" s="65">
        <v>14036</v>
      </c>
      <c r="C58" s="65"/>
      <c r="D58" s="65">
        <v>1398</v>
      </c>
      <c r="E58" s="67">
        <v>9.960102593331435</v>
      </c>
      <c r="F58" s="65">
        <v>362</v>
      </c>
      <c r="G58" s="67">
        <v>2.579082359646623</v>
      </c>
      <c r="H58" s="65">
        <v>252</v>
      </c>
      <c r="I58" s="67">
        <v>1.7953833000854944</v>
      </c>
      <c r="J58" s="67"/>
      <c r="K58" s="60">
        <v>7637.024999999999</v>
      </c>
      <c r="M58" s="19"/>
      <c r="N58" s="15"/>
      <c r="O58" s="16"/>
      <c r="P58" s="8"/>
      <c r="Q58" s="20"/>
    </row>
    <row r="59" spans="1:17" ht="25.5" customHeight="1">
      <c r="A59" s="25"/>
      <c r="B59" s="25"/>
      <c r="C59" s="25"/>
      <c r="D59" s="25"/>
      <c r="E59" s="26"/>
      <c r="F59" s="25"/>
      <c r="G59" s="26"/>
      <c r="H59" s="25"/>
      <c r="I59" s="26"/>
      <c r="J59" s="26"/>
      <c r="K59" s="25"/>
      <c r="M59" s="19"/>
      <c r="N59" s="15"/>
      <c r="O59" s="16"/>
      <c r="P59" s="8"/>
      <c r="Q59" s="20"/>
    </row>
    <row r="60" spans="1:12" ht="25.5" customHeight="1">
      <c r="A60" s="5" t="s">
        <v>1</v>
      </c>
      <c r="B60" s="25" t="s">
        <v>34</v>
      </c>
      <c r="C60" s="25"/>
      <c r="D60" s="25"/>
      <c r="E60" s="26"/>
      <c r="F60" s="49"/>
      <c r="G60" s="50"/>
      <c r="H60" s="49"/>
      <c r="I60" s="50"/>
      <c r="J60" s="50"/>
      <c r="K60" s="59"/>
      <c r="L60" s="2"/>
    </row>
    <row r="61" spans="1:12" ht="16.5" customHeight="1">
      <c r="A61" s="25"/>
      <c r="B61" s="49"/>
      <c r="C61" s="25"/>
      <c r="D61" s="28"/>
      <c r="E61" s="26"/>
      <c r="F61" s="49"/>
      <c r="G61" s="50"/>
      <c r="H61" s="49"/>
      <c r="I61" s="50"/>
      <c r="J61" s="50"/>
      <c r="K61" s="59"/>
      <c r="L61" s="2"/>
    </row>
    <row r="62" spans="1:12" ht="121.5">
      <c r="A62" s="27" t="s">
        <v>2</v>
      </c>
      <c r="B62" s="28" t="s">
        <v>21</v>
      </c>
      <c r="C62" s="27"/>
      <c r="D62" s="28" t="s">
        <v>13</v>
      </c>
      <c r="E62" s="29" t="s">
        <v>3</v>
      </c>
      <c r="F62" s="28" t="s">
        <v>19</v>
      </c>
      <c r="G62" s="29" t="s">
        <v>3</v>
      </c>
      <c r="H62" s="28" t="s">
        <v>18</v>
      </c>
      <c r="I62" s="29" t="s">
        <v>3</v>
      </c>
      <c r="J62" s="29"/>
      <c r="K62" s="30" t="s">
        <v>20</v>
      </c>
      <c r="L62" s="3"/>
    </row>
    <row r="63" spans="1:12" ht="25.5" customHeight="1">
      <c r="A63" s="25"/>
      <c r="B63" s="25"/>
      <c r="C63" s="25"/>
      <c r="D63" s="25"/>
      <c r="E63" s="26"/>
      <c r="F63" s="25"/>
      <c r="G63" s="26"/>
      <c r="H63" s="25"/>
      <c r="I63" s="26"/>
      <c r="J63" s="26"/>
      <c r="K63" s="25"/>
      <c r="L63" s="2"/>
    </row>
    <row r="64" spans="1:11" s="2" customFormat="1" ht="25.5" customHeight="1">
      <c r="A64" s="33">
        <v>40269</v>
      </c>
      <c r="B64" s="34">
        <f>SUM(B22+B43)</f>
        <v>21211</v>
      </c>
      <c r="C64" s="23"/>
      <c r="D64" s="34">
        <f>SUM(D22+D43)</f>
        <v>3689</v>
      </c>
      <c r="E64" s="35">
        <f>SUM((D64/$B64)*100)</f>
        <v>17.39191928716232</v>
      </c>
      <c r="F64" s="34">
        <f>SUM(F22+F43)</f>
        <v>753</v>
      </c>
      <c r="G64" s="35">
        <f>SUM((F64/$B64)*100)</f>
        <v>3.5500447880816557</v>
      </c>
      <c r="H64" s="34">
        <f>SUM(H22+H43)</f>
        <v>228</v>
      </c>
      <c r="I64" s="35">
        <f>SUM((H64/$B64)*100)</f>
        <v>1.0749139597378718</v>
      </c>
      <c r="J64" s="35"/>
      <c r="K64" s="34">
        <f>SUM(K22+K43)</f>
        <v>8887.475</v>
      </c>
    </row>
    <row r="65" spans="1:11" s="2" customFormat="1" ht="25.5" customHeight="1">
      <c r="A65" s="33">
        <v>40299</v>
      </c>
      <c r="B65" s="34">
        <f>SUM(B23+B44)</f>
        <v>18111</v>
      </c>
      <c r="C65" s="23"/>
      <c r="D65" s="34">
        <f>SUM(D23+D44)</f>
        <v>3526</v>
      </c>
      <c r="E65" s="35">
        <f>SUM((D65/$B65)*100)</f>
        <v>19.468831097123296</v>
      </c>
      <c r="F65" s="34">
        <f>SUM(F23+F44)</f>
        <v>814</v>
      </c>
      <c r="G65" s="35">
        <f>SUM((F65/$B65)*100)</f>
        <v>4.494506101264425</v>
      </c>
      <c r="H65" s="34">
        <f>SUM(H23+H44)</f>
        <v>249</v>
      </c>
      <c r="I65" s="35">
        <f>SUM((H65/$B65)*100)</f>
        <v>1.3748550604604937</v>
      </c>
      <c r="J65" s="35"/>
      <c r="K65" s="34">
        <f>SUM(K23+K44)</f>
        <v>8316.275</v>
      </c>
    </row>
    <row r="66" spans="1:13" s="2" customFormat="1" ht="25.5" customHeight="1">
      <c r="A66" s="33">
        <v>40330</v>
      </c>
      <c r="B66" s="34">
        <f aca="true" t="shared" si="0" ref="B66:B75">SUM(B24+B45)</f>
        <v>15664</v>
      </c>
      <c r="C66" s="23"/>
      <c r="D66" s="34">
        <f aca="true" t="shared" si="1" ref="D66:D75">SUM(D24+D45)</f>
        <v>3620</v>
      </c>
      <c r="E66" s="35">
        <f aca="true" t="shared" si="2" ref="E66:E75">SUM((D66/$B66)*100)</f>
        <v>23.110316649642492</v>
      </c>
      <c r="F66" s="34">
        <f aca="true" t="shared" si="3" ref="F66:F75">SUM(F24+F45)</f>
        <v>629</v>
      </c>
      <c r="G66" s="35">
        <f aca="true" t="shared" si="4" ref="G66:G75">SUM((F66/$B66)*100)</f>
        <v>4.015577119509704</v>
      </c>
      <c r="H66" s="34">
        <f aca="true" t="shared" si="5" ref="H66:H75">SUM(H24+H45)</f>
        <v>190</v>
      </c>
      <c r="I66" s="35">
        <f aca="true" t="shared" si="6" ref="I66:I75">SUM((H66/$B66)*100)</f>
        <v>1.2129724208375894</v>
      </c>
      <c r="J66" s="35"/>
      <c r="K66" s="34">
        <f aca="true" t="shared" si="7" ref="K66:K75">SUM(K24+K45)</f>
        <v>7304.299999999999</v>
      </c>
      <c r="M66" s="22"/>
    </row>
    <row r="67" spans="1:18" s="2" customFormat="1" ht="25.5" customHeight="1">
      <c r="A67" s="33">
        <v>40360</v>
      </c>
      <c r="B67" s="75">
        <f t="shared" si="0"/>
        <v>16927</v>
      </c>
      <c r="C67" s="23"/>
      <c r="D67" s="34">
        <f t="shared" si="1"/>
        <v>3422</v>
      </c>
      <c r="E67" s="35">
        <f t="shared" si="2"/>
        <v>20.216222602942043</v>
      </c>
      <c r="F67" s="34">
        <f t="shared" si="3"/>
        <v>546</v>
      </c>
      <c r="G67" s="35">
        <f t="shared" si="4"/>
        <v>3.2256158799551016</v>
      </c>
      <c r="H67" s="34">
        <f t="shared" si="5"/>
        <v>197</v>
      </c>
      <c r="I67" s="35">
        <f t="shared" si="6"/>
        <v>1.1638211141962544</v>
      </c>
      <c r="J67" s="35"/>
      <c r="K67" s="75">
        <f t="shared" si="7"/>
        <v>7565.675</v>
      </c>
      <c r="M67" s="21"/>
      <c r="N67" s="14"/>
      <c r="O67" s="1"/>
      <c r="P67"/>
      <c r="Q67" s="1"/>
      <c r="R67" s="13"/>
    </row>
    <row r="68" spans="1:18" s="2" customFormat="1" ht="25.5" customHeight="1">
      <c r="A68" s="33">
        <v>40391</v>
      </c>
      <c r="B68" s="34">
        <f t="shared" si="0"/>
        <v>15051</v>
      </c>
      <c r="C68" s="23"/>
      <c r="D68" s="34">
        <f t="shared" si="1"/>
        <v>3004</v>
      </c>
      <c r="E68" s="35">
        <f t="shared" si="2"/>
        <v>19.95880672380573</v>
      </c>
      <c r="F68" s="34">
        <f t="shared" si="3"/>
        <v>352</v>
      </c>
      <c r="G68" s="35">
        <f t="shared" si="4"/>
        <v>2.338715035545811</v>
      </c>
      <c r="H68" s="34">
        <f t="shared" si="5"/>
        <v>172</v>
      </c>
      <c r="I68" s="35">
        <f t="shared" si="6"/>
        <v>1.142781210550794</v>
      </c>
      <c r="J68" s="35"/>
      <c r="K68" s="34">
        <f t="shared" si="7"/>
        <v>6447.075</v>
      </c>
      <c r="M68"/>
      <c r="N68" s="14"/>
      <c r="O68" s="1"/>
      <c r="P68"/>
      <c r="Q68" s="1"/>
      <c r="R68" s="13"/>
    </row>
    <row r="69" spans="1:18" s="2" customFormat="1" ht="25.5" customHeight="1">
      <c r="A69" s="33">
        <v>40422</v>
      </c>
      <c r="B69" s="34">
        <f t="shared" si="0"/>
        <v>15021</v>
      </c>
      <c r="C69" s="23"/>
      <c r="D69" s="34">
        <f t="shared" si="1"/>
        <v>3091</v>
      </c>
      <c r="E69" s="35">
        <f t="shared" si="2"/>
        <v>20.57785766593436</v>
      </c>
      <c r="F69" s="34">
        <f t="shared" si="3"/>
        <v>573</v>
      </c>
      <c r="G69" s="35">
        <f t="shared" si="4"/>
        <v>3.8146594767325746</v>
      </c>
      <c r="H69" s="34">
        <f t="shared" si="5"/>
        <v>234</v>
      </c>
      <c r="I69" s="35">
        <f t="shared" si="6"/>
        <v>1.5578190533253444</v>
      </c>
      <c r="J69" s="35"/>
      <c r="K69" s="34">
        <f t="shared" si="7"/>
        <v>6883.8</v>
      </c>
      <c r="M69"/>
      <c r="N69" s="14"/>
      <c r="O69" s="1"/>
      <c r="P69"/>
      <c r="Q69" s="1"/>
      <c r="R69" s="13"/>
    </row>
    <row r="70" spans="1:18" s="2" customFormat="1" ht="25.5" customHeight="1">
      <c r="A70" s="33">
        <v>40452</v>
      </c>
      <c r="B70" s="34">
        <f t="shared" si="0"/>
        <v>22853</v>
      </c>
      <c r="C70" s="23"/>
      <c r="D70" s="34">
        <f t="shared" si="1"/>
        <v>3593</v>
      </c>
      <c r="E70" s="35">
        <f t="shared" si="2"/>
        <v>15.722224653218394</v>
      </c>
      <c r="F70" s="34">
        <f t="shared" si="3"/>
        <v>501</v>
      </c>
      <c r="G70" s="35">
        <f t="shared" si="4"/>
        <v>2.1922723493633223</v>
      </c>
      <c r="H70" s="34">
        <f t="shared" si="5"/>
        <v>223</v>
      </c>
      <c r="I70" s="35">
        <f t="shared" si="6"/>
        <v>0.975801864087866</v>
      </c>
      <c r="J70" s="35"/>
      <c r="K70" s="34">
        <f t="shared" si="7"/>
        <v>8067.450000000001</v>
      </c>
      <c r="M70"/>
      <c r="N70" s="14"/>
      <c r="O70" s="1"/>
      <c r="P70"/>
      <c r="Q70" s="1"/>
      <c r="R70" s="13"/>
    </row>
    <row r="71" spans="1:18" s="2" customFormat="1" ht="25.5" customHeight="1">
      <c r="A71" s="33">
        <v>40483</v>
      </c>
      <c r="B71" s="34">
        <f t="shared" si="0"/>
        <v>16250</v>
      </c>
      <c r="C71" s="23"/>
      <c r="D71" s="34">
        <f t="shared" si="1"/>
        <v>3650</v>
      </c>
      <c r="E71" s="35">
        <f t="shared" si="2"/>
        <v>22.46153846153846</v>
      </c>
      <c r="F71" s="34">
        <f t="shared" si="3"/>
        <v>566</v>
      </c>
      <c r="G71" s="35">
        <f t="shared" si="4"/>
        <v>3.483076923076923</v>
      </c>
      <c r="H71" s="34">
        <f t="shared" si="5"/>
        <v>244</v>
      </c>
      <c r="I71" s="35">
        <f t="shared" si="6"/>
        <v>1.5015384615384617</v>
      </c>
      <c r="J71" s="35"/>
      <c r="K71" s="34">
        <f t="shared" si="7"/>
        <v>6682.625</v>
      </c>
      <c r="M71"/>
      <c r="N71" s="14"/>
      <c r="O71" s="1"/>
      <c r="P71"/>
      <c r="Q71" s="1"/>
      <c r="R71" s="13"/>
    </row>
    <row r="72" spans="1:18" s="2" customFormat="1" ht="25.5" customHeight="1">
      <c r="A72" s="33">
        <v>40513</v>
      </c>
      <c r="B72" s="34">
        <f t="shared" si="0"/>
        <v>13749</v>
      </c>
      <c r="C72" s="23"/>
      <c r="D72" s="34">
        <f t="shared" si="1"/>
        <v>2273</v>
      </c>
      <c r="E72" s="35">
        <f t="shared" si="2"/>
        <v>16.53211142628555</v>
      </c>
      <c r="F72" s="34">
        <f t="shared" si="3"/>
        <v>425</v>
      </c>
      <c r="G72" s="35">
        <f t="shared" si="4"/>
        <v>3.0911339006473195</v>
      </c>
      <c r="H72" s="34">
        <f t="shared" si="5"/>
        <v>174</v>
      </c>
      <c r="I72" s="35">
        <f t="shared" si="6"/>
        <v>1.2655465852061967</v>
      </c>
      <c r="J72" s="35"/>
      <c r="K72" s="34">
        <f t="shared" si="7"/>
        <v>5823.650000000001</v>
      </c>
      <c r="M72"/>
      <c r="N72"/>
      <c r="O72" s="1"/>
      <c r="P72"/>
      <c r="Q72" s="1"/>
      <c r="R72"/>
    </row>
    <row r="73" spans="1:18" s="2" customFormat="1" ht="25.5" customHeight="1">
      <c r="A73" s="33">
        <v>40544</v>
      </c>
      <c r="B73" s="34">
        <f t="shared" si="0"/>
        <v>28925</v>
      </c>
      <c r="C73" s="23"/>
      <c r="D73" s="34">
        <f t="shared" si="1"/>
        <v>5644</v>
      </c>
      <c r="E73" s="35">
        <f t="shared" si="2"/>
        <v>19.512532411408817</v>
      </c>
      <c r="F73" s="34">
        <f t="shared" si="3"/>
        <v>850</v>
      </c>
      <c r="G73" s="35">
        <f t="shared" si="4"/>
        <v>2.938634399308557</v>
      </c>
      <c r="H73" s="34">
        <f t="shared" si="5"/>
        <v>264</v>
      </c>
      <c r="I73" s="35">
        <f t="shared" si="6"/>
        <v>0.9127052722558341</v>
      </c>
      <c r="J73" s="35"/>
      <c r="K73" s="34">
        <f t="shared" si="7"/>
        <v>8551.375</v>
      </c>
      <c r="N73" s="11"/>
      <c r="O73" s="12"/>
      <c r="P73" s="11"/>
      <c r="Q73" s="12"/>
      <c r="R73" s="10"/>
    </row>
    <row r="74" spans="1:18" s="2" customFormat="1" ht="25.5" customHeight="1">
      <c r="A74" s="33">
        <v>40575</v>
      </c>
      <c r="B74" s="34">
        <f t="shared" si="0"/>
        <v>22010</v>
      </c>
      <c r="C74" s="23"/>
      <c r="D74" s="34">
        <f t="shared" si="1"/>
        <v>5364</v>
      </c>
      <c r="E74" s="35">
        <f t="shared" si="2"/>
        <v>24.37074057246706</v>
      </c>
      <c r="F74" s="34">
        <f t="shared" si="3"/>
        <v>1156</v>
      </c>
      <c r="G74" s="35">
        <f t="shared" si="4"/>
        <v>5.252158109950022</v>
      </c>
      <c r="H74" s="34">
        <f t="shared" si="5"/>
        <v>318</v>
      </c>
      <c r="I74" s="35">
        <f t="shared" si="6"/>
        <v>1.444797819173103</v>
      </c>
      <c r="J74" s="35"/>
      <c r="K74" s="34">
        <f t="shared" si="7"/>
        <v>8068.025</v>
      </c>
      <c r="N74" s="11"/>
      <c r="O74" s="12"/>
      <c r="P74" s="11"/>
      <c r="Q74" s="12"/>
      <c r="R74" s="10"/>
    </row>
    <row r="75" spans="1:18" s="2" customFormat="1" ht="25.5" customHeight="1">
      <c r="A75" s="33">
        <v>40603</v>
      </c>
      <c r="B75" s="34">
        <f t="shared" si="0"/>
        <v>17812</v>
      </c>
      <c r="C75" s="23"/>
      <c r="D75" s="34">
        <f t="shared" si="1"/>
        <v>4249</v>
      </c>
      <c r="E75" s="35">
        <f t="shared" si="2"/>
        <v>23.854704693465077</v>
      </c>
      <c r="F75" s="34">
        <f t="shared" si="3"/>
        <v>870</v>
      </c>
      <c r="G75" s="35">
        <f t="shared" si="4"/>
        <v>4.884347630810689</v>
      </c>
      <c r="H75" s="34">
        <f t="shared" si="5"/>
        <v>256</v>
      </c>
      <c r="I75" s="35">
        <f t="shared" si="6"/>
        <v>1.4372333258477432</v>
      </c>
      <c r="J75" s="35"/>
      <c r="K75" s="34">
        <f t="shared" si="7"/>
        <v>7823.95</v>
      </c>
      <c r="N75" s="11"/>
      <c r="O75" s="12"/>
      <c r="P75" s="11"/>
      <c r="Q75" s="12"/>
      <c r="R75" s="10"/>
    </row>
    <row r="76" spans="1:11" s="2" customFormat="1" ht="24.75" customHeight="1">
      <c r="A76" s="37"/>
      <c r="B76" s="53"/>
      <c r="C76" s="54"/>
      <c r="D76" s="53"/>
      <c r="E76" s="55"/>
      <c r="F76" s="53"/>
      <c r="G76" s="55"/>
      <c r="H76" s="53"/>
      <c r="I76" s="55"/>
      <c r="J76" s="55"/>
      <c r="K76" s="61"/>
    </row>
    <row r="77" spans="1:11" s="9" customFormat="1" ht="25.5" customHeight="1">
      <c r="A77" s="41" t="s">
        <v>31</v>
      </c>
      <c r="B77" s="41">
        <f>SUM(B64:B76)</f>
        <v>223584</v>
      </c>
      <c r="C77" s="41"/>
      <c r="D77" s="41">
        <f>SUM(D64:D76)</f>
        <v>45125</v>
      </c>
      <c r="E77" s="57">
        <f>SUM((D77/$B77)*100)</f>
        <v>20.182571203663947</v>
      </c>
      <c r="F77" s="41">
        <f>SUM(F64:F76)</f>
        <v>8035</v>
      </c>
      <c r="G77" s="57">
        <f>SUM((F77/$B77)*100)</f>
        <v>3.593727637040218</v>
      </c>
      <c r="H77" s="41">
        <f>SUM(H64:H76)</f>
        <v>2749</v>
      </c>
      <c r="I77" s="57">
        <f>SUM((H77/$B77)*100)</f>
        <v>1.229515528839273</v>
      </c>
      <c r="J77" s="57"/>
      <c r="K77" s="41">
        <f>SUM(K64:K76)</f>
        <v>90421.67499999999</v>
      </c>
    </row>
    <row r="78" spans="1:11" ht="25.5" customHeight="1">
      <c r="A78" s="41"/>
      <c r="B78" s="25"/>
      <c r="C78" s="25"/>
      <c r="D78" s="25"/>
      <c r="E78" s="57"/>
      <c r="F78" s="25"/>
      <c r="G78" s="57"/>
      <c r="H78" s="25"/>
      <c r="I78" s="57"/>
      <c r="J78" s="26"/>
      <c r="K78" s="25"/>
    </row>
    <row r="79" spans="1:17" s="24" customFormat="1" ht="25.5" customHeight="1">
      <c r="A79" s="65" t="s">
        <v>6</v>
      </c>
      <c r="B79" s="65">
        <f>SUM(B58+B37)</f>
        <v>229008</v>
      </c>
      <c r="C79" s="65"/>
      <c r="D79" s="65">
        <f>SUM(D58+D37)</f>
        <v>40259</v>
      </c>
      <c r="E79" s="57">
        <f>SUM((D79/$B79)*100)</f>
        <v>17.579735205757004</v>
      </c>
      <c r="F79" s="65">
        <f>SUM(F58+F37)</f>
        <v>9171</v>
      </c>
      <c r="G79" s="57">
        <f>SUM((F79/$B79)*100)</f>
        <v>4.004663592538252</v>
      </c>
      <c r="H79" s="65">
        <f>SUM(H58+H37)</f>
        <v>6523</v>
      </c>
      <c r="I79" s="57">
        <f>SUM((H79/$B79)*100)</f>
        <v>2.848372109271292</v>
      </c>
      <c r="J79" s="69"/>
      <c r="K79" s="65">
        <f>SUM(K58+K37)</f>
        <v>111042.47499999999</v>
      </c>
      <c r="L79" s="71"/>
      <c r="O79" s="1"/>
      <c r="Q79" s="1"/>
    </row>
    <row r="80" spans="1:11" ht="25.5" customHeight="1">
      <c r="A80" s="25"/>
      <c r="B80" s="25"/>
      <c r="C80" s="25"/>
      <c r="D80" s="25"/>
      <c r="E80" s="26"/>
      <c r="F80" s="25"/>
      <c r="G80" s="62"/>
      <c r="H80" s="63"/>
      <c r="I80" s="26"/>
      <c r="J80" s="26"/>
      <c r="K80" s="25"/>
    </row>
    <row r="81" spans="1:11" ht="39.75" customHeight="1">
      <c r="A81" s="5" t="s">
        <v>7</v>
      </c>
      <c r="B81" s="25"/>
      <c r="C81" s="23"/>
      <c r="D81" s="23"/>
      <c r="E81" s="48"/>
      <c r="F81" s="49"/>
      <c r="G81" s="50"/>
      <c r="H81" s="49"/>
      <c r="I81" s="50"/>
      <c r="J81" s="50"/>
      <c r="K81" s="51"/>
    </row>
    <row r="82" spans="1:11" ht="25.5" customHeight="1">
      <c r="A82" s="25"/>
      <c r="B82" s="25"/>
      <c r="C82" s="25"/>
      <c r="D82" s="25"/>
      <c r="E82" s="26"/>
      <c r="F82" s="49"/>
      <c r="G82" s="50"/>
      <c r="H82" s="49"/>
      <c r="I82" s="50"/>
      <c r="J82" s="50"/>
      <c r="K82" s="51"/>
    </row>
    <row r="83" spans="1:12" ht="121.5">
      <c r="A83" s="27" t="s">
        <v>2</v>
      </c>
      <c r="B83" s="28" t="s">
        <v>21</v>
      </c>
      <c r="C83" s="27"/>
      <c r="D83" s="28" t="s">
        <v>13</v>
      </c>
      <c r="E83" s="29" t="s">
        <v>3</v>
      </c>
      <c r="F83" s="28" t="s">
        <v>19</v>
      </c>
      <c r="G83" s="29" t="s">
        <v>3</v>
      </c>
      <c r="H83" s="28" t="s">
        <v>18</v>
      </c>
      <c r="I83" s="29" t="s">
        <v>3</v>
      </c>
      <c r="J83" s="29"/>
      <c r="K83" s="30" t="s">
        <v>20</v>
      </c>
      <c r="L83" s="3"/>
    </row>
    <row r="84" spans="1:11" ht="25.5" customHeight="1">
      <c r="A84" s="25"/>
      <c r="B84" s="25"/>
      <c r="C84" s="25"/>
      <c r="D84" s="25"/>
      <c r="E84" s="26"/>
      <c r="F84" s="25"/>
      <c r="G84" s="26"/>
      <c r="H84" s="25"/>
      <c r="I84" s="26"/>
      <c r="J84" s="26"/>
      <c r="K84" s="52"/>
    </row>
    <row r="85" spans="1:17" ht="25.5" customHeight="1">
      <c r="A85" s="33">
        <v>40269</v>
      </c>
      <c r="B85" s="34">
        <v>610</v>
      </c>
      <c r="C85" s="23"/>
      <c r="D85" s="34">
        <v>192</v>
      </c>
      <c r="E85" s="35">
        <f>SUM((D85/$B85)*100)</f>
        <v>31.475409836065577</v>
      </c>
      <c r="F85" s="23">
        <v>64</v>
      </c>
      <c r="G85" s="35">
        <f>SUM((F85/$B85)*100)</f>
        <v>10.491803278688524</v>
      </c>
      <c r="H85" s="23">
        <v>24</v>
      </c>
      <c r="I85" s="35">
        <f>SUM((H85/$B85)*100)</f>
        <v>3.934426229508197</v>
      </c>
      <c r="J85" s="35"/>
      <c r="K85" s="36">
        <v>339.675</v>
      </c>
      <c r="M85" s="1"/>
      <c r="Q85"/>
    </row>
    <row r="86" spans="1:11" ht="25.5" customHeight="1">
      <c r="A86" s="33">
        <v>40299</v>
      </c>
      <c r="B86" s="34">
        <v>525</v>
      </c>
      <c r="C86" s="23"/>
      <c r="D86" s="34">
        <v>136</v>
      </c>
      <c r="E86" s="35">
        <v>25.9047619047619</v>
      </c>
      <c r="F86" s="23">
        <v>15</v>
      </c>
      <c r="G86" s="35">
        <v>2.857142857142857</v>
      </c>
      <c r="H86" s="23">
        <v>6</v>
      </c>
      <c r="I86" s="35">
        <v>1.1428571428571428</v>
      </c>
      <c r="J86" s="35"/>
      <c r="K86" s="36">
        <v>349.2</v>
      </c>
    </row>
    <row r="87" spans="1:17" ht="25.5" customHeight="1">
      <c r="A87" s="33">
        <v>40330</v>
      </c>
      <c r="B87" s="34">
        <v>452</v>
      </c>
      <c r="C87" s="23"/>
      <c r="D87" s="34">
        <v>138</v>
      </c>
      <c r="E87" s="35">
        <v>30.53097345132743</v>
      </c>
      <c r="F87" s="23">
        <v>22</v>
      </c>
      <c r="G87" s="35">
        <v>4.867256637168142</v>
      </c>
      <c r="H87" s="23">
        <v>9</v>
      </c>
      <c r="I87" s="35">
        <v>1.991150442477876</v>
      </c>
      <c r="K87" s="23">
        <v>316.8</v>
      </c>
      <c r="L87" s="1"/>
      <c r="N87" s="1"/>
      <c r="O87"/>
      <c r="Q87"/>
    </row>
    <row r="88" spans="1:18" ht="25.5" customHeight="1">
      <c r="A88" s="33">
        <v>40360</v>
      </c>
      <c r="B88" s="34">
        <v>438</v>
      </c>
      <c r="C88" s="23"/>
      <c r="D88" s="34">
        <v>85</v>
      </c>
      <c r="E88" s="35">
        <f>SUM((D88/$B88)*100)</f>
        <v>19.406392694063925</v>
      </c>
      <c r="F88" s="34">
        <v>8</v>
      </c>
      <c r="G88" s="35">
        <f>SUM((F88/$B88)*100)</f>
        <v>1.82648401826484</v>
      </c>
      <c r="H88" s="34">
        <v>4</v>
      </c>
      <c r="I88" s="35">
        <f>SUM((H88/$B88)*100)</f>
        <v>0.91324200913242</v>
      </c>
      <c r="J88" s="35"/>
      <c r="K88" s="36">
        <v>331.8</v>
      </c>
      <c r="M88" s="22"/>
      <c r="N88" s="7"/>
      <c r="O88" s="8"/>
      <c r="P88" s="7"/>
      <c r="Q88" s="8"/>
      <c r="R88" s="7"/>
    </row>
    <row r="89" spans="1:17" ht="25.5" customHeight="1">
      <c r="A89" s="33">
        <v>40391</v>
      </c>
      <c r="B89" s="34">
        <v>341</v>
      </c>
      <c r="C89" s="23"/>
      <c r="D89" s="34">
        <v>95</v>
      </c>
      <c r="E89" s="35">
        <f>SUM((D89/$B89)*100)</f>
        <v>27.859237536656888</v>
      </c>
      <c r="F89" s="23">
        <v>4</v>
      </c>
      <c r="G89" s="35">
        <f>SUM((F89/$B89)*100)</f>
        <v>1.1730205278592376</v>
      </c>
      <c r="H89" s="23">
        <v>4</v>
      </c>
      <c r="I89" s="35">
        <f>SUM((H89/$B89)*100)</f>
        <v>1.1730205278592376</v>
      </c>
      <c r="J89" s="35"/>
      <c r="K89" s="36">
        <v>237.45</v>
      </c>
      <c r="L89" s="15"/>
      <c r="M89" s="16"/>
      <c r="N89" s="8"/>
      <c r="O89" s="7"/>
      <c r="P89" s="20"/>
      <c r="Q89"/>
    </row>
    <row r="90" spans="1:18" ht="25.5" customHeight="1">
      <c r="A90" s="33">
        <v>40422</v>
      </c>
      <c r="B90" s="34">
        <v>337</v>
      </c>
      <c r="C90" s="23"/>
      <c r="D90" s="34">
        <v>99</v>
      </c>
      <c r="E90" s="35">
        <f>SUM((D90/$B90)*100)</f>
        <v>29.376854599406528</v>
      </c>
      <c r="F90" s="23">
        <v>10</v>
      </c>
      <c r="G90" s="35">
        <f>SUM((F90/$B90)*100)</f>
        <v>2.967359050445104</v>
      </c>
      <c r="H90" s="23">
        <v>9</v>
      </c>
      <c r="I90" s="35">
        <f>SUM((H90/$B90)*100)</f>
        <v>2.6706231454005933</v>
      </c>
      <c r="J90" s="35"/>
      <c r="K90" s="36">
        <v>231.675</v>
      </c>
      <c r="M90" s="19"/>
      <c r="N90" s="15"/>
      <c r="O90" s="16"/>
      <c r="P90" s="8"/>
      <c r="Q90" s="7"/>
      <c r="R90" s="20"/>
    </row>
    <row r="91" spans="1:17" ht="25.5" customHeight="1">
      <c r="A91" s="33">
        <v>40452</v>
      </c>
      <c r="B91" s="34">
        <v>457</v>
      </c>
      <c r="C91" s="23"/>
      <c r="D91" s="34">
        <v>68</v>
      </c>
      <c r="E91" s="35">
        <v>14.87964989059081</v>
      </c>
      <c r="F91" s="23">
        <v>4</v>
      </c>
      <c r="G91" s="35">
        <v>0.87527352297593</v>
      </c>
      <c r="H91" s="23">
        <v>8</v>
      </c>
      <c r="I91" s="35">
        <v>1.75054704595186</v>
      </c>
      <c r="J91" s="23"/>
      <c r="K91" s="79">
        <v>244.425</v>
      </c>
      <c r="L91" s="15"/>
      <c r="M91" s="16"/>
      <c r="N91" s="8"/>
      <c r="O91" s="7"/>
      <c r="P91" s="20"/>
      <c r="Q91"/>
    </row>
    <row r="92" spans="1:17" ht="24" customHeight="1">
      <c r="A92" s="33">
        <v>40483</v>
      </c>
      <c r="B92" s="34">
        <v>376</v>
      </c>
      <c r="C92" s="23"/>
      <c r="D92" s="34">
        <v>190</v>
      </c>
      <c r="E92" s="35">
        <v>50.53191489361703</v>
      </c>
      <c r="F92" s="23">
        <v>35</v>
      </c>
      <c r="G92" s="35">
        <v>9.308510638297872</v>
      </c>
      <c r="H92" s="23">
        <v>22</v>
      </c>
      <c r="I92" s="35">
        <v>5.851063829787234</v>
      </c>
      <c r="J92" s="23"/>
      <c r="K92" s="79">
        <v>213.825</v>
      </c>
      <c r="L92" s="15"/>
      <c r="M92" s="16"/>
      <c r="N92" s="8"/>
      <c r="O92" s="7"/>
      <c r="P92" s="20"/>
      <c r="Q92"/>
    </row>
    <row r="93" spans="1:17" ht="24" customHeight="1">
      <c r="A93" s="33">
        <v>40513</v>
      </c>
      <c r="B93" s="34">
        <v>261</v>
      </c>
      <c r="C93" s="23"/>
      <c r="D93" s="34">
        <v>44</v>
      </c>
      <c r="E93" s="35">
        <f>SUM((D93/$B93)*100)</f>
        <v>16.85823754789272</v>
      </c>
      <c r="F93" s="23">
        <v>1</v>
      </c>
      <c r="G93" s="35">
        <f>SUM((F93/$B93)*100)</f>
        <v>0.38314176245210724</v>
      </c>
      <c r="H93" s="23">
        <v>6</v>
      </c>
      <c r="I93" s="35">
        <f>SUM((H93/$B93)*100)</f>
        <v>2.2988505747126435</v>
      </c>
      <c r="J93" s="35"/>
      <c r="K93" s="36">
        <v>162.45</v>
      </c>
      <c r="L93" s="15"/>
      <c r="M93" s="16"/>
      <c r="N93" s="8"/>
      <c r="O93" s="7"/>
      <c r="P93" s="20"/>
      <c r="Q93"/>
    </row>
    <row r="94" spans="1:16" s="25" customFormat="1" ht="24" customHeight="1">
      <c r="A94" s="33">
        <v>40544</v>
      </c>
      <c r="B94" s="34">
        <v>466</v>
      </c>
      <c r="C94" s="23"/>
      <c r="D94" s="34">
        <v>115</v>
      </c>
      <c r="E94" s="35">
        <f>SUM((D94/$B94)*100)</f>
        <v>24.678111587982833</v>
      </c>
      <c r="F94" s="23">
        <v>10</v>
      </c>
      <c r="G94" s="35">
        <f>SUM((F94/$B94)*100)</f>
        <v>2.1459227467811157</v>
      </c>
      <c r="H94" s="23">
        <v>4</v>
      </c>
      <c r="I94" s="35">
        <f>SUM((H94/$B94)*100)</f>
        <v>0.8583690987124464</v>
      </c>
      <c r="J94" s="35"/>
      <c r="K94" s="36">
        <v>221.475</v>
      </c>
      <c r="L94" s="80"/>
      <c r="M94" s="80"/>
      <c r="N94" s="62"/>
      <c r="O94" s="63"/>
      <c r="P94" s="81"/>
    </row>
    <row r="95" spans="1:13" s="25" customFormat="1" ht="24" customHeight="1">
      <c r="A95" s="33">
        <v>40575</v>
      </c>
      <c r="B95" s="34">
        <v>412</v>
      </c>
      <c r="C95" s="34"/>
      <c r="D95" s="34">
        <v>84</v>
      </c>
      <c r="E95" s="35">
        <f>SUM((D95/$B95)*100)</f>
        <v>20.388349514563107</v>
      </c>
      <c r="F95" s="23">
        <v>10</v>
      </c>
      <c r="G95" s="35">
        <f>SUM((F95/$B95)*100)</f>
        <v>2.4271844660194173</v>
      </c>
      <c r="H95" s="23">
        <v>7</v>
      </c>
      <c r="I95" s="35">
        <f>SUM((H95/$B95)*100)</f>
        <v>1.6990291262135921</v>
      </c>
      <c r="J95" s="35"/>
      <c r="K95" s="36">
        <v>199.8</v>
      </c>
      <c r="L95" s="63"/>
      <c r="M95" s="81"/>
    </row>
    <row r="96" spans="1:17" ht="24" customHeight="1">
      <c r="A96" s="33">
        <v>40603</v>
      </c>
      <c r="B96" s="34">
        <v>358</v>
      </c>
      <c r="C96" s="34"/>
      <c r="D96" s="34">
        <v>82</v>
      </c>
      <c r="E96" s="35">
        <f>SUM((D96/$B96)*100)</f>
        <v>22.905027932960895</v>
      </c>
      <c r="F96" s="23">
        <v>4</v>
      </c>
      <c r="G96" s="35">
        <f>SUM((F96/$B96)*100)</f>
        <v>1.1173184357541899</v>
      </c>
      <c r="H96" s="23">
        <v>3</v>
      </c>
      <c r="I96" s="35">
        <f>SUM((H96/$B96)*100)</f>
        <v>0.8379888268156425</v>
      </c>
      <c r="J96" s="35"/>
      <c r="K96" s="36">
        <v>205.575</v>
      </c>
      <c r="L96" s="7"/>
      <c r="M96" s="20"/>
      <c r="O96"/>
      <c r="Q96"/>
    </row>
    <row r="97" spans="1:22" s="7" customFormat="1" ht="24" customHeight="1">
      <c r="A97" s="37"/>
      <c r="B97" s="53"/>
      <c r="C97" s="54"/>
      <c r="D97" s="53"/>
      <c r="E97" s="55"/>
      <c r="F97" s="54"/>
      <c r="G97" s="55"/>
      <c r="H97" s="54"/>
      <c r="I97" s="55"/>
      <c r="J97" s="55"/>
      <c r="K97" s="56"/>
      <c r="V97"/>
    </row>
    <row r="98" spans="1:13" ht="25.5" customHeight="1">
      <c r="A98" s="41" t="s">
        <v>31</v>
      </c>
      <c r="B98" s="41">
        <f>SUM(B85:B97)</f>
        <v>5033</v>
      </c>
      <c r="C98" s="41"/>
      <c r="D98" s="41">
        <f>SUM(D85:D97)</f>
        <v>1328</v>
      </c>
      <c r="E98" s="57">
        <f>SUM((D98/$B98)*100)</f>
        <v>26.3858533677727</v>
      </c>
      <c r="F98" s="41">
        <f>SUM(F85:F97)</f>
        <v>187</v>
      </c>
      <c r="G98" s="57">
        <f>SUM((F98/$B98)*100)</f>
        <v>3.715477846214981</v>
      </c>
      <c r="H98" s="41">
        <f>SUM(H85:H97)</f>
        <v>106</v>
      </c>
      <c r="I98" s="57">
        <f>SUM((H98/$B98)*100)</f>
        <v>2.1060997417047487</v>
      </c>
      <c r="J98" s="57"/>
      <c r="K98" s="43">
        <f>SUM(K85:K97)</f>
        <v>3054.1499999999996</v>
      </c>
      <c r="M98" s="7"/>
    </row>
    <row r="99" spans="1:17" ht="25.5" customHeight="1">
      <c r="A99" s="41"/>
      <c r="B99" s="25"/>
      <c r="C99" s="25"/>
      <c r="D99" s="25"/>
      <c r="E99" s="57"/>
      <c r="F99" s="25"/>
      <c r="G99" s="57"/>
      <c r="H99" s="25"/>
      <c r="I99" s="57"/>
      <c r="J99" s="57"/>
      <c r="K99" s="25"/>
      <c r="M99" s="19"/>
      <c r="N99" s="15"/>
      <c r="O99" s="16"/>
      <c r="P99" s="8"/>
      <c r="Q99" s="20"/>
    </row>
    <row r="100" spans="1:17" ht="25.5" customHeight="1">
      <c r="A100" s="44"/>
      <c r="B100" s="45"/>
      <c r="C100" s="45"/>
      <c r="D100" s="45"/>
      <c r="E100" s="58"/>
      <c r="F100" s="45"/>
      <c r="G100" s="58"/>
      <c r="H100" s="45"/>
      <c r="I100" s="58"/>
      <c r="J100" s="58"/>
      <c r="K100" s="47"/>
      <c r="M100" s="19"/>
      <c r="N100" s="15"/>
      <c r="O100" s="16"/>
      <c r="P100" s="8"/>
      <c r="Q100" s="20"/>
    </row>
    <row r="101" spans="1:17" ht="25.5" customHeight="1">
      <c r="A101" s="25"/>
      <c r="B101" s="25"/>
      <c r="C101" s="25"/>
      <c r="D101" s="25"/>
      <c r="E101" s="26"/>
      <c r="F101" s="25"/>
      <c r="G101" s="26"/>
      <c r="H101" s="25"/>
      <c r="I101" s="26"/>
      <c r="J101" s="26"/>
      <c r="K101" s="25"/>
      <c r="M101" s="19"/>
      <c r="N101" s="15"/>
      <c r="O101" s="16"/>
      <c r="P101" s="8"/>
      <c r="Q101" s="20"/>
    </row>
    <row r="102" spans="1:12" ht="25.5" customHeight="1">
      <c r="A102" s="5" t="s">
        <v>8</v>
      </c>
      <c r="B102" s="25" t="s">
        <v>34</v>
      </c>
      <c r="C102" s="25"/>
      <c r="D102" s="25"/>
      <c r="E102" s="26"/>
      <c r="F102" s="49"/>
      <c r="G102" s="50"/>
      <c r="H102" s="49"/>
      <c r="I102" s="50"/>
      <c r="J102" s="50"/>
      <c r="K102" s="59"/>
      <c r="L102" s="2"/>
    </row>
    <row r="103" spans="1:12" ht="16.5" customHeight="1">
      <c r="A103" s="25"/>
      <c r="B103" s="49"/>
      <c r="C103" s="25"/>
      <c r="D103" s="28"/>
      <c r="E103" s="26"/>
      <c r="F103" s="49"/>
      <c r="G103" s="50"/>
      <c r="H103" s="49"/>
      <c r="I103" s="50"/>
      <c r="J103" s="50"/>
      <c r="K103" s="59"/>
      <c r="L103" s="2"/>
    </row>
    <row r="104" spans="1:12" ht="121.5">
      <c r="A104" s="27" t="s">
        <v>2</v>
      </c>
      <c r="B104" s="28" t="s">
        <v>21</v>
      </c>
      <c r="C104" s="27"/>
      <c r="D104" s="28" t="s">
        <v>13</v>
      </c>
      <c r="E104" s="29" t="s">
        <v>3</v>
      </c>
      <c r="F104" s="28" t="s">
        <v>19</v>
      </c>
      <c r="G104" s="29" t="s">
        <v>3</v>
      </c>
      <c r="H104" s="28" t="s">
        <v>18</v>
      </c>
      <c r="I104" s="29" t="s">
        <v>3</v>
      </c>
      <c r="J104" s="29"/>
      <c r="K104" s="30" t="s">
        <v>20</v>
      </c>
      <c r="L104" s="3"/>
    </row>
    <row r="105" spans="1:12" ht="25.5" customHeight="1">
      <c r="A105" s="25"/>
      <c r="B105" s="25"/>
      <c r="C105" s="25"/>
      <c r="D105" s="25"/>
      <c r="E105" s="26"/>
      <c r="F105" s="25"/>
      <c r="G105" s="26"/>
      <c r="H105" s="25"/>
      <c r="I105" s="26"/>
      <c r="J105" s="26"/>
      <c r="K105" s="25"/>
      <c r="L105" s="2"/>
    </row>
    <row r="106" spans="1:11" s="2" customFormat="1" ht="25.5" customHeight="1">
      <c r="A106" s="33">
        <v>40269</v>
      </c>
      <c r="B106" s="34">
        <f aca="true" t="shared" si="8" ref="B106:B117">SUM(B64+B85)</f>
        <v>21821</v>
      </c>
      <c r="C106" s="23"/>
      <c r="D106" s="34">
        <f aca="true" t="shared" si="9" ref="D106:D117">SUM(D64+D85)</f>
        <v>3881</v>
      </c>
      <c r="E106" s="57">
        <f aca="true" t="shared" si="10" ref="E106:E117">SUM((D106/$B106)*100)</f>
        <v>17.78561935749966</v>
      </c>
      <c r="F106" s="34">
        <f aca="true" t="shared" si="11" ref="F106:F117">SUM(F64+F85)</f>
        <v>817</v>
      </c>
      <c r="G106" s="57">
        <f aca="true" t="shared" si="12" ref="G106:G117">SUM((F106/$B106)*100)</f>
        <v>3.7440997204527746</v>
      </c>
      <c r="H106" s="34">
        <f aca="true" t="shared" si="13" ref="H106:H117">SUM(H64+H85)</f>
        <v>252</v>
      </c>
      <c r="I106" s="57">
        <f aca="true" t="shared" si="14" ref="I106:I117">SUM((H106/$B106)*100)</f>
        <v>1.1548508317675632</v>
      </c>
      <c r="J106" s="35"/>
      <c r="K106" s="34">
        <f aca="true" t="shared" si="15" ref="K106:K117">SUM(K64+K85)</f>
        <v>9227.15</v>
      </c>
    </row>
    <row r="107" spans="1:11" s="2" customFormat="1" ht="25.5" customHeight="1">
      <c r="A107" s="33">
        <v>40299</v>
      </c>
      <c r="B107" s="34">
        <f t="shared" si="8"/>
        <v>18636</v>
      </c>
      <c r="C107" s="23"/>
      <c r="D107" s="34">
        <f t="shared" si="9"/>
        <v>3662</v>
      </c>
      <c r="E107" s="57">
        <f t="shared" si="10"/>
        <v>19.650139514917363</v>
      </c>
      <c r="F107" s="34">
        <f t="shared" si="11"/>
        <v>829</v>
      </c>
      <c r="G107" s="57">
        <f t="shared" si="12"/>
        <v>4.44837948057523</v>
      </c>
      <c r="H107" s="34">
        <f t="shared" si="13"/>
        <v>255</v>
      </c>
      <c r="I107" s="57">
        <f t="shared" si="14"/>
        <v>1.3683193818415968</v>
      </c>
      <c r="J107" s="35"/>
      <c r="K107" s="34">
        <f t="shared" si="15"/>
        <v>8665.475</v>
      </c>
    </row>
    <row r="108" spans="1:13" s="2" customFormat="1" ht="25.5" customHeight="1">
      <c r="A108" s="33">
        <v>40330</v>
      </c>
      <c r="B108" s="34">
        <f t="shared" si="8"/>
        <v>16116</v>
      </c>
      <c r="C108" s="23"/>
      <c r="D108" s="34">
        <f t="shared" si="9"/>
        <v>3758</v>
      </c>
      <c r="E108" s="57">
        <f t="shared" si="10"/>
        <v>23.31844130057086</v>
      </c>
      <c r="F108" s="34">
        <f t="shared" si="11"/>
        <v>651</v>
      </c>
      <c r="G108" s="57">
        <f t="shared" si="12"/>
        <v>4.039463886820551</v>
      </c>
      <c r="H108" s="34">
        <f t="shared" si="13"/>
        <v>199</v>
      </c>
      <c r="I108" s="57">
        <f t="shared" si="14"/>
        <v>1.2347977165549764</v>
      </c>
      <c r="J108" s="35"/>
      <c r="K108" s="34">
        <f t="shared" si="15"/>
        <v>7621.099999999999</v>
      </c>
      <c r="M108" s="22"/>
    </row>
    <row r="109" spans="1:18" s="2" customFormat="1" ht="25.5" customHeight="1">
      <c r="A109" s="33">
        <v>40360</v>
      </c>
      <c r="B109" s="75">
        <f t="shared" si="8"/>
        <v>17365</v>
      </c>
      <c r="C109" s="23"/>
      <c r="D109" s="34">
        <f t="shared" si="9"/>
        <v>3507</v>
      </c>
      <c r="E109" s="35">
        <f t="shared" si="10"/>
        <v>20.195796141664268</v>
      </c>
      <c r="F109" s="34">
        <f t="shared" si="11"/>
        <v>554</v>
      </c>
      <c r="G109" s="35">
        <f t="shared" si="12"/>
        <v>3.1903253671177656</v>
      </c>
      <c r="H109" s="34">
        <f t="shared" si="13"/>
        <v>201</v>
      </c>
      <c r="I109" s="35">
        <f t="shared" si="14"/>
        <v>1.1575007198387561</v>
      </c>
      <c r="J109" s="35"/>
      <c r="K109" s="75">
        <f t="shared" si="15"/>
        <v>7897.475</v>
      </c>
      <c r="M109" s="21"/>
      <c r="N109" s="14"/>
      <c r="O109" s="1"/>
      <c r="P109"/>
      <c r="Q109" s="1"/>
      <c r="R109" s="13"/>
    </row>
    <row r="110" spans="1:18" s="2" customFormat="1" ht="25.5" customHeight="1">
      <c r="A110" s="33">
        <v>40391</v>
      </c>
      <c r="B110" s="34">
        <f t="shared" si="8"/>
        <v>15392</v>
      </c>
      <c r="C110" s="23"/>
      <c r="D110" s="34">
        <f t="shared" si="9"/>
        <v>3099</v>
      </c>
      <c r="E110" s="77">
        <f t="shared" si="10"/>
        <v>20.133835758835758</v>
      </c>
      <c r="F110" s="34">
        <f t="shared" si="11"/>
        <v>356</v>
      </c>
      <c r="G110" s="77">
        <f t="shared" si="12"/>
        <v>2.312889812889813</v>
      </c>
      <c r="H110" s="34">
        <f t="shared" si="13"/>
        <v>176</v>
      </c>
      <c r="I110" s="77">
        <f t="shared" si="14"/>
        <v>1.1434511434511436</v>
      </c>
      <c r="J110" s="77"/>
      <c r="K110" s="34">
        <f t="shared" si="15"/>
        <v>6684.525</v>
      </c>
      <c r="M110"/>
      <c r="N110" s="14"/>
      <c r="O110" s="1"/>
      <c r="P110"/>
      <c r="Q110" s="1"/>
      <c r="R110" s="13"/>
    </row>
    <row r="111" spans="1:18" s="2" customFormat="1" ht="25.5" customHeight="1">
      <c r="A111" s="33">
        <v>40422</v>
      </c>
      <c r="B111" s="34">
        <f t="shared" si="8"/>
        <v>15358</v>
      </c>
      <c r="C111" s="23"/>
      <c r="D111" s="34">
        <f t="shared" si="9"/>
        <v>3190</v>
      </c>
      <c r="E111" s="77">
        <f t="shared" si="10"/>
        <v>20.770933715327516</v>
      </c>
      <c r="F111" s="34">
        <f t="shared" si="11"/>
        <v>583</v>
      </c>
      <c r="G111" s="77">
        <f t="shared" si="12"/>
        <v>3.796067196249512</v>
      </c>
      <c r="H111" s="34">
        <f t="shared" si="13"/>
        <v>243</v>
      </c>
      <c r="I111" s="77">
        <f t="shared" si="14"/>
        <v>1.5822372704779268</v>
      </c>
      <c r="J111" s="77"/>
      <c r="K111" s="34">
        <f t="shared" si="15"/>
        <v>7115.475</v>
      </c>
      <c r="M111"/>
      <c r="N111" s="14"/>
      <c r="O111" s="1"/>
      <c r="P111"/>
      <c r="Q111" s="1"/>
      <c r="R111" s="13"/>
    </row>
    <row r="112" spans="1:18" s="2" customFormat="1" ht="25.5" customHeight="1">
      <c r="A112" s="33">
        <v>40452</v>
      </c>
      <c r="B112" s="34">
        <f t="shared" si="8"/>
        <v>23310</v>
      </c>
      <c r="C112" s="23"/>
      <c r="D112" s="34">
        <f t="shared" si="9"/>
        <v>3661</v>
      </c>
      <c r="E112" s="77">
        <f t="shared" si="10"/>
        <v>15.705705705705705</v>
      </c>
      <c r="F112" s="34">
        <f t="shared" si="11"/>
        <v>505</v>
      </c>
      <c r="G112" s="77">
        <f t="shared" si="12"/>
        <v>2.1664521664521668</v>
      </c>
      <c r="H112" s="34">
        <f t="shared" si="13"/>
        <v>231</v>
      </c>
      <c r="I112" s="77">
        <f t="shared" si="14"/>
        <v>0.990990990990991</v>
      </c>
      <c r="J112" s="77"/>
      <c r="K112" s="34">
        <f t="shared" si="15"/>
        <v>8311.875</v>
      </c>
      <c r="M112"/>
      <c r="N112" s="14"/>
      <c r="O112" s="1"/>
      <c r="P112"/>
      <c r="Q112" s="1"/>
      <c r="R112" s="13"/>
    </row>
    <row r="113" spans="1:18" s="2" customFormat="1" ht="25.5" customHeight="1">
      <c r="A113" s="33">
        <v>40483</v>
      </c>
      <c r="B113" s="34">
        <f t="shared" si="8"/>
        <v>16626</v>
      </c>
      <c r="C113" s="23"/>
      <c r="D113" s="34">
        <f t="shared" si="9"/>
        <v>3840</v>
      </c>
      <c r="E113" s="77">
        <f t="shared" si="10"/>
        <v>23.09635510645976</v>
      </c>
      <c r="F113" s="34">
        <f t="shared" si="11"/>
        <v>601</v>
      </c>
      <c r="G113" s="77">
        <f t="shared" si="12"/>
        <v>3.614820161193312</v>
      </c>
      <c r="H113" s="34">
        <f t="shared" si="13"/>
        <v>266</v>
      </c>
      <c r="I113" s="77">
        <f t="shared" si="14"/>
        <v>1.5999037651870565</v>
      </c>
      <c r="J113" s="77"/>
      <c r="K113" s="34">
        <f t="shared" si="15"/>
        <v>6896.45</v>
      </c>
      <c r="M113"/>
      <c r="N113" s="14"/>
      <c r="O113" s="1"/>
      <c r="P113"/>
      <c r="Q113" s="1"/>
      <c r="R113" s="13"/>
    </row>
    <row r="114" spans="1:18" s="2" customFormat="1" ht="25.5" customHeight="1">
      <c r="A114" s="33">
        <v>40513</v>
      </c>
      <c r="B114" s="34">
        <f t="shared" si="8"/>
        <v>14010</v>
      </c>
      <c r="C114" s="23"/>
      <c r="D114" s="34">
        <f t="shared" si="9"/>
        <v>2317</v>
      </c>
      <c r="E114" s="77">
        <f t="shared" si="10"/>
        <v>16.53818700927909</v>
      </c>
      <c r="F114" s="34">
        <f t="shared" si="11"/>
        <v>426</v>
      </c>
      <c r="G114" s="77">
        <f t="shared" si="12"/>
        <v>3.0406852248394003</v>
      </c>
      <c r="H114" s="34">
        <f t="shared" si="13"/>
        <v>180</v>
      </c>
      <c r="I114" s="77">
        <f t="shared" si="14"/>
        <v>1.284796573875803</v>
      </c>
      <c r="J114" s="77"/>
      <c r="K114" s="34">
        <f t="shared" si="15"/>
        <v>5986.1</v>
      </c>
      <c r="M114"/>
      <c r="N114"/>
      <c r="O114" s="1"/>
      <c r="P114"/>
      <c r="Q114" s="1"/>
      <c r="R114"/>
    </row>
    <row r="115" spans="1:18" s="2" customFormat="1" ht="25.5" customHeight="1">
      <c r="A115" s="33">
        <v>40544</v>
      </c>
      <c r="B115" s="34">
        <f t="shared" si="8"/>
        <v>29391</v>
      </c>
      <c r="C115" s="23"/>
      <c r="D115" s="34">
        <f t="shared" si="9"/>
        <v>5759</v>
      </c>
      <c r="E115" s="77">
        <f t="shared" si="10"/>
        <v>19.594433670171142</v>
      </c>
      <c r="F115" s="34">
        <f t="shared" si="11"/>
        <v>860</v>
      </c>
      <c r="G115" s="77">
        <f t="shared" si="12"/>
        <v>2.9260658024565345</v>
      </c>
      <c r="H115" s="34">
        <f t="shared" si="13"/>
        <v>268</v>
      </c>
      <c r="I115" s="77">
        <f t="shared" si="14"/>
        <v>0.9118437616957572</v>
      </c>
      <c r="J115" s="77"/>
      <c r="K115" s="34">
        <f t="shared" si="15"/>
        <v>8772.85</v>
      </c>
      <c r="N115" s="11"/>
      <c r="O115" s="12"/>
      <c r="P115" s="11"/>
      <c r="Q115" s="12"/>
      <c r="R115" s="10"/>
    </row>
    <row r="116" spans="1:18" s="2" customFormat="1" ht="25.5" customHeight="1">
      <c r="A116" s="33">
        <v>40575</v>
      </c>
      <c r="B116" s="34">
        <f t="shared" si="8"/>
        <v>22422</v>
      </c>
      <c r="C116" s="23"/>
      <c r="D116" s="34">
        <f t="shared" si="9"/>
        <v>5448</v>
      </c>
      <c r="E116" s="77">
        <f t="shared" si="10"/>
        <v>24.297564891624297</v>
      </c>
      <c r="F116" s="34">
        <f t="shared" si="11"/>
        <v>1166</v>
      </c>
      <c r="G116" s="77">
        <f t="shared" si="12"/>
        <v>5.2002497547052</v>
      </c>
      <c r="H116" s="34">
        <f t="shared" si="13"/>
        <v>325</v>
      </c>
      <c r="I116" s="77">
        <f t="shared" si="14"/>
        <v>1.4494692712514494</v>
      </c>
      <c r="J116" s="77"/>
      <c r="K116" s="34">
        <f t="shared" si="15"/>
        <v>8267.824999999999</v>
      </c>
      <c r="N116" s="11"/>
      <c r="O116" s="12"/>
      <c r="P116" s="11"/>
      <c r="Q116" s="12"/>
      <c r="R116" s="10"/>
    </row>
    <row r="117" spans="1:18" s="2" customFormat="1" ht="25.5" customHeight="1">
      <c r="A117" s="33">
        <v>40603</v>
      </c>
      <c r="B117" s="34">
        <f t="shared" si="8"/>
        <v>18170</v>
      </c>
      <c r="C117" s="23"/>
      <c r="D117" s="34">
        <f t="shared" si="9"/>
        <v>4331</v>
      </c>
      <c r="E117" s="77">
        <f t="shared" si="10"/>
        <v>23.83599339570721</v>
      </c>
      <c r="F117" s="34">
        <f t="shared" si="11"/>
        <v>874</v>
      </c>
      <c r="G117" s="77">
        <f t="shared" si="12"/>
        <v>4.810126582278481</v>
      </c>
      <c r="H117" s="34">
        <f t="shared" si="13"/>
        <v>259</v>
      </c>
      <c r="I117" s="77">
        <f t="shared" si="14"/>
        <v>1.4254265272427078</v>
      </c>
      <c r="J117" s="77"/>
      <c r="K117" s="34">
        <f t="shared" si="15"/>
        <v>8029.525</v>
      </c>
      <c r="N117" s="11"/>
      <c r="O117" s="12"/>
      <c r="P117" s="11"/>
      <c r="Q117" s="12"/>
      <c r="R117" s="10"/>
    </row>
    <row r="118" spans="1:11" s="2" customFormat="1" ht="24.75" customHeight="1">
      <c r="A118" s="37"/>
      <c r="B118" s="53"/>
      <c r="C118" s="54"/>
      <c r="D118" s="53"/>
      <c r="E118" s="55"/>
      <c r="F118" s="53"/>
      <c r="G118" s="55"/>
      <c r="H118" s="53"/>
      <c r="I118" s="55"/>
      <c r="J118" s="55"/>
      <c r="K118" s="61"/>
    </row>
    <row r="119" spans="1:11" s="9" customFormat="1" ht="25.5" customHeight="1">
      <c r="A119" s="41" t="s">
        <v>31</v>
      </c>
      <c r="B119" s="41">
        <f>SUM(B106:B118)</f>
        <v>228617</v>
      </c>
      <c r="C119" s="41"/>
      <c r="D119" s="41">
        <f>SUM(D106:D118)</f>
        <v>46453</v>
      </c>
      <c r="E119" s="57">
        <f>SUM((D119/$B119)*100)</f>
        <v>20.319136372185795</v>
      </c>
      <c r="F119" s="41">
        <f>SUM(F106:F118)</f>
        <v>8222</v>
      </c>
      <c r="G119" s="57">
        <f>SUM((F119/$B119)*100)</f>
        <v>3.5964079661617463</v>
      </c>
      <c r="H119" s="41">
        <f>SUM(H106:H118)</f>
        <v>2855</v>
      </c>
      <c r="I119" s="57">
        <f>SUM((H119/$B119)*100)</f>
        <v>1.2488135178048876</v>
      </c>
      <c r="J119" s="57"/>
      <c r="K119" s="41">
        <f>SUM(K106:K118)</f>
        <v>93475.825</v>
      </c>
    </row>
    <row r="120" spans="1:12" ht="5.25" customHeight="1">
      <c r="A120" s="23"/>
      <c r="B120" s="25"/>
      <c r="C120" s="26"/>
      <c r="D120" s="25"/>
      <c r="E120" s="26"/>
      <c r="F120" s="25"/>
      <c r="G120" s="62"/>
      <c r="H120" s="63"/>
      <c r="I120" s="62"/>
      <c r="J120" s="62"/>
      <c r="K120" s="63"/>
      <c r="L120" s="7"/>
    </row>
    <row r="121" spans="1:12" ht="21.75" customHeight="1">
      <c r="A121" s="23"/>
      <c r="B121" s="25"/>
      <c r="C121" s="26"/>
      <c r="D121" s="25"/>
      <c r="E121" s="26"/>
      <c r="F121" s="25"/>
      <c r="G121" s="62"/>
      <c r="H121" s="63"/>
      <c r="I121" s="62"/>
      <c r="J121" s="62"/>
      <c r="K121" s="63"/>
      <c r="L121" s="7"/>
    </row>
    <row r="122" ht="15">
      <c r="E122" s="24"/>
    </row>
    <row r="123" ht="15">
      <c r="E123" s="24"/>
    </row>
    <row r="124" ht="15">
      <c r="E124" s="24"/>
    </row>
  </sheetData>
  <mergeCells count="13">
    <mergeCell ref="A7:K7"/>
    <mergeCell ref="A4:K4"/>
    <mergeCell ref="A6:K6"/>
    <mergeCell ref="A5:K5"/>
    <mergeCell ref="A8:K8"/>
    <mergeCell ref="A9:K9"/>
    <mergeCell ref="A13:K13"/>
    <mergeCell ref="A11:K11"/>
    <mergeCell ref="A10:K10"/>
    <mergeCell ref="A14:K14"/>
    <mergeCell ref="A15:K15"/>
    <mergeCell ref="A16:K16"/>
    <mergeCell ref="A12:K12"/>
  </mergeCells>
  <printOptions/>
  <pageMargins left="0.75" right="0.75" top="1" bottom="1" header="0.5" footer="0.5"/>
  <pageSetup cellComments="asDisplayed" horizontalDpi="600" verticalDpi="600" orientation="portrait" paperSize="9" scale="38" r:id="rId1"/>
  <rowBreaks count="2" manualBreakCount="2">
    <brk id="59" max="10"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jpawlin</cp:lastModifiedBy>
  <cp:lastPrinted>2015-05-28T13:30:34Z</cp:lastPrinted>
  <dcterms:created xsi:type="dcterms:W3CDTF">1998-02-23T12:10:34Z</dcterms:created>
  <dcterms:modified xsi:type="dcterms:W3CDTF">2015-05-29T08:11:02Z</dcterms:modified>
  <cp:category>::ODMA\GRPWISE\DOMAIN3.PO07.Nantgarw Accounting Library:1955.1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oupWiseReference">
    <vt:lpwstr>::ODMA\GRPWISE\DOMAIN1.PO01.Financial_Library:81346.1</vt:lpwstr>
  </property>
</Properties>
</file>