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activeTab="0"/>
  </bookViews>
  <sheets>
    <sheet name="LA Dropdown" sheetId="1" r:id="rId1"/>
    <sheet name="Key Information 1415" sheetId="2" r:id="rId2"/>
    <sheet name="Key Information 1516" sheetId="3" r:id="rId3"/>
    <sheet name="Lookup 1" sheetId="4" state="hidden" r:id="rId4"/>
  </sheets>
  <definedNames>
    <definedName name="pools">'Lookup 1'!$A$2:$A$25</definedName>
    <definedName name="_xlnm.Print_Area" localSheetId="1">'Key Information 1415'!$B$1:$P$16</definedName>
    <definedName name="_xlnm.Print_Area" localSheetId="2">'Key Information 1516'!$B$1:$P$16</definedName>
    <definedName name="_xlnm.Print_Titles" localSheetId="1">'Key Information 1415'!$B:$C,'Key Information 1415'!$4:$7</definedName>
    <definedName name="_xlnm.Print_Titles" localSheetId="2">'Key Information 1516'!$B:$C,'Key Information 1516'!$4:$7</definedName>
  </definedNames>
  <calcPr fullCalcOnLoad="1"/>
</workbook>
</file>

<file path=xl/sharedStrings.xml><?xml version="1.0" encoding="utf-8"?>
<sst xmlns="http://schemas.openxmlformats.org/spreadsheetml/2006/main" count="757" uniqueCount="381">
  <si>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</si>
  <si>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</si>
  <si>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</si>
  <si>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</si>
  <si>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</si>
  <si>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</si>
  <si>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</si>
  <si>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</si>
  <si>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</si>
  <si>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Birmingham</t>
  </si>
  <si>
    <t>Coventry</t>
  </si>
  <si>
    <t>Solihull</t>
  </si>
  <si>
    <t>Bradford</t>
  </si>
  <si>
    <t>Calderdale</t>
  </si>
  <si>
    <t>Kirklees</t>
  </si>
  <si>
    <t>Leeds</t>
  </si>
  <si>
    <t>Wakefield</t>
  </si>
  <si>
    <t>Bracknell Forest</t>
  </si>
  <si>
    <t>Leicester</t>
  </si>
  <si>
    <t>Plymouth</t>
  </si>
  <si>
    <t>Stoke-on-Trent</t>
  </si>
  <si>
    <t>Torbay</t>
  </si>
  <si>
    <t>West Berkshire</t>
  </si>
  <si>
    <t>York</t>
  </si>
  <si>
    <t>Buckinghamshire</t>
  </si>
  <si>
    <t>Devon</t>
  </si>
  <si>
    <t>Gloucestershire</t>
  </si>
  <si>
    <t>Leicestershire</t>
  </si>
  <si>
    <t>Lincolnshire</t>
  </si>
  <si>
    <t>Norfolk</t>
  </si>
  <si>
    <t>Northamptonshire</t>
  </si>
  <si>
    <t>Nottinghamshire</t>
  </si>
  <si>
    <t>Oxfordshire</t>
  </si>
  <si>
    <t>Staffordshire</t>
  </si>
  <si>
    <t>Suffolk</t>
  </si>
  <si>
    <t>Warwickshire</t>
  </si>
  <si>
    <t>Worcestershire</t>
  </si>
  <si>
    <t>Aylesbury Vale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</si>
  <si>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</si>
  <si>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</si>
  <si>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</si>
  <si>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</si>
  <si>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</si>
  <si>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</si>
  <si>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</si>
  <si>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</si>
  <si>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Cheltenham</t>
  </si>
  <si>
    <t>Cotswold</t>
  </si>
  <si>
    <t>Forest of Dean</t>
  </si>
  <si>
    <t>Gloucester</t>
  </si>
  <si>
    <t>Stroud</t>
  </si>
  <si>
    <t>Tewkesbury</t>
  </si>
  <si>
    <t>Blaby</t>
  </si>
  <si>
    <t>Charnwood</t>
  </si>
  <si>
    <t>Harborough</t>
  </si>
  <si>
    <t>Melton</t>
  </si>
  <si>
    <t>North West Leicestershire</t>
  </si>
  <si>
    <t>North Kesteven</t>
  </si>
  <si>
    <t>Broadland</t>
  </si>
  <si>
    <t>Harrogate</t>
  </si>
  <si>
    <t>Corby</t>
  </si>
  <si>
    <t>Daventry</t>
  </si>
  <si>
    <t>East Northamptonshire</t>
  </si>
  <si>
    <t>Kettering</t>
  </si>
  <si>
    <t>Northampton</t>
  </si>
  <si>
    <t>Wellingborough</t>
  </si>
  <si>
    <t>Ashfield</t>
  </si>
  <si>
    <t>Bassetlaw</t>
  </si>
  <si>
    <t>Broxtowe</t>
  </si>
  <si>
    <t>Mansfield</t>
  </si>
  <si>
    <t>Rushcliffe</t>
  </si>
  <si>
    <t>Cherwell</t>
  </si>
  <si>
    <t>West Oxfordshire</t>
  </si>
  <si>
    <t>Cannock Chase</t>
  </si>
  <si>
    <t>East Staffordshire</t>
  </si>
  <si>
    <t>Newcastle-under-Lyme</t>
  </si>
  <si>
    <t>South Staffordshire</t>
  </si>
  <si>
    <t>Stafford</t>
  </si>
  <si>
    <t>Staffordshire Moorlands</t>
  </si>
  <si>
    <t>Tamworth</t>
  </si>
  <si>
    <t>Babergh</t>
  </si>
  <si>
    <t>Forest Heath</t>
  </si>
  <si>
    <t>Ipswich</t>
  </si>
  <si>
    <t>Mid Suffolk</t>
  </si>
  <si>
    <t>St Edmundsbury</t>
  </si>
  <si>
    <t>Suffolk Coastal</t>
  </si>
  <si>
    <t>North Warwickshire</t>
  </si>
  <si>
    <t>Rugby</t>
  </si>
  <si>
    <t>Warwick</t>
  </si>
  <si>
    <t>Bromsgrove</t>
  </si>
  <si>
    <t>Malvern Hills</t>
  </si>
  <si>
    <t>Redditch</t>
  </si>
  <si>
    <t>Worcester</t>
  </si>
  <si>
    <t>Wychavon</t>
  </si>
  <si>
    <t>Wyre Forest</t>
  </si>
  <si>
    <t>Local Authority</t>
  </si>
  <si>
    <t>R334</t>
  </si>
  <si>
    <t>R335</t>
  </si>
  <si>
    <t>R336</t>
  </si>
  <si>
    <t>R337</t>
  </si>
  <si>
    <t>R338</t>
  </si>
  <si>
    <t>R339</t>
  </si>
  <si>
    <t>R340</t>
  </si>
  <si>
    <t>R341</t>
  </si>
  <si>
    <t>R342</t>
  </si>
  <si>
    <t>R358</t>
  </si>
  <si>
    <t>R359</t>
  </si>
  <si>
    <t>R362</t>
  </si>
  <si>
    <t>R365</t>
  </si>
  <si>
    <t>R366</t>
  </si>
  <si>
    <t>R367</t>
  </si>
  <si>
    <t>R368</t>
  </si>
  <si>
    <t>R369</t>
  </si>
  <si>
    <t>R642</t>
  </si>
  <si>
    <t>R628</t>
  </si>
  <si>
    <t>R652</t>
  </si>
  <si>
    <t>R644</t>
  </si>
  <si>
    <t>R645</t>
  </si>
  <si>
    <t>R630</t>
  </si>
  <si>
    <t>R653</t>
  </si>
  <si>
    <t>R643</t>
  </si>
  <si>
    <t>R646</t>
  </si>
  <si>
    <t>R647</t>
  </si>
  <si>
    <t>R617</t>
  </si>
  <si>
    <t>R633</t>
  </si>
  <si>
    <t>R663</t>
  </si>
  <si>
    <t>R665</t>
  </si>
  <si>
    <t>R419</t>
  </si>
  <si>
    <t>R639</t>
  </si>
  <si>
    <t>R428</t>
  </si>
  <si>
    <t>R429</t>
  </si>
  <si>
    <t>R430</t>
  </si>
  <si>
    <t>R669</t>
  </si>
  <si>
    <t>R434</t>
  </si>
  <si>
    <t>R436</t>
  </si>
  <si>
    <t>R640</t>
  </si>
  <si>
    <t>R438</t>
  </si>
  <si>
    <t>R439</t>
  </si>
  <si>
    <t>R440</t>
  </si>
  <si>
    <t>R671</t>
  </si>
  <si>
    <t>R17</t>
  </si>
  <si>
    <t>R21</t>
  </si>
  <si>
    <t>R22</t>
  </si>
  <si>
    <t>R23</t>
  </si>
  <si>
    <t>R24</t>
  </si>
  <si>
    <t>R648</t>
  </si>
  <si>
    <t>R27</t>
  </si>
  <si>
    <t>R61</t>
  </si>
  <si>
    <t>R62</t>
  </si>
  <si>
    <t>R67</t>
  </si>
  <si>
    <t>R63</t>
  </si>
  <si>
    <t>R65</t>
  </si>
  <si>
    <t>R66</t>
  </si>
  <si>
    <t>R69</t>
  </si>
  <si>
    <t>R70</t>
  </si>
  <si>
    <t>R108</t>
  </si>
  <si>
    <t>R109</t>
  </si>
  <si>
    <t>R110</t>
  </si>
  <si>
    <t>R111</t>
  </si>
  <si>
    <t>R112</t>
  </si>
  <si>
    <t>R113</t>
  </si>
  <si>
    <t>R185</t>
  </si>
  <si>
    <t>R186</t>
  </si>
  <si>
    <t>R187</t>
  </si>
  <si>
    <t>R188</t>
  </si>
  <si>
    <t>R190</t>
  </si>
  <si>
    <t>R191</t>
  </si>
  <si>
    <t>R192</t>
  </si>
  <si>
    <t>R197</t>
  </si>
  <si>
    <t>R198</t>
  </si>
  <si>
    <t>R202</t>
  </si>
  <si>
    <t>R614</t>
  </si>
  <si>
    <t>R208</t>
  </si>
  <si>
    <t>R209</t>
  </si>
  <si>
    <t>R210</t>
  </si>
  <si>
    <t>R211</t>
  </si>
  <si>
    <t>R212</t>
  </si>
  <si>
    <t>R214</t>
  </si>
  <si>
    <t>R229</t>
  </si>
  <si>
    <t>R230</t>
  </si>
  <si>
    <t>R231</t>
  </si>
  <si>
    <t>R232</t>
  </si>
  <si>
    <t>R233</t>
  </si>
  <si>
    <t>R234</t>
  </si>
  <si>
    <t>R236</t>
  </si>
  <si>
    <t>R237</t>
  </si>
  <si>
    <t>R238</t>
  </si>
  <si>
    <t>R239</t>
  </si>
  <si>
    <t>R240</t>
  </si>
  <si>
    <t>R241</t>
  </si>
  <si>
    <t>R248</t>
  </si>
  <si>
    <t>R249</t>
  </si>
  <si>
    <t>R252</t>
  </si>
  <si>
    <t>R250</t>
  </si>
  <si>
    <t>R251</t>
  </si>
  <si>
    <t>R253</t>
  </si>
  <si>
    <t>R254</t>
  </si>
  <si>
    <t>R255</t>
  </si>
  <si>
    <t>R256</t>
  </si>
  <si>
    <t>R257</t>
  </si>
  <si>
    <t>R258</t>
  </si>
  <si>
    <t>R259</t>
  </si>
  <si>
    <t>R261</t>
  </si>
  <si>
    <t>R262</t>
  </si>
  <si>
    <t>R263</t>
  </si>
  <si>
    <t>R264</t>
  </si>
  <si>
    <t>R265</t>
  </si>
  <si>
    <t>R266</t>
  </si>
  <si>
    <t>R267</t>
  </si>
  <si>
    <t>R268</t>
  </si>
  <si>
    <t>R269</t>
  </si>
  <si>
    <t>R270</t>
  </si>
  <si>
    <t>R271</t>
  </si>
  <si>
    <t>R272</t>
  </si>
  <si>
    <t>R274</t>
  </si>
  <si>
    <t>R275</t>
  </si>
  <si>
    <t>R276</t>
  </si>
  <si>
    <t>R277</t>
  </si>
  <si>
    <t>R279</t>
  </si>
  <si>
    <t>R280</t>
  </si>
  <si>
    <t>R281</t>
  </si>
  <si>
    <t>R282</t>
  </si>
  <si>
    <t>R283</t>
  </si>
  <si>
    <t>R284</t>
  </si>
  <si>
    <t>R127</t>
  </si>
  <si>
    <t>R657</t>
  </si>
  <si>
    <t>R131</t>
  </si>
  <si>
    <t>R133</t>
  </si>
  <si>
    <t>R134</t>
  </si>
  <si>
    <t>R135</t>
  </si>
  <si>
    <t>R964</t>
  </si>
  <si>
    <t>R961</t>
  </si>
  <si>
    <t>R962</t>
  </si>
  <si>
    <t>Of which grants rolling-in from 2013-14:</t>
  </si>
  <si>
    <t>Baseline Funding Level</t>
  </si>
  <si>
    <t>Tariffs and Top-Ups</t>
  </si>
  <si>
    <t>Levy Rate</t>
  </si>
  <si>
    <t xml:space="preserve">Council Tax Freeze </t>
  </si>
  <si>
    <t>Early Intervention Funding</t>
  </si>
  <si>
    <t>GLA General Funding</t>
  </si>
  <si>
    <t>Homelessness Prevention</t>
  </si>
  <si>
    <t>Lead Local Flood Authority Funding</t>
  </si>
  <si>
    <t>Learning Disability and Health Reform Funding</t>
  </si>
  <si>
    <t>GLA Transport Funding</t>
  </si>
  <si>
    <t>London Bus Service Operators Funding</t>
  </si>
  <si>
    <t>(£ million)</t>
  </si>
  <si>
    <t>Safety Net Threshold</t>
  </si>
  <si>
    <t>PP1</t>
  </si>
  <si>
    <t>PP2</t>
  </si>
  <si>
    <t>PP3</t>
  </si>
  <si>
    <t>Buckinghamshire Pool</t>
  </si>
  <si>
    <t>PP4</t>
  </si>
  <si>
    <t>Coventry &amp; Warwickshire Pool</t>
  </si>
  <si>
    <t>PP5</t>
  </si>
  <si>
    <t>PP6</t>
  </si>
  <si>
    <t>PP7</t>
  </si>
  <si>
    <t>PP8</t>
  </si>
  <si>
    <t>PP9</t>
  </si>
  <si>
    <t>PP10</t>
  </si>
  <si>
    <t>PP11</t>
  </si>
  <si>
    <t>PP12</t>
  </si>
  <si>
    <t>PP13</t>
  </si>
  <si>
    <t>PP14</t>
  </si>
  <si>
    <t>PP15</t>
  </si>
  <si>
    <t>PP16</t>
  </si>
  <si>
    <t>PP17</t>
  </si>
  <si>
    <t>PP18</t>
  </si>
  <si>
    <t>PP19</t>
  </si>
  <si>
    <t>PP21</t>
  </si>
  <si>
    <t>Pools</t>
  </si>
  <si>
    <t>Number of LAs</t>
  </si>
  <si>
    <t>Pool</t>
  </si>
  <si>
    <t>Reference row</t>
  </si>
  <si>
    <t>Column numbers</t>
  </si>
  <si>
    <t>Local authorities within pool</t>
  </si>
  <si>
    <t>of which</t>
  </si>
  <si>
    <t>Lichfield</t>
  </si>
  <si>
    <t>Nuneaton and Bedworth</t>
  </si>
  <si>
    <t>Stratford-on-Avon</t>
  </si>
  <si>
    <t>Hinckley and Bosworth</t>
  </si>
  <si>
    <t>Oadby and Wigston</t>
  </si>
  <si>
    <t>Leicestershire Fire Authority</t>
  </si>
  <si>
    <t>Gedling</t>
  </si>
  <si>
    <t>Newark and Sherwood</t>
  </si>
  <si>
    <t>Staffordshire Fire Authority</t>
  </si>
  <si>
    <t>Waveney</t>
  </si>
  <si>
    <t>Cumbria</t>
  </si>
  <si>
    <t>Allerdale</t>
  </si>
  <si>
    <t>Barrow-in-Furness</t>
  </si>
  <si>
    <t>Carlisle</t>
  </si>
  <si>
    <t>Eden</t>
  </si>
  <si>
    <t>South Lakeland</t>
  </si>
  <si>
    <t>Thurrock</t>
  </si>
  <si>
    <t>Basildon</t>
  </si>
  <si>
    <t>Havering</t>
  </si>
  <si>
    <t>Barking and Dagenham</t>
  </si>
  <si>
    <t>Braintree</t>
  </si>
  <si>
    <t>Castle Point</t>
  </si>
  <si>
    <t>Chelmsford</t>
  </si>
  <si>
    <t>Colchester</t>
  </si>
  <si>
    <t>Epping Forest</t>
  </si>
  <si>
    <t>Harlow</t>
  </si>
  <si>
    <t>Rochford</t>
  </si>
  <si>
    <t>Tendring</t>
  </si>
  <si>
    <t>Essex</t>
  </si>
  <si>
    <t>Essex Fire Authority</t>
  </si>
  <si>
    <t>Wigan</t>
  </si>
  <si>
    <t>Cheshire East</t>
  </si>
  <si>
    <t>Hertfordshire</t>
  </si>
  <si>
    <t>Broxbourne</t>
  </si>
  <si>
    <t>Dacorum</t>
  </si>
  <si>
    <t>Hertsmere</t>
  </si>
  <si>
    <t>Stevenage</t>
  </si>
  <si>
    <t>South Kesteven</t>
  </si>
  <si>
    <t>East Lindsey</t>
  </si>
  <si>
    <t>Lincoln</t>
  </si>
  <si>
    <t>Boston</t>
  </si>
  <si>
    <t>Halton</t>
  </si>
  <si>
    <t>Warrington</t>
  </si>
  <si>
    <t>St Helens</t>
  </si>
  <si>
    <t>Breckland</t>
  </si>
  <si>
    <t>Kings Lynn and West Norfolk</t>
  </si>
  <si>
    <t>North Norfolk</t>
  </si>
  <si>
    <t>South Norfolk</t>
  </si>
  <si>
    <t>Craven</t>
  </si>
  <si>
    <t>Hambleton</t>
  </si>
  <si>
    <t>Ryedale</t>
  </si>
  <si>
    <t>Richmondshire</t>
  </si>
  <si>
    <t>Scarborough</t>
  </si>
  <si>
    <t>North Yorkshire</t>
  </si>
  <si>
    <t>Kent</t>
  </si>
  <si>
    <t>Maidstone</t>
  </si>
  <si>
    <t>Greater Birminghm &amp;  Solihull Pool</t>
  </si>
  <si>
    <t>Gloucestershire Pool</t>
  </si>
  <si>
    <t>Leicester &amp; Leicestershire Pool</t>
  </si>
  <si>
    <t>Northamptonshire Pool</t>
  </si>
  <si>
    <t>Suffolk Pool</t>
  </si>
  <si>
    <t>Bracknell Forest and West Berkshire Pool</t>
  </si>
  <si>
    <t>Staffordshire &amp; Stoke on Trent Pool</t>
  </si>
  <si>
    <t>Worcestershire Pool</t>
  </si>
  <si>
    <t>Cumbria Pool</t>
  </si>
  <si>
    <t>Greater Manchester and Cheshire East Pool</t>
  </si>
  <si>
    <t>Hertfordshire Pool</t>
  </si>
  <si>
    <t>Lincolnshire Pool</t>
  </si>
  <si>
    <t>Mid Merseyside Pool</t>
  </si>
  <si>
    <t>Norfolk Pool</t>
  </si>
  <si>
    <t>North Yorkshire Pool</t>
  </si>
  <si>
    <t>Kent Pool</t>
  </si>
  <si>
    <t>Select pool by clicking on the cell below and using the drop-down menu</t>
  </si>
  <si>
    <t>Baseline funding level (£)</t>
  </si>
  <si>
    <t>Early Intervention Funding (£)</t>
  </si>
  <si>
    <t>Council Tax Freeze (£)</t>
  </si>
  <si>
    <t>GLA General Funding (£)</t>
  </si>
  <si>
    <t>GLA Transport Funding (£)</t>
  </si>
  <si>
    <t>London Bus Service Operators Funding (£)</t>
  </si>
  <si>
    <t>Homelessness Prevention (£)</t>
  </si>
  <si>
    <t>Lead Local Flood Authority Funding (£)</t>
  </si>
  <si>
    <t>Learning Disability and Health Reform Funding (£)</t>
  </si>
  <si>
    <t>Tariffs and Top-Ups (£)</t>
  </si>
  <si>
    <t>Safety Net Threshold (£)</t>
  </si>
  <si>
    <t>East London and South Essex Pool</t>
  </si>
  <si>
    <t>2014-15 Key Information</t>
  </si>
  <si>
    <t>2015-16 Key Information</t>
  </si>
  <si>
    <t>2014-15 KEY INFORMATION FOR POOLS</t>
  </si>
  <si>
    <t>INDICATIVE 2015-16 KEY INFORMATION FOR POOLS</t>
  </si>
  <si>
    <t>Coventry &amp; Warwickshire</t>
  </si>
  <si>
    <t>Essex Region Pool</t>
  </si>
  <si>
    <t>Leeds City Region Pool</t>
  </si>
  <si>
    <t>North Oxfordshire Pool</t>
  </si>
  <si>
    <t>Nottinghamshire Pool</t>
  </si>
  <si>
    <t>Devon Pool</t>
  </si>
  <si>
    <t>Bracknell Forest and West Berkshire</t>
  </si>
  <si>
    <t>East London and South Essex</t>
  </si>
  <si>
    <t>Essex Region</t>
  </si>
  <si>
    <t>Greater Birmingham &amp; Solihull</t>
  </si>
  <si>
    <t>Greater Manchester and Cheshire East</t>
  </si>
  <si>
    <t>Leeds City Region</t>
  </si>
  <si>
    <t>Leicester &amp; Leicestershire</t>
  </si>
  <si>
    <t>Mid Merseyside</t>
  </si>
  <si>
    <t>North Oxfordshire</t>
  </si>
  <si>
    <t>Staffordshire &amp; Stoke-on-Trent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</si>
</sst>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0.0%"/>
    <numFmt numFmtId="166" formatCode="#,##0.0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MS Shell Dlg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2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166" fontId="0" fillId="0" borderId="1" xfId="0" applyNumberFormat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 vertical="top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4" fillId="3" borderId="0" xfId="0" applyFont="1" applyFill="1" applyAlignment="1">
      <alignment horizontal="left"/>
    </xf>
    <xf numFmtId="166" fontId="1" fillId="0" borderId="0" xfId="0" applyNumberFormat="1" applyFont="1" applyAlignment="1">
      <alignment horizontal="left"/>
    </xf>
    <xf numFmtId="164" fontId="0" fillId="0" borderId="1" xfId="0" applyNumberForma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166" fontId="0" fillId="0" borderId="1" xfId="0" applyNumberFormat="1" applyBorder="1" applyAlignment="1">
      <alignment horizontal="center" vertical="top" wrapText="1"/>
    </xf>
    <xf numFmtId="166" fontId="0" fillId="0" borderId="0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55" zoomScaleNormal="55" workbookViewId="0" topLeftCell="A1">
      <selection activeCell="B4" sqref="B4"/>
    </sheetView>
  </sheetViews>
  <sheetFormatPr defaultColWidth="9.140625" defaultRowHeight="12.75"/>
  <cols>
    <col min="1" max="1" width="10.8515625" style="0" customWidth="1"/>
    <col min="2" max="2" width="49.8515625" style="0" customWidth="1"/>
    <col min="3" max="3" width="6.7109375" style="0" hidden="1" customWidth="1"/>
    <col min="4" max="4" width="19.57421875" style="0" customWidth="1"/>
    <col min="5" max="7" width="15.7109375" style="0" customWidth="1"/>
    <col min="8" max="8" width="20.00390625" style="0" customWidth="1"/>
    <col min="9" max="9" width="22.57421875" style="0" customWidth="1"/>
    <col min="10" max="18" width="15.7109375" style="0" customWidth="1"/>
  </cols>
  <sheetData>
    <row r="1" s="37" customFormat="1" ht="20.25">
      <c r="A1" s="37" t="s">
        <v>363</v>
      </c>
    </row>
    <row r="3" ht="15">
      <c r="B3" s="29" t="s">
        <v>348</v>
      </c>
    </row>
    <row r="4" spans="1:2" ht="15">
      <c r="A4" s="29" t="s">
        <v>271</v>
      </c>
      <c r="B4" s="30" t="s">
        <v>371</v>
      </c>
    </row>
    <row r="5" spans="2:18" ht="12.75" hidden="1">
      <c r="B5" t="s">
        <v>273</v>
      </c>
      <c r="D5">
        <v>0</v>
      </c>
      <c r="E5">
        <v>1</v>
      </c>
      <c r="F5">
        <v>2</v>
      </c>
      <c r="G5">
        <v>3</v>
      </c>
      <c r="H5">
        <v>4</v>
      </c>
      <c r="I5">
        <v>5</v>
      </c>
      <c r="J5">
        <v>6</v>
      </c>
      <c r="K5">
        <v>7</v>
      </c>
      <c r="L5">
        <v>8</v>
      </c>
      <c r="M5">
        <v>9</v>
      </c>
      <c r="N5">
        <v>10</v>
      </c>
      <c r="O5">
        <v>11</v>
      </c>
      <c r="P5">
        <v>12</v>
      </c>
      <c r="Q5">
        <v>13</v>
      </c>
      <c r="R5">
        <v>14</v>
      </c>
    </row>
    <row r="7" spans="1:18" ht="15.75">
      <c r="A7" s="29"/>
      <c r="B7" s="31" t="s">
        <v>274</v>
      </c>
      <c r="C7" s="29"/>
      <c r="D7" s="36" t="str">
        <f ca="1">IF(D$5&lt;VLOOKUP($B$4,'Lookup 1'!$A$2:$C$25,2,FALSE),OFFSET('Key Information 1415'!$B$8,VLOOKUP('LA Dropdown'!$B$4,'Lookup 1'!$A$2:$C$25,3,FALSE)-VLOOKUP('LA Dropdown'!$B$4,'Lookup 1'!$A$2:$C$25,2,FALSE)+D$5,0),IF(D$5=VLOOKUP('LA Dropdown'!$B$4,'Lookup 1'!$A$2:$C$25,2,FALSE),"Total for pool",""))</f>
        <v>Bracknell Forest</v>
      </c>
      <c r="E7" s="36" t="str">
        <f ca="1">IF(E$5&lt;VLOOKUP($B$4,'Lookup 1'!$A$2:$C$25,2,FALSE),OFFSET('Key Information 1415'!$B$8,VLOOKUP('LA Dropdown'!$B$4,'Lookup 1'!$A$2:$C$25,3,FALSE)-VLOOKUP('LA Dropdown'!$B$4,'Lookup 1'!$A$2:$C$25,2,FALSE)+E$5,0),IF(E$5=VLOOKUP('LA Dropdown'!$B$4,'Lookup 1'!$A$2:$C$25,2,FALSE),"Total for pool",""))</f>
        <v>West Berkshire</v>
      </c>
      <c r="F7" s="36" t="str">
        <f ca="1">IF(F$5&lt;VLOOKUP($B$4,'Lookup 1'!$A$2:$C$25,2,FALSE),OFFSET('Key Information 1415'!$B$8,VLOOKUP('LA Dropdown'!$B$4,'Lookup 1'!$A$2:$C$25,3,FALSE)-VLOOKUP('LA Dropdown'!$B$4,'Lookup 1'!$A$2:$C$25,2,FALSE)+F$5,0),IF(F$5=VLOOKUP('LA Dropdown'!$B$4,'Lookup 1'!$A$2:$C$25,2,FALSE),"Total for pool",""))</f>
        <v>Total for pool</v>
      </c>
      <c r="G7" s="36">
        <f ca="1">IF(G$5&lt;VLOOKUP($B$4,'Lookup 1'!$A$2:$C$25,2,FALSE),OFFSET('Key Information 1415'!$B$8,VLOOKUP('LA Dropdown'!$B$4,'Lookup 1'!$A$2:$C$25,3,FALSE)-VLOOKUP('LA Dropdown'!$B$4,'Lookup 1'!$A$2:$C$25,2,FALSE)+G$5,0),IF(G$5=VLOOKUP('LA Dropdown'!$B$4,'Lookup 1'!$A$2:$C$25,2,FALSE),"Total for pool",""))</f>
      </c>
      <c r="H7" s="36">
        <f ca="1">IF(H$5&lt;VLOOKUP($B$4,'Lookup 1'!$A$2:$C$25,2,FALSE),OFFSET('Key Information 1415'!$B$8,VLOOKUP('LA Dropdown'!$B$4,'Lookup 1'!$A$2:$C$25,3,FALSE)-VLOOKUP('LA Dropdown'!$B$4,'Lookup 1'!$A$2:$C$25,2,FALSE)+H$5,0),IF(H$5=VLOOKUP('LA Dropdown'!$B$4,'Lookup 1'!$A$2:$C$25,2,FALSE),"Total for pool",""))</f>
      </c>
      <c r="I7" s="36">
        <f ca="1">IF(I$5&lt;VLOOKUP($B$4,'Lookup 1'!$A$2:$C$25,2,FALSE),OFFSET('Key Information 1415'!$B$8,VLOOKUP('LA Dropdown'!$B$4,'Lookup 1'!$A$2:$C$25,3,FALSE)-VLOOKUP('LA Dropdown'!$B$4,'Lookup 1'!$A$2:$C$25,2,FALSE)+I$5,0),IF(I$5=VLOOKUP('LA Dropdown'!$B$4,'Lookup 1'!$A$2:$C$25,2,FALSE),"Total for pool",""))</f>
      </c>
      <c r="J7" s="36">
        <f ca="1">IF(J$5&lt;VLOOKUP($B$4,'Lookup 1'!$A$2:$C$25,2,FALSE),OFFSET('Key Information 1415'!$B$8,VLOOKUP('LA Dropdown'!$B$4,'Lookup 1'!$A$2:$C$25,3,FALSE)-VLOOKUP('LA Dropdown'!$B$4,'Lookup 1'!$A$2:$C$25,2,FALSE)+J$5,0),IF(J$5=VLOOKUP('LA Dropdown'!$B$4,'Lookup 1'!$A$2:$C$25,2,FALSE),"Total for pool",""))</f>
      </c>
      <c r="K7" s="36">
        <f ca="1">IF(K$5&lt;VLOOKUP($B$4,'Lookup 1'!$A$2:$C$25,2,FALSE),OFFSET('Key Information 1415'!$B$8,VLOOKUP('LA Dropdown'!$B$4,'Lookup 1'!$A$2:$C$25,3,FALSE)-VLOOKUP('LA Dropdown'!$B$4,'Lookup 1'!$A$2:$C$25,2,FALSE)+K$5,0),IF(K$5=VLOOKUP('LA Dropdown'!$B$4,'Lookup 1'!$A$2:$C$25,2,FALSE),"Total for pool",""))</f>
      </c>
      <c r="L7" s="36">
        <f ca="1">IF(L$5&lt;VLOOKUP($B$4,'Lookup 1'!$A$2:$C$25,2,FALSE),OFFSET('Key Information 1415'!$B$8,VLOOKUP('LA Dropdown'!$B$4,'Lookup 1'!$A$2:$C$25,3,FALSE)-VLOOKUP('LA Dropdown'!$B$4,'Lookup 1'!$A$2:$C$25,2,FALSE)+L$5,0),IF(L$5=VLOOKUP('LA Dropdown'!$B$4,'Lookup 1'!$A$2:$C$25,2,FALSE),"Total for pool",""))</f>
      </c>
      <c r="M7" s="36">
        <f ca="1">IF(M$5&lt;VLOOKUP($B$4,'Lookup 1'!$A$2:$C$25,2,FALSE),OFFSET('Key Information 1415'!$B$8,VLOOKUP('LA Dropdown'!$B$4,'Lookup 1'!$A$2:$C$25,3,FALSE)-VLOOKUP('LA Dropdown'!$B$4,'Lookup 1'!$A$2:$C$25,2,FALSE)+M$5,0),IF(M$5=VLOOKUP('LA Dropdown'!$B$4,'Lookup 1'!$A$2:$C$25,2,FALSE),"Total for pool",""))</f>
      </c>
      <c r="N7" s="36">
        <f ca="1">IF(N$5&lt;VLOOKUP($B$4,'Lookup 1'!$A$2:$C$25,2,FALSE),OFFSET('Key Information 1415'!$B$8,VLOOKUP('LA Dropdown'!$B$4,'Lookup 1'!$A$2:$C$25,3,FALSE)-VLOOKUP('LA Dropdown'!$B$4,'Lookup 1'!$A$2:$C$25,2,FALSE)+N$5,0),IF(N$5=VLOOKUP('LA Dropdown'!$B$4,'Lookup 1'!$A$2:$C$25,2,FALSE),"Total for pool",""))</f>
      </c>
      <c r="O7" s="36">
        <f ca="1">IF(O$5&lt;VLOOKUP($B$4,'Lookup 1'!$A$2:$C$25,2,FALSE),OFFSET('Key Information 1415'!$B$8,VLOOKUP('LA Dropdown'!$B$4,'Lookup 1'!$A$2:$C$25,3,FALSE)-VLOOKUP('LA Dropdown'!$B$4,'Lookup 1'!$A$2:$C$25,2,FALSE)+O$5,0),IF(O$5=VLOOKUP('LA Dropdown'!$B$4,'Lookup 1'!$A$2:$C$25,2,FALSE),"Total for pool",""))</f>
      </c>
      <c r="P7" s="36">
        <f ca="1">IF(P$5&lt;VLOOKUP($B$4,'Lookup 1'!$A$2:$C$25,2,FALSE),OFFSET('Key Information 1415'!$B$8,VLOOKUP('LA Dropdown'!$B$4,'Lookup 1'!$A$2:$C$25,3,FALSE)-VLOOKUP('LA Dropdown'!$B$4,'Lookup 1'!$A$2:$C$25,2,FALSE)+P$5,0),IF(P$5=VLOOKUP('LA Dropdown'!$B$4,'Lookup 1'!$A$2:$C$25,2,FALSE),"Total for pool",""))</f>
      </c>
      <c r="Q7" s="36">
        <f ca="1">IF(Q$5&lt;VLOOKUP($B$4,'Lookup 1'!$A$2:$C$25,2,FALSE),OFFSET('Key Information 1415'!$B$8,VLOOKUP('LA Dropdown'!$B$4,'Lookup 1'!$A$2:$C$25,3,FALSE)-VLOOKUP('LA Dropdown'!$B$4,'Lookup 1'!$A$2:$C$25,2,FALSE)+Q$5,0),IF(Q$5=VLOOKUP('LA Dropdown'!$B$4,'Lookup 1'!$A$2:$C$25,2,FALSE),"Total for pool",""))</f>
      </c>
      <c r="R7" s="36">
        <f ca="1">IF(R$5&lt;VLOOKUP($B$4,'Lookup 1'!$A$2:$C$25,2,FALSE),OFFSET('Key Information 1415'!$B$8,VLOOKUP('LA Dropdown'!$B$4,'Lookup 1'!$A$2:$C$25,3,FALSE)-VLOOKUP('LA Dropdown'!$B$4,'Lookup 1'!$A$2:$C$25,2,FALSE)+R$5,0),IF(R$5=VLOOKUP('LA Dropdown'!$B$4,'Lookup 1'!$A$2:$C$25,2,FALSE),"Total for pool",""))</f>
      </c>
    </row>
    <row r="8" spans="1:12" ht="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8" ht="15">
      <c r="A9" s="29"/>
      <c r="B9" s="29" t="s">
        <v>349</v>
      </c>
      <c r="C9" s="29">
        <v>0</v>
      </c>
      <c r="D9" s="32">
        <f ca="1">IF(D$7&lt;&gt;"",OFFSET('Key Information 1415'!$E$8,VLOOKUP('LA Dropdown'!$B$4,'Lookup 1'!$A$2:$C$25,3,FALSE)-VLOOKUP('LA Dropdown'!$B$4,'Lookup 1'!$A$2:$C$25,2,FALSE)+'LA Dropdown'!D$5,'LA Dropdown'!$C9),"")</f>
        <v>14990522.579365</v>
      </c>
      <c r="E9" s="32">
        <f ca="1">IF(E$7&lt;&gt;"",OFFSET('Key Information 1415'!$E$8,VLOOKUP('LA Dropdown'!$B$4,'Lookup 1'!$A$2:$C$25,3,FALSE)-VLOOKUP('LA Dropdown'!$B$4,'Lookup 1'!$A$2:$C$25,2,FALSE)+'LA Dropdown'!E$5,'LA Dropdown'!$C9),"")</f>
        <v>16120645.588294</v>
      </c>
      <c r="F9" s="32">
        <f ca="1">IF(F$7&lt;&gt;"",OFFSET('Key Information 1415'!$E$8,VLOOKUP('LA Dropdown'!$B$4,'Lookup 1'!$A$2:$C$25,3,FALSE)-VLOOKUP('LA Dropdown'!$B$4,'Lookup 1'!$A$2:$C$25,2,FALSE)+'LA Dropdown'!F$5,'LA Dropdown'!$C9),"")</f>
        <v>31111168.16766</v>
      </c>
      <c r="G9" s="32">
        <f ca="1">IF(G$7&lt;&gt;"",OFFSET('Key Information 1415'!$E$8,VLOOKUP('LA Dropdown'!$B$4,'Lookup 1'!$A$2:$C$25,3,FALSE)-VLOOKUP('LA Dropdown'!$B$4,'Lookup 1'!$A$2:$C$25,2,FALSE)+'LA Dropdown'!G$5,'LA Dropdown'!$C9),"")</f>
      </c>
      <c r="H9" s="32">
        <f ca="1">IF(H$7&lt;&gt;"",OFFSET('Key Information 1415'!$E$8,VLOOKUP('LA Dropdown'!$B$4,'Lookup 1'!$A$2:$C$25,3,FALSE)-VLOOKUP('LA Dropdown'!$B$4,'Lookup 1'!$A$2:$C$25,2,FALSE)+'LA Dropdown'!H$5,'LA Dropdown'!$C9),"")</f>
      </c>
      <c r="I9" s="32">
        <f ca="1">IF(I$7&lt;&gt;"",OFFSET('Key Information 1415'!$E$8,VLOOKUP('LA Dropdown'!$B$4,'Lookup 1'!$A$2:$C$25,3,FALSE)-VLOOKUP('LA Dropdown'!$B$4,'Lookup 1'!$A$2:$C$25,2,FALSE)+'LA Dropdown'!I$5,'LA Dropdown'!$C9),"")</f>
      </c>
      <c r="J9" s="32">
        <f ca="1">IF(J$7&lt;&gt;"",OFFSET('Key Information 1415'!$E$8,VLOOKUP('LA Dropdown'!$B$4,'Lookup 1'!$A$2:$C$25,3,FALSE)-VLOOKUP('LA Dropdown'!$B$4,'Lookup 1'!$A$2:$C$25,2,FALSE)+'LA Dropdown'!J$5,'LA Dropdown'!$C9),"")</f>
      </c>
      <c r="K9" s="32">
        <f ca="1">IF(K$7&lt;&gt;"",OFFSET('Key Information 1415'!$E$8,VLOOKUP('LA Dropdown'!$B$4,'Lookup 1'!$A$2:$C$25,3,FALSE)-VLOOKUP('LA Dropdown'!$B$4,'Lookup 1'!$A$2:$C$25,2,FALSE)+'LA Dropdown'!K$5,'LA Dropdown'!$C9),"")</f>
      </c>
      <c r="L9" s="32">
        <f ca="1">IF(L$7&lt;&gt;"",OFFSET('Key Information 1415'!$E$8,VLOOKUP('LA Dropdown'!$B$4,'Lookup 1'!$A$2:$C$25,3,FALSE)-VLOOKUP('LA Dropdown'!$B$4,'Lookup 1'!$A$2:$C$25,2,FALSE)+'LA Dropdown'!L$5,'LA Dropdown'!$C9),"")</f>
      </c>
      <c r="M9" s="32">
        <f ca="1">IF(M$7&lt;&gt;"",OFFSET('Key Information 1415'!$E$8,VLOOKUP('LA Dropdown'!$B$4,'Lookup 1'!$A$2:$C$25,3,FALSE)-VLOOKUP('LA Dropdown'!$B$4,'Lookup 1'!$A$2:$C$25,2,FALSE)+'LA Dropdown'!M$5,'LA Dropdown'!$C9),"")</f>
      </c>
      <c r="N9" s="32">
        <f ca="1">IF(N$7&lt;&gt;"",OFFSET('Key Information 1415'!$E$8,VLOOKUP('LA Dropdown'!$B$4,'Lookup 1'!$A$2:$C$25,3,FALSE)-VLOOKUP('LA Dropdown'!$B$4,'Lookup 1'!$A$2:$C$25,2,FALSE)+'LA Dropdown'!N$5,'LA Dropdown'!$C9),"")</f>
      </c>
      <c r="O9" s="32">
        <f ca="1">IF(O$7&lt;&gt;"",OFFSET('Key Information 1415'!$E$8,VLOOKUP('LA Dropdown'!$B$4,'Lookup 1'!$A$2:$C$25,3,FALSE)-VLOOKUP('LA Dropdown'!$B$4,'Lookup 1'!$A$2:$C$25,2,FALSE)+'LA Dropdown'!O$5,'LA Dropdown'!$C9),"")</f>
      </c>
      <c r="P9" s="32">
        <f ca="1">IF(P$7&lt;&gt;"",OFFSET('Key Information 1415'!$E$8,VLOOKUP('LA Dropdown'!$B$4,'Lookup 1'!$A$2:$C$25,3,FALSE)-VLOOKUP('LA Dropdown'!$B$4,'Lookup 1'!$A$2:$C$25,2,FALSE)+'LA Dropdown'!P$5,'LA Dropdown'!$C9),"")</f>
      </c>
      <c r="Q9" s="32">
        <f ca="1">IF(Q$7&lt;&gt;"",OFFSET('Key Information 1415'!$E$8,VLOOKUP('LA Dropdown'!$B$4,'Lookup 1'!$A$2:$C$25,3,FALSE)-VLOOKUP('LA Dropdown'!$B$4,'Lookup 1'!$A$2:$C$25,2,FALSE)+'LA Dropdown'!Q$5,'LA Dropdown'!$C9),"")</f>
      </c>
      <c r="R9" s="32">
        <f ca="1">IF(R$7&lt;&gt;"",OFFSET('Key Information 1415'!$E$8,VLOOKUP('LA Dropdown'!$B$4,'Lookup 1'!$A$2:$C$25,3,FALSE)-VLOOKUP('LA Dropdown'!$B$4,'Lookup 1'!$A$2:$C$25,2,FALSE)+'LA Dropdown'!R$5,'LA Dropdown'!$C9),"")</f>
      </c>
    </row>
    <row r="10" spans="1:18" ht="15">
      <c r="A10" s="29" t="s">
        <v>275</v>
      </c>
      <c r="B10" s="33" t="s">
        <v>351</v>
      </c>
      <c r="C10" s="33">
        <v>1</v>
      </c>
      <c r="D10" s="32">
        <f ca="1">IF(D$7&lt;&gt;"",OFFSET('Key Information 1415'!$E$8,VLOOKUP('LA Dropdown'!$B$4,'Lookup 1'!$A$2:$C$25,3,FALSE)-VLOOKUP('LA Dropdown'!$B$4,'Lookup 1'!$A$2:$C$25,2,FALSE)+'LA Dropdown'!D$5,'LA Dropdown'!$C10),"")</f>
        <v>493551.45768</v>
      </c>
      <c r="E10" s="32">
        <f ca="1">IF(E$7&lt;&gt;"",OFFSET('Key Information 1415'!$E$8,VLOOKUP('LA Dropdown'!$B$4,'Lookup 1'!$A$2:$C$25,3,FALSE)-VLOOKUP('LA Dropdown'!$B$4,'Lookup 1'!$A$2:$C$25,2,FALSE)+'LA Dropdown'!E$5,'LA Dropdown'!$C10),"")</f>
        <v>807633.693798</v>
      </c>
      <c r="F10" s="32">
        <f ca="1">IF(F$7&lt;&gt;"",OFFSET('Key Information 1415'!$E$8,VLOOKUP('LA Dropdown'!$B$4,'Lookup 1'!$A$2:$C$25,3,FALSE)-VLOOKUP('LA Dropdown'!$B$4,'Lookup 1'!$A$2:$C$25,2,FALSE)+'LA Dropdown'!F$5,'LA Dropdown'!$C10),"")</f>
        <v>1301185.151477</v>
      </c>
      <c r="G10" s="32">
        <f ca="1">IF(G$7&lt;&gt;"",OFFSET('Key Information 1415'!$E$8,VLOOKUP('LA Dropdown'!$B$4,'Lookup 1'!$A$2:$C$25,3,FALSE)-VLOOKUP('LA Dropdown'!$B$4,'Lookup 1'!$A$2:$C$25,2,FALSE)+'LA Dropdown'!G$5,'LA Dropdown'!$C10),"")</f>
      </c>
      <c r="H10" s="32">
        <f ca="1">IF(H$7&lt;&gt;"",OFFSET('Key Information 1415'!$E$8,VLOOKUP('LA Dropdown'!$B$4,'Lookup 1'!$A$2:$C$25,3,FALSE)-VLOOKUP('LA Dropdown'!$B$4,'Lookup 1'!$A$2:$C$25,2,FALSE)+'LA Dropdown'!H$5,'LA Dropdown'!$C10),"")</f>
      </c>
      <c r="I10" s="32">
        <f ca="1">IF(I$7&lt;&gt;"",OFFSET('Key Information 1415'!$E$8,VLOOKUP('LA Dropdown'!$B$4,'Lookup 1'!$A$2:$C$25,3,FALSE)-VLOOKUP('LA Dropdown'!$B$4,'Lookup 1'!$A$2:$C$25,2,FALSE)+'LA Dropdown'!I$5,'LA Dropdown'!$C10),"")</f>
      </c>
      <c r="J10" s="32">
        <f ca="1">IF(J$7&lt;&gt;"",OFFSET('Key Information 1415'!$E$8,VLOOKUP('LA Dropdown'!$B$4,'Lookup 1'!$A$2:$C$25,3,FALSE)-VLOOKUP('LA Dropdown'!$B$4,'Lookup 1'!$A$2:$C$25,2,FALSE)+'LA Dropdown'!J$5,'LA Dropdown'!$C10),"")</f>
      </c>
      <c r="K10" s="32">
        <f ca="1">IF(K$7&lt;&gt;"",OFFSET('Key Information 1415'!$E$8,VLOOKUP('LA Dropdown'!$B$4,'Lookup 1'!$A$2:$C$25,3,FALSE)-VLOOKUP('LA Dropdown'!$B$4,'Lookup 1'!$A$2:$C$25,2,FALSE)+'LA Dropdown'!K$5,'LA Dropdown'!$C10),"")</f>
      </c>
      <c r="L10" s="32">
        <f ca="1">IF(L$7&lt;&gt;"",OFFSET('Key Information 1415'!$E$8,VLOOKUP('LA Dropdown'!$B$4,'Lookup 1'!$A$2:$C$25,3,FALSE)-VLOOKUP('LA Dropdown'!$B$4,'Lookup 1'!$A$2:$C$25,2,FALSE)+'LA Dropdown'!L$5,'LA Dropdown'!$C10),"")</f>
      </c>
      <c r="M10" s="32">
        <f ca="1">IF(M$7&lt;&gt;"",OFFSET('Key Information 1415'!$E$8,VLOOKUP('LA Dropdown'!$B$4,'Lookup 1'!$A$2:$C$25,3,FALSE)-VLOOKUP('LA Dropdown'!$B$4,'Lookup 1'!$A$2:$C$25,2,FALSE)+'LA Dropdown'!M$5,'LA Dropdown'!$C10),"")</f>
      </c>
      <c r="N10" s="32">
        <f ca="1">IF(N$7&lt;&gt;"",OFFSET('Key Information 1415'!$E$8,VLOOKUP('LA Dropdown'!$B$4,'Lookup 1'!$A$2:$C$25,3,FALSE)-VLOOKUP('LA Dropdown'!$B$4,'Lookup 1'!$A$2:$C$25,2,FALSE)+'LA Dropdown'!N$5,'LA Dropdown'!$C10),"")</f>
      </c>
      <c r="O10" s="32">
        <f ca="1">IF(O$7&lt;&gt;"",OFFSET('Key Information 1415'!$E$8,VLOOKUP('LA Dropdown'!$B$4,'Lookup 1'!$A$2:$C$25,3,FALSE)-VLOOKUP('LA Dropdown'!$B$4,'Lookup 1'!$A$2:$C$25,2,FALSE)+'LA Dropdown'!O$5,'LA Dropdown'!$C10),"")</f>
      </c>
      <c r="P10" s="32">
        <f ca="1">IF(P$7&lt;&gt;"",OFFSET('Key Information 1415'!$E$8,VLOOKUP('LA Dropdown'!$B$4,'Lookup 1'!$A$2:$C$25,3,FALSE)-VLOOKUP('LA Dropdown'!$B$4,'Lookup 1'!$A$2:$C$25,2,FALSE)+'LA Dropdown'!P$5,'LA Dropdown'!$C10),"")</f>
      </c>
      <c r="Q10" s="32">
        <f ca="1">IF(Q$7&lt;&gt;"",OFFSET('Key Information 1415'!$E$8,VLOOKUP('LA Dropdown'!$B$4,'Lookup 1'!$A$2:$C$25,3,FALSE)-VLOOKUP('LA Dropdown'!$B$4,'Lookup 1'!$A$2:$C$25,2,FALSE)+'LA Dropdown'!Q$5,'LA Dropdown'!$C10),"")</f>
      </c>
      <c r="R10" s="32">
        <f ca="1">IF(R$7&lt;&gt;"",OFFSET('Key Information 1415'!$E$8,VLOOKUP('LA Dropdown'!$B$4,'Lookup 1'!$A$2:$C$25,3,FALSE)-VLOOKUP('LA Dropdown'!$B$4,'Lookup 1'!$A$2:$C$25,2,FALSE)+'LA Dropdown'!R$5,'LA Dropdown'!$C10),"")</f>
      </c>
    </row>
    <row r="11" spans="1:18" ht="15">
      <c r="A11" s="29"/>
      <c r="B11" s="33" t="s">
        <v>350</v>
      </c>
      <c r="C11" s="33">
        <v>2</v>
      </c>
      <c r="D11" s="32">
        <f ca="1">IF(D$7&lt;&gt;"",OFFSET('Key Information 1415'!$E$8,VLOOKUP('LA Dropdown'!$B$4,'Lookup 1'!$A$2:$C$25,3,FALSE)-VLOOKUP('LA Dropdown'!$B$4,'Lookup 1'!$A$2:$C$25,2,FALSE)+'LA Dropdown'!D$5,'LA Dropdown'!$C11),"")</f>
        <v>1420448.884182</v>
      </c>
      <c r="E11" s="32">
        <f ca="1">IF(E$7&lt;&gt;"",OFFSET('Key Information 1415'!$E$8,VLOOKUP('LA Dropdown'!$B$4,'Lookup 1'!$A$2:$C$25,3,FALSE)-VLOOKUP('LA Dropdown'!$B$4,'Lookup 1'!$A$2:$C$25,2,FALSE)+'LA Dropdown'!E$5,'LA Dropdown'!$C11),"")</f>
        <v>1800898.317677</v>
      </c>
      <c r="F11" s="32">
        <f ca="1">IF(F$7&lt;&gt;"",OFFSET('Key Information 1415'!$E$8,VLOOKUP('LA Dropdown'!$B$4,'Lookup 1'!$A$2:$C$25,3,FALSE)-VLOOKUP('LA Dropdown'!$B$4,'Lookup 1'!$A$2:$C$25,2,FALSE)+'LA Dropdown'!F$5,'LA Dropdown'!$C11),"")</f>
        <v>3221347.201859</v>
      </c>
      <c r="G11" s="32">
        <f ca="1">IF(G$7&lt;&gt;"",OFFSET('Key Information 1415'!$E$8,VLOOKUP('LA Dropdown'!$B$4,'Lookup 1'!$A$2:$C$25,3,FALSE)-VLOOKUP('LA Dropdown'!$B$4,'Lookup 1'!$A$2:$C$25,2,FALSE)+'LA Dropdown'!G$5,'LA Dropdown'!$C11),"")</f>
      </c>
      <c r="H11" s="32">
        <f ca="1">IF(H$7&lt;&gt;"",OFFSET('Key Information 1415'!$E$8,VLOOKUP('LA Dropdown'!$B$4,'Lookup 1'!$A$2:$C$25,3,FALSE)-VLOOKUP('LA Dropdown'!$B$4,'Lookup 1'!$A$2:$C$25,2,FALSE)+'LA Dropdown'!H$5,'LA Dropdown'!$C11),"")</f>
      </c>
      <c r="I11" s="32">
        <f ca="1">IF(I$7&lt;&gt;"",OFFSET('Key Information 1415'!$E$8,VLOOKUP('LA Dropdown'!$B$4,'Lookup 1'!$A$2:$C$25,3,FALSE)-VLOOKUP('LA Dropdown'!$B$4,'Lookup 1'!$A$2:$C$25,2,FALSE)+'LA Dropdown'!I$5,'LA Dropdown'!$C11),"")</f>
      </c>
      <c r="J11" s="32">
        <f ca="1">IF(J$7&lt;&gt;"",OFFSET('Key Information 1415'!$E$8,VLOOKUP('LA Dropdown'!$B$4,'Lookup 1'!$A$2:$C$25,3,FALSE)-VLOOKUP('LA Dropdown'!$B$4,'Lookup 1'!$A$2:$C$25,2,FALSE)+'LA Dropdown'!J$5,'LA Dropdown'!$C11),"")</f>
      </c>
      <c r="K11" s="32">
        <f ca="1">IF(K$7&lt;&gt;"",OFFSET('Key Information 1415'!$E$8,VLOOKUP('LA Dropdown'!$B$4,'Lookup 1'!$A$2:$C$25,3,FALSE)-VLOOKUP('LA Dropdown'!$B$4,'Lookup 1'!$A$2:$C$25,2,FALSE)+'LA Dropdown'!K$5,'LA Dropdown'!$C11),"")</f>
      </c>
      <c r="L11" s="32">
        <f ca="1">IF(L$7&lt;&gt;"",OFFSET('Key Information 1415'!$E$8,VLOOKUP('LA Dropdown'!$B$4,'Lookup 1'!$A$2:$C$25,3,FALSE)-VLOOKUP('LA Dropdown'!$B$4,'Lookup 1'!$A$2:$C$25,2,FALSE)+'LA Dropdown'!L$5,'LA Dropdown'!$C11),"")</f>
      </c>
      <c r="M11" s="32">
        <f ca="1">IF(M$7&lt;&gt;"",OFFSET('Key Information 1415'!$E$8,VLOOKUP('LA Dropdown'!$B$4,'Lookup 1'!$A$2:$C$25,3,FALSE)-VLOOKUP('LA Dropdown'!$B$4,'Lookup 1'!$A$2:$C$25,2,FALSE)+'LA Dropdown'!M$5,'LA Dropdown'!$C11),"")</f>
      </c>
      <c r="N11" s="32">
        <f ca="1">IF(N$7&lt;&gt;"",OFFSET('Key Information 1415'!$E$8,VLOOKUP('LA Dropdown'!$B$4,'Lookup 1'!$A$2:$C$25,3,FALSE)-VLOOKUP('LA Dropdown'!$B$4,'Lookup 1'!$A$2:$C$25,2,FALSE)+'LA Dropdown'!N$5,'LA Dropdown'!$C11),"")</f>
      </c>
      <c r="O11" s="32">
        <f ca="1">IF(O$7&lt;&gt;"",OFFSET('Key Information 1415'!$E$8,VLOOKUP('LA Dropdown'!$B$4,'Lookup 1'!$A$2:$C$25,3,FALSE)-VLOOKUP('LA Dropdown'!$B$4,'Lookup 1'!$A$2:$C$25,2,FALSE)+'LA Dropdown'!O$5,'LA Dropdown'!$C11),"")</f>
      </c>
      <c r="P11" s="32">
        <f ca="1">IF(P$7&lt;&gt;"",OFFSET('Key Information 1415'!$E$8,VLOOKUP('LA Dropdown'!$B$4,'Lookup 1'!$A$2:$C$25,3,FALSE)-VLOOKUP('LA Dropdown'!$B$4,'Lookup 1'!$A$2:$C$25,2,FALSE)+'LA Dropdown'!P$5,'LA Dropdown'!$C11),"")</f>
      </c>
      <c r="Q11" s="32">
        <f ca="1">IF(Q$7&lt;&gt;"",OFFSET('Key Information 1415'!$E$8,VLOOKUP('LA Dropdown'!$B$4,'Lookup 1'!$A$2:$C$25,3,FALSE)-VLOOKUP('LA Dropdown'!$B$4,'Lookup 1'!$A$2:$C$25,2,FALSE)+'LA Dropdown'!Q$5,'LA Dropdown'!$C11),"")</f>
      </c>
      <c r="R11" s="32">
        <f ca="1">IF(R$7&lt;&gt;"",OFFSET('Key Information 1415'!$E$8,VLOOKUP('LA Dropdown'!$B$4,'Lookup 1'!$A$2:$C$25,3,FALSE)-VLOOKUP('LA Dropdown'!$B$4,'Lookup 1'!$A$2:$C$25,2,FALSE)+'LA Dropdown'!R$5,'LA Dropdown'!$C11),"")</f>
      </c>
    </row>
    <row r="12" spans="1:18" ht="15">
      <c r="A12" s="29"/>
      <c r="B12" s="33" t="s">
        <v>352</v>
      </c>
      <c r="C12" s="33">
        <v>3</v>
      </c>
      <c r="D12" s="32">
        <f ca="1">IF(D$7&lt;&gt;"",OFFSET('Key Information 1415'!$E$8,VLOOKUP('LA Dropdown'!$B$4,'Lookup 1'!$A$2:$C$25,3,FALSE)-VLOOKUP('LA Dropdown'!$B$4,'Lookup 1'!$A$2:$C$25,2,FALSE)+'LA Dropdown'!D$5,'LA Dropdown'!$C12),"")</f>
        <v>0</v>
      </c>
      <c r="E12" s="32">
        <f ca="1">IF(E$7&lt;&gt;"",OFFSET('Key Information 1415'!$E$8,VLOOKUP('LA Dropdown'!$B$4,'Lookup 1'!$A$2:$C$25,3,FALSE)-VLOOKUP('LA Dropdown'!$B$4,'Lookup 1'!$A$2:$C$25,2,FALSE)+'LA Dropdown'!E$5,'LA Dropdown'!$C12),"")</f>
        <v>0</v>
      </c>
      <c r="F12" s="32">
        <f ca="1">IF(F$7&lt;&gt;"",OFFSET('Key Information 1415'!$E$8,VLOOKUP('LA Dropdown'!$B$4,'Lookup 1'!$A$2:$C$25,3,FALSE)-VLOOKUP('LA Dropdown'!$B$4,'Lookup 1'!$A$2:$C$25,2,FALSE)+'LA Dropdown'!F$5,'LA Dropdown'!$C12),"")</f>
        <v>0</v>
      </c>
      <c r="G12" s="32">
        <f ca="1">IF(G$7&lt;&gt;"",OFFSET('Key Information 1415'!$E$8,VLOOKUP('LA Dropdown'!$B$4,'Lookup 1'!$A$2:$C$25,3,FALSE)-VLOOKUP('LA Dropdown'!$B$4,'Lookup 1'!$A$2:$C$25,2,FALSE)+'LA Dropdown'!G$5,'LA Dropdown'!$C12),"")</f>
      </c>
      <c r="H12" s="32">
        <f ca="1">IF(H$7&lt;&gt;"",OFFSET('Key Information 1415'!$E$8,VLOOKUP('LA Dropdown'!$B$4,'Lookup 1'!$A$2:$C$25,3,FALSE)-VLOOKUP('LA Dropdown'!$B$4,'Lookup 1'!$A$2:$C$25,2,FALSE)+'LA Dropdown'!H$5,'LA Dropdown'!$C12),"")</f>
      </c>
      <c r="I12" s="32">
        <f ca="1">IF(I$7&lt;&gt;"",OFFSET('Key Information 1415'!$E$8,VLOOKUP('LA Dropdown'!$B$4,'Lookup 1'!$A$2:$C$25,3,FALSE)-VLOOKUP('LA Dropdown'!$B$4,'Lookup 1'!$A$2:$C$25,2,FALSE)+'LA Dropdown'!I$5,'LA Dropdown'!$C12),"")</f>
      </c>
      <c r="J12" s="32">
        <f ca="1">IF(J$7&lt;&gt;"",OFFSET('Key Information 1415'!$E$8,VLOOKUP('LA Dropdown'!$B$4,'Lookup 1'!$A$2:$C$25,3,FALSE)-VLOOKUP('LA Dropdown'!$B$4,'Lookup 1'!$A$2:$C$25,2,FALSE)+'LA Dropdown'!J$5,'LA Dropdown'!$C12),"")</f>
      </c>
      <c r="K12" s="32">
        <f ca="1">IF(K$7&lt;&gt;"",OFFSET('Key Information 1415'!$E$8,VLOOKUP('LA Dropdown'!$B$4,'Lookup 1'!$A$2:$C$25,3,FALSE)-VLOOKUP('LA Dropdown'!$B$4,'Lookup 1'!$A$2:$C$25,2,FALSE)+'LA Dropdown'!K$5,'LA Dropdown'!$C12),"")</f>
      </c>
      <c r="L12" s="32">
        <f ca="1">IF(L$7&lt;&gt;"",OFFSET('Key Information 1415'!$E$8,VLOOKUP('LA Dropdown'!$B$4,'Lookup 1'!$A$2:$C$25,3,FALSE)-VLOOKUP('LA Dropdown'!$B$4,'Lookup 1'!$A$2:$C$25,2,FALSE)+'LA Dropdown'!L$5,'LA Dropdown'!$C12),"")</f>
      </c>
      <c r="M12" s="32">
        <f ca="1">IF(M$7&lt;&gt;"",OFFSET('Key Information 1415'!$E$8,VLOOKUP('LA Dropdown'!$B$4,'Lookup 1'!$A$2:$C$25,3,FALSE)-VLOOKUP('LA Dropdown'!$B$4,'Lookup 1'!$A$2:$C$25,2,FALSE)+'LA Dropdown'!M$5,'LA Dropdown'!$C12),"")</f>
      </c>
      <c r="N12" s="32">
        <f ca="1">IF(N$7&lt;&gt;"",OFFSET('Key Information 1415'!$E$8,VLOOKUP('LA Dropdown'!$B$4,'Lookup 1'!$A$2:$C$25,3,FALSE)-VLOOKUP('LA Dropdown'!$B$4,'Lookup 1'!$A$2:$C$25,2,FALSE)+'LA Dropdown'!N$5,'LA Dropdown'!$C12),"")</f>
      </c>
      <c r="O12" s="32">
        <f ca="1">IF(O$7&lt;&gt;"",OFFSET('Key Information 1415'!$E$8,VLOOKUP('LA Dropdown'!$B$4,'Lookup 1'!$A$2:$C$25,3,FALSE)-VLOOKUP('LA Dropdown'!$B$4,'Lookup 1'!$A$2:$C$25,2,FALSE)+'LA Dropdown'!O$5,'LA Dropdown'!$C12),"")</f>
      </c>
      <c r="P12" s="32">
        <f ca="1">IF(P$7&lt;&gt;"",OFFSET('Key Information 1415'!$E$8,VLOOKUP('LA Dropdown'!$B$4,'Lookup 1'!$A$2:$C$25,3,FALSE)-VLOOKUP('LA Dropdown'!$B$4,'Lookup 1'!$A$2:$C$25,2,FALSE)+'LA Dropdown'!P$5,'LA Dropdown'!$C12),"")</f>
      </c>
      <c r="Q12" s="32">
        <f ca="1">IF(Q$7&lt;&gt;"",OFFSET('Key Information 1415'!$E$8,VLOOKUP('LA Dropdown'!$B$4,'Lookup 1'!$A$2:$C$25,3,FALSE)-VLOOKUP('LA Dropdown'!$B$4,'Lookup 1'!$A$2:$C$25,2,FALSE)+'LA Dropdown'!Q$5,'LA Dropdown'!$C12),"")</f>
      </c>
      <c r="R12" s="32">
        <f ca="1">IF(R$7&lt;&gt;"",OFFSET('Key Information 1415'!$E$8,VLOOKUP('LA Dropdown'!$B$4,'Lookup 1'!$A$2:$C$25,3,FALSE)-VLOOKUP('LA Dropdown'!$B$4,'Lookup 1'!$A$2:$C$25,2,FALSE)+'LA Dropdown'!R$5,'LA Dropdown'!$C12),"")</f>
      </c>
    </row>
    <row r="13" spans="1:18" ht="15">
      <c r="A13" s="29"/>
      <c r="B13" s="33" t="s">
        <v>353</v>
      </c>
      <c r="C13" s="33">
        <v>4</v>
      </c>
      <c r="D13" s="32">
        <f ca="1">IF(D$7&lt;&gt;"",OFFSET('Key Information 1415'!$E$8,VLOOKUP('LA Dropdown'!$B$4,'Lookup 1'!$A$2:$C$25,3,FALSE)-VLOOKUP('LA Dropdown'!$B$4,'Lookup 1'!$A$2:$C$25,2,FALSE)+'LA Dropdown'!D$5,'LA Dropdown'!$C13),"")</f>
        <v>0</v>
      </c>
      <c r="E13" s="32">
        <f ca="1">IF(E$7&lt;&gt;"",OFFSET('Key Information 1415'!$E$8,VLOOKUP('LA Dropdown'!$B$4,'Lookup 1'!$A$2:$C$25,3,FALSE)-VLOOKUP('LA Dropdown'!$B$4,'Lookup 1'!$A$2:$C$25,2,FALSE)+'LA Dropdown'!E$5,'LA Dropdown'!$C13),"")</f>
        <v>0</v>
      </c>
      <c r="F13" s="32">
        <f ca="1">IF(F$7&lt;&gt;"",OFFSET('Key Information 1415'!$E$8,VLOOKUP('LA Dropdown'!$B$4,'Lookup 1'!$A$2:$C$25,3,FALSE)-VLOOKUP('LA Dropdown'!$B$4,'Lookup 1'!$A$2:$C$25,2,FALSE)+'LA Dropdown'!F$5,'LA Dropdown'!$C13),"")</f>
        <v>0</v>
      </c>
      <c r="G13" s="32">
        <f ca="1">IF(G$7&lt;&gt;"",OFFSET('Key Information 1415'!$E$8,VLOOKUP('LA Dropdown'!$B$4,'Lookup 1'!$A$2:$C$25,3,FALSE)-VLOOKUP('LA Dropdown'!$B$4,'Lookup 1'!$A$2:$C$25,2,FALSE)+'LA Dropdown'!G$5,'LA Dropdown'!$C13),"")</f>
      </c>
      <c r="H13" s="32">
        <f ca="1">IF(H$7&lt;&gt;"",OFFSET('Key Information 1415'!$E$8,VLOOKUP('LA Dropdown'!$B$4,'Lookup 1'!$A$2:$C$25,3,FALSE)-VLOOKUP('LA Dropdown'!$B$4,'Lookup 1'!$A$2:$C$25,2,FALSE)+'LA Dropdown'!H$5,'LA Dropdown'!$C13),"")</f>
      </c>
      <c r="I13" s="32">
        <f ca="1">IF(I$7&lt;&gt;"",OFFSET('Key Information 1415'!$E$8,VLOOKUP('LA Dropdown'!$B$4,'Lookup 1'!$A$2:$C$25,3,FALSE)-VLOOKUP('LA Dropdown'!$B$4,'Lookup 1'!$A$2:$C$25,2,FALSE)+'LA Dropdown'!I$5,'LA Dropdown'!$C13),"")</f>
      </c>
      <c r="J13" s="32">
        <f ca="1">IF(J$7&lt;&gt;"",OFFSET('Key Information 1415'!$E$8,VLOOKUP('LA Dropdown'!$B$4,'Lookup 1'!$A$2:$C$25,3,FALSE)-VLOOKUP('LA Dropdown'!$B$4,'Lookup 1'!$A$2:$C$25,2,FALSE)+'LA Dropdown'!J$5,'LA Dropdown'!$C13),"")</f>
      </c>
      <c r="K13" s="32">
        <f ca="1">IF(K$7&lt;&gt;"",OFFSET('Key Information 1415'!$E$8,VLOOKUP('LA Dropdown'!$B$4,'Lookup 1'!$A$2:$C$25,3,FALSE)-VLOOKUP('LA Dropdown'!$B$4,'Lookup 1'!$A$2:$C$25,2,FALSE)+'LA Dropdown'!K$5,'LA Dropdown'!$C13),"")</f>
      </c>
      <c r="L13" s="32">
        <f ca="1">IF(L$7&lt;&gt;"",OFFSET('Key Information 1415'!$E$8,VLOOKUP('LA Dropdown'!$B$4,'Lookup 1'!$A$2:$C$25,3,FALSE)-VLOOKUP('LA Dropdown'!$B$4,'Lookup 1'!$A$2:$C$25,2,FALSE)+'LA Dropdown'!L$5,'LA Dropdown'!$C13),"")</f>
      </c>
      <c r="M13" s="32">
        <f ca="1">IF(M$7&lt;&gt;"",OFFSET('Key Information 1415'!$E$8,VLOOKUP('LA Dropdown'!$B$4,'Lookup 1'!$A$2:$C$25,3,FALSE)-VLOOKUP('LA Dropdown'!$B$4,'Lookup 1'!$A$2:$C$25,2,FALSE)+'LA Dropdown'!M$5,'LA Dropdown'!$C13),"")</f>
      </c>
      <c r="N13" s="32">
        <f ca="1">IF(N$7&lt;&gt;"",OFFSET('Key Information 1415'!$E$8,VLOOKUP('LA Dropdown'!$B$4,'Lookup 1'!$A$2:$C$25,3,FALSE)-VLOOKUP('LA Dropdown'!$B$4,'Lookup 1'!$A$2:$C$25,2,FALSE)+'LA Dropdown'!N$5,'LA Dropdown'!$C13),"")</f>
      </c>
      <c r="O13" s="32">
        <f ca="1">IF(O$7&lt;&gt;"",OFFSET('Key Information 1415'!$E$8,VLOOKUP('LA Dropdown'!$B$4,'Lookup 1'!$A$2:$C$25,3,FALSE)-VLOOKUP('LA Dropdown'!$B$4,'Lookup 1'!$A$2:$C$25,2,FALSE)+'LA Dropdown'!O$5,'LA Dropdown'!$C13),"")</f>
      </c>
      <c r="P13" s="32">
        <f ca="1">IF(P$7&lt;&gt;"",OFFSET('Key Information 1415'!$E$8,VLOOKUP('LA Dropdown'!$B$4,'Lookup 1'!$A$2:$C$25,3,FALSE)-VLOOKUP('LA Dropdown'!$B$4,'Lookup 1'!$A$2:$C$25,2,FALSE)+'LA Dropdown'!P$5,'LA Dropdown'!$C13),"")</f>
      </c>
      <c r="Q13" s="32">
        <f ca="1">IF(Q$7&lt;&gt;"",OFFSET('Key Information 1415'!$E$8,VLOOKUP('LA Dropdown'!$B$4,'Lookup 1'!$A$2:$C$25,3,FALSE)-VLOOKUP('LA Dropdown'!$B$4,'Lookup 1'!$A$2:$C$25,2,FALSE)+'LA Dropdown'!Q$5,'LA Dropdown'!$C13),"")</f>
      </c>
      <c r="R13" s="32">
        <f ca="1">IF(R$7&lt;&gt;"",OFFSET('Key Information 1415'!$E$8,VLOOKUP('LA Dropdown'!$B$4,'Lookup 1'!$A$2:$C$25,3,FALSE)-VLOOKUP('LA Dropdown'!$B$4,'Lookup 1'!$A$2:$C$25,2,FALSE)+'LA Dropdown'!R$5,'LA Dropdown'!$C13),"")</f>
      </c>
    </row>
    <row r="14" spans="1:18" ht="15">
      <c r="A14" s="29"/>
      <c r="B14" s="33" t="s">
        <v>354</v>
      </c>
      <c r="C14" s="33">
        <v>5</v>
      </c>
      <c r="D14" s="32">
        <f ca="1">IF(D$7&lt;&gt;"",OFFSET('Key Information 1415'!$E$8,VLOOKUP('LA Dropdown'!$B$4,'Lookup 1'!$A$2:$C$25,3,FALSE)-VLOOKUP('LA Dropdown'!$B$4,'Lookup 1'!$A$2:$C$25,2,FALSE)+'LA Dropdown'!D$5,'LA Dropdown'!$C14),"")</f>
        <v>0</v>
      </c>
      <c r="E14" s="32">
        <f ca="1">IF(E$7&lt;&gt;"",OFFSET('Key Information 1415'!$E$8,VLOOKUP('LA Dropdown'!$B$4,'Lookup 1'!$A$2:$C$25,3,FALSE)-VLOOKUP('LA Dropdown'!$B$4,'Lookup 1'!$A$2:$C$25,2,FALSE)+'LA Dropdown'!E$5,'LA Dropdown'!$C14),"")</f>
        <v>0</v>
      </c>
      <c r="F14" s="32">
        <f ca="1">IF(F$7&lt;&gt;"",OFFSET('Key Information 1415'!$E$8,VLOOKUP('LA Dropdown'!$B$4,'Lookup 1'!$A$2:$C$25,3,FALSE)-VLOOKUP('LA Dropdown'!$B$4,'Lookup 1'!$A$2:$C$25,2,FALSE)+'LA Dropdown'!F$5,'LA Dropdown'!$C14),"")</f>
        <v>0</v>
      </c>
      <c r="G14" s="32">
        <f ca="1">IF(G$7&lt;&gt;"",OFFSET('Key Information 1415'!$E$8,VLOOKUP('LA Dropdown'!$B$4,'Lookup 1'!$A$2:$C$25,3,FALSE)-VLOOKUP('LA Dropdown'!$B$4,'Lookup 1'!$A$2:$C$25,2,FALSE)+'LA Dropdown'!G$5,'LA Dropdown'!$C14),"")</f>
      </c>
      <c r="H14" s="32">
        <f ca="1">IF(H$7&lt;&gt;"",OFFSET('Key Information 1415'!$E$8,VLOOKUP('LA Dropdown'!$B$4,'Lookup 1'!$A$2:$C$25,3,FALSE)-VLOOKUP('LA Dropdown'!$B$4,'Lookup 1'!$A$2:$C$25,2,FALSE)+'LA Dropdown'!H$5,'LA Dropdown'!$C14),"")</f>
      </c>
      <c r="I14" s="32">
        <f ca="1">IF(I$7&lt;&gt;"",OFFSET('Key Information 1415'!$E$8,VLOOKUP('LA Dropdown'!$B$4,'Lookup 1'!$A$2:$C$25,3,FALSE)-VLOOKUP('LA Dropdown'!$B$4,'Lookup 1'!$A$2:$C$25,2,FALSE)+'LA Dropdown'!I$5,'LA Dropdown'!$C14),"")</f>
      </c>
      <c r="J14" s="32">
        <f ca="1">IF(J$7&lt;&gt;"",OFFSET('Key Information 1415'!$E$8,VLOOKUP('LA Dropdown'!$B$4,'Lookup 1'!$A$2:$C$25,3,FALSE)-VLOOKUP('LA Dropdown'!$B$4,'Lookup 1'!$A$2:$C$25,2,FALSE)+'LA Dropdown'!J$5,'LA Dropdown'!$C14),"")</f>
      </c>
      <c r="K14" s="32">
        <f ca="1">IF(K$7&lt;&gt;"",OFFSET('Key Information 1415'!$E$8,VLOOKUP('LA Dropdown'!$B$4,'Lookup 1'!$A$2:$C$25,3,FALSE)-VLOOKUP('LA Dropdown'!$B$4,'Lookup 1'!$A$2:$C$25,2,FALSE)+'LA Dropdown'!K$5,'LA Dropdown'!$C14),"")</f>
      </c>
      <c r="L14" s="32">
        <f ca="1">IF(L$7&lt;&gt;"",OFFSET('Key Information 1415'!$E$8,VLOOKUP('LA Dropdown'!$B$4,'Lookup 1'!$A$2:$C$25,3,FALSE)-VLOOKUP('LA Dropdown'!$B$4,'Lookup 1'!$A$2:$C$25,2,FALSE)+'LA Dropdown'!L$5,'LA Dropdown'!$C14),"")</f>
      </c>
      <c r="M14" s="32">
        <f ca="1">IF(M$7&lt;&gt;"",OFFSET('Key Information 1415'!$E$8,VLOOKUP('LA Dropdown'!$B$4,'Lookup 1'!$A$2:$C$25,3,FALSE)-VLOOKUP('LA Dropdown'!$B$4,'Lookup 1'!$A$2:$C$25,2,FALSE)+'LA Dropdown'!M$5,'LA Dropdown'!$C14),"")</f>
      </c>
      <c r="N14" s="32">
        <f ca="1">IF(N$7&lt;&gt;"",OFFSET('Key Information 1415'!$E$8,VLOOKUP('LA Dropdown'!$B$4,'Lookup 1'!$A$2:$C$25,3,FALSE)-VLOOKUP('LA Dropdown'!$B$4,'Lookup 1'!$A$2:$C$25,2,FALSE)+'LA Dropdown'!N$5,'LA Dropdown'!$C14),"")</f>
      </c>
      <c r="O14" s="32">
        <f ca="1">IF(O$7&lt;&gt;"",OFFSET('Key Information 1415'!$E$8,VLOOKUP('LA Dropdown'!$B$4,'Lookup 1'!$A$2:$C$25,3,FALSE)-VLOOKUP('LA Dropdown'!$B$4,'Lookup 1'!$A$2:$C$25,2,FALSE)+'LA Dropdown'!O$5,'LA Dropdown'!$C14),"")</f>
      </c>
      <c r="P14" s="32">
        <f ca="1">IF(P$7&lt;&gt;"",OFFSET('Key Information 1415'!$E$8,VLOOKUP('LA Dropdown'!$B$4,'Lookup 1'!$A$2:$C$25,3,FALSE)-VLOOKUP('LA Dropdown'!$B$4,'Lookup 1'!$A$2:$C$25,2,FALSE)+'LA Dropdown'!P$5,'LA Dropdown'!$C14),"")</f>
      </c>
      <c r="Q14" s="32">
        <f ca="1">IF(Q$7&lt;&gt;"",OFFSET('Key Information 1415'!$E$8,VLOOKUP('LA Dropdown'!$B$4,'Lookup 1'!$A$2:$C$25,3,FALSE)-VLOOKUP('LA Dropdown'!$B$4,'Lookup 1'!$A$2:$C$25,2,FALSE)+'LA Dropdown'!Q$5,'LA Dropdown'!$C14),"")</f>
      </c>
      <c r="R14" s="32">
        <f ca="1">IF(R$7&lt;&gt;"",OFFSET('Key Information 1415'!$E$8,VLOOKUP('LA Dropdown'!$B$4,'Lookup 1'!$A$2:$C$25,3,FALSE)-VLOOKUP('LA Dropdown'!$B$4,'Lookup 1'!$A$2:$C$25,2,FALSE)+'LA Dropdown'!R$5,'LA Dropdown'!$C14),"")</f>
      </c>
    </row>
    <row r="15" spans="1:18" ht="15">
      <c r="A15" s="29"/>
      <c r="B15" s="33" t="s">
        <v>355</v>
      </c>
      <c r="C15" s="33">
        <v>6</v>
      </c>
      <c r="D15" s="32">
        <f ca="1">IF(D$7&lt;&gt;"",OFFSET('Key Information 1415'!$E$8,VLOOKUP('LA Dropdown'!$B$4,'Lookup 1'!$A$2:$C$25,3,FALSE)-VLOOKUP('LA Dropdown'!$B$4,'Lookup 1'!$A$2:$C$25,2,FALSE)+'LA Dropdown'!D$5,'LA Dropdown'!$C15),"")</f>
        <v>20364.007684</v>
      </c>
      <c r="E15" s="32">
        <f ca="1">IF(E$7&lt;&gt;"",OFFSET('Key Information 1415'!$E$8,VLOOKUP('LA Dropdown'!$B$4,'Lookup 1'!$A$2:$C$25,3,FALSE)-VLOOKUP('LA Dropdown'!$B$4,'Lookup 1'!$A$2:$C$25,2,FALSE)+'LA Dropdown'!E$5,'LA Dropdown'!$C15),"")</f>
        <v>52190.100734</v>
      </c>
      <c r="F15" s="32">
        <f ca="1">IF(F$7&lt;&gt;"",OFFSET('Key Information 1415'!$E$8,VLOOKUP('LA Dropdown'!$B$4,'Lookup 1'!$A$2:$C$25,3,FALSE)-VLOOKUP('LA Dropdown'!$B$4,'Lookup 1'!$A$2:$C$25,2,FALSE)+'LA Dropdown'!F$5,'LA Dropdown'!$C15),"")</f>
        <v>72554.108418</v>
      </c>
      <c r="G15" s="32">
        <f ca="1">IF(G$7&lt;&gt;"",OFFSET('Key Information 1415'!$E$8,VLOOKUP('LA Dropdown'!$B$4,'Lookup 1'!$A$2:$C$25,3,FALSE)-VLOOKUP('LA Dropdown'!$B$4,'Lookup 1'!$A$2:$C$25,2,FALSE)+'LA Dropdown'!G$5,'LA Dropdown'!$C15),"")</f>
      </c>
      <c r="H15" s="32">
        <f ca="1">IF(H$7&lt;&gt;"",OFFSET('Key Information 1415'!$E$8,VLOOKUP('LA Dropdown'!$B$4,'Lookup 1'!$A$2:$C$25,3,FALSE)-VLOOKUP('LA Dropdown'!$B$4,'Lookup 1'!$A$2:$C$25,2,FALSE)+'LA Dropdown'!H$5,'LA Dropdown'!$C15),"")</f>
      </c>
      <c r="I15" s="32">
        <f ca="1">IF(I$7&lt;&gt;"",OFFSET('Key Information 1415'!$E$8,VLOOKUP('LA Dropdown'!$B$4,'Lookup 1'!$A$2:$C$25,3,FALSE)-VLOOKUP('LA Dropdown'!$B$4,'Lookup 1'!$A$2:$C$25,2,FALSE)+'LA Dropdown'!I$5,'LA Dropdown'!$C15),"")</f>
      </c>
      <c r="J15" s="32">
        <f ca="1">IF(J$7&lt;&gt;"",OFFSET('Key Information 1415'!$E$8,VLOOKUP('LA Dropdown'!$B$4,'Lookup 1'!$A$2:$C$25,3,FALSE)-VLOOKUP('LA Dropdown'!$B$4,'Lookup 1'!$A$2:$C$25,2,FALSE)+'LA Dropdown'!J$5,'LA Dropdown'!$C15),"")</f>
      </c>
      <c r="K15" s="32">
        <f ca="1">IF(K$7&lt;&gt;"",OFFSET('Key Information 1415'!$E$8,VLOOKUP('LA Dropdown'!$B$4,'Lookup 1'!$A$2:$C$25,3,FALSE)-VLOOKUP('LA Dropdown'!$B$4,'Lookup 1'!$A$2:$C$25,2,FALSE)+'LA Dropdown'!K$5,'LA Dropdown'!$C15),"")</f>
      </c>
      <c r="L15" s="32">
        <f ca="1">IF(L$7&lt;&gt;"",OFFSET('Key Information 1415'!$E$8,VLOOKUP('LA Dropdown'!$B$4,'Lookup 1'!$A$2:$C$25,3,FALSE)-VLOOKUP('LA Dropdown'!$B$4,'Lookup 1'!$A$2:$C$25,2,FALSE)+'LA Dropdown'!L$5,'LA Dropdown'!$C15),"")</f>
      </c>
      <c r="M15" s="32">
        <f ca="1">IF(M$7&lt;&gt;"",OFFSET('Key Information 1415'!$E$8,VLOOKUP('LA Dropdown'!$B$4,'Lookup 1'!$A$2:$C$25,3,FALSE)-VLOOKUP('LA Dropdown'!$B$4,'Lookup 1'!$A$2:$C$25,2,FALSE)+'LA Dropdown'!M$5,'LA Dropdown'!$C15),"")</f>
      </c>
      <c r="N15" s="32">
        <f ca="1">IF(N$7&lt;&gt;"",OFFSET('Key Information 1415'!$E$8,VLOOKUP('LA Dropdown'!$B$4,'Lookup 1'!$A$2:$C$25,3,FALSE)-VLOOKUP('LA Dropdown'!$B$4,'Lookup 1'!$A$2:$C$25,2,FALSE)+'LA Dropdown'!N$5,'LA Dropdown'!$C15),"")</f>
      </c>
      <c r="O15" s="32">
        <f ca="1">IF(O$7&lt;&gt;"",OFFSET('Key Information 1415'!$E$8,VLOOKUP('LA Dropdown'!$B$4,'Lookup 1'!$A$2:$C$25,3,FALSE)-VLOOKUP('LA Dropdown'!$B$4,'Lookup 1'!$A$2:$C$25,2,FALSE)+'LA Dropdown'!O$5,'LA Dropdown'!$C15),"")</f>
      </c>
      <c r="P15" s="32">
        <f ca="1">IF(P$7&lt;&gt;"",OFFSET('Key Information 1415'!$E$8,VLOOKUP('LA Dropdown'!$B$4,'Lookup 1'!$A$2:$C$25,3,FALSE)-VLOOKUP('LA Dropdown'!$B$4,'Lookup 1'!$A$2:$C$25,2,FALSE)+'LA Dropdown'!P$5,'LA Dropdown'!$C15),"")</f>
      </c>
      <c r="Q15" s="32">
        <f ca="1">IF(Q$7&lt;&gt;"",OFFSET('Key Information 1415'!$E$8,VLOOKUP('LA Dropdown'!$B$4,'Lookup 1'!$A$2:$C$25,3,FALSE)-VLOOKUP('LA Dropdown'!$B$4,'Lookup 1'!$A$2:$C$25,2,FALSE)+'LA Dropdown'!Q$5,'LA Dropdown'!$C15),"")</f>
      </c>
      <c r="R15" s="32">
        <f ca="1">IF(R$7&lt;&gt;"",OFFSET('Key Information 1415'!$E$8,VLOOKUP('LA Dropdown'!$B$4,'Lookup 1'!$A$2:$C$25,3,FALSE)-VLOOKUP('LA Dropdown'!$B$4,'Lookup 1'!$A$2:$C$25,2,FALSE)+'LA Dropdown'!R$5,'LA Dropdown'!$C15),"")</f>
      </c>
    </row>
    <row r="16" spans="1:18" ht="15">
      <c r="A16" s="29"/>
      <c r="B16" s="29" t="s">
        <v>356</v>
      </c>
      <c r="C16" s="33">
        <v>7</v>
      </c>
      <c r="D16" s="32">
        <f ca="1">IF(D$7&lt;&gt;"",OFFSET('Key Information 1415'!$E$8,VLOOKUP('LA Dropdown'!$B$4,'Lookup 1'!$A$2:$C$25,3,FALSE)-VLOOKUP('LA Dropdown'!$B$4,'Lookup 1'!$A$2:$C$25,2,FALSE)+'LA Dropdown'!D$5,'LA Dropdown'!$C16),"")</f>
        <v>48669.978365</v>
      </c>
      <c r="E16" s="32">
        <f ca="1">IF(E$7&lt;&gt;"",OFFSET('Key Information 1415'!$E$8,VLOOKUP('LA Dropdown'!$B$4,'Lookup 1'!$A$2:$C$25,3,FALSE)-VLOOKUP('LA Dropdown'!$B$4,'Lookup 1'!$A$2:$C$25,2,FALSE)+'LA Dropdown'!E$5,'LA Dropdown'!$C16),"")</f>
        <v>51724.579518</v>
      </c>
      <c r="F16" s="32">
        <f ca="1">IF(F$7&lt;&gt;"",OFFSET('Key Information 1415'!$E$8,VLOOKUP('LA Dropdown'!$B$4,'Lookup 1'!$A$2:$C$25,3,FALSE)-VLOOKUP('LA Dropdown'!$B$4,'Lookup 1'!$A$2:$C$25,2,FALSE)+'LA Dropdown'!F$5,'LA Dropdown'!$C16),"")</f>
        <v>100394.557884</v>
      </c>
      <c r="G16" s="32">
        <f ca="1">IF(G$7&lt;&gt;"",OFFSET('Key Information 1415'!$E$8,VLOOKUP('LA Dropdown'!$B$4,'Lookup 1'!$A$2:$C$25,3,FALSE)-VLOOKUP('LA Dropdown'!$B$4,'Lookup 1'!$A$2:$C$25,2,FALSE)+'LA Dropdown'!G$5,'LA Dropdown'!$C16),"")</f>
      </c>
      <c r="H16" s="32">
        <f ca="1">IF(H$7&lt;&gt;"",OFFSET('Key Information 1415'!$E$8,VLOOKUP('LA Dropdown'!$B$4,'Lookup 1'!$A$2:$C$25,3,FALSE)-VLOOKUP('LA Dropdown'!$B$4,'Lookup 1'!$A$2:$C$25,2,FALSE)+'LA Dropdown'!H$5,'LA Dropdown'!$C16),"")</f>
      </c>
      <c r="I16" s="32">
        <f ca="1">IF(I$7&lt;&gt;"",OFFSET('Key Information 1415'!$E$8,VLOOKUP('LA Dropdown'!$B$4,'Lookup 1'!$A$2:$C$25,3,FALSE)-VLOOKUP('LA Dropdown'!$B$4,'Lookup 1'!$A$2:$C$25,2,FALSE)+'LA Dropdown'!I$5,'LA Dropdown'!$C16),"")</f>
      </c>
      <c r="J16" s="32">
        <f ca="1">IF(J$7&lt;&gt;"",OFFSET('Key Information 1415'!$E$8,VLOOKUP('LA Dropdown'!$B$4,'Lookup 1'!$A$2:$C$25,3,FALSE)-VLOOKUP('LA Dropdown'!$B$4,'Lookup 1'!$A$2:$C$25,2,FALSE)+'LA Dropdown'!J$5,'LA Dropdown'!$C16),"")</f>
      </c>
      <c r="K16" s="32">
        <f ca="1">IF(K$7&lt;&gt;"",OFFSET('Key Information 1415'!$E$8,VLOOKUP('LA Dropdown'!$B$4,'Lookup 1'!$A$2:$C$25,3,FALSE)-VLOOKUP('LA Dropdown'!$B$4,'Lookup 1'!$A$2:$C$25,2,FALSE)+'LA Dropdown'!K$5,'LA Dropdown'!$C16),"")</f>
      </c>
      <c r="L16" s="32">
        <f ca="1">IF(L$7&lt;&gt;"",OFFSET('Key Information 1415'!$E$8,VLOOKUP('LA Dropdown'!$B$4,'Lookup 1'!$A$2:$C$25,3,FALSE)-VLOOKUP('LA Dropdown'!$B$4,'Lookup 1'!$A$2:$C$25,2,FALSE)+'LA Dropdown'!L$5,'LA Dropdown'!$C16),"")</f>
      </c>
      <c r="M16" s="32">
        <f ca="1">IF(M$7&lt;&gt;"",OFFSET('Key Information 1415'!$E$8,VLOOKUP('LA Dropdown'!$B$4,'Lookup 1'!$A$2:$C$25,3,FALSE)-VLOOKUP('LA Dropdown'!$B$4,'Lookup 1'!$A$2:$C$25,2,FALSE)+'LA Dropdown'!M$5,'LA Dropdown'!$C16),"")</f>
      </c>
      <c r="N16" s="32">
        <f ca="1">IF(N$7&lt;&gt;"",OFFSET('Key Information 1415'!$E$8,VLOOKUP('LA Dropdown'!$B$4,'Lookup 1'!$A$2:$C$25,3,FALSE)-VLOOKUP('LA Dropdown'!$B$4,'Lookup 1'!$A$2:$C$25,2,FALSE)+'LA Dropdown'!N$5,'LA Dropdown'!$C16),"")</f>
      </c>
      <c r="O16" s="32">
        <f ca="1">IF(O$7&lt;&gt;"",OFFSET('Key Information 1415'!$E$8,VLOOKUP('LA Dropdown'!$B$4,'Lookup 1'!$A$2:$C$25,3,FALSE)-VLOOKUP('LA Dropdown'!$B$4,'Lookup 1'!$A$2:$C$25,2,FALSE)+'LA Dropdown'!O$5,'LA Dropdown'!$C16),"")</f>
      </c>
      <c r="P16" s="32">
        <f ca="1">IF(P$7&lt;&gt;"",OFFSET('Key Information 1415'!$E$8,VLOOKUP('LA Dropdown'!$B$4,'Lookup 1'!$A$2:$C$25,3,FALSE)-VLOOKUP('LA Dropdown'!$B$4,'Lookup 1'!$A$2:$C$25,2,FALSE)+'LA Dropdown'!P$5,'LA Dropdown'!$C16),"")</f>
      </c>
      <c r="Q16" s="32">
        <f ca="1">IF(Q$7&lt;&gt;"",OFFSET('Key Information 1415'!$E$8,VLOOKUP('LA Dropdown'!$B$4,'Lookup 1'!$A$2:$C$25,3,FALSE)-VLOOKUP('LA Dropdown'!$B$4,'Lookup 1'!$A$2:$C$25,2,FALSE)+'LA Dropdown'!Q$5,'LA Dropdown'!$C16),"")</f>
      </c>
      <c r="R16" s="32">
        <f ca="1">IF(R$7&lt;&gt;"",OFFSET('Key Information 1415'!$E$8,VLOOKUP('LA Dropdown'!$B$4,'Lookup 1'!$A$2:$C$25,3,FALSE)-VLOOKUP('LA Dropdown'!$B$4,'Lookup 1'!$A$2:$C$25,2,FALSE)+'LA Dropdown'!R$5,'LA Dropdown'!$C16),"")</f>
      </c>
    </row>
    <row r="17" spans="1:18" ht="15">
      <c r="A17" s="29"/>
      <c r="B17" s="29" t="s">
        <v>357</v>
      </c>
      <c r="C17" s="33">
        <v>8</v>
      </c>
      <c r="D17" s="32">
        <f ca="1">IF(D$7&lt;&gt;"",OFFSET('Key Information 1415'!$E$8,VLOOKUP('LA Dropdown'!$B$4,'Lookup 1'!$A$2:$C$25,3,FALSE)-VLOOKUP('LA Dropdown'!$B$4,'Lookup 1'!$A$2:$C$25,2,FALSE)+'LA Dropdown'!D$5,'LA Dropdown'!$C17),"")</f>
        <v>3323072.084349</v>
      </c>
      <c r="E17" s="32">
        <f ca="1">IF(E$7&lt;&gt;"",OFFSET('Key Information 1415'!$E$8,VLOOKUP('LA Dropdown'!$B$4,'Lookup 1'!$A$2:$C$25,3,FALSE)-VLOOKUP('LA Dropdown'!$B$4,'Lookup 1'!$A$2:$C$25,2,FALSE)+'LA Dropdown'!E$5,'LA Dropdown'!$C17),"")</f>
        <v>1325257.852241</v>
      </c>
      <c r="F17" s="32">
        <f ca="1">IF(F$7&lt;&gt;"",OFFSET('Key Information 1415'!$E$8,VLOOKUP('LA Dropdown'!$B$4,'Lookup 1'!$A$2:$C$25,3,FALSE)-VLOOKUP('LA Dropdown'!$B$4,'Lookup 1'!$A$2:$C$25,2,FALSE)+'LA Dropdown'!F$5,'LA Dropdown'!$C17),"")</f>
        <v>4648329.93659</v>
      </c>
      <c r="G17" s="32">
        <f ca="1">IF(G$7&lt;&gt;"",OFFSET('Key Information 1415'!$E$8,VLOOKUP('LA Dropdown'!$B$4,'Lookup 1'!$A$2:$C$25,3,FALSE)-VLOOKUP('LA Dropdown'!$B$4,'Lookup 1'!$A$2:$C$25,2,FALSE)+'LA Dropdown'!G$5,'LA Dropdown'!$C17),"")</f>
      </c>
      <c r="H17" s="32">
        <f ca="1">IF(H$7&lt;&gt;"",OFFSET('Key Information 1415'!$E$8,VLOOKUP('LA Dropdown'!$B$4,'Lookup 1'!$A$2:$C$25,3,FALSE)-VLOOKUP('LA Dropdown'!$B$4,'Lookup 1'!$A$2:$C$25,2,FALSE)+'LA Dropdown'!H$5,'LA Dropdown'!$C17),"")</f>
      </c>
      <c r="I17" s="32">
        <f ca="1">IF(I$7&lt;&gt;"",OFFSET('Key Information 1415'!$E$8,VLOOKUP('LA Dropdown'!$B$4,'Lookup 1'!$A$2:$C$25,3,FALSE)-VLOOKUP('LA Dropdown'!$B$4,'Lookup 1'!$A$2:$C$25,2,FALSE)+'LA Dropdown'!I$5,'LA Dropdown'!$C17),"")</f>
      </c>
      <c r="J17" s="32">
        <f ca="1">IF(J$7&lt;&gt;"",OFFSET('Key Information 1415'!$E$8,VLOOKUP('LA Dropdown'!$B$4,'Lookup 1'!$A$2:$C$25,3,FALSE)-VLOOKUP('LA Dropdown'!$B$4,'Lookup 1'!$A$2:$C$25,2,FALSE)+'LA Dropdown'!J$5,'LA Dropdown'!$C17),"")</f>
      </c>
      <c r="K17" s="32">
        <f ca="1">IF(K$7&lt;&gt;"",OFFSET('Key Information 1415'!$E$8,VLOOKUP('LA Dropdown'!$B$4,'Lookup 1'!$A$2:$C$25,3,FALSE)-VLOOKUP('LA Dropdown'!$B$4,'Lookup 1'!$A$2:$C$25,2,FALSE)+'LA Dropdown'!K$5,'LA Dropdown'!$C17),"")</f>
      </c>
      <c r="L17" s="32">
        <f ca="1">IF(L$7&lt;&gt;"",OFFSET('Key Information 1415'!$E$8,VLOOKUP('LA Dropdown'!$B$4,'Lookup 1'!$A$2:$C$25,3,FALSE)-VLOOKUP('LA Dropdown'!$B$4,'Lookup 1'!$A$2:$C$25,2,FALSE)+'LA Dropdown'!L$5,'LA Dropdown'!$C17),"")</f>
      </c>
      <c r="M17" s="32">
        <f ca="1">IF(M$7&lt;&gt;"",OFFSET('Key Information 1415'!$E$8,VLOOKUP('LA Dropdown'!$B$4,'Lookup 1'!$A$2:$C$25,3,FALSE)-VLOOKUP('LA Dropdown'!$B$4,'Lookup 1'!$A$2:$C$25,2,FALSE)+'LA Dropdown'!M$5,'LA Dropdown'!$C17),"")</f>
      </c>
      <c r="N17" s="32">
        <f ca="1">IF(N$7&lt;&gt;"",OFFSET('Key Information 1415'!$E$8,VLOOKUP('LA Dropdown'!$B$4,'Lookup 1'!$A$2:$C$25,3,FALSE)-VLOOKUP('LA Dropdown'!$B$4,'Lookup 1'!$A$2:$C$25,2,FALSE)+'LA Dropdown'!N$5,'LA Dropdown'!$C17),"")</f>
      </c>
      <c r="O17" s="32">
        <f ca="1">IF(O$7&lt;&gt;"",OFFSET('Key Information 1415'!$E$8,VLOOKUP('LA Dropdown'!$B$4,'Lookup 1'!$A$2:$C$25,3,FALSE)-VLOOKUP('LA Dropdown'!$B$4,'Lookup 1'!$A$2:$C$25,2,FALSE)+'LA Dropdown'!O$5,'LA Dropdown'!$C17),"")</f>
      </c>
      <c r="P17" s="32">
        <f ca="1">IF(P$7&lt;&gt;"",OFFSET('Key Information 1415'!$E$8,VLOOKUP('LA Dropdown'!$B$4,'Lookup 1'!$A$2:$C$25,3,FALSE)-VLOOKUP('LA Dropdown'!$B$4,'Lookup 1'!$A$2:$C$25,2,FALSE)+'LA Dropdown'!P$5,'LA Dropdown'!$C17),"")</f>
      </c>
      <c r="Q17" s="32">
        <f ca="1">IF(Q$7&lt;&gt;"",OFFSET('Key Information 1415'!$E$8,VLOOKUP('LA Dropdown'!$B$4,'Lookup 1'!$A$2:$C$25,3,FALSE)-VLOOKUP('LA Dropdown'!$B$4,'Lookup 1'!$A$2:$C$25,2,FALSE)+'LA Dropdown'!Q$5,'LA Dropdown'!$C17),"")</f>
      </c>
      <c r="R17" s="32">
        <f ca="1">IF(R$7&lt;&gt;"",OFFSET('Key Information 1415'!$E$8,VLOOKUP('LA Dropdown'!$B$4,'Lookup 1'!$A$2:$C$25,3,FALSE)-VLOOKUP('LA Dropdown'!$B$4,'Lookup 1'!$A$2:$C$25,2,FALSE)+'LA Dropdown'!R$5,'LA Dropdown'!$C17),"")</f>
      </c>
    </row>
    <row r="18" spans="1:18" ht="15">
      <c r="A18" s="29"/>
      <c r="B18" s="29" t="s">
        <v>358</v>
      </c>
      <c r="C18" s="33">
        <v>9</v>
      </c>
      <c r="D18" s="32">
        <f ca="1">IF(D$7&lt;&gt;"",OFFSET('Key Information 1415'!$E$8,VLOOKUP('LA Dropdown'!$B$4,'Lookup 1'!$A$2:$C$25,3,FALSE)-VLOOKUP('LA Dropdown'!$B$4,'Lookup 1'!$A$2:$C$25,2,FALSE)+'LA Dropdown'!D$5,'LA Dropdown'!$C18),"")</f>
        <v>-10978949.295837</v>
      </c>
      <c r="E18" s="32">
        <f ca="1">IF(E$7&lt;&gt;"",OFFSET('Key Information 1415'!$E$8,VLOOKUP('LA Dropdown'!$B$4,'Lookup 1'!$A$2:$C$25,3,FALSE)-VLOOKUP('LA Dropdown'!$B$4,'Lookup 1'!$A$2:$C$25,2,FALSE)+'LA Dropdown'!E$5,'LA Dropdown'!$C18),"")</f>
        <v>-21957177.631779</v>
      </c>
      <c r="F18" s="32">
        <f ca="1">IF(F$7&lt;&gt;"",OFFSET('Key Information 1415'!$E$8,VLOOKUP('LA Dropdown'!$B$4,'Lookup 1'!$A$2:$C$25,3,FALSE)-VLOOKUP('LA Dropdown'!$B$4,'Lookup 1'!$A$2:$C$25,2,FALSE)+'LA Dropdown'!F$5,'LA Dropdown'!$C18),"")</f>
        <v>-32936126.927616</v>
      </c>
      <c r="G18" s="32">
        <f ca="1">IF(G$7&lt;&gt;"",OFFSET('Key Information 1415'!$E$8,VLOOKUP('LA Dropdown'!$B$4,'Lookup 1'!$A$2:$C$25,3,FALSE)-VLOOKUP('LA Dropdown'!$B$4,'Lookup 1'!$A$2:$C$25,2,FALSE)+'LA Dropdown'!G$5,'LA Dropdown'!$C18),"")</f>
      </c>
      <c r="H18" s="32">
        <f ca="1">IF(H$7&lt;&gt;"",OFFSET('Key Information 1415'!$E$8,VLOOKUP('LA Dropdown'!$B$4,'Lookup 1'!$A$2:$C$25,3,FALSE)-VLOOKUP('LA Dropdown'!$B$4,'Lookup 1'!$A$2:$C$25,2,FALSE)+'LA Dropdown'!H$5,'LA Dropdown'!$C18),"")</f>
      </c>
      <c r="I18" s="32">
        <f ca="1">IF(I$7&lt;&gt;"",OFFSET('Key Information 1415'!$E$8,VLOOKUP('LA Dropdown'!$B$4,'Lookup 1'!$A$2:$C$25,3,FALSE)-VLOOKUP('LA Dropdown'!$B$4,'Lookup 1'!$A$2:$C$25,2,FALSE)+'LA Dropdown'!I$5,'LA Dropdown'!$C18),"")</f>
      </c>
      <c r="J18" s="32">
        <f ca="1">IF(J$7&lt;&gt;"",OFFSET('Key Information 1415'!$E$8,VLOOKUP('LA Dropdown'!$B$4,'Lookup 1'!$A$2:$C$25,3,FALSE)-VLOOKUP('LA Dropdown'!$B$4,'Lookup 1'!$A$2:$C$25,2,FALSE)+'LA Dropdown'!J$5,'LA Dropdown'!$C18),"")</f>
      </c>
      <c r="K18" s="32">
        <f ca="1">IF(K$7&lt;&gt;"",OFFSET('Key Information 1415'!$E$8,VLOOKUP('LA Dropdown'!$B$4,'Lookup 1'!$A$2:$C$25,3,FALSE)-VLOOKUP('LA Dropdown'!$B$4,'Lookup 1'!$A$2:$C$25,2,FALSE)+'LA Dropdown'!K$5,'LA Dropdown'!$C18),"")</f>
      </c>
      <c r="L18" s="32">
        <f ca="1">IF(L$7&lt;&gt;"",OFFSET('Key Information 1415'!$E$8,VLOOKUP('LA Dropdown'!$B$4,'Lookup 1'!$A$2:$C$25,3,FALSE)-VLOOKUP('LA Dropdown'!$B$4,'Lookup 1'!$A$2:$C$25,2,FALSE)+'LA Dropdown'!L$5,'LA Dropdown'!$C18),"")</f>
      </c>
      <c r="M18" s="32">
        <f ca="1">IF(M$7&lt;&gt;"",OFFSET('Key Information 1415'!$E$8,VLOOKUP('LA Dropdown'!$B$4,'Lookup 1'!$A$2:$C$25,3,FALSE)-VLOOKUP('LA Dropdown'!$B$4,'Lookup 1'!$A$2:$C$25,2,FALSE)+'LA Dropdown'!M$5,'LA Dropdown'!$C18),"")</f>
      </c>
      <c r="N18" s="32">
        <f ca="1">IF(N$7&lt;&gt;"",OFFSET('Key Information 1415'!$E$8,VLOOKUP('LA Dropdown'!$B$4,'Lookup 1'!$A$2:$C$25,3,FALSE)-VLOOKUP('LA Dropdown'!$B$4,'Lookup 1'!$A$2:$C$25,2,FALSE)+'LA Dropdown'!N$5,'LA Dropdown'!$C18),"")</f>
      </c>
      <c r="O18" s="32">
        <f ca="1">IF(O$7&lt;&gt;"",OFFSET('Key Information 1415'!$E$8,VLOOKUP('LA Dropdown'!$B$4,'Lookup 1'!$A$2:$C$25,3,FALSE)-VLOOKUP('LA Dropdown'!$B$4,'Lookup 1'!$A$2:$C$25,2,FALSE)+'LA Dropdown'!O$5,'LA Dropdown'!$C18),"")</f>
      </c>
      <c r="P18" s="32">
        <f ca="1">IF(P$7&lt;&gt;"",OFFSET('Key Information 1415'!$E$8,VLOOKUP('LA Dropdown'!$B$4,'Lookup 1'!$A$2:$C$25,3,FALSE)-VLOOKUP('LA Dropdown'!$B$4,'Lookup 1'!$A$2:$C$25,2,FALSE)+'LA Dropdown'!P$5,'LA Dropdown'!$C18),"")</f>
      </c>
      <c r="Q18" s="32">
        <f ca="1">IF(Q$7&lt;&gt;"",OFFSET('Key Information 1415'!$E$8,VLOOKUP('LA Dropdown'!$B$4,'Lookup 1'!$A$2:$C$25,3,FALSE)-VLOOKUP('LA Dropdown'!$B$4,'Lookup 1'!$A$2:$C$25,2,FALSE)+'LA Dropdown'!Q$5,'LA Dropdown'!$C18),"")</f>
      </c>
      <c r="R18" s="32">
        <f ca="1">IF(R$7&lt;&gt;"",OFFSET('Key Information 1415'!$E$8,VLOOKUP('LA Dropdown'!$B$4,'Lookup 1'!$A$2:$C$25,3,FALSE)-VLOOKUP('LA Dropdown'!$B$4,'Lookup 1'!$A$2:$C$25,2,FALSE)+'LA Dropdown'!R$5,'LA Dropdown'!$C18),"")</f>
      </c>
    </row>
    <row r="19" spans="1:18" s="8" customFormat="1" ht="15">
      <c r="A19" s="34"/>
      <c r="B19" s="34" t="s">
        <v>236</v>
      </c>
      <c r="C19" s="35">
        <v>10</v>
      </c>
      <c r="D19" s="34">
        <f ca="1">IF(D$7&lt;&gt;"",OFFSET('Key Information 1415'!$E$8,VLOOKUP('LA Dropdown'!$B$4,'Lookup 1'!$A$2:$C$25,3,FALSE)-VLOOKUP('LA Dropdown'!$B$4,'Lookup 1'!$A$2:$C$25,2,FALSE)+'LA Dropdown'!D$5,'LA Dropdown'!$C19),"")</f>
        <v>0.422764</v>
      </c>
      <c r="E19" s="34">
        <f ca="1">IF(E$7&lt;&gt;"",OFFSET('Key Information 1415'!$E$8,VLOOKUP('LA Dropdown'!$B$4,'Lookup 1'!$A$2:$C$25,3,FALSE)-VLOOKUP('LA Dropdown'!$B$4,'Lookup 1'!$A$2:$C$25,2,FALSE)+'LA Dropdown'!E$5,'LA Dropdown'!$C19),"")</f>
        <v>0.5</v>
      </c>
      <c r="F19" s="34">
        <f ca="1">IF(F$7&lt;&gt;"",OFFSET('Key Information 1415'!$E$8,VLOOKUP('LA Dropdown'!$B$4,'Lookup 1'!$A$2:$C$25,3,FALSE)-VLOOKUP('LA Dropdown'!$B$4,'Lookup 1'!$A$2:$C$25,2,FALSE)+'LA Dropdown'!F$5,'LA Dropdown'!$C19),"")</f>
        <v>0.5</v>
      </c>
      <c r="G19" s="34">
        <f ca="1">IF(G$7&lt;&gt;"",OFFSET('Key Information 1415'!$E$8,VLOOKUP('LA Dropdown'!$B$4,'Lookup 1'!$A$2:$C$25,3,FALSE)-VLOOKUP('LA Dropdown'!$B$4,'Lookup 1'!$A$2:$C$25,2,FALSE)+'LA Dropdown'!G$5,'LA Dropdown'!$C19),"")</f>
      </c>
      <c r="H19" s="34">
        <f ca="1">IF(H$7&lt;&gt;"",OFFSET('Key Information 1415'!$E$8,VLOOKUP('LA Dropdown'!$B$4,'Lookup 1'!$A$2:$C$25,3,FALSE)-VLOOKUP('LA Dropdown'!$B$4,'Lookup 1'!$A$2:$C$25,2,FALSE)+'LA Dropdown'!H$5,'LA Dropdown'!$C19),"")</f>
      </c>
      <c r="I19" s="34">
        <f ca="1">IF(I$7&lt;&gt;"",OFFSET('Key Information 1415'!$E$8,VLOOKUP('LA Dropdown'!$B$4,'Lookup 1'!$A$2:$C$25,3,FALSE)-VLOOKUP('LA Dropdown'!$B$4,'Lookup 1'!$A$2:$C$25,2,FALSE)+'LA Dropdown'!I$5,'LA Dropdown'!$C19),"")</f>
      </c>
      <c r="J19" s="34">
        <f ca="1">IF(J$7&lt;&gt;"",OFFSET('Key Information 1415'!$E$8,VLOOKUP('LA Dropdown'!$B$4,'Lookup 1'!$A$2:$C$25,3,FALSE)-VLOOKUP('LA Dropdown'!$B$4,'Lookup 1'!$A$2:$C$25,2,FALSE)+'LA Dropdown'!J$5,'LA Dropdown'!$C19),"")</f>
      </c>
      <c r="K19" s="34">
        <f ca="1">IF(K$7&lt;&gt;"",OFFSET('Key Information 1415'!$E$8,VLOOKUP('LA Dropdown'!$B$4,'Lookup 1'!$A$2:$C$25,3,FALSE)-VLOOKUP('LA Dropdown'!$B$4,'Lookup 1'!$A$2:$C$25,2,FALSE)+'LA Dropdown'!K$5,'LA Dropdown'!$C19),"")</f>
      </c>
      <c r="L19" s="34">
        <f ca="1">IF(L$7&lt;&gt;"",OFFSET('Key Information 1415'!$E$8,VLOOKUP('LA Dropdown'!$B$4,'Lookup 1'!$A$2:$C$25,3,FALSE)-VLOOKUP('LA Dropdown'!$B$4,'Lookup 1'!$A$2:$C$25,2,FALSE)+'LA Dropdown'!L$5,'LA Dropdown'!$C19),"")</f>
      </c>
      <c r="M19" s="34">
        <f ca="1">IF(M$7&lt;&gt;"",OFFSET('Key Information 1415'!$E$8,VLOOKUP('LA Dropdown'!$B$4,'Lookup 1'!$A$2:$C$25,3,FALSE)-VLOOKUP('LA Dropdown'!$B$4,'Lookup 1'!$A$2:$C$25,2,FALSE)+'LA Dropdown'!M$5,'LA Dropdown'!$C19),"")</f>
      </c>
      <c r="N19" s="34">
        <f ca="1">IF(N$7&lt;&gt;"",OFFSET('Key Information 1415'!$E$8,VLOOKUP('LA Dropdown'!$B$4,'Lookup 1'!$A$2:$C$25,3,FALSE)-VLOOKUP('LA Dropdown'!$B$4,'Lookup 1'!$A$2:$C$25,2,FALSE)+'LA Dropdown'!N$5,'LA Dropdown'!$C19),"")</f>
      </c>
      <c r="O19" s="34">
        <f ca="1">IF(O$7&lt;&gt;"",OFFSET('Key Information 1415'!$E$8,VLOOKUP('LA Dropdown'!$B$4,'Lookup 1'!$A$2:$C$25,3,FALSE)-VLOOKUP('LA Dropdown'!$B$4,'Lookup 1'!$A$2:$C$25,2,FALSE)+'LA Dropdown'!O$5,'LA Dropdown'!$C19),"")</f>
      </c>
      <c r="P19" s="34">
        <f ca="1">IF(P$7&lt;&gt;"",OFFSET('Key Information 1415'!$E$8,VLOOKUP('LA Dropdown'!$B$4,'Lookup 1'!$A$2:$C$25,3,FALSE)-VLOOKUP('LA Dropdown'!$B$4,'Lookup 1'!$A$2:$C$25,2,FALSE)+'LA Dropdown'!P$5,'LA Dropdown'!$C19),"")</f>
      </c>
      <c r="Q19" s="34">
        <f ca="1">IF(Q$7&lt;&gt;"",OFFSET('Key Information 1415'!$E$8,VLOOKUP('LA Dropdown'!$B$4,'Lookup 1'!$A$2:$C$25,3,FALSE)-VLOOKUP('LA Dropdown'!$B$4,'Lookup 1'!$A$2:$C$25,2,FALSE)+'LA Dropdown'!Q$5,'LA Dropdown'!$C19),"")</f>
      </c>
      <c r="R19" s="34">
        <f ca="1">IF(R$7&lt;&gt;"",OFFSET('Key Information 1415'!$E$8,VLOOKUP('LA Dropdown'!$B$4,'Lookup 1'!$A$2:$C$25,3,FALSE)-VLOOKUP('LA Dropdown'!$B$4,'Lookup 1'!$A$2:$C$25,2,FALSE)+'LA Dropdown'!R$5,'LA Dropdown'!$C19),"")</f>
      </c>
    </row>
    <row r="20" spans="1:18" ht="15">
      <c r="A20" s="29"/>
      <c r="B20" s="29" t="s">
        <v>359</v>
      </c>
      <c r="C20" s="33">
        <v>11</v>
      </c>
      <c r="D20" s="32">
        <f ca="1">IF(D$7&lt;&gt;"",OFFSET('Key Information 1415'!$E$8,VLOOKUP('LA Dropdown'!$B$4,'Lookup 1'!$A$2:$C$25,3,FALSE)-VLOOKUP('LA Dropdown'!$B$4,'Lookup 1'!$A$2:$C$25,2,FALSE)+'LA Dropdown'!D$5,'LA Dropdown'!$C20),"")</f>
        <v>13866233.385913</v>
      </c>
      <c r="E20" s="32">
        <f ca="1">IF(E$7&lt;&gt;"",OFFSET('Key Information 1415'!$E$8,VLOOKUP('LA Dropdown'!$B$4,'Lookup 1'!$A$2:$C$25,3,FALSE)-VLOOKUP('LA Dropdown'!$B$4,'Lookup 1'!$A$2:$C$25,2,FALSE)+'LA Dropdown'!E$5,'LA Dropdown'!$C20),"")</f>
        <v>14911597.169172</v>
      </c>
      <c r="F20" s="32">
        <f ca="1">IF(F$7&lt;&gt;"",OFFSET('Key Information 1415'!$E$8,VLOOKUP('LA Dropdown'!$B$4,'Lookup 1'!$A$2:$C$25,3,FALSE)-VLOOKUP('LA Dropdown'!$B$4,'Lookup 1'!$A$2:$C$25,2,FALSE)+'LA Dropdown'!F$5,'LA Dropdown'!$C20),"")</f>
        <v>28777830.555085</v>
      </c>
      <c r="G20" s="32">
        <f ca="1">IF(G$7&lt;&gt;"",OFFSET('Key Information 1415'!$E$8,VLOOKUP('LA Dropdown'!$B$4,'Lookup 1'!$A$2:$C$25,3,FALSE)-VLOOKUP('LA Dropdown'!$B$4,'Lookup 1'!$A$2:$C$25,2,FALSE)+'LA Dropdown'!G$5,'LA Dropdown'!$C20),"")</f>
      </c>
      <c r="H20" s="32">
        <f ca="1">IF(H$7&lt;&gt;"",OFFSET('Key Information 1415'!$E$8,VLOOKUP('LA Dropdown'!$B$4,'Lookup 1'!$A$2:$C$25,3,FALSE)-VLOOKUP('LA Dropdown'!$B$4,'Lookup 1'!$A$2:$C$25,2,FALSE)+'LA Dropdown'!H$5,'LA Dropdown'!$C20),"")</f>
      </c>
      <c r="I20" s="32">
        <f ca="1">IF(I$7&lt;&gt;"",OFFSET('Key Information 1415'!$E$8,VLOOKUP('LA Dropdown'!$B$4,'Lookup 1'!$A$2:$C$25,3,FALSE)-VLOOKUP('LA Dropdown'!$B$4,'Lookup 1'!$A$2:$C$25,2,FALSE)+'LA Dropdown'!I$5,'LA Dropdown'!$C20),"")</f>
      </c>
      <c r="J20" s="32">
        <f ca="1">IF(J$7&lt;&gt;"",OFFSET('Key Information 1415'!$E$8,VLOOKUP('LA Dropdown'!$B$4,'Lookup 1'!$A$2:$C$25,3,FALSE)-VLOOKUP('LA Dropdown'!$B$4,'Lookup 1'!$A$2:$C$25,2,FALSE)+'LA Dropdown'!J$5,'LA Dropdown'!$C20),"")</f>
      </c>
      <c r="K20" s="32">
        <f ca="1">IF(K$7&lt;&gt;"",OFFSET('Key Information 1415'!$E$8,VLOOKUP('LA Dropdown'!$B$4,'Lookup 1'!$A$2:$C$25,3,FALSE)-VLOOKUP('LA Dropdown'!$B$4,'Lookup 1'!$A$2:$C$25,2,FALSE)+'LA Dropdown'!K$5,'LA Dropdown'!$C20),"")</f>
      </c>
      <c r="L20" s="32">
        <f ca="1">IF(L$7&lt;&gt;"",OFFSET('Key Information 1415'!$E$8,VLOOKUP('LA Dropdown'!$B$4,'Lookup 1'!$A$2:$C$25,3,FALSE)-VLOOKUP('LA Dropdown'!$B$4,'Lookup 1'!$A$2:$C$25,2,FALSE)+'LA Dropdown'!L$5,'LA Dropdown'!$C20),"")</f>
      </c>
      <c r="M20" s="32">
        <f ca="1">IF(M$7&lt;&gt;"",OFFSET('Key Information 1415'!$E$8,VLOOKUP('LA Dropdown'!$B$4,'Lookup 1'!$A$2:$C$25,3,FALSE)-VLOOKUP('LA Dropdown'!$B$4,'Lookup 1'!$A$2:$C$25,2,FALSE)+'LA Dropdown'!M$5,'LA Dropdown'!$C20),"")</f>
      </c>
      <c r="N20" s="32">
        <f ca="1">IF(N$7&lt;&gt;"",OFFSET('Key Information 1415'!$E$8,VLOOKUP('LA Dropdown'!$B$4,'Lookup 1'!$A$2:$C$25,3,FALSE)-VLOOKUP('LA Dropdown'!$B$4,'Lookup 1'!$A$2:$C$25,2,FALSE)+'LA Dropdown'!N$5,'LA Dropdown'!$C20),"")</f>
      </c>
      <c r="O20" s="32">
        <f ca="1">IF(O$7&lt;&gt;"",OFFSET('Key Information 1415'!$E$8,VLOOKUP('LA Dropdown'!$B$4,'Lookup 1'!$A$2:$C$25,3,FALSE)-VLOOKUP('LA Dropdown'!$B$4,'Lookup 1'!$A$2:$C$25,2,FALSE)+'LA Dropdown'!O$5,'LA Dropdown'!$C20),"")</f>
      </c>
      <c r="P20" s="32">
        <f ca="1">IF(P$7&lt;&gt;"",OFFSET('Key Information 1415'!$E$8,VLOOKUP('LA Dropdown'!$B$4,'Lookup 1'!$A$2:$C$25,3,FALSE)-VLOOKUP('LA Dropdown'!$B$4,'Lookup 1'!$A$2:$C$25,2,FALSE)+'LA Dropdown'!P$5,'LA Dropdown'!$C20),"")</f>
      </c>
      <c r="Q20" s="32">
        <f ca="1">IF(Q$7&lt;&gt;"",OFFSET('Key Information 1415'!$E$8,VLOOKUP('LA Dropdown'!$B$4,'Lookup 1'!$A$2:$C$25,3,FALSE)-VLOOKUP('LA Dropdown'!$B$4,'Lookup 1'!$A$2:$C$25,2,FALSE)+'LA Dropdown'!Q$5,'LA Dropdown'!$C20),"")</f>
      </c>
      <c r="R20" s="32">
        <f ca="1">IF(R$7&lt;&gt;"",OFFSET('Key Information 1415'!$E$8,VLOOKUP('LA Dropdown'!$B$4,'Lookup 1'!$A$2:$C$25,3,FALSE)-VLOOKUP('LA Dropdown'!$B$4,'Lookup 1'!$A$2:$C$25,2,FALSE)+'LA Dropdown'!R$5,'LA Dropdown'!$C20),"")</f>
      </c>
    </row>
    <row r="22" s="37" customFormat="1" ht="20.25">
      <c r="A22" s="37" t="s">
        <v>364</v>
      </c>
    </row>
    <row r="24" spans="1:18" ht="15.75">
      <c r="A24" s="29"/>
      <c r="B24" s="31" t="s">
        <v>274</v>
      </c>
      <c r="D24" s="36" t="str">
        <f ca="1">IF(D$5&lt;VLOOKUP($B$4,'Lookup 1'!$A$2:$C$25,2,FALSE),OFFSET('Key Information 1516'!$B$8,VLOOKUP('LA Dropdown'!$B$4,'Lookup 1'!$A$2:$C$25,3,FALSE)-VLOOKUP('LA Dropdown'!$B$4,'Lookup 1'!$A$2:$C$25,2,FALSE)+D$5,0),IF(D$5=VLOOKUP('LA Dropdown'!$B$4,'Lookup 1'!$A$2:$C$25,2,FALSE),"Total for pool",""))</f>
        <v>Bracknell Forest</v>
      </c>
      <c r="E24" s="36" t="str">
        <f ca="1">IF(E$5&lt;VLOOKUP($B$4,'Lookup 1'!$A$2:$C$25,2,FALSE),OFFSET('Key Information 1516'!$B$8,VLOOKUP('LA Dropdown'!$B$4,'Lookup 1'!$A$2:$C$25,3,FALSE)-VLOOKUP('LA Dropdown'!$B$4,'Lookup 1'!$A$2:$C$25,2,FALSE)+E$5,0),IF(E$5=VLOOKUP('LA Dropdown'!$B$4,'Lookup 1'!$A$2:$C$25,2,FALSE),"Total for pool",""))</f>
        <v>West Berkshire</v>
      </c>
      <c r="F24" s="36" t="str">
        <f ca="1">IF(F$5&lt;VLOOKUP($B$4,'Lookup 1'!$A$2:$C$25,2,FALSE),OFFSET('Key Information 1516'!$B$8,VLOOKUP('LA Dropdown'!$B$4,'Lookup 1'!$A$2:$C$25,3,FALSE)-VLOOKUP('LA Dropdown'!$B$4,'Lookup 1'!$A$2:$C$25,2,FALSE)+F$5,0),IF(F$5=VLOOKUP('LA Dropdown'!$B$4,'Lookup 1'!$A$2:$C$25,2,FALSE),"Total for pool",""))</f>
        <v>Total for pool</v>
      </c>
      <c r="G24" s="36">
        <f ca="1">IF(G$5&lt;VLOOKUP($B$4,'Lookup 1'!$A$2:$C$25,2,FALSE),OFFSET('Key Information 1516'!$B$8,VLOOKUP('LA Dropdown'!$B$4,'Lookup 1'!$A$2:$C$25,3,FALSE)-VLOOKUP('LA Dropdown'!$B$4,'Lookup 1'!$A$2:$C$25,2,FALSE)+G$5,0),IF(G$5=VLOOKUP('LA Dropdown'!$B$4,'Lookup 1'!$A$2:$C$25,2,FALSE),"Total for pool",""))</f>
      </c>
      <c r="H24" s="36">
        <f ca="1">IF(H$5&lt;VLOOKUP($B$4,'Lookup 1'!$A$2:$C$25,2,FALSE),OFFSET('Key Information 1516'!$B$8,VLOOKUP('LA Dropdown'!$B$4,'Lookup 1'!$A$2:$C$25,3,FALSE)-VLOOKUP('LA Dropdown'!$B$4,'Lookup 1'!$A$2:$C$25,2,FALSE)+H$5,0),IF(H$5=VLOOKUP('LA Dropdown'!$B$4,'Lookup 1'!$A$2:$C$25,2,FALSE),"Total for pool",""))</f>
      </c>
      <c r="I24" s="36">
        <f ca="1">IF(I$5&lt;VLOOKUP($B$4,'Lookup 1'!$A$2:$C$25,2,FALSE),OFFSET('Key Information 1516'!$B$8,VLOOKUP('LA Dropdown'!$B$4,'Lookup 1'!$A$2:$C$25,3,FALSE)-VLOOKUP('LA Dropdown'!$B$4,'Lookup 1'!$A$2:$C$25,2,FALSE)+I$5,0),IF(I$5=VLOOKUP('LA Dropdown'!$B$4,'Lookup 1'!$A$2:$C$25,2,FALSE),"Total for pool",""))</f>
      </c>
      <c r="J24" s="36">
        <f ca="1">IF(J$5&lt;VLOOKUP($B$4,'Lookup 1'!$A$2:$C$25,2,FALSE),OFFSET('Key Information 1516'!$B$8,VLOOKUP('LA Dropdown'!$B$4,'Lookup 1'!$A$2:$C$25,3,FALSE)-VLOOKUP('LA Dropdown'!$B$4,'Lookup 1'!$A$2:$C$25,2,FALSE)+J$5,0),IF(J$5=VLOOKUP('LA Dropdown'!$B$4,'Lookup 1'!$A$2:$C$25,2,FALSE),"Total for pool",""))</f>
      </c>
      <c r="K24" s="36">
        <f ca="1">IF(K$5&lt;VLOOKUP($B$4,'Lookup 1'!$A$2:$C$25,2,FALSE),OFFSET('Key Information 1516'!$B$8,VLOOKUP('LA Dropdown'!$B$4,'Lookup 1'!$A$2:$C$25,3,FALSE)-VLOOKUP('LA Dropdown'!$B$4,'Lookup 1'!$A$2:$C$25,2,FALSE)+K$5,0),IF(K$5=VLOOKUP('LA Dropdown'!$B$4,'Lookup 1'!$A$2:$C$25,2,FALSE),"Total for pool",""))</f>
      </c>
      <c r="L24" s="36">
        <f ca="1">IF(L$5&lt;VLOOKUP($B$4,'Lookup 1'!$A$2:$C$25,2,FALSE),OFFSET('Key Information 1516'!$B$8,VLOOKUP('LA Dropdown'!$B$4,'Lookup 1'!$A$2:$C$25,3,FALSE)-VLOOKUP('LA Dropdown'!$B$4,'Lookup 1'!$A$2:$C$25,2,FALSE)+L$5,0),IF(L$5=VLOOKUP('LA Dropdown'!$B$4,'Lookup 1'!$A$2:$C$25,2,FALSE),"Total for pool",""))</f>
      </c>
      <c r="M24" s="36">
        <f ca="1">IF(M$5&lt;VLOOKUP($B$4,'Lookup 1'!$A$2:$C$25,2,FALSE),OFFSET('Key Information 1516'!$B$8,VLOOKUP('LA Dropdown'!$B$4,'Lookup 1'!$A$2:$C$25,3,FALSE)-VLOOKUP('LA Dropdown'!$B$4,'Lookup 1'!$A$2:$C$25,2,FALSE)+M$5,0),IF(M$5=VLOOKUP('LA Dropdown'!$B$4,'Lookup 1'!$A$2:$C$25,2,FALSE),"Total for pool",""))</f>
      </c>
      <c r="N24" s="36">
        <f ca="1">IF(N$5&lt;VLOOKUP($B$4,'Lookup 1'!$A$2:$C$25,2,FALSE),OFFSET('Key Information 1516'!$B$8,VLOOKUP('LA Dropdown'!$B$4,'Lookup 1'!$A$2:$C$25,3,FALSE)-VLOOKUP('LA Dropdown'!$B$4,'Lookup 1'!$A$2:$C$25,2,FALSE)+N$5,0),IF(N$5=VLOOKUP('LA Dropdown'!$B$4,'Lookup 1'!$A$2:$C$25,2,FALSE),"Total for pool",""))</f>
      </c>
      <c r="O24" s="36">
        <f ca="1">IF(O$5&lt;VLOOKUP($B$4,'Lookup 1'!$A$2:$C$25,2,FALSE),OFFSET('Key Information 1516'!$B$8,VLOOKUP('LA Dropdown'!$B$4,'Lookup 1'!$A$2:$C$25,3,FALSE)-VLOOKUP('LA Dropdown'!$B$4,'Lookup 1'!$A$2:$C$25,2,FALSE)+O$5,0),IF(O$5=VLOOKUP('LA Dropdown'!$B$4,'Lookup 1'!$A$2:$C$25,2,FALSE),"Total for pool",""))</f>
      </c>
      <c r="P24" s="36">
        <f ca="1">IF(P$5&lt;VLOOKUP($B$4,'Lookup 1'!$A$2:$C$25,2,FALSE),OFFSET('Key Information 1516'!$B$8,VLOOKUP('LA Dropdown'!$B$4,'Lookup 1'!$A$2:$C$25,3,FALSE)-VLOOKUP('LA Dropdown'!$B$4,'Lookup 1'!$A$2:$C$25,2,FALSE)+P$5,0),IF(P$5=VLOOKUP('LA Dropdown'!$B$4,'Lookup 1'!$A$2:$C$25,2,FALSE),"Total for pool",""))</f>
      </c>
      <c r="Q24" s="36">
        <f ca="1">IF(Q$5&lt;VLOOKUP($B$4,'Lookup 1'!$A$2:$C$25,2,FALSE),OFFSET('Key Information 1516'!$B$8,VLOOKUP('LA Dropdown'!$B$4,'Lookup 1'!$A$2:$C$25,3,FALSE)-VLOOKUP('LA Dropdown'!$B$4,'Lookup 1'!$A$2:$C$25,2,FALSE)+Q$5,0),IF(Q$5=VLOOKUP('LA Dropdown'!$B$4,'Lookup 1'!$A$2:$C$25,2,FALSE),"Total for pool",""))</f>
      </c>
      <c r="R24" s="36">
        <f ca="1">IF(R$5&lt;VLOOKUP($B$4,'Lookup 1'!$A$2:$C$25,2,FALSE),OFFSET('Key Information 1516'!$B$8,VLOOKUP('LA Dropdown'!$B$4,'Lookup 1'!$A$2:$C$25,3,FALSE)-VLOOKUP('LA Dropdown'!$B$4,'Lookup 1'!$A$2:$C$25,2,FALSE)+R$5,0),IF(R$5=VLOOKUP('LA Dropdown'!$B$4,'Lookup 1'!$A$2:$C$25,2,FALSE),"Total for pool",""))</f>
      </c>
    </row>
    <row r="25" spans="1:2" ht="15">
      <c r="A25" s="29"/>
      <c r="B25" s="29"/>
    </row>
    <row r="26" spans="1:18" ht="15">
      <c r="A26" s="29"/>
      <c r="B26" s="29" t="s">
        <v>349</v>
      </c>
      <c r="C26" s="29">
        <v>0</v>
      </c>
      <c r="D26" s="32">
        <f ca="1">IF(D$24&lt;&gt;"",OFFSET('Key Information 1516'!$E$8,VLOOKUP('LA Dropdown'!$B$4,'Lookup 1'!$A$2:$C$25,3,FALSE)-VLOOKUP('LA Dropdown'!$B$4,'Lookup 1'!$A$2:$C$25,2,FALSE)+'LA Dropdown'!D$5,'LA Dropdown'!$C26),"")</f>
        <v>15404273.73336</v>
      </c>
      <c r="E26" s="32">
        <f ca="1">IF(E$24&lt;&gt;"",OFFSET('Key Information 1516'!$E$8,VLOOKUP('LA Dropdown'!$B$4,'Lookup 1'!$A$2:$C$25,3,FALSE)-VLOOKUP('LA Dropdown'!$B$4,'Lookup 1'!$A$2:$C$25,2,FALSE)+'LA Dropdown'!E$5,'LA Dropdown'!$C26),"")</f>
        <v>16565589.097101</v>
      </c>
      <c r="F26" s="32">
        <f ca="1">IF(F$24&lt;&gt;"",OFFSET('Key Information 1516'!$E$8,VLOOKUP('LA Dropdown'!$B$4,'Lookup 1'!$A$2:$C$25,3,FALSE)-VLOOKUP('LA Dropdown'!$B$4,'Lookup 1'!$A$2:$C$25,2,FALSE)+'LA Dropdown'!F$5,'LA Dropdown'!$C26),"")</f>
        <v>31969862.830461</v>
      </c>
      <c r="G26" s="32">
        <f ca="1">IF(G$24&lt;&gt;"",OFFSET('Key Information 1516'!$E$8,VLOOKUP('LA Dropdown'!$B$4,'Lookup 1'!$A$2:$C$25,3,FALSE)-VLOOKUP('LA Dropdown'!$B$4,'Lookup 1'!$A$2:$C$25,2,FALSE)+'LA Dropdown'!G$5,'LA Dropdown'!$C26),"")</f>
      </c>
      <c r="H26" s="32">
        <f ca="1">IF(H$24&lt;&gt;"",OFFSET('Key Information 1516'!$E$8,VLOOKUP('LA Dropdown'!$B$4,'Lookup 1'!$A$2:$C$25,3,FALSE)-VLOOKUP('LA Dropdown'!$B$4,'Lookup 1'!$A$2:$C$25,2,FALSE)+'LA Dropdown'!H$5,'LA Dropdown'!$C26),"")</f>
      </c>
      <c r="I26" s="32">
        <f ca="1">IF(I$24&lt;&gt;"",OFFSET('Key Information 1516'!$E$8,VLOOKUP('LA Dropdown'!$B$4,'Lookup 1'!$A$2:$C$25,3,FALSE)-VLOOKUP('LA Dropdown'!$B$4,'Lookup 1'!$A$2:$C$25,2,FALSE)+'LA Dropdown'!I$5,'LA Dropdown'!$C26),"")</f>
      </c>
      <c r="J26" s="32">
        <f ca="1">IF(J$24&lt;&gt;"",OFFSET('Key Information 1516'!$E$8,VLOOKUP('LA Dropdown'!$B$4,'Lookup 1'!$A$2:$C$25,3,FALSE)-VLOOKUP('LA Dropdown'!$B$4,'Lookup 1'!$A$2:$C$25,2,FALSE)+'LA Dropdown'!J$5,'LA Dropdown'!$C26),"")</f>
      </c>
      <c r="K26" s="32">
        <f ca="1">IF(K$24&lt;&gt;"",OFFSET('Key Information 1516'!$E$8,VLOOKUP('LA Dropdown'!$B$4,'Lookup 1'!$A$2:$C$25,3,FALSE)-VLOOKUP('LA Dropdown'!$B$4,'Lookup 1'!$A$2:$C$25,2,FALSE)+'LA Dropdown'!K$5,'LA Dropdown'!$C26),"")</f>
      </c>
      <c r="L26" s="32">
        <f ca="1">IF(L$24&lt;&gt;"",OFFSET('Key Information 1516'!$E$8,VLOOKUP('LA Dropdown'!$B$4,'Lookup 1'!$A$2:$C$25,3,FALSE)-VLOOKUP('LA Dropdown'!$B$4,'Lookup 1'!$A$2:$C$25,2,FALSE)+'LA Dropdown'!L$5,'LA Dropdown'!$C26),"")</f>
      </c>
      <c r="M26" s="32">
        <f ca="1">IF(M$24&lt;&gt;"",OFFSET('Key Information 1516'!$E$8,VLOOKUP('LA Dropdown'!$B$4,'Lookup 1'!$A$2:$C$25,3,FALSE)-VLOOKUP('LA Dropdown'!$B$4,'Lookup 1'!$A$2:$C$25,2,FALSE)+'LA Dropdown'!M$5,'LA Dropdown'!$C26),"")</f>
      </c>
      <c r="N26" s="32">
        <f ca="1">IF(N$24&lt;&gt;"",OFFSET('Key Information 1516'!$E$8,VLOOKUP('LA Dropdown'!$B$4,'Lookup 1'!$A$2:$C$25,3,FALSE)-VLOOKUP('LA Dropdown'!$B$4,'Lookup 1'!$A$2:$C$25,2,FALSE)+'LA Dropdown'!N$5,'LA Dropdown'!$C26),"")</f>
      </c>
      <c r="O26" s="32">
        <f ca="1">IF(O$24&lt;&gt;"",OFFSET('Key Information 1516'!$E$8,VLOOKUP('LA Dropdown'!$B$4,'Lookup 1'!$A$2:$C$25,3,FALSE)-VLOOKUP('LA Dropdown'!$B$4,'Lookup 1'!$A$2:$C$25,2,FALSE)+'LA Dropdown'!O$5,'LA Dropdown'!$C26),"")</f>
      </c>
      <c r="P26" s="32">
        <f ca="1">IF(P$24&lt;&gt;"",OFFSET('Key Information 1516'!$E$8,VLOOKUP('LA Dropdown'!$B$4,'Lookup 1'!$A$2:$C$25,3,FALSE)-VLOOKUP('LA Dropdown'!$B$4,'Lookup 1'!$A$2:$C$25,2,FALSE)+'LA Dropdown'!P$5,'LA Dropdown'!$C26),"")</f>
      </c>
      <c r="Q26" s="32">
        <f ca="1">IF(Q$24&lt;&gt;"",OFFSET('Key Information 1516'!$E$8,VLOOKUP('LA Dropdown'!$B$4,'Lookup 1'!$A$2:$C$25,3,FALSE)-VLOOKUP('LA Dropdown'!$B$4,'Lookup 1'!$A$2:$C$25,2,FALSE)+'LA Dropdown'!Q$5,'LA Dropdown'!$C26),"")</f>
      </c>
      <c r="R26" s="32">
        <f ca="1">IF(R$24&lt;&gt;"",OFFSET('Key Information 1516'!$E$8,VLOOKUP('LA Dropdown'!$B$4,'Lookup 1'!$A$2:$C$25,3,FALSE)-VLOOKUP('LA Dropdown'!$B$4,'Lookup 1'!$A$2:$C$25,2,FALSE)+'LA Dropdown'!R$5,'LA Dropdown'!$C26),"")</f>
      </c>
    </row>
    <row r="27" spans="1:18" ht="15">
      <c r="A27" s="29" t="s">
        <v>275</v>
      </c>
      <c r="B27" s="33" t="s">
        <v>351</v>
      </c>
      <c r="C27" s="33">
        <v>1</v>
      </c>
      <c r="D27" s="32">
        <f ca="1">IF(D$24&lt;&gt;"",OFFSET('Key Information 1516'!$E$8,VLOOKUP('LA Dropdown'!$B$4,'Lookup 1'!$A$2:$C$25,3,FALSE)-VLOOKUP('LA Dropdown'!$B$4,'Lookup 1'!$A$2:$C$25,2,FALSE)+'LA Dropdown'!D$5,'LA Dropdown'!$C27),"")</f>
        <v>507173.897064</v>
      </c>
      <c r="E27" s="32">
        <f ca="1">IF(E$24&lt;&gt;"",OFFSET('Key Information 1516'!$E$8,VLOOKUP('LA Dropdown'!$B$4,'Lookup 1'!$A$2:$C$25,3,FALSE)-VLOOKUP('LA Dropdown'!$B$4,'Lookup 1'!$A$2:$C$25,2,FALSE)+'LA Dropdown'!E$5,'LA Dropdown'!$C27),"")</f>
        <v>829925.069635</v>
      </c>
      <c r="F27" s="32">
        <f ca="1">IF(F$24&lt;&gt;"",OFFSET('Key Information 1516'!$E$8,VLOOKUP('LA Dropdown'!$B$4,'Lookup 1'!$A$2:$C$25,3,FALSE)-VLOOKUP('LA Dropdown'!$B$4,'Lookup 1'!$A$2:$C$25,2,FALSE)+'LA Dropdown'!F$5,'LA Dropdown'!$C27),"")</f>
        <v>1337098.966699</v>
      </c>
      <c r="G27" s="32">
        <f ca="1">IF(G$24&lt;&gt;"",OFFSET('Key Information 1516'!$E$8,VLOOKUP('LA Dropdown'!$B$4,'Lookup 1'!$A$2:$C$25,3,FALSE)-VLOOKUP('LA Dropdown'!$B$4,'Lookup 1'!$A$2:$C$25,2,FALSE)+'LA Dropdown'!G$5,'LA Dropdown'!$C27),"")</f>
      </c>
      <c r="H27" s="32">
        <f ca="1">IF(H$24&lt;&gt;"",OFFSET('Key Information 1516'!$E$8,VLOOKUP('LA Dropdown'!$B$4,'Lookup 1'!$A$2:$C$25,3,FALSE)-VLOOKUP('LA Dropdown'!$B$4,'Lookup 1'!$A$2:$C$25,2,FALSE)+'LA Dropdown'!H$5,'LA Dropdown'!$C27),"")</f>
      </c>
      <c r="I27" s="32">
        <f ca="1">IF(I$24&lt;&gt;"",OFFSET('Key Information 1516'!$E$8,VLOOKUP('LA Dropdown'!$B$4,'Lookup 1'!$A$2:$C$25,3,FALSE)-VLOOKUP('LA Dropdown'!$B$4,'Lookup 1'!$A$2:$C$25,2,FALSE)+'LA Dropdown'!I$5,'LA Dropdown'!$C27),"")</f>
      </c>
      <c r="J27" s="32">
        <f ca="1">IF(J$24&lt;&gt;"",OFFSET('Key Information 1516'!$E$8,VLOOKUP('LA Dropdown'!$B$4,'Lookup 1'!$A$2:$C$25,3,FALSE)-VLOOKUP('LA Dropdown'!$B$4,'Lookup 1'!$A$2:$C$25,2,FALSE)+'LA Dropdown'!J$5,'LA Dropdown'!$C27),"")</f>
      </c>
      <c r="K27" s="32">
        <f ca="1">IF(K$24&lt;&gt;"",OFFSET('Key Information 1516'!$E$8,VLOOKUP('LA Dropdown'!$B$4,'Lookup 1'!$A$2:$C$25,3,FALSE)-VLOOKUP('LA Dropdown'!$B$4,'Lookup 1'!$A$2:$C$25,2,FALSE)+'LA Dropdown'!K$5,'LA Dropdown'!$C27),"")</f>
      </c>
      <c r="L27" s="32">
        <f ca="1">IF(L$24&lt;&gt;"",OFFSET('Key Information 1516'!$E$8,VLOOKUP('LA Dropdown'!$B$4,'Lookup 1'!$A$2:$C$25,3,FALSE)-VLOOKUP('LA Dropdown'!$B$4,'Lookup 1'!$A$2:$C$25,2,FALSE)+'LA Dropdown'!L$5,'LA Dropdown'!$C27),"")</f>
      </c>
      <c r="M27" s="32">
        <f ca="1">IF(M$24&lt;&gt;"",OFFSET('Key Information 1516'!$E$8,VLOOKUP('LA Dropdown'!$B$4,'Lookup 1'!$A$2:$C$25,3,FALSE)-VLOOKUP('LA Dropdown'!$B$4,'Lookup 1'!$A$2:$C$25,2,FALSE)+'LA Dropdown'!M$5,'LA Dropdown'!$C27),"")</f>
      </c>
      <c r="N27" s="32">
        <f ca="1">IF(N$24&lt;&gt;"",OFFSET('Key Information 1516'!$E$8,VLOOKUP('LA Dropdown'!$B$4,'Lookup 1'!$A$2:$C$25,3,FALSE)-VLOOKUP('LA Dropdown'!$B$4,'Lookup 1'!$A$2:$C$25,2,FALSE)+'LA Dropdown'!N$5,'LA Dropdown'!$C27),"")</f>
      </c>
      <c r="O27" s="32">
        <f ca="1">IF(O$24&lt;&gt;"",OFFSET('Key Information 1516'!$E$8,VLOOKUP('LA Dropdown'!$B$4,'Lookup 1'!$A$2:$C$25,3,FALSE)-VLOOKUP('LA Dropdown'!$B$4,'Lookup 1'!$A$2:$C$25,2,FALSE)+'LA Dropdown'!O$5,'LA Dropdown'!$C27),"")</f>
      </c>
      <c r="P27" s="32">
        <f ca="1">IF(P$24&lt;&gt;"",OFFSET('Key Information 1516'!$E$8,VLOOKUP('LA Dropdown'!$B$4,'Lookup 1'!$A$2:$C$25,3,FALSE)-VLOOKUP('LA Dropdown'!$B$4,'Lookup 1'!$A$2:$C$25,2,FALSE)+'LA Dropdown'!P$5,'LA Dropdown'!$C27),"")</f>
      </c>
      <c r="Q27" s="32">
        <f ca="1">IF(Q$24&lt;&gt;"",OFFSET('Key Information 1516'!$E$8,VLOOKUP('LA Dropdown'!$B$4,'Lookup 1'!$A$2:$C$25,3,FALSE)-VLOOKUP('LA Dropdown'!$B$4,'Lookup 1'!$A$2:$C$25,2,FALSE)+'LA Dropdown'!Q$5,'LA Dropdown'!$C27),"")</f>
      </c>
      <c r="R27" s="32">
        <f ca="1">IF(R$24&lt;&gt;"",OFFSET('Key Information 1516'!$E$8,VLOOKUP('LA Dropdown'!$B$4,'Lookup 1'!$A$2:$C$25,3,FALSE)-VLOOKUP('LA Dropdown'!$B$4,'Lookup 1'!$A$2:$C$25,2,FALSE)+'LA Dropdown'!R$5,'LA Dropdown'!$C27),"")</f>
      </c>
    </row>
    <row r="28" spans="1:18" ht="15">
      <c r="A28" s="29"/>
      <c r="B28" s="33" t="s">
        <v>350</v>
      </c>
      <c r="C28" s="33">
        <v>2</v>
      </c>
      <c r="D28" s="32">
        <f ca="1">IF(D$24&lt;&gt;"",OFFSET('Key Information 1516'!$E$8,VLOOKUP('LA Dropdown'!$B$4,'Lookup 1'!$A$2:$C$25,3,FALSE)-VLOOKUP('LA Dropdown'!$B$4,'Lookup 1'!$A$2:$C$25,2,FALSE)+'LA Dropdown'!D$5,'LA Dropdown'!$C28),"")</f>
        <v>1459654.479711</v>
      </c>
      <c r="E28" s="32">
        <f ca="1">IF(E$24&lt;&gt;"",OFFSET('Key Information 1516'!$E$8,VLOOKUP('LA Dropdown'!$B$4,'Lookup 1'!$A$2:$C$25,3,FALSE)-VLOOKUP('LA Dropdown'!$B$4,'Lookup 1'!$A$2:$C$25,2,FALSE)+'LA Dropdown'!E$5,'LA Dropdown'!$C28),"")</f>
        <v>1850604.64067</v>
      </c>
      <c r="F28" s="32">
        <f ca="1">IF(F$24&lt;&gt;"",OFFSET('Key Information 1516'!$E$8,VLOOKUP('LA Dropdown'!$B$4,'Lookup 1'!$A$2:$C$25,3,FALSE)-VLOOKUP('LA Dropdown'!$B$4,'Lookup 1'!$A$2:$C$25,2,FALSE)+'LA Dropdown'!F$5,'LA Dropdown'!$C28),"")</f>
        <v>3310259.120382</v>
      </c>
      <c r="G28" s="32">
        <f ca="1">IF(G$24&lt;&gt;"",OFFSET('Key Information 1516'!$E$8,VLOOKUP('LA Dropdown'!$B$4,'Lookup 1'!$A$2:$C$25,3,FALSE)-VLOOKUP('LA Dropdown'!$B$4,'Lookup 1'!$A$2:$C$25,2,FALSE)+'LA Dropdown'!G$5,'LA Dropdown'!$C28),"")</f>
      </c>
      <c r="H28" s="32">
        <f ca="1">IF(H$24&lt;&gt;"",OFFSET('Key Information 1516'!$E$8,VLOOKUP('LA Dropdown'!$B$4,'Lookup 1'!$A$2:$C$25,3,FALSE)-VLOOKUP('LA Dropdown'!$B$4,'Lookup 1'!$A$2:$C$25,2,FALSE)+'LA Dropdown'!H$5,'LA Dropdown'!$C28),"")</f>
      </c>
      <c r="I28" s="32">
        <f ca="1">IF(I$24&lt;&gt;"",OFFSET('Key Information 1516'!$E$8,VLOOKUP('LA Dropdown'!$B$4,'Lookup 1'!$A$2:$C$25,3,FALSE)-VLOOKUP('LA Dropdown'!$B$4,'Lookup 1'!$A$2:$C$25,2,FALSE)+'LA Dropdown'!I$5,'LA Dropdown'!$C28),"")</f>
      </c>
      <c r="J28" s="32">
        <f ca="1">IF(J$24&lt;&gt;"",OFFSET('Key Information 1516'!$E$8,VLOOKUP('LA Dropdown'!$B$4,'Lookup 1'!$A$2:$C$25,3,FALSE)-VLOOKUP('LA Dropdown'!$B$4,'Lookup 1'!$A$2:$C$25,2,FALSE)+'LA Dropdown'!J$5,'LA Dropdown'!$C28),"")</f>
      </c>
      <c r="K28" s="32">
        <f ca="1">IF(K$24&lt;&gt;"",OFFSET('Key Information 1516'!$E$8,VLOOKUP('LA Dropdown'!$B$4,'Lookup 1'!$A$2:$C$25,3,FALSE)-VLOOKUP('LA Dropdown'!$B$4,'Lookup 1'!$A$2:$C$25,2,FALSE)+'LA Dropdown'!K$5,'LA Dropdown'!$C28),"")</f>
      </c>
      <c r="L28" s="32">
        <f ca="1">IF(L$24&lt;&gt;"",OFFSET('Key Information 1516'!$E$8,VLOOKUP('LA Dropdown'!$B$4,'Lookup 1'!$A$2:$C$25,3,FALSE)-VLOOKUP('LA Dropdown'!$B$4,'Lookup 1'!$A$2:$C$25,2,FALSE)+'LA Dropdown'!L$5,'LA Dropdown'!$C28),"")</f>
      </c>
      <c r="M28" s="32">
        <f ca="1">IF(M$24&lt;&gt;"",OFFSET('Key Information 1516'!$E$8,VLOOKUP('LA Dropdown'!$B$4,'Lookup 1'!$A$2:$C$25,3,FALSE)-VLOOKUP('LA Dropdown'!$B$4,'Lookup 1'!$A$2:$C$25,2,FALSE)+'LA Dropdown'!M$5,'LA Dropdown'!$C28),"")</f>
      </c>
      <c r="N28" s="32">
        <f ca="1">IF(N$24&lt;&gt;"",OFFSET('Key Information 1516'!$E$8,VLOOKUP('LA Dropdown'!$B$4,'Lookup 1'!$A$2:$C$25,3,FALSE)-VLOOKUP('LA Dropdown'!$B$4,'Lookup 1'!$A$2:$C$25,2,FALSE)+'LA Dropdown'!N$5,'LA Dropdown'!$C28),"")</f>
      </c>
      <c r="O28" s="32">
        <f ca="1">IF(O$24&lt;&gt;"",OFFSET('Key Information 1516'!$E$8,VLOOKUP('LA Dropdown'!$B$4,'Lookup 1'!$A$2:$C$25,3,FALSE)-VLOOKUP('LA Dropdown'!$B$4,'Lookup 1'!$A$2:$C$25,2,FALSE)+'LA Dropdown'!O$5,'LA Dropdown'!$C28),"")</f>
      </c>
      <c r="P28" s="32">
        <f ca="1">IF(P$24&lt;&gt;"",OFFSET('Key Information 1516'!$E$8,VLOOKUP('LA Dropdown'!$B$4,'Lookup 1'!$A$2:$C$25,3,FALSE)-VLOOKUP('LA Dropdown'!$B$4,'Lookup 1'!$A$2:$C$25,2,FALSE)+'LA Dropdown'!P$5,'LA Dropdown'!$C28),"")</f>
      </c>
      <c r="Q28" s="32">
        <f ca="1">IF(Q$24&lt;&gt;"",OFFSET('Key Information 1516'!$E$8,VLOOKUP('LA Dropdown'!$B$4,'Lookup 1'!$A$2:$C$25,3,FALSE)-VLOOKUP('LA Dropdown'!$B$4,'Lookup 1'!$A$2:$C$25,2,FALSE)+'LA Dropdown'!Q$5,'LA Dropdown'!$C28),"")</f>
      </c>
      <c r="R28" s="32">
        <f ca="1">IF(R$24&lt;&gt;"",OFFSET('Key Information 1516'!$E$8,VLOOKUP('LA Dropdown'!$B$4,'Lookup 1'!$A$2:$C$25,3,FALSE)-VLOOKUP('LA Dropdown'!$B$4,'Lookup 1'!$A$2:$C$25,2,FALSE)+'LA Dropdown'!R$5,'LA Dropdown'!$C28),"")</f>
      </c>
    </row>
    <row r="29" spans="1:18" ht="15">
      <c r="A29" s="29"/>
      <c r="B29" s="33" t="s">
        <v>352</v>
      </c>
      <c r="C29" s="33">
        <v>3</v>
      </c>
      <c r="D29" s="32">
        <f ca="1">IF(D$24&lt;&gt;"",OFFSET('Key Information 1516'!$E$8,VLOOKUP('LA Dropdown'!$B$4,'Lookup 1'!$A$2:$C$25,3,FALSE)-VLOOKUP('LA Dropdown'!$B$4,'Lookup 1'!$A$2:$C$25,2,FALSE)+'LA Dropdown'!D$5,'LA Dropdown'!$C29),"")</f>
        <v>0</v>
      </c>
      <c r="E29" s="32">
        <f ca="1">IF(E$24&lt;&gt;"",OFFSET('Key Information 1516'!$E$8,VLOOKUP('LA Dropdown'!$B$4,'Lookup 1'!$A$2:$C$25,3,FALSE)-VLOOKUP('LA Dropdown'!$B$4,'Lookup 1'!$A$2:$C$25,2,FALSE)+'LA Dropdown'!E$5,'LA Dropdown'!$C29),"")</f>
        <v>0</v>
      </c>
      <c r="F29" s="32">
        <f ca="1">IF(F$24&lt;&gt;"",OFFSET('Key Information 1516'!$E$8,VLOOKUP('LA Dropdown'!$B$4,'Lookup 1'!$A$2:$C$25,3,FALSE)-VLOOKUP('LA Dropdown'!$B$4,'Lookup 1'!$A$2:$C$25,2,FALSE)+'LA Dropdown'!F$5,'LA Dropdown'!$C29),"")</f>
        <v>0</v>
      </c>
      <c r="G29" s="32">
        <f ca="1">IF(G$24&lt;&gt;"",OFFSET('Key Information 1516'!$E$8,VLOOKUP('LA Dropdown'!$B$4,'Lookup 1'!$A$2:$C$25,3,FALSE)-VLOOKUP('LA Dropdown'!$B$4,'Lookup 1'!$A$2:$C$25,2,FALSE)+'LA Dropdown'!G$5,'LA Dropdown'!$C29),"")</f>
      </c>
      <c r="H29" s="32">
        <f ca="1">IF(H$24&lt;&gt;"",OFFSET('Key Information 1516'!$E$8,VLOOKUP('LA Dropdown'!$B$4,'Lookup 1'!$A$2:$C$25,3,FALSE)-VLOOKUP('LA Dropdown'!$B$4,'Lookup 1'!$A$2:$C$25,2,FALSE)+'LA Dropdown'!H$5,'LA Dropdown'!$C29),"")</f>
      </c>
      <c r="I29" s="32">
        <f ca="1">IF(I$24&lt;&gt;"",OFFSET('Key Information 1516'!$E$8,VLOOKUP('LA Dropdown'!$B$4,'Lookup 1'!$A$2:$C$25,3,FALSE)-VLOOKUP('LA Dropdown'!$B$4,'Lookup 1'!$A$2:$C$25,2,FALSE)+'LA Dropdown'!I$5,'LA Dropdown'!$C29),"")</f>
      </c>
      <c r="J29" s="32">
        <f ca="1">IF(J$24&lt;&gt;"",OFFSET('Key Information 1516'!$E$8,VLOOKUP('LA Dropdown'!$B$4,'Lookup 1'!$A$2:$C$25,3,FALSE)-VLOOKUP('LA Dropdown'!$B$4,'Lookup 1'!$A$2:$C$25,2,FALSE)+'LA Dropdown'!J$5,'LA Dropdown'!$C29),"")</f>
      </c>
      <c r="K29" s="32">
        <f ca="1">IF(K$24&lt;&gt;"",OFFSET('Key Information 1516'!$E$8,VLOOKUP('LA Dropdown'!$B$4,'Lookup 1'!$A$2:$C$25,3,FALSE)-VLOOKUP('LA Dropdown'!$B$4,'Lookup 1'!$A$2:$C$25,2,FALSE)+'LA Dropdown'!K$5,'LA Dropdown'!$C29),"")</f>
      </c>
      <c r="L29" s="32">
        <f ca="1">IF(L$24&lt;&gt;"",OFFSET('Key Information 1516'!$E$8,VLOOKUP('LA Dropdown'!$B$4,'Lookup 1'!$A$2:$C$25,3,FALSE)-VLOOKUP('LA Dropdown'!$B$4,'Lookup 1'!$A$2:$C$25,2,FALSE)+'LA Dropdown'!L$5,'LA Dropdown'!$C29),"")</f>
      </c>
      <c r="M29" s="32">
        <f ca="1">IF(M$24&lt;&gt;"",OFFSET('Key Information 1516'!$E$8,VLOOKUP('LA Dropdown'!$B$4,'Lookup 1'!$A$2:$C$25,3,FALSE)-VLOOKUP('LA Dropdown'!$B$4,'Lookup 1'!$A$2:$C$25,2,FALSE)+'LA Dropdown'!M$5,'LA Dropdown'!$C29),"")</f>
      </c>
      <c r="N29" s="32">
        <f ca="1">IF(N$24&lt;&gt;"",OFFSET('Key Information 1516'!$E$8,VLOOKUP('LA Dropdown'!$B$4,'Lookup 1'!$A$2:$C$25,3,FALSE)-VLOOKUP('LA Dropdown'!$B$4,'Lookup 1'!$A$2:$C$25,2,FALSE)+'LA Dropdown'!N$5,'LA Dropdown'!$C29),"")</f>
      </c>
      <c r="O29" s="32">
        <f ca="1">IF(O$24&lt;&gt;"",OFFSET('Key Information 1516'!$E$8,VLOOKUP('LA Dropdown'!$B$4,'Lookup 1'!$A$2:$C$25,3,FALSE)-VLOOKUP('LA Dropdown'!$B$4,'Lookup 1'!$A$2:$C$25,2,FALSE)+'LA Dropdown'!O$5,'LA Dropdown'!$C29),"")</f>
      </c>
      <c r="P29" s="32">
        <f ca="1">IF(P$24&lt;&gt;"",OFFSET('Key Information 1516'!$E$8,VLOOKUP('LA Dropdown'!$B$4,'Lookup 1'!$A$2:$C$25,3,FALSE)-VLOOKUP('LA Dropdown'!$B$4,'Lookup 1'!$A$2:$C$25,2,FALSE)+'LA Dropdown'!P$5,'LA Dropdown'!$C29),"")</f>
      </c>
      <c r="Q29" s="32">
        <f ca="1">IF(Q$24&lt;&gt;"",OFFSET('Key Information 1516'!$E$8,VLOOKUP('LA Dropdown'!$B$4,'Lookup 1'!$A$2:$C$25,3,FALSE)-VLOOKUP('LA Dropdown'!$B$4,'Lookup 1'!$A$2:$C$25,2,FALSE)+'LA Dropdown'!Q$5,'LA Dropdown'!$C29),"")</f>
      </c>
      <c r="R29" s="32">
        <f ca="1">IF(R$24&lt;&gt;"",OFFSET('Key Information 1516'!$E$8,VLOOKUP('LA Dropdown'!$B$4,'Lookup 1'!$A$2:$C$25,3,FALSE)-VLOOKUP('LA Dropdown'!$B$4,'Lookup 1'!$A$2:$C$25,2,FALSE)+'LA Dropdown'!R$5,'LA Dropdown'!$C29),"")</f>
      </c>
    </row>
    <row r="30" spans="1:18" ht="15">
      <c r="A30" s="29"/>
      <c r="B30" s="33" t="s">
        <v>353</v>
      </c>
      <c r="C30" s="33">
        <v>4</v>
      </c>
      <c r="D30" s="32">
        <f ca="1">IF(D$24&lt;&gt;"",OFFSET('Key Information 1516'!$E$8,VLOOKUP('LA Dropdown'!$B$4,'Lookup 1'!$A$2:$C$25,3,FALSE)-VLOOKUP('LA Dropdown'!$B$4,'Lookup 1'!$A$2:$C$25,2,FALSE)+'LA Dropdown'!D$5,'LA Dropdown'!$C30),"")</f>
        <v>0</v>
      </c>
      <c r="E30" s="32">
        <f ca="1">IF(E$24&lt;&gt;"",OFFSET('Key Information 1516'!$E$8,VLOOKUP('LA Dropdown'!$B$4,'Lookup 1'!$A$2:$C$25,3,FALSE)-VLOOKUP('LA Dropdown'!$B$4,'Lookup 1'!$A$2:$C$25,2,FALSE)+'LA Dropdown'!E$5,'LA Dropdown'!$C30),"")</f>
        <v>0</v>
      </c>
      <c r="F30" s="32">
        <f ca="1">IF(F$24&lt;&gt;"",OFFSET('Key Information 1516'!$E$8,VLOOKUP('LA Dropdown'!$B$4,'Lookup 1'!$A$2:$C$25,3,FALSE)-VLOOKUP('LA Dropdown'!$B$4,'Lookup 1'!$A$2:$C$25,2,FALSE)+'LA Dropdown'!F$5,'LA Dropdown'!$C30),"")</f>
        <v>0</v>
      </c>
      <c r="G30" s="32">
        <f ca="1">IF(G$24&lt;&gt;"",OFFSET('Key Information 1516'!$E$8,VLOOKUP('LA Dropdown'!$B$4,'Lookup 1'!$A$2:$C$25,3,FALSE)-VLOOKUP('LA Dropdown'!$B$4,'Lookup 1'!$A$2:$C$25,2,FALSE)+'LA Dropdown'!G$5,'LA Dropdown'!$C30),"")</f>
      </c>
      <c r="H30" s="32">
        <f ca="1">IF(H$24&lt;&gt;"",OFFSET('Key Information 1516'!$E$8,VLOOKUP('LA Dropdown'!$B$4,'Lookup 1'!$A$2:$C$25,3,FALSE)-VLOOKUP('LA Dropdown'!$B$4,'Lookup 1'!$A$2:$C$25,2,FALSE)+'LA Dropdown'!H$5,'LA Dropdown'!$C30),"")</f>
      </c>
      <c r="I30" s="32">
        <f ca="1">IF(I$24&lt;&gt;"",OFFSET('Key Information 1516'!$E$8,VLOOKUP('LA Dropdown'!$B$4,'Lookup 1'!$A$2:$C$25,3,FALSE)-VLOOKUP('LA Dropdown'!$B$4,'Lookup 1'!$A$2:$C$25,2,FALSE)+'LA Dropdown'!I$5,'LA Dropdown'!$C30),"")</f>
      </c>
      <c r="J30" s="32">
        <f ca="1">IF(J$24&lt;&gt;"",OFFSET('Key Information 1516'!$E$8,VLOOKUP('LA Dropdown'!$B$4,'Lookup 1'!$A$2:$C$25,3,FALSE)-VLOOKUP('LA Dropdown'!$B$4,'Lookup 1'!$A$2:$C$25,2,FALSE)+'LA Dropdown'!J$5,'LA Dropdown'!$C30),"")</f>
      </c>
      <c r="K30" s="32">
        <f ca="1">IF(K$24&lt;&gt;"",OFFSET('Key Information 1516'!$E$8,VLOOKUP('LA Dropdown'!$B$4,'Lookup 1'!$A$2:$C$25,3,FALSE)-VLOOKUP('LA Dropdown'!$B$4,'Lookup 1'!$A$2:$C$25,2,FALSE)+'LA Dropdown'!K$5,'LA Dropdown'!$C30),"")</f>
      </c>
      <c r="L30" s="32">
        <f ca="1">IF(L$24&lt;&gt;"",OFFSET('Key Information 1516'!$E$8,VLOOKUP('LA Dropdown'!$B$4,'Lookup 1'!$A$2:$C$25,3,FALSE)-VLOOKUP('LA Dropdown'!$B$4,'Lookup 1'!$A$2:$C$25,2,FALSE)+'LA Dropdown'!L$5,'LA Dropdown'!$C30),"")</f>
      </c>
      <c r="M30" s="32">
        <f ca="1">IF(M$24&lt;&gt;"",OFFSET('Key Information 1516'!$E$8,VLOOKUP('LA Dropdown'!$B$4,'Lookup 1'!$A$2:$C$25,3,FALSE)-VLOOKUP('LA Dropdown'!$B$4,'Lookup 1'!$A$2:$C$25,2,FALSE)+'LA Dropdown'!M$5,'LA Dropdown'!$C30),"")</f>
      </c>
      <c r="N30" s="32">
        <f ca="1">IF(N$24&lt;&gt;"",OFFSET('Key Information 1516'!$E$8,VLOOKUP('LA Dropdown'!$B$4,'Lookup 1'!$A$2:$C$25,3,FALSE)-VLOOKUP('LA Dropdown'!$B$4,'Lookup 1'!$A$2:$C$25,2,FALSE)+'LA Dropdown'!N$5,'LA Dropdown'!$C30),"")</f>
      </c>
      <c r="O30" s="32">
        <f ca="1">IF(O$24&lt;&gt;"",OFFSET('Key Information 1516'!$E$8,VLOOKUP('LA Dropdown'!$B$4,'Lookup 1'!$A$2:$C$25,3,FALSE)-VLOOKUP('LA Dropdown'!$B$4,'Lookup 1'!$A$2:$C$25,2,FALSE)+'LA Dropdown'!O$5,'LA Dropdown'!$C30),"")</f>
      </c>
      <c r="P30" s="32">
        <f ca="1">IF(P$24&lt;&gt;"",OFFSET('Key Information 1516'!$E$8,VLOOKUP('LA Dropdown'!$B$4,'Lookup 1'!$A$2:$C$25,3,FALSE)-VLOOKUP('LA Dropdown'!$B$4,'Lookup 1'!$A$2:$C$25,2,FALSE)+'LA Dropdown'!P$5,'LA Dropdown'!$C30),"")</f>
      </c>
      <c r="Q30" s="32">
        <f ca="1">IF(Q$24&lt;&gt;"",OFFSET('Key Information 1516'!$E$8,VLOOKUP('LA Dropdown'!$B$4,'Lookup 1'!$A$2:$C$25,3,FALSE)-VLOOKUP('LA Dropdown'!$B$4,'Lookup 1'!$A$2:$C$25,2,FALSE)+'LA Dropdown'!Q$5,'LA Dropdown'!$C30),"")</f>
      </c>
      <c r="R30" s="32">
        <f ca="1">IF(R$24&lt;&gt;"",OFFSET('Key Information 1516'!$E$8,VLOOKUP('LA Dropdown'!$B$4,'Lookup 1'!$A$2:$C$25,3,FALSE)-VLOOKUP('LA Dropdown'!$B$4,'Lookup 1'!$A$2:$C$25,2,FALSE)+'LA Dropdown'!R$5,'LA Dropdown'!$C30),"")</f>
      </c>
    </row>
    <row r="31" spans="1:18" ht="15">
      <c r="A31" s="29"/>
      <c r="B31" s="33" t="s">
        <v>354</v>
      </c>
      <c r="C31" s="33">
        <v>5</v>
      </c>
      <c r="D31" s="32">
        <f ca="1">IF(D$24&lt;&gt;"",OFFSET('Key Information 1516'!$E$8,VLOOKUP('LA Dropdown'!$B$4,'Lookup 1'!$A$2:$C$25,3,FALSE)-VLOOKUP('LA Dropdown'!$B$4,'Lookup 1'!$A$2:$C$25,2,FALSE)+'LA Dropdown'!D$5,'LA Dropdown'!$C31),"")</f>
        <v>0</v>
      </c>
      <c r="E31" s="32">
        <f ca="1">IF(E$24&lt;&gt;"",OFFSET('Key Information 1516'!$E$8,VLOOKUP('LA Dropdown'!$B$4,'Lookup 1'!$A$2:$C$25,3,FALSE)-VLOOKUP('LA Dropdown'!$B$4,'Lookup 1'!$A$2:$C$25,2,FALSE)+'LA Dropdown'!E$5,'LA Dropdown'!$C31),"")</f>
        <v>0</v>
      </c>
      <c r="F31" s="32">
        <f ca="1">IF(F$24&lt;&gt;"",OFFSET('Key Information 1516'!$E$8,VLOOKUP('LA Dropdown'!$B$4,'Lookup 1'!$A$2:$C$25,3,FALSE)-VLOOKUP('LA Dropdown'!$B$4,'Lookup 1'!$A$2:$C$25,2,FALSE)+'LA Dropdown'!F$5,'LA Dropdown'!$C31),"")</f>
        <v>0</v>
      </c>
      <c r="G31" s="32">
        <f ca="1">IF(G$24&lt;&gt;"",OFFSET('Key Information 1516'!$E$8,VLOOKUP('LA Dropdown'!$B$4,'Lookup 1'!$A$2:$C$25,3,FALSE)-VLOOKUP('LA Dropdown'!$B$4,'Lookup 1'!$A$2:$C$25,2,FALSE)+'LA Dropdown'!G$5,'LA Dropdown'!$C31),"")</f>
      </c>
      <c r="H31" s="32">
        <f ca="1">IF(H$24&lt;&gt;"",OFFSET('Key Information 1516'!$E$8,VLOOKUP('LA Dropdown'!$B$4,'Lookup 1'!$A$2:$C$25,3,FALSE)-VLOOKUP('LA Dropdown'!$B$4,'Lookup 1'!$A$2:$C$25,2,FALSE)+'LA Dropdown'!H$5,'LA Dropdown'!$C31),"")</f>
      </c>
      <c r="I31" s="32">
        <f ca="1">IF(I$24&lt;&gt;"",OFFSET('Key Information 1516'!$E$8,VLOOKUP('LA Dropdown'!$B$4,'Lookup 1'!$A$2:$C$25,3,FALSE)-VLOOKUP('LA Dropdown'!$B$4,'Lookup 1'!$A$2:$C$25,2,FALSE)+'LA Dropdown'!I$5,'LA Dropdown'!$C31),"")</f>
      </c>
      <c r="J31" s="32">
        <f ca="1">IF(J$24&lt;&gt;"",OFFSET('Key Information 1516'!$E$8,VLOOKUP('LA Dropdown'!$B$4,'Lookup 1'!$A$2:$C$25,3,FALSE)-VLOOKUP('LA Dropdown'!$B$4,'Lookup 1'!$A$2:$C$25,2,FALSE)+'LA Dropdown'!J$5,'LA Dropdown'!$C31),"")</f>
      </c>
      <c r="K31" s="32">
        <f ca="1">IF(K$24&lt;&gt;"",OFFSET('Key Information 1516'!$E$8,VLOOKUP('LA Dropdown'!$B$4,'Lookup 1'!$A$2:$C$25,3,FALSE)-VLOOKUP('LA Dropdown'!$B$4,'Lookup 1'!$A$2:$C$25,2,FALSE)+'LA Dropdown'!K$5,'LA Dropdown'!$C31),"")</f>
      </c>
      <c r="L31" s="32">
        <f ca="1">IF(L$24&lt;&gt;"",OFFSET('Key Information 1516'!$E$8,VLOOKUP('LA Dropdown'!$B$4,'Lookup 1'!$A$2:$C$25,3,FALSE)-VLOOKUP('LA Dropdown'!$B$4,'Lookup 1'!$A$2:$C$25,2,FALSE)+'LA Dropdown'!L$5,'LA Dropdown'!$C31),"")</f>
      </c>
      <c r="M31" s="32">
        <f ca="1">IF(M$24&lt;&gt;"",OFFSET('Key Information 1516'!$E$8,VLOOKUP('LA Dropdown'!$B$4,'Lookup 1'!$A$2:$C$25,3,FALSE)-VLOOKUP('LA Dropdown'!$B$4,'Lookup 1'!$A$2:$C$25,2,FALSE)+'LA Dropdown'!M$5,'LA Dropdown'!$C31),"")</f>
      </c>
      <c r="N31" s="32">
        <f ca="1">IF(N$24&lt;&gt;"",OFFSET('Key Information 1516'!$E$8,VLOOKUP('LA Dropdown'!$B$4,'Lookup 1'!$A$2:$C$25,3,FALSE)-VLOOKUP('LA Dropdown'!$B$4,'Lookup 1'!$A$2:$C$25,2,FALSE)+'LA Dropdown'!N$5,'LA Dropdown'!$C31),"")</f>
      </c>
      <c r="O31" s="32">
        <f ca="1">IF(O$24&lt;&gt;"",OFFSET('Key Information 1516'!$E$8,VLOOKUP('LA Dropdown'!$B$4,'Lookup 1'!$A$2:$C$25,3,FALSE)-VLOOKUP('LA Dropdown'!$B$4,'Lookup 1'!$A$2:$C$25,2,FALSE)+'LA Dropdown'!O$5,'LA Dropdown'!$C31),"")</f>
      </c>
      <c r="P31" s="32">
        <f ca="1">IF(P$24&lt;&gt;"",OFFSET('Key Information 1516'!$E$8,VLOOKUP('LA Dropdown'!$B$4,'Lookup 1'!$A$2:$C$25,3,FALSE)-VLOOKUP('LA Dropdown'!$B$4,'Lookup 1'!$A$2:$C$25,2,FALSE)+'LA Dropdown'!P$5,'LA Dropdown'!$C31),"")</f>
      </c>
      <c r="Q31" s="32">
        <f ca="1">IF(Q$24&lt;&gt;"",OFFSET('Key Information 1516'!$E$8,VLOOKUP('LA Dropdown'!$B$4,'Lookup 1'!$A$2:$C$25,3,FALSE)-VLOOKUP('LA Dropdown'!$B$4,'Lookup 1'!$A$2:$C$25,2,FALSE)+'LA Dropdown'!Q$5,'LA Dropdown'!$C31),"")</f>
      </c>
      <c r="R31" s="32">
        <f ca="1">IF(R$24&lt;&gt;"",OFFSET('Key Information 1516'!$E$8,VLOOKUP('LA Dropdown'!$B$4,'Lookup 1'!$A$2:$C$25,3,FALSE)-VLOOKUP('LA Dropdown'!$B$4,'Lookup 1'!$A$2:$C$25,2,FALSE)+'LA Dropdown'!R$5,'LA Dropdown'!$C31),"")</f>
      </c>
    </row>
    <row r="32" spans="1:18" ht="15">
      <c r="A32" s="29"/>
      <c r="B32" s="33" t="s">
        <v>355</v>
      </c>
      <c r="C32" s="33">
        <v>6</v>
      </c>
      <c r="D32" s="32">
        <f ca="1">IF(D$24&lt;&gt;"",OFFSET('Key Information 1516'!$E$8,VLOOKUP('LA Dropdown'!$B$4,'Lookup 1'!$A$2:$C$25,3,FALSE)-VLOOKUP('LA Dropdown'!$B$4,'Lookup 1'!$A$2:$C$25,2,FALSE)+'LA Dropdown'!D$5,'LA Dropdown'!$C32),"")</f>
        <v>20926.071591</v>
      </c>
      <c r="E32" s="32">
        <f ca="1">IF(E$24&lt;&gt;"",OFFSET('Key Information 1516'!$E$8,VLOOKUP('LA Dropdown'!$B$4,'Lookup 1'!$A$2:$C$25,3,FALSE)-VLOOKUP('LA Dropdown'!$B$4,'Lookup 1'!$A$2:$C$25,2,FALSE)+'LA Dropdown'!E$5,'LA Dropdown'!$C32),"")</f>
        <v>53630.591837</v>
      </c>
      <c r="F32" s="32">
        <f ca="1">IF(F$24&lt;&gt;"",OFFSET('Key Information 1516'!$E$8,VLOOKUP('LA Dropdown'!$B$4,'Lookup 1'!$A$2:$C$25,3,FALSE)-VLOOKUP('LA Dropdown'!$B$4,'Lookup 1'!$A$2:$C$25,2,FALSE)+'LA Dropdown'!F$5,'LA Dropdown'!$C32),"")</f>
        <v>74556.663427</v>
      </c>
      <c r="G32" s="32">
        <f ca="1">IF(G$24&lt;&gt;"",OFFSET('Key Information 1516'!$E$8,VLOOKUP('LA Dropdown'!$B$4,'Lookup 1'!$A$2:$C$25,3,FALSE)-VLOOKUP('LA Dropdown'!$B$4,'Lookup 1'!$A$2:$C$25,2,FALSE)+'LA Dropdown'!G$5,'LA Dropdown'!$C32),"")</f>
      </c>
      <c r="H32" s="32">
        <f ca="1">IF(H$24&lt;&gt;"",OFFSET('Key Information 1516'!$E$8,VLOOKUP('LA Dropdown'!$B$4,'Lookup 1'!$A$2:$C$25,3,FALSE)-VLOOKUP('LA Dropdown'!$B$4,'Lookup 1'!$A$2:$C$25,2,FALSE)+'LA Dropdown'!H$5,'LA Dropdown'!$C32),"")</f>
      </c>
      <c r="I32" s="32">
        <f ca="1">IF(I$24&lt;&gt;"",OFFSET('Key Information 1516'!$E$8,VLOOKUP('LA Dropdown'!$B$4,'Lookup 1'!$A$2:$C$25,3,FALSE)-VLOOKUP('LA Dropdown'!$B$4,'Lookup 1'!$A$2:$C$25,2,FALSE)+'LA Dropdown'!I$5,'LA Dropdown'!$C32),"")</f>
      </c>
      <c r="J32" s="32">
        <f ca="1">IF(J$24&lt;&gt;"",OFFSET('Key Information 1516'!$E$8,VLOOKUP('LA Dropdown'!$B$4,'Lookup 1'!$A$2:$C$25,3,FALSE)-VLOOKUP('LA Dropdown'!$B$4,'Lookup 1'!$A$2:$C$25,2,FALSE)+'LA Dropdown'!J$5,'LA Dropdown'!$C32),"")</f>
      </c>
      <c r="K32" s="32">
        <f ca="1">IF(K$24&lt;&gt;"",OFFSET('Key Information 1516'!$E$8,VLOOKUP('LA Dropdown'!$B$4,'Lookup 1'!$A$2:$C$25,3,FALSE)-VLOOKUP('LA Dropdown'!$B$4,'Lookup 1'!$A$2:$C$25,2,FALSE)+'LA Dropdown'!K$5,'LA Dropdown'!$C32),"")</f>
      </c>
      <c r="L32" s="32">
        <f ca="1">IF(L$24&lt;&gt;"",OFFSET('Key Information 1516'!$E$8,VLOOKUP('LA Dropdown'!$B$4,'Lookup 1'!$A$2:$C$25,3,FALSE)-VLOOKUP('LA Dropdown'!$B$4,'Lookup 1'!$A$2:$C$25,2,FALSE)+'LA Dropdown'!L$5,'LA Dropdown'!$C32),"")</f>
      </c>
      <c r="M32" s="32">
        <f ca="1">IF(M$24&lt;&gt;"",OFFSET('Key Information 1516'!$E$8,VLOOKUP('LA Dropdown'!$B$4,'Lookup 1'!$A$2:$C$25,3,FALSE)-VLOOKUP('LA Dropdown'!$B$4,'Lookup 1'!$A$2:$C$25,2,FALSE)+'LA Dropdown'!M$5,'LA Dropdown'!$C32),"")</f>
      </c>
      <c r="N32" s="32">
        <f ca="1">IF(N$24&lt;&gt;"",OFFSET('Key Information 1516'!$E$8,VLOOKUP('LA Dropdown'!$B$4,'Lookup 1'!$A$2:$C$25,3,FALSE)-VLOOKUP('LA Dropdown'!$B$4,'Lookup 1'!$A$2:$C$25,2,FALSE)+'LA Dropdown'!N$5,'LA Dropdown'!$C32),"")</f>
      </c>
      <c r="O32" s="32">
        <f ca="1">IF(O$24&lt;&gt;"",OFFSET('Key Information 1516'!$E$8,VLOOKUP('LA Dropdown'!$B$4,'Lookup 1'!$A$2:$C$25,3,FALSE)-VLOOKUP('LA Dropdown'!$B$4,'Lookup 1'!$A$2:$C$25,2,FALSE)+'LA Dropdown'!O$5,'LA Dropdown'!$C32),"")</f>
      </c>
      <c r="P32" s="32">
        <f ca="1">IF(P$24&lt;&gt;"",OFFSET('Key Information 1516'!$E$8,VLOOKUP('LA Dropdown'!$B$4,'Lookup 1'!$A$2:$C$25,3,FALSE)-VLOOKUP('LA Dropdown'!$B$4,'Lookup 1'!$A$2:$C$25,2,FALSE)+'LA Dropdown'!P$5,'LA Dropdown'!$C32),"")</f>
      </c>
      <c r="Q32" s="32">
        <f ca="1">IF(Q$24&lt;&gt;"",OFFSET('Key Information 1516'!$E$8,VLOOKUP('LA Dropdown'!$B$4,'Lookup 1'!$A$2:$C$25,3,FALSE)-VLOOKUP('LA Dropdown'!$B$4,'Lookup 1'!$A$2:$C$25,2,FALSE)+'LA Dropdown'!Q$5,'LA Dropdown'!$C32),"")</f>
      </c>
      <c r="R32" s="32">
        <f ca="1">IF(R$24&lt;&gt;"",OFFSET('Key Information 1516'!$E$8,VLOOKUP('LA Dropdown'!$B$4,'Lookup 1'!$A$2:$C$25,3,FALSE)-VLOOKUP('LA Dropdown'!$B$4,'Lookup 1'!$A$2:$C$25,2,FALSE)+'LA Dropdown'!R$5,'LA Dropdown'!$C32),"")</f>
      </c>
    </row>
    <row r="33" spans="1:18" ht="15">
      <c r="A33" s="29"/>
      <c r="B33" s="29" t="s">
        <v>356</v>
      </c>
      <c r="C33" s="33">
        <v>7</v>
      </c>
      <c r="D33" s="32">
        <f ca="1">IF(D$24&lt;&gt;"",OFFSET('Key Information 1516'!$E$8,VLOOKUP('LA Dropdown'!$B$4,'Lookup 1'!$A$2:$C$25,3,FALSE)-VLOOKUP('LA Dropdown'!$B$4,'Lookup 1'!$A$2:$C$25,2,FALSE)+'LA Dropdown'!D$5,'LA Dropdown'!$C33),"")</f>
        <v>50013.311102</v>
      </c>
      <c r="E33" s="32">
        <f ca="1">IF(E$24&lt;&gt;"",OFFSET('Key Information 1516'!$E$8,VLOOKUP('LA Dropdown'!$B$4,'Lookup 1'!$A$2:$C$25,3,FALSE)-VLOOKUP('LA Dropdown'!$B$4,'Lookup 1'!$A$2:$C$25,2,FALSE)+'LA Dropdown'!E$5,'LA Dropdown'!$C33),"")</f>
        <v>53152.22184</v>
      </c>
      <c r="F33" s="32">
        <f ca="1">IF(F$24&lt;&gt;"",OFFSET('Key Information 1516'!$E$8,VLOOKUP('LA Dropdown'!$B$4,'Lookup 1'!$A$2:$C$25,3,FALSE)-VLOOKUP('LA Dropdown'!$B$4,'Lookup 1'!$A$2:$C$25,2,FALSE)+'LA Dropdown'!F$5,'LA Dropdown'!$C33),"")</f>
        <v>103165.532942</v>
      </c>
      <c r="G33" s="32">
        <f ca="1">IF(G$24&lt;&gt;"",OFFSET('Key Information 1516'!$E$8,VLOOKUP('LA Dropdown'!$B$4,'Lookup 1'!$A$2:$C$25,3,FALSE)-VLOOKUP('LA Dropdown'!$B$4,'Lookup 1'!$A$2:$C$25,2,FALSE)+'LA Dropdown'!G$5,'LA Dropdown'!$C33),"")</f>
      </c>
      <c r="H33" s="32">
        <f ca="1">IF(H$24&lt;&gt;"",OFFSET('Key Information 1516'!$E$8,VLOOKUP('LA Dropdown'!$B$4,'Lookup 1'!$A$2:$C$25,3,FALSE)-VLOOKUP('LA Dropdown'!$B$4,'Lookup 1'!$A$2:$C$25,2,FALSE)+'LA Dropdown'!H$5,'LA Dropdown'!$C33),"")</f>
      </c>
      <c r="I33" s="32">
        <f ca="1">IF(I$24&lt;&gt;"",OFFSET('Key Information 1516'!$E$8,VLOOKUP('LA Dropdown'!$B$4,'Lookup 1'!$A$2:$C$25,3,FALSE)-VLOOKUP('LA Dropdown'!$B$4,'Lookup 1'!$A$2:$C$25,2,FALSE)+'LA Dropdown'!I$5,'LA Dropdown'!$C33),"")</f>
      </c>
      <c r="J33" s="32">
        <f ca="1">IF(J$24&lt;&gt;"",OFFSET('Key Information 1516'!$E$8,VLOOKUP('LA Dropdown'!$B$4,'Lookup 1'!$A$2:$C$25,3,FALSE)-VLOOKUP('LA Dropdown'!$B$4,'Lookup 1'!$A$2:$C$25,2,FALSE)+'LA Dropdown'!J$5,'LA Dropdown'!$C33),"")</f>
      </c>
      <c r="K33" s="32">
        <f ca="1">IF(K$24&lt;&gt;"",OFFSET('Key Information 1516'!$E$8,VLOOKUP('LA Dropdown'!$B$4,'Lookup 1'!$A$2:$C$25,3,FALSE)-VLOOKUP('LA Dropdown'!$B$4,'Lookup 1'!$A$2:$C$25,2,FALSE)+'LA Dropdown'!K$5,'LA Dropdown'!$C33),"")</f>
      </c>
      <c r="L33" s="32">
        <f ca="1">IF(L$24&lt;&gt;"",OFFSET('Key Information 1516'!$E$8,VLOOKUP('LA Dropdown'!$B$4,'Lookup 1'!$A$2:$C$25,3,FALSE)-VLOOKUP('LA Dropdown'!$B$4,'Lookup 1'!$A$2:$C$25,2,FALSE)+'LA Dropdown'!L$5,'LA Dropdown'!$C33),"")</f>
      </c>
      <c r="M33" s="32">
        <f ca="1">IF(M$24&lt;&gt;"",OFFSET('Key Information 1516'!$E$8,VLOOKUP('LA Dropdown'!$B$4,'Lookup 1'!$A$2:$C$25,3,FALSE)-VLOOKUP('LA Dropdown'!$B$4,'Lookup 1'!$A$2:$C$25,2,FALSE)+'LA Dropdown'!M$5,'LA Dropdown'!$C33),"")</f>
      </c>
      <c r="N33" s="32">
        <f ca="1">IF(N$24&lt;&gt;"",OFFSET('Key Information 1516'!$E$8,VLOOKUP('LA Dropdown'!$B$4,'Lookup 1'!$A$2:$C$25,3,FALSE)-VLOOKUP('LA Dropdown'!$B$4,'Lookup 1'!$A$2:$C$25,2,FALSE)+'LA Dropdown'!N$5,'LA Dropdown'!$C33),"")</f>
      </c>
      <c r="O33" s="32">
        <f ca="1">IF(O$24&lt;&gt;"",OFFSET('Key Information 1516'!$E$8,VLOOKUP('LA Dropdown'!$B$4,'Lookup 1'!$A$2:$C$25,3,FALSE)-VLOOKUP('LA Dropdown'!$B$4,'Lookup 1'!$A$2:$C$25,2,FALSE)+'LA Dropdown'!O$5,'LA Dropdown'!$C33),"")</f>
      </c>
      <c r="P33" s="32">
        <f ca="1">IF(P$24&lt;&gt;"",OFFSET('Key Information 1516'!$E$8,VLOOKUP('LA Dropdown'!$B$4,'Lookup 1'!$A$2:$C$25,3,FALSE)-VLOOKUP('LA Dropdown'!$B$4,'Lookup 1'!$A$2:$C$25,2,FALSE)+'LA Dropdown'!P$5,'LA Dropdown'!$C33),"")</f>
      </c>
      <c r="Q33" s="32">
        <f ca="1">IF(Q$24&lt;&gt;"",OFFSET('Key Information 1516'!$E$8,VLOOKUP('LA Dropdown'!$B$4,'Lookup 1'!$A$2:$C$25,3,FALSE)-VLOOKUP('LA Dropdown'!$B$4,'Lookup 1'!$A$2:$C$25,2,FALSE)+'LA Dropdown'!Q$5,'LA Dropdown'!$C33),"")</f>
      </c>
      <c r="R33" s="32">
        <f ca="1">IF(R$24&lt;&gt;"",OFFSET('Key Information 1516'!$E$8,VLOOKUP('LA Dropdown'!$B$4,'Lookup 1'!$A$2:$C$25,3,FALSE)-VLOOKUP('LA Dropdown'!$B$4,'Lookup 1'!$A$2:$C$25,2,FALSE)+'LA Dropdown'!R$5,'LA Dropdown'!$C33),"")</f>
      </c>
    </row>
    <row r="34" spans="1:18" ht="15">
      <c r="A34" s="29"/>
      <c r="B34" s="29" t="s">
        <v>357</v>
      </c>
      <c r="C34" s="33">
        <v>8</v>
      </c>
      <c r="D34" s="32">
        <f ca="1">IF(D$24&lt;&gt;"",OFFSET('Key Information 1516'!$E$8,VLOOKUP('LA Dropdown'!$B$4,'Lookup 1'!$A$2:$C$25,3,FALSE)-VLOOKUP('LA Dropdown'!$B$4,'Lookup 1'!$A$2:$C$25,2,FALSE)+'LA Dropdown'!D$5,'LA Dropdown'!$C34),"")</f>
        <v>3414791.696019</v>
      </c>
      <c r="E34" s="32">
        <f ca="1">IF(E$24&lt;&gt;"",OFFSET('Key Information 1516'!$E$8,VLOOKUP('LA Dropdown'!$B$4,'Lookup 1'!$A$2:$C$25,3,FALSE)-VLOOKUP('LA Dropdown'!$B$4,'Lookup 1'!$A$2:$C$25,2,FALSE)+'LA Dropdown'!E$5,'LA Dropdown'!$C34),"")</f>
        <v>1361836.094447</v>
      </c>
      <c r="F34" s="32">
        <f ca="1">IF(F$24&lt;&gt;"",OFFSET('Key Information 1516'!$E$8,VLOOKUP('LA Dropdown'!$B$4,'Lookup 1'!$A$2:$C$25,3,FALSE)-VLOOKUP('LA Dropdown'!$B$4,'Lookup 1'!$A$2:$C$25,2,FALSE)+'LA Dropdown'!F$5,'LA Dropdown'!$C34),"")</f>
        <v>4776627.790466</v>
      </c>
      <c r="G34" s="32">
        <f ca="1">IF(G$24&lt;&gt;"",OFFSET('Key Information 1516'!$E$8,VLOOKUP('LA Dropdown'!$B$4,'Lookup 1'!$A$2:$C$25,3,FALSE)-VLOOKUP('LA Dropdown'!$B$4,'Lookup 1'!$A$2:$C$25,2,FALSE)+'LA Dropdown'!G$5,'LA Dropdown'!$C34),"")</f>
      </c>
      <c r="H34" s="32">
        <f ca="1">IF(H$24&lt;&gt;"",OFFSET('Key Information 1516'!$E$8,VLOOKUP('LA Dropdown'!$B$4,'Lookup 1'!$A$2:$C$25,3,FALSE)-VLOOKUP('LA Dropdown'!$B$4,'Lookup 1'!$A$2:$C$25,2,FALSE)+'LA Dropdown'!H$5,'LA Dropdown'!$C34),"")</f>
      </c>
      <c r="I34" s="32">
        <f ca="1">IF(I$24&lt;&gt;"",OFFSET('Key Information 1516'!$E$8,VLOOKUP('LA Dropdown'!$B$4,'Lookup 1'!$A$2:$C$25,3,FALSE)-VLOOKUP('LA Dropdown'!$B$4,'Lookup 1'!$A$2:$C$25,2,FALSE)+'LA Dropdown'!I$5,'LA Dropdown'!$C34),"")</f>
      </c>
      <c r="J34" s="32">
        <f ca="1">IF(J$24&lt;&gt;"",OFFSET('Key Information 1516'!$E$8,VLOOKUP('LA Dropdown'!$B$4,'Lookup 1'!$A$2:$C$25,3,FALSE)-VLOOKUP('LA Dropdown'!$B$4,'Lookup 1'!$A$2:$C$25,2,FALSE)+'LA Dropdown'!J$5,'LA Dropdown'!$C34),"")</f>
      </c>
      <c r="K34" s="32">
        <f ca="1">IF(K$24&lt;&gt;"",OFFSET('Key Information 1516'!$E$8,VLOOKUP('LA Dropdown'!$B$4,'Lookup 1'!$A$2:$C$25,3,FALSE)-VLOOKUP('LA Dropdown'!$B$4,'Lookup 1'!$A$2:$C$25,2,FALSE)+'LA Dropdown'!K$5,'LA Dropdown'!$C34),"")</f>
      </c>
      <c r="L34" s="32">
        <f ca="1">IF(L$24&lt;&gt;"",OFFSET('Key Information 1516'!$E$8,VLOOKUP('LA Dropdown'!$B$4,'Lookup 1'!$A$2:$C$25,3,FALSE)-VLOOKUP('LA Dropdown'!$B$4,'Lookup 1'!$A$2:$C$25,2,FALSE)+'LA Dropdown'!L$5,'LA Dropdown'!$C34),"")</f>
      </c>
      <c r="M34" s="32">
        <f ca="1">IF(M$24&lt;&gt;"",OFFSET('Key Information 1516'!$E$8,VLOOKUP('LA Dropdown'!$B$4,'Lookup 1'!$A$2:$C$25,3,FALSE)-VLOOKUP('LA Dropdown'!$B$4,'Lookup 1'!$A$2:$C$25,2,FALSE)+'LA Dropdown'!M$5,'LA Dropdown'!$C34),"")</f>
      </c>
      <c r="N34" s="32">
        <f ca="1">IF(N$24&lt;&gt;"",OFFSET('Key Information 1516'!$E$8,VLOOKUP('LA Dropdown'!$B$4,'Lookup 1'!$A$2:$C$25,3,FALSE)-VLOOKUP('LA Dropdown'!$B$4,'Lookup 1'!$A$2:$C$25,2,FALSE)+'LA Dropdown'!N$5,'LA Dropdown'!$C34),"")</f>
      </c>
      <c r="O34" s="32">
        <f ca="1">IF(O$24&lt;&gt;"",OFFSET('Key Information 1516'!$E$8,VLOOKUP('LA Dropdown'!$B$4,'Lookup 1'!$A$2:$C$25,3,FALSE)-VLOOKUP('LA Dropdown'!$B$4,'Lookup 1'!$A$2:$C$25,2,FALSE)+'LA Dropdown'!O$5,'LA Dropdown'!$C34),"")</f>
      </c>
      <c r="P34" s="32">
        <f ca="1">IF(P$24&lt;&gt;"",OFFSET('Key Information 1516'!$E$8,VLOOKUP('LA Dropdown'!$B$4,'Lookup 1'!$A$2:$C$25,3,FALSE)-VLOOKUP('LA Dropdown'!$B$4,'Lookup 1'!$A$2:$C$25,2,FALSE)+'LA Dropdown'!P$5,'LA Dropdown'!$C34),"")</f>
      </c>
      <c r="Q34" s="32">
        <f ca="1">IF(Q$24&lt;&gt;"",OFFSET('Key Information 1516'!$E$8,VLOOKUP('LA Dropdown'!$B$4,'Lookup 1'!$A$2:$C$25,3,FALSE)-VLOOKUP('LA Dropdown'!$B$4,'Lookup 1'!$A$2:$C$25,2,FALSE)+'LA Dropdown'!Q$5,'LA Dropdown'!$C34),"")</f>
      </c>
      <c r="R34" s="32">
        <f ca="1">IF(R$24&lt;&gt;"",OFFSET('Key Information 1516'!$E$8,VLOOKUP('LA Dropdown'!$B$4,'Lookup 1'!$A$2:$C$25,3,FALSE)-VLOOKUP('LA Dropdown'!$B$4,'Lookup 1'!$A$2:$C$25,2,FALSE)+'LA Dropdown'!R$5,'LA Dropdown'!$C34),"")</f>
      </c>
    </row>
    <row r="35" spans="1:18" ht="15">
      <c r="A35" s="29"/>
      <c r="B35" s="29" t="s">
        <v>358</v>
      </c>
      <c r="C35" s="33">
        <v>9</v>
      </c>
      <c r="D35" s="32">
        <f ca="1">IF(D$24&lt;&gt;"",OFFSET('Key Information 1516'!$E$8,VLOOKUP('LA Dropdown'!$B$4,'Lookup 1'!$A$2:$C$25,3,FALSE)-VLOOKUP('LA Dropdown'!$B$4,'Lookup 1'!$A$2:$C$25,2,FALSE)+'LA Dropdown'!D$5,'LA Dropdown'!$C35),"")</f>
        <v>-11281977.620351</v>
      </c>
      <c r="E35" s="32">
        <f ca="1">IF(E$24&lt;&gt;"",OFFSET('Key Information 1516'!$E$8,VLOOKUP('LA Dropdown'!$B$4,'Lookup 1'!$A$2:$C$25,3,FALSE)-VLOOKUP('LA Dropdown'!$B$4,'Lookup 1'!$A$2:$C$25,2,FALSE)+'LA Dropdown'!E$5,'LA Dropdown'!$C35),"")</f>
        <v>-22563214.381701</v>
      </c>
      <c r="F35" s="32">
        <f ca="1">IF(F$24&lt;&gt;"",OFFSET('Key Information 1516'!$E$8,VLOOKUP('LA Dropdown'!$B$4,'Lookup 1'!$A$2:$C$25,3,FALSE)-VLOOKUP('LA Dropdown'!$B$4,'Lookup 1'!$A$2:$C$25,2,FALSE)+'LA Dropdown'!F$5,'LA Dropdown'!$C35),"")</f>
        <v>-33845192.002052</v>
      </c>
      <c r="G35" s="32">
        <f ca="1">IF(G$24&lt;&gt;"",OFFSET('Key Information 1516'!$E$8,VLOOKUP('LA Dropdown'!$B$4,'Lookup 1'!$A$2:$C$25,3,FALSE)-VLOOKUP('LA Dropdown'!$B$4,'Lookup 1'!$A$2:$C$25,2,FALSE)+'LA Dropdown'!G$5,'LA Dropdown'!$C35),"")</f>
      </c>
      <c r="H35" s="32">
        <f ca="1">IF(H$24&lt;&gt;"",OFFSET('Key Information 1516'!$E$8,VLOOKUP('LA Dropdown'!$B$4,'Lookup 1'!$A$2:$C$25,3,FALSE)-VLOOKUP('LA Dropdown'!$B$4,'Lookup 1'!$A$2:$C$25,2,FALSE)+'LA Dropdown'!H$5,'LA Dropdown'!$C35),"")</f>
      </c>
      <c r="I35" s="32">
        <f ca="1">IF(I$24&lt;&gt;"",OFFSET('Key Information 1516'!$E$8,VLOOKUP('LA Dropdown'!$B$4,'Lookup 1'!$A$2:$C$25,3,FALSE)-VLOOKUP('LA Dropdown'!$B$4,'Lookup 1'!$A$2:$C$25,2,FALSE)+'LA Dropdown'!I$5,'LA Dropdown'!$C35),"")</f>
      </c>
      <c r="J35" s="32">
        <f ca="1">IF(J$24&lt;&gt;"",OFFSET('Key Information 1516'!$E$8,VLOOKUP('LA Dropdown'!$B$4,'Lookup 1'!$A$2:$C$25,3,FALSE)-VLOOKUP('LA Dropdown'!$B$4,'Lookup 1'!$A$2:$C$25,2,FALSE)+'LA Dropdown'!J$5,'LA Dropdown'!$C35),"")</f>
      </c>
      <c r="K35" s="32">
        <f ca="1">IF(K$24&lt;&gt;"",OFFSET('Key Information 1516'!$E$8,VLOOKUP('LA Dropdown'!$B$4,'Lookup 1'!$A$2:$C$25,3,FALSE)-VLOOKUP('LA Dropdown'!$B$4,'Lookup 1'!$A$2:$C$25,2,FALSE)+'LA Dropdown'!K$5,'LA Dropdown'!$C35),"")</f>
      </c>
      <c r="L35" s="32">
        <f ca="1">IF(L$24&lt;&gt;"",OFFSET('Key Information 1516'!$E$8,VLOOKUP('LA Dropdown'!$B$4,'Lookup 1'!$A$2:$C$25,3,FALSE)-VLOOKUP('LA Dropdown'!$B$4,'Lookup 1'!$A$2:$C$25,2,FALSE)+'LA Dropdown'!L$5,'LA Dropdown'!$C35),"")</f>
      </c>
      <c r="M35" s="32">
        <f ca="1">IF(M$24&lt;&gt;"",OFFSET('Key Information 1516'!$E$8,VLOOKUP('LA Dropdown'!$B$4,'Lookup 1'!$A$2:$C$25,3,FALSE)-VLOOKUP('LA Dropdown'!$B$4,'Lookup 1'!$A$2:$C$25,2,FALSE)+'LA Dropdown'!M$5,'LA Dropdown'!$C35),"")</f>
      </c>
      <c r="N35" s="32">
        <f ca="1">IF(N$24&lt;&gt;"",OFFSET('Key Information 1516'!$E$8,VLOOKUP('LA Dropdown'!$B$4,'Lookup 1'!$A$2:$C$25,3,FALSE)-VLOOKUP('LA Dropdown'!$B$4,'Lookup 1'!$A$2:$C$25,2,FALSE)+'LA Dropdown'!N$5,'LA Dropdown'!$C35),"")</f>
      </c>
      <c r="O35" s="32">
        <f ca="1">IF(O$24&lt;&gt;"",OFFSET('Key Information 1516'!$E$8,VLOOKUP('LA Dropdown'!$B$4,'Lookup 1'!$A$2:$C$25,3,FALSE)-VLOOKUP('LA Dropdown'!$B$4,'Lookup 1'!$A$2:$C$25,2,FALSE)+'LA Dropdown'!O$5,'LA Dropdown'!$C35),"")</f>
      </c>
      <c r="P35" s="32">
        <f ca="1">IF(P$24&lt;&gt;"",OFFSET('Key Information 1516'!$E$8,VLOOKUP('LA Dropdown'!$B$4,'Lookup 1'!$A$2:$C$25,3,FALSE)-VLOOKUP('LA Dropdown'!$B$4,'Lookup 1'!$A$2:$C$25,2,FALSE)+'LA Dropdown'!P$5,'LA Dropdown'!$C35),"")</f>
      </c>
      <c r="Q35" s="32">
        <f ca="1">IF(Q$24&lt;&gt;"",OFFSET('Key Information 1516'!$E$8,VLOOKUP('LA Dropdown'!$B$4,'Lookup 1'!$A$2:$C$25,3,FALSE)-VLOOKUP('LA Dropdown'!$B$4,'Lookup 1'!$A$2:$C$25,2,FALSE)+'LA Dropdown'!Q$5,'LA Dropdown'!$C35),"")</f>
      </c>
      <c r="R35" s="32">
        <f ca="1">IF(R$24&lt;&gt;"",OFFSET('Key Information 1516'!$E$8,VLOOKUP('LA Dropdown'!$B$4,'Lookup 1'!$A$2:$C$25,3,FALSE)-VLOOKUP('LA Dropdown'!$B$4,'Lookup 1'!$A$2:$C$25,2,FALSE)+'LA Dropdown'!R$5,'LA Dropdown'!$C35),"")</f>
      </c>
    </row>
    <row r="36" spans="1:18" s="8" customFormat="1" ht="15">
      <c r="A36" s="34"/>
      <c r="B36" s="34" t="s">
        <v>236</v>
      </c>
      <c r="C36" s="35">
        <v>10</v>
      </c>
      <c r="D36" s="34">
        <f ca="1">IF(D$24&lt;&gt;"",OFFSET('Key Information 1516'!$E$8,VLOOKUP('LA Dropdown'!$B$4,'Lookup 1'!$A$2:$C$25,3,FALSE)-VLOOKUP('LA Dropdown'!$B$4,'Lookup 1'!$A$2:$C$25,2,FALSE)+'LA Dropdown'!D$5,'LA Dropdown'!$C36),"")</f>
        <v>0.422764</v>
      </c>
      <c r="E36" s="34">
        <f ca="1">IF(E$24&lt;&gt;"",OFFSET('Key Information 1516'!$E$8,VLOOKUP('LA Dropdown'!$B$4,'Lookup 1'!$A$2:$C$25,3,FALSE)-VLOOKUP('LA Dropdown'!$B$4,'Lookup 1'!$A$2:$C$25,2,FALSE)+'LA Dropdown'!E$5,'LA Dropdown'!$C36),"")</f>
        <v>0.5</v>
      </c>
      <c r="F36" s="34">
        <f ca="1">IF(F$24&lt;&gt;"",OFFSET('Key Information 1516'!$E$8,VLOOKUP('LA Dropdown'!$B$4,'Lookup 1'!$A$2:$C$25,3,FALSE)-VLOOKUP('LA Dropdown'!$B$4,'Lookup 1'!$A$2:$C$25,2,FALSE)+'LA Dropdown'!F$5,'LA Dropdown'!$C36),"")</f>
        <v>0.5</v>
      </c>
      <c r="G36" s="34">
        <f ca="1">IF(G$24&lt;&gt;"",OFFSET('Key Information 1516'!$E$8,VLOOKUP('LA Dropdown'!$B$4,'Lookup 1'!$A$2:$C$25,3,FALSE)-VLOOKUP('LA Dropdown'!$B$4,'Lookup 1'!$A$2:$C$25,2,FALSE)+'LA Dropdown'!G$5,'LA Dropdown'!$C36),"")</f>
      </c>
      <c r="H36" s="34">
        <f ca="1">IF(H$24&lt;&gt;"",OFFSET('Key Information 1516'!$E$8,VLOOKUP('LA Dropdown'!$B$4,'Lookup 1'!$A$2:$C$25,3,FALSE)-VLOOKUP('LA Dropdown'!$B$4,'Lookup 1'!$A$2:$C$25,2,FALSE)+'LA Dropdown'!H$5,'LA Dropdown'!$C36),"")</f>
      </c>
      <c r="I36" s="34">
        <f ca="1">IF(I$24&lt;&gt;"",OFFSET('Key Information 1516'!$E$8,VLOOKUP('LA Dropdown'!$B$4,'Lookup 1'!$A$2:$C$25,3,FALSE)-VLOOKUP('LA Dropdown'!$B$4,'Lookup 1'!$A$2:$C$25,2,FALSE)+'LA Dropdown'!I$5,'LA Dropdown'!$C36),"")</f>
      </c>
      <c r="J36" s="34">
        <f ca="1">IF(J$24&lt;&gt;"",OFFSET('Key Information 1516'!$E$8,VLOOKUP('LA Dropdown'!$B$4,'Lookup 1'!$A$2:$C$25,3,FALSE)-VLOOKUP('LA Dropdown'!$B$4,'Lookup 1'!$A$2:$C$25,2,FALSE)+'LA Dropdown'!J$5,'LA Dropdown'!$C36),"")</f>
      </c>
      <c r="K36" s="34">
        <f ca="1">IF(K$24&lt;&gt;"",OFFSET('Key Information 1516'!$E$8,VLOOKUP('LA Dropdown'!$B$4,'Lookup 1'!$A$2:$C$25,3,FALSE)-VLOOKUP('LA Dropdown'!$B$4,'Lookup 1'!$A$2:$C$25,2,FALSE)+'LA Dropdown'!K$5,'LA Dropdown'!$C36),"")</f>
      </c>
      <c r="L36" s="34">
        <f ca="1">IF(L$24&lt;&gt;"",OFFSET('Key Information 1516'!$E$8,VLOOKUP('LA Dropdown'!$B$4,'Lookup 1'!$A$2:$C$25,3,FALSE)-VLOOKUP('LA Dropdown'!$B$4,'Lookup 1'!$A$2:$C$25,2,FALSE)+'LA Dropdown'!L$5,'LA Dropdown'!$C36),"")</f>
      </c>
      <c r="M36" s="34">
        <f ca="1">IF(M$24&lt;&gt;"",OFFSET('Key Information 1516'!$E$8,VLOOKUP('LA Dropdown'!$B$4,'Lookup 1'!$A$2:$C$25,3,FALSE)-VLOOKUP('LA Dropdown'!$B$4,'Lookup 1'!$A$2:$C$25,2,FALSE)+'LA Dropdown'!M$5,'LA Dropdown'!$C36),"")</f>
      </c>
      <c r="N36" s="34">
        <f ca="1">IF(N$24&lt;&gt;"",OFFSET('Key Information 1516'!$E$8,VLOOKUP('LA Dropdown'!$B$4,'Lookup 1'!$A$2:$C$25,3,FALSE)-VLOOKUP('LA Dropdown'!$B$4,'Lookup 1'!$A$2:$C$25,2,FALSE)+'LA Dropdown'!N$5,'LA Dropdown'!$C36),"")</f>
      </c>
      <c r="O36" s="34">
        <f ca="1">IF(O$24&lt;&gt;"",OFFSET('Key Information 1516'!$E$8,VLOOKUP('LA Dropdown'!$B$4,'Lookup 1'!$A$2:$C$25,3,FALSE)-VLOOKUP('LA Dropdown'!$B$4,'Lookup 1'!$A$2:$C$25,2,FALSE)+'LA Dropdown'!O$5,'LA Dropdown'!$C36),"")</f>
      </c>
      <c r="P36" s="34">
        <f ca="1">IF(P$24&lt;&gt;"",OFFSET('Key Information 1516'!$E$8,VLOOKUP('LA Dropdown'!$B$4,'Lookup 1'!$A$2:$C$25,3,FALSE)-VLOOKUP('LA Dropdown'!$B$4,'Lookup 1'!$A$2:$C$25,2,FALSE)+'LA Dropdown'!P$5,'LA Dropdown'!$C36),"")</f>
      </c>
      <c r="Q36" s="34">
        <f ca="1">IF(Q$24&lt;&gt;"",OFFSET('Key Information 1516'!$E$8,VLOOKUP('LA Dropdown'!$B$4,'Lookup 1'!$A$2:$C$25,3,FALSE)-VLOOKUP('LA Dropdown'!$B$4,'Lookup 1'!$A$2:$C$25,2,FALSE)+'LA Dropdown'!Q$5,'LA Dropdown'!$C36),"")</f>
      </c>
      <c r="R36" s="34">
        <f ca="1">IF(R$24&lt;&gt;"",OFFSET('Key Information 1516'!$E$8,VLOOKUP('LA Dropdown'!$B$4,'Lookup 1'!$A$2:$C$25,3,FALSE)-VLOOKUP('LA Dropdown'!$B$4,'Lookup 1'!$A$2:$C$25,2,FALSE)+'LA Dropdown'!R$5,'LA Dropdown'!$C36),"")</f>
      </c>
    </row>
    <row r="37" spans="1:18" ht="15">
      <c r="A37" s="29"/>
      <c r="B37" s="29" t="s">
        <v>359</v>
      </c>
      <c r="C37" s="33">
        <v>11</v>
      </c>
      <c r="D37" s="32">
        <f ca="1">IF(D$24&lt;&gt;"",OFFSET('Key Information 1516'!$E$8,VLOOKUP('LA Dropdown'!$B$4,'Lookup 1'!$A$2:$C$25,3,FALSE)-VLOOKUP('LA Dropdown'!$B$4,'Lookup 1'!$A$2:$C$25,2,FALSE)+'LA Dropdown'!D$5,'LA Dropdown'!$C37),"")</f>
        <v>14248953.203358</v>
      </c>
      <c r="E37" s="32">
        <f ca="1">IF(E$24&lt;&gt;"",OFFSET('Key Information 1516'!$E$8,VLOOKUP('LA Dropdown'!$B$4,'Lookup 1'!$A$2:$C$25,3,FALSE)-VLOOKUP('LA Dropdown'!$B$4,'Lookup 1'!$A$2:$C$25,2,FALSE)+'LA Dropdown'!E$5,'LA Dropdown'!$C37),"")</f>
        <v>15323169.914818</v>
      </c>
      <c r="F37" s="32">
        <f ca="1">IF(F$24&lt;&gt;"",OFFSET('Key Information 1516'!$E$8,VLOOKUP('LA Dropdown'!$B$4,'Lookup 1'!$A$2:$C$25,3,FALSE)-VLOOKUP('LA Dropdown'!$B$4,'Lookup 1'!$A$2:$C$25,2,FALSE)+'LA Dropdown'!F$5,'LA Dropdown'!$C37),"")</f>
        <v>29572123.118177</v>
      </c>
      <c r="G37" s="32">
        <f ca="1">IF(G$24&lt;&gt;"",OFFSET('Key Information 1516'!$E$8,VLOOKUP('LA Dropdown'!$B$4,'Lookup 1'!$A$2:$C$25,3,FALSE)-VLOOKUP('LA Dropdown'!$B$4,'Lookup 1'!$A$2:$C$25,2,FALSE)+'LA Dropdown'!G$5,'LA Dropdown'!$C37),"")</f>
      </c>
      <c r="H37" s="32">
        <f ca="1">IF(H$24&lt;&gt;"",OFFSET('Key Information 1516'!$E$8,VLOOKUP('LA Dropdown'!$B$4,'Lookup 1'!$A$2:$C$25,3,FALSE)-VLOOKUP('LA Dropdown'!$B$4,'Lookup 1'!$A$2:$C$25,2,FALSE)+'LA Dropdown'!H$5,'LA Dropdown'!$C37),"")</f>
      </c>
      <c r="I37" s="32">
        <f ca="1">IF(I$24&lt;&gt;"",OFFSET('Key Information 1516'!$E$8,VLOOKUP('LA Dropdown'!$B$4,'Lookup 1'!$A$2:$C$25,3,FALSE)-VLOOKUP('LA Dropdown'!$B$4,'Lookup 1'!$A$2:$C$25,2,FALSE)+'LA Dropdown'!I$5,'LA Dropdown'!$C37),"")</f>
      </c>
      <c r="J37" s="32">
        <f ca="1">IF(J$24&lt;&gt;"",OFFSET('Key Information 1516'!$E$8,VLOOKUP('LA Dropdown'!$B$4,'Lookup 1'!$A$2:$C$25,3,FALSE)-VLOOKUP('LA Dropdown'!$B$4,'Lookup 1'!$A$2:$C$25,2,FALSE)+'LA Dropdown'!J$5,'LA Dropdown'!$C37),"")</f>
      </c>
      <c r="K37" s="32">
        <f ca="1">IF(K$24&lt;&gt;"",OFFSET('Key Information 1516'!$E$8,VLOOKUP('LA Dropdown'!$B$4,'Lookup 1'!$A$2:$C$25,3,FALSE)-VLOOKUP('LA Dropdown'!$B$4,'Lookup 1'!$A$2:$C$25,2,FALSE)+'LA Dropdown'!K$5,'LA Dropdown'!$C37),"")</f>
      </c>
      <c r="L37" s="32">
        <f ca="1">IF(L$24&lt;&gt;"",OFFSET('Key Information 1516'!$E$8,VLOOKUP('LA Dropdown'!$B$4,'Lookup 1'!$A$2:$C$25,3,FALSE)-VLOOKUP('LA Dropdown'!$B$4,'Lookup 1'!$A$2:$C$25,2,FALSE)+'LA Dropdown'!L$5,'LA Dropdown'!$C37),"")</f>
      </c>
      <c r="M37" s="32">
        <f ca="1">IF(M$24&lt;&gt;"",OFFSET('Key Information 1516'!$E$8,VLOOKUP('LA Dropdown'!$B$4,'Lookup 1'!$A$2:$C$25,3,FALSE)-VLOOKUP('LA Dropdown'!$B$4,'Lookup 1'!$A$2:$C$25,2,FALSE)+'LA Dropdown'!M$5,'LA Dropdown'!$C37),"")</f>
      </c>
      <c r="N37" s="32">
        <f ca="1">IF(N$24&lt;&gt;"",OFFSET('Key Information 1516'!$E$8,VLOOKUP('LA Dropdown'!$B$4,'Lookup 1'!$A$2:$C$25,3,FALSE)-VLOOKUP('LA Dropdown'!$B$4,'Lookup 1'!$A$2:$C$25,2,FALSE)+'LA Dropdown'!N$5,'LA Dropdown'!$C37),"")</f>
      </c>
      <c r="O37" s="32">
        <f ca="1">IF(O$24&lt;&gt;"",OFFSET('Key Information 1516'!$E$8,VLOOKUP('LA Dropdown'!$B$4,'Lookup 1'!$A$2:$C$25,3,FALSE)-VLOOKUP('LA Dropdown'!$B$4,'Lookup 1'!$A$2:$C$25,2,FALSE)+'LA Dropdown'!O$5,'LA Dropdown'!$C37),"")</f>
      </c>
      <c r="P37" s="32">
        <f ca="1">IF(P$24&lt;&gt;"",OFFSET('Key Information 1516'!$E$8,VLOOKUP('LA Dropdown'!$B$4,'Lookup 1'!$A$2:$C$25,3,FALSE)-VLOOKUP('LA Dropdown'!$B$4,'Lookup 1'!$A$2:$C$25,2,FALSE)+'LA Dropdown'!P$5,'LA Dropdown'!$C37),"")</f>
      </c>
      <c r="Q37" s="32">
        <f ca="1">IF(Q$24&lt;&gt;"",OFFSET('Key Information 1516'!$E$8,VLOOKUP('LA Dropdown'!$B$4,'Lookup 1'!$A$2:$C$25,3,FALSE)-VLOOKUP('LA Dropdown'!$B$4,'Lookup 1'!$A$2:$C$25,2,FALSE)+'LA Dropdown'!Q$5,'LA Dropdown'!$C37),"")</f>
      </c>
      <c r="R37" s="32">
        <f ca="1">IF(R$24&lt;&gt;"",OFFSET('Key Information 1516'!$E$8,VLOOKUP('LA Dropdown'!$B$4,'Lookup 1'!$A$2:$C$25,3,FALSE)-VLOOKUP('LA Dropdown'!$B$4,'Lookup 1'!$A$2:$C$25,2,FALSE)+'LA Dropdown'!R$5,'LA Dropdown'!$C37),"")</f>
      </c>
    </row>
  </sheetData>
  <mergeCells count="2">
    <mergeCell ref="A1:IV1"/>
    <mergeCell ref="A22:IV22"/>
  </mergeCells>
  <dataValidations count="1">
    <dataValidation type="list" allowBlank="1" showInputMessage="1" showErrorMessage="1" sqref="B4:C4">
      <formula1>pools</formula1>
    </dataValidation>
  </dataValidations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05"/>
  <sheetViews>
    <sheetView zoomScale="85" zoomScaleNormal="85" workbookViewId="0" topLeftCell="A1">
      <pane xSplit="3" ySplit="6" topLeftCell="E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:E1"/>
    </sheetView>
  </sheetViews>
  <sheetFormatPr defaultColWidth="9.140625" defaultRowHeight="12.75"/>
  <cols>
    <col min="1" max="1" width="0" style="0" hidden="1" customWidth="1"/>
    <col min="2" max="2" width="40.140625" style="0" bestFit="1" customWidth="1"/>
    <col min="3" max="3" width="0.85546875" style="16" customWidth="1"/>
    <col min="4" max="4" width="4.421875" style="0" hidden="1" customWidth="1"/>
    <col min="5" max="5" width="20.28125" style="4" bestFit="1" customWidth="1"/>
    <col min="6" max="6" width="13.140625" style="4" customWidth="1"/>
    <col min="7" max="7" width="12.421875" style="4" customWidth="1"/>
    <col min="8" max="8" width="13.421875" style="4" customWidth="1"/>
    <col min="9" max="9" width="12.7109375" style="4" customWidth="1"/>
    <col min="10" max="10" width="12.57421875" style="4" customWidth="1"/>
    <col min="11" max="11" width="13.140625" style="4" customWidth="1"/>
    <col min="12" max="12" width="12.421875" style="4" customWidth="1"/>
    <col min="13" max="13" width="14.57421875" style="4" customWidth="1"/>
    <col min="14" max="14" width="12.421875" style="4" customWidth="1"/>
    <col min="15" max="15" width="12.57421875" style="8" customWidth="1"/>
    <col min="16" max="16" width="12.57421875" style="4" customWidth="1"/>
  </cols>
  <sheetData>
    <row r="1" spans="2:16" ht="18">
      <c r="B1" s="38" t="s">
        <v>361</v>
      </c>
      <c r="C1" s="38"/>
      <c r="D1" s="38"/>
      <c r="E1" s="38"/>
      <c r="F1"/>
      <c r="G1"/>
      <c r="H1"/>
      <c r="I1"/>
      <c r="J1"/>
      <c r="K1"/>
      <c r="L1"/>
      <c r="M1"/>
      <c r="N1"/>
      <c r="P1"/>
    </row>
    <row r="2" ht="12.75">
      <c r="C2"/>
    </row>
    <row r="3" spans="3:16" ht="13.5" thickBot="1">
      <c r="C3"/>
      <c r="E3" s="10"/>
      <c r="P3" s="10" t="s">
        <v>245</v>
      </c>
    </row>
    <row r="4" spans="1:16" s="2" customFormat="1" ht="13.5" customHeight="1">
      <c r="A4" s="1"/>
      <c r="B4" s="1" t="s">
        <v>95</v>
      </c>
      <c r="C4" s="1"/>
      <c r="D4" s="1"/>
      <c r="E4" s="11" t="s">
        <v>234</v>
      </c>
      <c r="F4" s="13" t="s">
        <v>233</v>
      </c>
      <c r="G4" s="13"/>
      <c r="H4" s="13"/>
      <c r="I4" s="13"/>
      <c r="J4" s="13"/>
      <c r="K4" s="13"/>
      <c r="L4" s="13"/>
      <c r="M4" s="13"/>
      <c r="N4" s="41" t="s">
        <v>235</v>
      </c>
      <c r="O4" s="43" t="s">
        <v>236</v>
      </c>
      <c r="P4" s="39" t="s">
        <v>246</v>
      </c>
    </row>
    <row r="5" spans="1:16" s="2" customFormat="1" ht="66.75" customHeight="1">
      <c r="A5" s="6"/>
      <c r="B5" s="6"/>
      <c r="C5" s="6"/>
      <c r="D5" s="6"/>
      <c r="E5" s="12"/>
      <c r="F5" s="7" t="s">
        <v>237</v>
      </c>
      <c r="G5" s="7" t="s">
        <v>238</v>
      </c>
      <c r="H5" s="7" t="s">
        <v>239</v>
      </c>
      <c r="I5" s="7" t="s">
        <v>243</v>
      </c>
      <c r="J5" s="7" t="s">
        <v>244</v>
      </c>
      <c r="K5" s="7" t="s">
        <v>240</v>
      </c>
      <c r="L5" s="7" t="s">
        <v>241</v>
      </c>
      <c r="M5" s="7" t="s">
        <v>242</v>
      </c>
      <c r="N5" s="42"/>
      <c r="O5" s="44"/>
      <c r="P5" s="40"/>
    </row>
    <row r="6" spans="2:16" ht="12.75">
      <c r="B6" s="3"/>
      <c r="C6"/>
      <c r="E6" s="5"/>
      <c r="F6" s="5"/>
      <c r="G6" s="5"/>
      <c r="H6" s="5"/>
      <c r="I6" s="5"/>
      <c r="J6" s="5"/>
      <c r="K6" s="5"/>
      <c r="L6" s="5"/>
      <c r="M6" s="5"/>
      <c r="N6" s="5"/>
      <c r="O6" s="9"/>
      <c r="P6" s="5"/>
    </row>
    <row r="7" spans="17:245" ht="12.75"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16" s="16" customFormat="1" ht="12.75">
      <c r="A8" t="s">
        <v>230</v>
      </c>
      <c r="B8" t="s">
        <v>9</v>
      </c>
      <c r="D8">
        <v>0</v>
      </c>
      <c r="E8" s="23">
        <v>319024677.257083</v>
      </c>
      <c r="F8" s="23">
        <v>3382449.865235</v>
      </c>
      <c r="G8" s="23">
        <v>18586597.976101</v>
      </c>
      <c r="H8" s="23">
        <v>0</v>
      </c>
      <c r="I8" s="23">
        <v>0</v>
      </c>
      <c r="J8" s="23">
        <v>0</v>
      </c>
      <c r="K8" s="23">
        <v>441430.594572</v>
      </c>
      <c r="L8" s="23">
        <v>63942.984129</v>
      </c>
      <c r="M8" s="23">
        <v>15730328.83666</v>
      </c>
      <c r="N8" s="23">
        <v>123653794.415983</v>
      </c>
      <c r="O8" s="24">
        <v>0</v>
      </c>
      <c r="P8" s="23">
        <v>295097826.462802</v>
      </c>
    </row>
    <row r="9" spans="1:16" s="16" customFormat="1" ht="12.75">
      <c r="A9" t="s">
        <v>113</v>
      </c>
      <c r="B9" t="s">
        <v>11</v>
      </c>
      <c r="D9">
        <f>D8+1</f>
        <v>1</v>
      </c>
      <c r="E9" s="23">
        <v>26908006.70436</v>
      </c>
      <c r="F9" s="23">
        <v>953746.263493</v>
      </c>
      <c r="G9" s="23">
        <v>2629677.721337</v>
      </c>
      <c r="H9" s="23">
        <v>0</v>
      </c>
      <c r="I9" s="23">
        <v>0</v>
      </c>
      <c r="J9" s="23">
        <v>0</v>
      </c>
      <c r="K9" s="23">
        <v>71467.077688</v>
      </c>
      <c r="L9" s="23">
        <v>48384.882258</v>
      </c>
      <c r="M9" s="23">
        <v>2138121.837772</v>
      </c>
      <c r="N9" s="23">
        <v>-25527144.633523</v>
      </c>
      <c r="O9" s="24">
        <v>0.486833</v>
      </c>
      <c r="P9" s="23">
        <v>24889906.201533</v>
      </c>
    </row>
    <row r="10" spans="1:16" s="16" customFormat="1" ht="12.75">
      <c r="A10" t="s">
        <v>116</v>
      </c>
      <c r="B10" t="s">
        <v>89</v>
      </c>
      <c r="D10">
        <f aca="true" t="shared" si="0" ref="D10:D73">D9+1</f>
        <v>2</v>
      </c>
      <c r="E10" s="23">
        <v>1555146.015171</v>
      </c>
      <c r="F10" s="23">
        <v>71766.428601</v>
      </c>
      <c r="G10" s="23">
        <v>0</v>
      </c>
      <c r="H10" s="23">
        <v>0</v>
      </c>
      <c r="I10" s="23">
        <v>0</v>
      </c>
      <c r="J10" s="23">
        <v>0</v>
      </c>
      <c r="K10" s="23">
        <v>45953.41974</v>
      </c>
      <c r="L10" s="23">
        <v>0</v>
      </c>
      <c r="M10" s="23">
        <v>0</v>
      </c>
      <c r="N10" s="23">
        <v>-9011720.295264</v>
      </c>
      <c r="O10" s="24">
        <v>0.5</v>
      </c>
      <c r="P10" s="23">
        <v>1438510.064034</v>
      </c>
    </row>
    <row r="11" spans="1:16" s="16" customFormat="1" ht="12.75">
      <c r="A11" t="s">
        <v>117</v>
      </c>
      <c r="B11" t="s">
        <v>91</v>
      </c>
      <c r="D11">
        <f t="shared" si="0"/>
        <v>3</v>
      </c>
      <c r="E11" s="23">
        <v>1965008.0151</v>
      </c>
      <c r="F11" s="23">
        <v>58718.801597</v>
      </c>
      <c r="G11" s="23">
        <v>0</v>
      </c>
      <c r="H11" s="23">
        <v>0</v>
      </c>
      <c r="I11" s="23">
        <v>0</v>
      </c>
      <c r="J11" s="23">
        <v>0</v>
      </c>
      <c r="K11" s="23">
        <v>40283.672721</v>
      </c>
      <c r="L11" s="23">
        <v>0</v>
      </c>
      <c r="M11" s="23">
        <v>0</v>
      </c>
      <c r="N11" s="23">
        <v>-12164650.194199</v>
      </c>
      <c r="O11" s="24">
        <v>0.5</v>
      </c>
      <c r="P11" s="23">
        <v>1817632.413967</v>
      </c>
    </row>
    <row r="12" spans="1:16" s="16" customFormat="1" ht="12.75">
      <c r="A12" t="s">
        <v>120</v>
      </c>
      <c r="B12" t="s">
        <v>73</v>
      </c>
      <c r="D12">
        <f t="shared" si="0"/>
        <v>4</v>
      </c>
      <c r="E12" s="23">
        <v>2712388.509427</v>
      </c>
      <c r="F12" s="23">
        <v>61026.858228</v>
      </c>
      <c r="G12" s="23">
        <v>0</v>
      </c>
      <c r="H12" s="23">
        <v>0</v>
      </c>
      <c r="I12" s="23">
        <v>0</v>
      </c>
      <c r="J12" s="23">
        <v>0</v>
      </c>
      <c r="K12" s="23">
        <v>30078.04663</v>
      </c>
      <c r="L12" s="23">
        <v>0</v>
      </c>
      <c r="M12" s="23">
        <v>0</v>
      </c>
      <c r="N12" s="23">
        <v>-10334633.691838</v>
      </c>
      <c r="O12" s="24">
        <v>0.5</v>
      </c>
      <c r="P12" s="23">
        <v>2508959.37122</v>
      </c>
    </row>
    <row r="13" spans="1:16" s="16" customFormat="1" ht="12.75">
      <c r="A13" t="s">
        <v>121</v>
      </c>
      <c r="B13" t="s">
        <v>74</v>
      </c>
      <c r="D13">
        <f t="shared" si="0"/>
        <v>5</v>
      </c>
      <c r="E13" s="23">
        <v>2849306.222445</v>
      </c>
      <c r="F13" s="23">
        <v>71050.02281</v>
      </c>
      <c r="G13" s="23">
        <v>0</v>
      </c>
      <c r="H13" s="23">
        <v>0</v>
      </c>
      <c r="I13" s="23">
        <v>0</v>
      </c>
      <c r="J13" s="23">
        <v>0</v>
      </c>
      <c r="K13" s="23">
        <v>20364.007684</v>
      </c>
      <c r="L13" s="23">
        <v>0</v>
      </c>
      <c r="M13" s="23">
        <v>0</v>
      </c>
      <c r="N13" s="23">
        <v>-18329204.8198</v>
      </c>
      <c r="O13" s="24">
        <v>0.5</v>
      </c>
      <c r="P13" s="23">
        <v>2635608.255762</v>
      </c>
    </row>
    <row r="14" spans="1:16" s="16" customFormat="1" ht="13.5" thickBot="1">
      <c r="A14" s="14" t="s">
        <v>122</v>
      </c>
      <c r="B14" t="s">
        <v>276</v>
      </c>
      <c r="D14">
        <f t="shared" si="0"/>
        <v>6</v>
      </c>
      <c r="E14" s="23">
        <v>1885183.817772</v>
      </c>
      <c r="F14" s="23">
        <v>54874.891507</v>
      </c>
      <c r="G14" s="23">
        <v>0</v>
      </c>
      <c r="H14" s="23">
        <v>0</v>
      </c>
      <c r="I14" s="23">
        <v>0</v>
      </c>
      <c r="J14" s="23">
        <v>0</v>
      </c>
      <c r="K14" s="23">
        <v>28944.178682</v>
      </c>
      <c r="L14" s="23">
        <v>0</v>
      </c>
      <c r="M14" s="23">
        <v>0</v>
      </c>
      <c r="N14" s="23">
        <v>-10966714.711045</v>
      </c>
      <c r="O14" s="24">
        <v>0.5</v>
      </c>
      <c r="P14" s="23">
        <v>1743795.031439</v>
      </c>
    </row>
    <row r="15" spans="1:16" s="16" customFormat="1" ht="14.25" thickBot="1" thickTop="1">
      <c r="A15" s="15" t="s">
        <v>247</v>
      </c>
      <c r="B15" t="s">
        <v>79</v>
      </c>
      <c r="D15">
        <f t="shared" si="0"/>
        <v>7</v>
      </c>
      <c r="E15" s="23">
        <v>2082678.177636</v>
      </c>
      <c r="F15" s="23">
        <v>35485.50523</v>
      </c>
      <c r="G15" s="23">
        <v>0</v>
      </c>
      <c r="H15" s="23">
        <v>0</v>
      </c>
      <c r="I15" s="23">
        <v>0</v>
      </c>
      <c r="J15" s="23">
        <v>0</v>
      </c>
      <c r="K15" s="23">
        <v>66121.525671</v>
      </c>
      <c r="L15" s="23">
        <v>0</v>
      </c>
      <c r="M15" s="23">
        <v>0</v>
      </c>
      <c r="N15" s="23">
        <v>-10354168.33444</v>
      </c>
      <c r="O15" s="24">
        <v>0.5</v>
      </c>
      <c r="P15" s="23">
        <v>1926477.314314</v>
      </c>
    </row>
    <row r="16" spans="1:16" s="16" customFormat="1" ht="14.25" thickBot="1" thickTop="1">
      <c r="A16"/>
      <c r="B16" s="25" t="s">
        <v>332</v>
      </c>
      <c r="C16" s="25"/>
      <c r="D16" s="25">
        <f t="shared" si="0"/>
        <v>8</v>
      </c>
      <c r="E16" s="26">
        <v>358982394.718996</v>
      </c>
      <c r="F16" s="26">
        <v>4689118.636701</v>
      </c>
      <c r="G16" s="26">
        <v>21216275.697437</v>
      </c>
      <c r="H16" s="26">
        <v>0</v>
      </c>
      <c r="I16" s="26">
        <v>0</v>
      </c>
      <c r="J16" s="26">
        <v>0</v>
      </c>
      <c r="K16" s="26">
        <v>744642.523388</v>
      </c>
      <c r="L16" s="26">
        <v>112327.866386</v>
      </c>
      <c r="M16" s="26">
        <v>17868450.674432</v>
      </c>
      <c r="N16" s="26">
        <v>26965557.735874</v>
      </c>
      <c r="O16" s="27">
        <v>0</v>
      </c>
      <c r="P16" s="26">
        <v>332058715.115071</v>
      </c>
    </row>
    <row r="17" spans="1:16" s="16" customFormat="1" ht="13.5" thickTop="1">
      <c r="A17" t="s">
        <v>105</v>
      </c>
      <c r="D17" s="16">
        <f t="shared" si="0"/>
        <v>9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6" s="16" customFormat="1" ht="12.75">
      <c r="A18" t="s">
        <v>224</v>
      </c>
      <c r="B18" t="s">
        <v>10</v>
      </c>
      <c r="D18">
        <f t="shared" si="0"/>
        <v>10</v>
      </c>
      <c r="E18" s="23">
        <v>72016806.75165</v>
      </c>
      <c r="F18" s="23">
        <v>1199993.139053</v>
      </c>
      <c r="G18" s="23">
        <v>4510990.451833</v>
      </c>
      <c r="H18" s="23">
        <v>0</v>
      </c>
      <c r="I18" s="23">
        <v>0</v>
      </c>
      <c r="J18" s="23">
        <v>0</v>
      </c>
      <c r="K18" s="23">
        <v>43928.422816</v>
      </c>
      <c r="L18" s="23">
        <v>51887.49158</v>
      </c>
      <c r="M18" s="23">
        <v>598270.516235</v>
      </c>
      <c r="N18" s="23">
        <v>15658880.383759</v>
      </c>
      <c r="O18" s="24">
        <v>0</v>
      </c>
      <c r="P18" s="23">
        <v>66615546.245276</v>
      </c>
    </row>
    <row r="19" spans="1:16" s="16" customFormat="1" ht="12.75">
      <c r="A19" t="s">
        <v>195</v>
      </c>
      <c r="B19" t="s">
        <v>86</v>
      </c>
      <c r="D19">
        <f t="shared" si="0"/>
        <v>11</v>
      </c>
      <c r="E19" s="23">
        <v>1711430.314575</v>
      </c>
      <c r="F19" s="23">
        <v>45511.928054</v>
      </c>
      <c r="G19" s="23">
        <v>0</v>
      </c>
      <c r="H19" s="23">
        <v>0</v>
      </c>
      <c r="I19" s="23">
        <v>0</v>
      </c>
      <c r="J19" s="23">
        <v>0</v>
      </c>
      <c r="K19" s="23">
        <v>23274.431663</v>
      </c>
      <c r="L19" s="23">
        <v>0</v>
      </c>
      <c r="M19" s="23">
        <v>0</v>
      </c>
      <c r="N19" s="23">
        <v>-14255824.755862</v>
      </c>
      <c r="O19" s="24">
        <v>0.5</v>
      </c>
      <c r="P19" s="23">
        <v>1583073.040982</v>
      </c>
    </row>
    <row r="20" spans="1:16" s="16" customFormat="1" ht="12.75">
      <c r="A20" t="s">
        <v>196</v>
      </c>
      <c r="B20" t="s">
        <v>277</v>
      </c>
      <c r="D20">
        <f t="shared" si="0"/>
        <v>12</v>
      </c>
      <c r="E20" s="23">
        <v>3287855.59048</v>
      </c>
      <c r="F20" s="23">
        <v>81745.606926</v>
      </c>
      <c r="G20" s="23">
        <v>0</v>
      </c>
      <c r="H20" s="23">
        <v>0</v>
      </c>
      <c r="I20" s="23">
        <v>0</v>
      </c>
      <c r="J20" s="23">
        <v>0</v>
      </c>
      <c r="K20" s="23">
        <v>31778.848552</v>
      </c>
      <c r="L20" s="23">
        <v>0</v>
      </c>
      <c r="M20" s="23">
        <v>0</v>
      </c>
      <c r="N20" s="23">
        <v>-9632236.505675</v>
      </c>
      <c r="O20" s="24">
        <v>0.5</v>
      </c>
      <c r="P20" s="23">
        <v>3041266.421194</v>
      </c>
    </row>
    <row r="21" spans="1:16" s="16" customFormat="1" ht="12.75">
      <c r="A21" t="s">
        <v>197</v>
      </c>
      <c r="B21" t="s">
        <v>87</v>
      </c>
      <c r="D21">
        <f t="shared" si="0"/>
        <v>13</v>
      </c>
      <c r="E21" s="23">
        <v>2150232.996042</v>
      </c>
      <c r="F21" s="23">
        <v>61412.552534</v>
      </c>
      <c r="G21" s="23">
        <v>0</v>
      </c>
      <c r="H21" s="23">
        <v>0</v>
      </c>
      <c r="I21" s="23">
        <v>0</v>
      </c>
      <c r="J21" s="23">
        <v>0</v>
      </c>
      <c r="K21" s="23">
        <v>28944.178682</v>
      </c>
      <c r="L21" s="23">
        <v>0</v>
      </c>
      <c r="M21" s="23">
        <v>0</v>
      </c>
      <c r="N21" s="23">
        <v>-13399942.022567</v>
      </c>
      <c r="O21" s="24">
        <v>0.5</v>
      </c>
      <c r="P21" s="23">
        <v>1988965.521339</v>
      </c>
    </row>
    <row r="22" spans="1:16" s="16" customFormat="1" ht="12.75">
      <c r="A22" t="s">
        <v>226</v>
      </c>
      <c r="B22" t="s">
        <v>278</v>
      </c>
      <c r="D22">
        <f t="shared" si="0"/>
        <v>14</v>
      </c>
      <c r="E22" s="23">
        <v>2200152.836938</v>
      </c>
      <c r="F22" s="23">
        <v>68445.873508</v>
      </c>
      <c r="G22" s="23">
        <v>0</v>
      </c>
      <c r="H22" s="23">
        <v>0</v>
      </c>
      <c r="I22" s="23">
        <v>0</v>
      </c>
      <c r="J22" s="23">
        <v>0</v>
      </c>
      <c r="K22" s="23">
        <v>40283.672721</v>
      </c>
      <c r="L22" s="23">
        <v>0</v>
      </c>
      <c r="M22" s="23">
        <v>0</v>
      </c>
      <c r="N22" s="23">
        <v>-18244540.766647</v>
      </c>
      <c r="O22" s="24">
        <v>0.5</v>
      </c>
      <c r="P22" s="23">
        <v>2035141.374168</v>
      </c>
    </row>
    <row r="23" spans="1:16" s="16" customFormat="1" ht="12.75">
      <c r="A23" t="s">
        <v>107</v>
      </c>
      <c r="B23" t="s">
        <v>35</v>
      </c>
      <c r="D23">
        <f t="shared" si="0"/>
        <v>15</v>
      </c>
      <c r="E23" s="23">
        <v>57084029.045976</v>
      </c>
      <c r="F23" s="23">
        <v>2369050.499472</v>
      </c>
      <c r="G23" s="23">
        <v>5749832.086546</v>
      </c>
      <c r="H23" s="23">
        <v>0</v>
      </c>
      <c r="I23" s="23">
        <v>0</v>
      </c>
      <c r="J23" s="23">
        <v>0</v>
      </c>
      <c r="K23" s="23">
        <v>0</v>
      </c>
      <c r="L23" s="23">
        <v>58037.4219</v>
      </c>
      <c r="M23" s="23">
        <v>5024343.192877</v>
      </c>
      <c r="N23" s="23">
        <v>34481793.894057</v>
      </c>
      <c r="O23" s="24">
        <v>0</v>
      </c>
      <c r="P23" s="23">
        <v>52802726.867528</v>
      </c>
    </row>
    <row r="24" spans="1:16" s="16" customFormat="1" ht="13.5" thickBot="1">
      <c r="A24" s="14" t="s">
        <v>202</v>
      </c>
      <c r="B24" t="s">
        <v>88</v>
      </c>
      <c r="D24">
        <f t="shared" si="0"/>
        <v>16</v>
      </c>
      <c r="E24" s="23">
        <v>3069788.512995</v>
      </c>
      <c r="F24" s="23">
        <v>79642.412213</v>
      </c>
      <c r="G24" s="23">
        <v>0</v>
      </c>
      <c r="H24" s="23">
        <v>0</v>
      </c>
      <c r="I24" s="23">
        <v>0</v>
      </c>
      <c r="J24" s="23">
        <v>0</v>
      </c>
      <c r="K24" s="23">
        <v>27121.599994</v>
      </c>
      <c r="L24" s="23">
        <v>0</v>
      </c>
      <c r="M24" s="23">
        <v>0</v>
      </c>
      <c r="N24" s="23">
        <v>-22456934.308087</v>
      </c>
      <c r="O24" s="24">
        <v>0.5</v>
      </c>
      <c r="P24" s="23">
        <v>2839554.37452</v>
      </c>
    </row>
    <row r="25" spans="1:16" s="16" customFormat="1" ht="14.25" thickBot="1" thickTop="1">
      <c r="A25" s="15" t="s">
        <v>248</v>
      </c>
      <c r="B25" s="25" t="s">
        <v>252</v>
      </c>
      <c r="C25" s="25"/>
      <c r="D25" s="25">
        <f t="shared" si="0"/>
        <v>17</v>
      </c>
      <c r="E25" s="26">
        <v>141520296.048656</v>
      </c>
      <c r="F25" s="26">
        <v>3905802.01176</v>
      </c>
      <c r="G25" s="26">
        <v>10260822.538378</v>
      </c>
      <c r="H25" s="26">
        <v>0</v>
      </c>
      <c r="I25" s="26">
        <v>0</v>
      </c>
      <c r="J25" s="26">
        <v>0</v>
      </c>
      <c r="K25" s="26">
        <v>195331.154427</v>
      </c>
      <c r="L25" s="26">
        <v>109924.91348</v>
      </c>
      <c r="M25" s="26">
        <v>5622613.709112</v>
      </c>
      <c r="N25" s="26">
        <v>-27848804.081022</v>
      </c>
      <c r="O25" s="27">
        <v>0.164427</v>
      </c>
      <c r="P25" s="26">
        <v>130906273.845006</v>
      </c>
    </row>
    <row r="26" spans="4:16" s="16" customFormat="1" ht="12.75">
      <c r="D26" s="16">
        <f t="shared" si="0"/>
        <v>18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8"/>
      <c r="P26" s="22"/>
    </row>
    <row r="27" spans="1:16" s="16" customFormat="1" ht="12.75">
      <c r="A27" s="17" t="s">
        <v>140</v>
      </c>
      <c r="B27" t="s">
        <v>25</v>
      </c>
      <c r="D27">
        <f t="shared" si="0"/>
        <v>19</v>
      </c>
      <c r="E27" s="23">
        <v>91420985.651938</v>
      </c>
      <c r="F27" s="23">
        <v>3299981.743316</v>
      </c>
      <c r="G27" s="23">
        <v>7637225.237881</v>
      </c>
      <c r="H27" s="23">
        <v>0</v>
      </c>
      <c r="I27" s="23">
        <v>0</v>
      </c>
      <c r="J27" s="23">
        <v>0</v>
      </c>
      <c r="K27" s="23">
        <v>0</v>
      </c>
      <c r="L27" s="23">
        <v>84388.447844</v>
      </c>
      <c r="M27" s="23">
        <v>4046296.559015</v>
      </c>
      <c r="N27" s="23">
        <v>70172639.716511</v>
      </c>
      <c r="O27" s="24">
        <v>0</v>
      </c>
      <c r="P27" s="23">
        <v>84564411.728043</v>
      </c>
    </row>
    <row r="28" spans="1:16" s="16" customFormat="1" ht="12.75">
      <c r="A28" s="17" t="s">
        <v>124</v>
      </c>
      <c r="B28" t="s">
        <v>38</v>
      </c>
      <c r="D28">
        <f t="shared" si="0"/>
        <v>20</v>
      </c>
      <c r="E28" s="23">
        <v>2375516.966227</v>
      </c>
      <c r="F28" s="23">
        <v>70772.257746</v>
      </c>
      <c r="G28" s="23">
        <v>0</v>
      </c>
      <c r="H28" s="23">
        <v>0</v>
      </c>
      <c r="I28" s="23">
        <v>0</v>
      </c>
      <c r="J28" s="23">
        <v>0</v>
      </c>
      <c r="K28" s="23">
        <v>40283.672721</v>
      </c>
      <c r="L28" s="23">
        <v>0</v>
      </c>
      <c r="M28" s="23">
        <v>0</v>
      </c>
      <c r="N28" s="23">
        <v>-10144866.489514</v>
      </c>
      <c r="O28" s="24">
        <v>0.5</v>
      </c>
      <c r="P28" s="23">
        <v>2197353.19376</v>
      </c>
    </row>
    <row r="29" spans="1:16" s="16" customFormat="1" ht="13.5" thickBot="1">
      <c r="A29" s="18" t="s">
        <v>141</v>
      </c>
      <c r="B29" t="s">
        <v>39</v>
      </c>
      <c r="D29">
        <f t="shared" si="0"/>
        <v>21</v>
      </c>
      <c r="E29" s="23">
        <v>3678214.870679</v>
      </c>
      <c r="F29" s="23">
        <v>48230.115799</v>
      </c>
      <c r="G29" s="23">
        <v>0</v>
      </c>
      <c r="H29" s="23">
        <v>0</v>
      </c>
      <c r="I29" s="23">
        <v>0</v>
      </c>
      <c r="J29" s="23">
        <v>0</v>
      </c>
      <c r="K29" s="23">
        <v>204706.336285</v>
      </c>
      <c r="L29" s="23">
        <v>0</v>
      </c>
      <c r="M29" s="23">
        <v>0</v>
      </c>
      <c r="N29" s="23">
        <v>-25876652.262742</v>
      </c>
      <c r="O29" s="24">
        <v>0.5</v>
      </c>
      <c r="P29" s="23">
        <v>3402348.755378</v>
      </c>
    </row>
    <row r="30" spans="1:16" s="16" customFormat="1" ht="14.25" thickBot="1" thickTop="1">
      <c r="A30" s="15" t="s">
        <v>249</v>
      </c>
      <c r="B30" t="s">
        <v>40</v>
      </c>
      <c r="D30">
        <f t="shared" si="0"/>
        <v>22</v>
      </c>
      <c r="E30" s="23">
        <v>1970969.510991</v>
      </c>
      <c r="F30" s="23">
        <v>52453.203713</v>
      </c>
      <c r="G30" s="23">
        <v>0</v>
      </c>
      <c r="H30" s="23">
        <v>0</v>
      </c>
      <c r="I30" s="23">
        <v>0</v>
      </c>
      <c r="J30" s="23">
        <v>0</v>
      </c>
      <c r="K30" s="23">
        <v>23274.431663</v>
      </c>
      <c r="L30" s="23">
        <v>0</v>
      </c>
      <c r="M30" s="23">
        <v>0</v>
      </c>
      <c r="N30" s="23">
        <v>-3986522.084045</v>
      </c>
      <c r="O30" s="24">
        <v>0.5</v>
      </c>
      <c r="P30" s="23">
        <v>1823146.797666</v>
      </c>
    </row>
    <row r="31" spans="1:16" s="16" customFormat="1" ht="12.75">
      <c r="A31"/>
      <c r="B31" t="s">
        <v>41</v>
      </c>
      <c r="D31">
        <f t="shared" si="0"/>
        <v>23</v>
      </c>
      <c r="E31" s="23">
        <v>2663561.868284</v>
      </c>
      <c r="F31" s="23">
        <v>58328.62721</v>
      </c>
      <c r="G31" s="23">
        <v>0</v>
      </c>
      <c r="H31" s="23">
        <v>0</v>
      </c>
      <c r="I31" s="23">
        <v>0</v>
      </c>
      <c r="J31" s="23">
        <v>0</v>
      </c>
      <c r="K31" s="23">
        <v>48099.78615</v>
      </c>
      <c r="L31" s="23">
        <v>0</v>
      </c>
      <c r="M31" s="23">
        <v>0</v>
      </c>
      <c r="N31" s="23">
        <v>-10077063.21101</v>
      </c>
      <c r="O31" s="24">
        <v>0.5</v>
      </c>
      <c r="P31" s="23">
        <v>2463794.728163</v>
      </c>
    </row>
    <row r="32" spans="1:16" s="16" customFormat="1" ht="12.75">
      <c r="A32" t="s">
        <v>106</v>
      </c>
      <c r="B32" t="s">
        <v>42</v>
      </c>
      <c r="D32">
        <f t="shared" si="0"/>
        <v>24</v>
      </c>
      <c r="E32" s="23">
        <v>1717397.532466</v>
      </c>
      <c r="F32" s="23">
        <v>52186.027932</v>
      </c>
      <c r="G32" s="23">
        <v>0</v>
      </c>
      <c r="H32" s="23">
        <v>0</v>
      </c>
      <c r="I32" s="23">
        <v>0</v>
      </c>
      <c r="J32" s="23">
        <v>0</v>
      </c>
      <c r="K32" s="23">
        <v>34613.925701</v>
      </c>
      <c r="L32" s="23">
        <v>0</v>
      </c>
      <c r="M32" s="23">
        <v>0</v>
      </c>
      <c r="N32" s="23">
        <v>-11045454.906506</v>
      </c>
      <c r="O32" s="24">
        <v>0.5</v>
      </c>
      <c r="P32" s="23">
        <v>1588592.717531</v>
      </c>
    </row>
    <row r="33" spans="1:16" s="16" customFormat="1" ht="12.75">
      <c r="A33" t="s">
        <v>219</v>
      </c>
      <c r="B33" t="s">
        <v>43</v>
      </c>
      <c r="D33">
        <f t="shared" si="0"/>
        <v>25</v>
      </c>
      <c r="E33" s="23">
        <v>3022520.365912</v>
      </c>
      <c r="F33" s="23">
        <v>75434.800945</v>
      </c>
      <c r="G33" s="23">
        <v>0</v>
      </c>
      <c r="H33" s="23">
        <v>0</v>
      </c>
      <c r="I33" s="23">
        <v>0</v>
      </c>
      <c r="J33" s="23">
        <v>0</v>
      </c>
      <c r="K33" s="23">
        <v>45953.41974</v>
      </c>
      <c r="L33" s="23">
        <v>0</v>
      </c>
      <c r="M33" s="23">
        <v>0</v>
      </c>
      <c r="N33" s="23">
        <v>-9185255.596903</v>
      </c>
      <c r="O33" s="24">
        <v>0.5</v>
      </c>
      <c r="P33" s="23">
        <v>2795831.338468</v>
      </c>
    </row>
    <row r="34" spans="1:16" s="16" customFormat="1" ht="12.75">
      <c r="A34" t="s">
        <v>220</v>
      </c>
      <c r="B34" t="s">
        <v>45</v>
      </c>
      <c r="D34">
        <f t="shared" si="0"/>
        <v>26</v>
      </c>
      <c r="E34" s="23">
        <v>1467672.722</v>
      </c>
      <c r="F34" s="23">
        <v>40793.994753</v>
      </c>
      <c r="G34" s="23">
        <v>0</v>
      </c>
      <c r="H34" s="23">
        <v>0</v>
      </c>
      <c r="I34" s="23">
        <v>0</v>
      </c>
      <c r="J34" s="23">
        <v>0</v>
      </c>
      <c r="K34" s="23">
        <v>20364.007684</v>
      </c>
      <c r="L34" s="23">
        <v>0</v>
      </c>
      <c r="M34" s="23">
        <v>0</v>
      </c>
      <c r="N34" s="23">
        <v>-2937693.072711</v>
      </c>
      <c r="O34" s="24">
        <v>0.5</v>
      </c>
      <c r="P34" s="23">
        <v>1357597.26785</v>
      </c>
    </row>
    <row r="35" spans="1:16" s="16" customFormat="1" ht="12.75">
      <c r="A35" s="16" t="s">
        <v>221</v>
      </c>
      <c r="B35" t="s">
        <v>44</v>
      </c>
      <c r="D35">
        <f t="shared" si="0"/>
        <v>27</v>
      </c>
      <c r="E35" s="23">
        <v>2120111.828301</v>
      </c>
      <c r="F35" s="23">
        <v>34825.304101</v>
      </c>
      <c r="G35" s="23">
        <v>0</v>
      </c>
      <c r="H35" s="23">
        <v>0</v>
      </c>
      <c r="I35" s="23">
        <v>0</v>
      </c>
      <c r="J35" s="23">
        <v>0</v>
      </c>
      <c r="K35" s="23">
        <v>43118.342591</v>
      </c>
      <c r="L35" s="23">
        <v>0</v>
      </c>
      <c r="M35" s="23">
        <v>0</v>
      </c>
      <c r="N35" s="23">
        <v>-2167619.74619</v>
      </c>
      <c r="O35" s="24">
        <v>0.5</v>
      </c>
      <c r="P35" s="23">
        <v>1961103.441178</v>
      </c>
    </row>
    <row r="36" spans="1:16" s="16" customFormat="1" ht="12.75">
      <c r="A36" s="17" t="s">
        <v>222</v>
      </c>
      <c r="B36" t="s">
        <v>19</v>
      </c>
      <c r="D36">
        <f t="shared" si="0"/>
        <v>28</v>
      </c>
      <c r="E36" s="23">
        <v>51953103.632483</v>
      </c>
      <c r="F36" s="23">
        <v>976676.950705</v>
      </c>
      <c r="G36" s="23">
        <v>3454399.809467</v>
      </c>
      <c r="H36" s="23">
        <v>0</v>
      </c>
      <c r="I36" s="23">
        <v>0</v>
      </c>
      <c r="J36" s="23">
        <v>0</v>
      </c>
      <c r="K36" s="23">
        <v>225562.745675</v>
      </c>
      <c r="L36" s="23">
        <v>48792.162412</v>
      </c>
      <c r="M36" s="23">
        <v>1013370.041591</v>
      </c>
      <c r="N36" s="23">
        <v>8990416.306407</v>
      </c>
      <c r="O36" s="24">
        <v>0</v>
      </c>
      <c r="P36" s="23">
        <v>48056620.860047</v>
      </c>
    </row>
    <row r="37" spans="1:16" s="16" customFormat="1" ht="13.5" thickBot="1">
      <c r="A37" s="17" t="s">
        <v>223</v>
      </c>
      <c r="B37" t="s">
        <v>21</v>
      </c>
      <c r="D37">
        <f t="shared" si="0"/>
        <v>29</v>
      </c>
      <c r="E37" s="23">
        <v>28980659.843638</v>
      </c>
      <c r="F37" s="23">
        <v>626916.973125</v>
      </c>
      <c r="G37" s="23">
        <v>1804493.823166</v>
      </c>
      <c r="H37" s="23">
        <v>0</v>
      </c>
      <c r="I37" s="23">
        <v>0</v>
      </c>
      <c r="J37" s="23">
        <v>0</v>
      </c>
      <c r="K37" s="23">
        <v>27121.599994</v>
      </c>
      <c r="L37" s="23">
        <v>48710.706381</v>
      </c>
      <c r="M37" s="23">
        <v>14111.442765</v>
      </c>
      <c r="N37" s="23">
        <v>10599918.314448</v>
      </c>
      <c r="O37" s="24">
        <v>0</v>
      </c>
      <c r="P37" s="23">
        <v>26807110.355365</v>
      </c>
    </row>
    <row r="38" spans="1:16" s="16" customFormat="1" ht="14.25" thickBot="1" thickTop="1">
      <c r="A38" s="17" t="s">
        <v>138</v>
      </c>
      <c r="B38" s="25" t="s">
        <v>370</v>
      </c>
      <c r="C38" s="25"/>
      <c r="D38" s="25">
        <f t="shared" si="0"/>
        <v>30</v>
      </c>
      <c r="E38" s="26">
        <v>191370714.792918</v>
      </c>
      <c r="F38" s="26">
        <v>5336599.999346</v>
      </c>
      <c r="G38" s="26">
        <v>12896118.870513</v>
      </c>
      <c r="H38" s="26">
        <v>0</v>
      </c>
      <c r="I38" s="26">
        <v>0</v>
      </c>
      <c r="J38" s="26">
        <v>0</v>
      </c>
      <c r="K38" s="26">
        <v>713098.268205</v>
      </c>
      <c r="L38" s="26">
        <v>181891.316636</v>
      </c>
      <c r="M38" s="26">
        <v>5073778.043371</v>
      </c>
      <c r="N38" s="26">
        <v>14341846.967745</v>
      </c>
      <c r="O38" s="27">
        <v>0</v>
      </c>
      <c r="P38" s="26">
        <v>177017911.183449</v>
      </c>
    </row>
    <row r="39" spans="1:16" s="16" customFormat="1" ht="14.25" thickBot="1" thickTop="1">
      <c r="A39" s="15" t="s">
        <v>251</v>
      </c>
      <c r="D39" s="16">
        <f t="shared" si="0"/>
        <v>31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8"/>
      <c r="P39" s="22"/>
    </row>
    <row r="40" spans="1:16" s="16" customFormat="1" ht="12.75">
      <c r="A40"/>
      <c r="B40" t="s">
        <v>47</v>
      </c>
      <c r="D40">
        <f t="shared" si="0"/>
        <v>32</v>
      </c>
      <c r="E40" s="23">
        <v>1672831.779858</v>
      </c>
      <c r="F40" s="23">
        <v>55667.051406</v>
      </c>
      <c r="G40" s="23">
        <v>0</v>
      </c>
      <c r="H40" s="23">
        <v>0</v>
      </c>
      <c r="I40" s="23">
        <v>0</v>
      </c>
      <c r="J40" s="23">
        <v>0</v>
      </c>
      <c r="K40" s="23">
        <v>20439.354513</v>
      </c>
      <c r="L40" s="23">
        <v>0</v>
      </c>
      <c r="M40" s="23">
        <v>0</v>
      </c>
      <c r="N40" s="23">
        <v>-10032264.245789</v>
      </c>
      <c r="O40" s="24">
        <v>0.5</v>
      </c>
      <c r="P40" s="23">
        <v>1547369.396368</v>
      </c>
    </row>
    <row r="41" spans="1:16" s="16" customFormat="1" ht="12.75">
      <c r="A41" t="s">
        <v>142</v>
      </c>
      <c r="B41" t="s">
        <v>50</v>
      </c>
      <c r="D41">
        <f t="shared" si="0"/>
        <v>33</v>
      </c>
      <c r="E41" s="23">
        <v>2199932.823001</v>
      </c>
      <c r="F41" s="23">
        <v>82260.409041</v>
      </c>
      <c r="G41" s="23">
        <v>0</v>
      </c>
      <c r="H41" s="23">
        <v>0</v>
      </c>
      <c r="I41" s="23">
        <v>0</v>
      </c>
      <c r="J41" s="23">
        <v>0</v>
      </c>
      <c r="K41" s="23">
        <v>28944.178682</v>
      </c>
      <c r="L41" s="23">
        <v>0</v>
      </c>
      <c r="M41" s="23">
        <v>0</v>
      </c>
      <c r="N41" s="23">
        <v>-7494725.108424</v>
      </c>
      <c r="O41" s="24">
        <v>0.5</v>
      </c>
      <c r="P41" s="23">
        <v>2034937.861276</v>
      </c>
    </row>
    <row r="42" spans="1:16" s="16" customFormat="1" ht="12.75">
      <c r="A42" t="s">
        <v>125</v>
      </c>
      <c r="B42" t="s">
        <v>46</v>
      </c>
      <c r="D42">
        <f t="shared" si="0"/>
        <v>34</v>
      </c>
      <c r="E42" s="23">
        <v>2530595.044565</v>
      </c>
      <c r="F42" s="23">
        <v>80636.175788</v>
      </c>
      <c r="G42" s="23">
        <v>0</v>
      </c>
      <c r="H42" s="23">
        <v>0</v>
      </c>
      <c r="I42" s="23">
        <v>0</v>
      </c>
      <c r="J42" s="23">
        <v>0</v>
      </c>
      <c r="K42" s="23">
        <v>37448.595571</v>
      </c>
      <c r="L42" s="23">
        <v>0</v>
      </c>
      <c r="M42" s="23">
        <v>0</v>
      </c>
      <c r="N42" s="23">
        <v>-18726467.146435</v>
      </c>
      <c r="O42" s="24">
        <v>0.5</v>
      </c>
      <c r="P42" s="23">
        <v>2340800.416222</v>
      </c>
    </row>
    <row r="43" spans="1:16" s="16" customFormat="1" ht="12.75">
      <c r="A43" t="s">
        <v>143</v>
      </c>
      <c r="B43" t="s">
        <v>48</v>
      </c>
      <c r="D43">
        <f t="shared" si="0"/>
        <v>35</v>
      </c>
      <c r="E43" s="23">
        <v>2308594.193641</v>
      </c>
      <c r="F43" s="23">
        <v>48391.80602</v>
      </c>
      <c r="G43" s="23">
        <v>0</v>
      </c>
      <c r="H43" s="23">
        <v>0</v>
      </c>
      <c r="I43" s="23">
        <v>0</v>
      </c>
      <c r="J43" s="23">
        <v>0</v>
      </c>
      <c r="K43" s="23">
        <v>20364.007684</v>
      </c>
      <c r="L43" s="23">
        <v>0</v>
      </c>
      <c r="M43" s="23">
        <v>0</v>
      </c>
      <c r="N43" s="23">
        <v>-2306706.012016</v>
      </c>
      <c r="O43" s="24">
        <v>0.499795</v>
      </c>
      <c r="P43" s="23">
        <v>2135449.629118</v>
      </c>
    </row>
    <row r="44" spans="1:16" s="16" customFormat="1" ht="12.75">
      <c r="A44" t="s">
        <v>144</v>
      </c>
      <c r="B44" t="s">
        <v>49</v>
      </c>
      <c r="D44">
        <f t="shared" si="0"/>
        <v>36</v>
      </c>
      <c r="E44" s="23">
        <v>3299255.331761</v>
      </c>
      <c r="F44" s="23">
        <v>71904.496573</v>
      </c>
      <c r="G44" s="23">
        <v>0</v>
      </c>
      <c r="H44" s="23">
        <v>0</v>
      </c>
      <c r="I44" s="23">
        <v>0</v>
      </c>
      <c r="J44" s="23">
        <v>0</v>
      </c>
      <c r="K44" s="23">
        <v>153678.61311</v>
      </c>
      <c r="L44" s="23">
        <v>0</v>
      </c>
      <c r="M44" s="23">
        <v>0</v>
      </c>
      <c r="N44" s="23">
        <v>-16194388.114414</v>
      </c>
      <c r="O44" s="24">
        <v>0.5</v>
      </c>
      <c r="P44" s="23">
        <v>3051811.181879</v>
      </c>
    </row>
    <row r="45" spans="1:16" s="16" customFormat="1" ht="12.75">
      <c r="A45" t="s">
        <v>145</v>
      </c>
      <c r="B45" t="s">
        <v>51</v>
      </c>
      <c r="D45">
        <f t="shared" si="0"/>
        <v>37</v>
      </c>
      <c r="E45" s="23">
        <v>1644259.547754</v>
      </c>
      <c r="F45" s="23">
        <v>32268.399296</v>
      </c>
      <c r="G45" s="23">
        <v>0</v>
      </c>
      <c r="H45" s="23">
        <v>0</v>
      </c>
      <c r="I45" s="23">
        <v>0</v>
      </c>
      <c r="J45" s="23">
        <v>0</v>
      </c>
      <c r="K45" s="23">
        <v>20364.007684</v>
      </c>
      <c r="L45" s="23">
        <v>0</v>
      </c>
      <c r="M45" s="23">
        <v>0</v>
      </c>
      <c r="N45" s="23">
        <v>-11900193.263777</v>
      </c>
      <c r="O45" s="24">
        <v>0.5</v>
      </c>
      <c r="P45" s="23">
        <v>1520940.081673</v>
      </c>
    </row>
    <row r="46" spans="1:16" s="16" customFormat="1" ht="13.5" thickBot="1">
      <c r="A46" s="14" t="s">
        <v>146</v>
      </c>
      <c r="B46" t="s">
        <v>26</v>
      </c>
      <c r="D46">
        <f t="shared" si="0"/>
        <v>38</v>
      </c>
      <c r="E46" s="23">
        <v>67480165.273605</v>
      </c>
      <c r="F46" s="23">
        <v>2483817.566699</v>
      </c>
      <c r="G46" s="23">
        <v>6359606.164779</v>
      </c>
      <c r="H46" s="23">
        <v>0</v>
      </c>
      <c r="I46" s="23">
        <v>0</v>
      </c>
      <c r="J46" s="23">
        <v>0</v>
      </c>
      <c r="K46" s="23">
        <v>0</v>
      </c>
      <c r="L46" s="23">
        <v>66101.568943</v>
      </c>
      <c r="M46" s="23">
        <v>4862294.158048</v>
      </c>
      <c r="N46" s="23">
        <v>47402611.545144</v>
      </c>
      <c r="O46" s="24">
        <v>0</v>
      </c>
      <c r="P46" s="23">
        <v>62419152.878084</v>
      </c>
    </row>
    <row r="47" spans="1:16" s="16" customFormat="1" ht="14.25" thickBot="1" thickTop="1">
      <c r="A47" s="15" t="s">
        <v>253</v>
      </c>
      <c r="B47" s="25" t="s">
        <v>333</v>
      </c>
      <c r="C47" s="25"/>
      <c r="D47" s="25">
        <f t="shared" si="0"/>
        <v>39</v>
      </c>
      <c r="E47" s="26">
        <v>81135633.994185</v>
      </c>
      <c r="F47" s="26">
        <v>2854945.904823</v>
      </c>
      <c r="G47" s="26">
        <v>6359606.164779</v>
      </c>
      <c r="H47" s="26">
        <v>0</v>
      </c>
      <c r="I47" s="26">
        <v>0</v>
      </c>
      <c r="J47" s="26">
        <v>0</v>
      </c>
      <c r="K47" s="26">
        <v>281238.757244</v>
      </c>
      <c r="L47" s="26">
        <v>66101.568943</v>
      </c>
      <c r="M47" s="26">
        <v>4862294.158048</v>
      </c>
      <c r="N47" s="26">
        <v>-19252132.34571</v>
      </c>
      <c r="O47" s="27">
        <v>0.191778</v>
      </c>
      <c r="P47" s="26">
        <v>75050461.444621</v>
      </c>
    </row>
    <row r="48" spans="1:16" s="16" customFormat="1" ht="12.75">
      <c r="A48"/>
      <c r="D48" s="16">
        <f t="shared" si="0"/>
        <v>40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8"/>
      <c r="P48" s="22"/>
    </row>
    <row r="49" spans="1:16" s="16" customFormat="1" ht="12.75">
      <c r="A49" t="s">
        <v>126</v>
      </c>
      <c r="B49" t="s">
        <v>12</v>
      </c>
      <c r="D49">
        <f t="shared" si="0"/>
        <v>41</v>
      </c>
      <c r="E49" s="23">
        <v>124023091.126147</v>
      </c>
      <c r="F49" s="23">
        <v>1659448.324107</v>
      </c>
      <c r="G49" s="23">
        <v>8873803.175088</v>
      </c>
      <c r="H49" s="23">
        <v>0</v>
      </c>
      <c r="I49" s="23">
        <v>0</v>
      </c>
      <c r="J49" s="23">
        <v>0</v>
      </c>
      <c r="K49" s="23">
        <v>48788.08961</v>
      </c>
      <c r="L49" s="23">
        <v>53720.252271</v>
      </c>
      <c r="M49" s="23">
        <v>5135957.911714</v>
      </c>
      <c r="N49" s="23">
        <v>55507585.170924</v>
      </c>
      <c r="O49" s="24">
        <v>0</v>
      </c>
      <c r="P49" s="23">
        <v>114721359.291686</v>
      </c>
    </row>
    <row r="50" spans="1:16" s="16" customFormat="1" ht="12.75">
      <c r="A50" t="s">
        <v>147</v>
      </c>
      <c r="B50" t="s">
        <v>13</v>
      </c>
      <c r="D50">
        <f t="shared" si="0"/>
        <v>42</v>
      </c>
      <c r="E50" s="23">
        <v>37608807.852267</v>
      </c>
      <c r="F50" s="23">
        <v>820284.629931</v>
      </c>
      <c r="G50" s="23">
        <v>3086760.031138</v>
      </c>
      <c r="H50" s="23">
        <v>0</v>
      </c>
      <c r="I50" s="23">
        <v>0</v>
      </c>
      <c r="J50" s="23">
        <v>0</v>
      </c>
      <c r="K50" s="23">
        <v>42523.306286</v>
      </c>
      <c r="L50" s="23">
        <v>55675.197009</v>
      </c>
      <c r="M50" s="23">
        <v>641094.802555</v>
      </c>
      <c r="N50" s="23">
        <v>9379552.750343</v>
      </c>
      <c r="O50" s="24">
        <v>0</v>
      </c>
      <c r="P50" s="23">
        <v>34788147.263347</v>
      </c>
    </row>
    <row r="51" spans="1:16" s="16" customFormat="1" ht="12.75">
      <c r="A51" t="s">
        <v>148</v>
      </c>
      <c r="B51" t="s">
        <v>14</v>
      </c>
      <c r="D51">
        <f t="shared" si="0"/>
        <v>43</v>
      </c>
      <c r="E51" s="23">
        <v>73633778.654766</v>
      </c>
      <c r="F51" s="23">
        <v>1583181.857088</v>
      </c>
      <c r="G51" s="23">
        <v>6140770.011728</v>
      </c>
      <c r="H51" s="23">
        <v>0</v>
      </c>
      <c r="I51" s="23">
        <v>0</v>
      </c>
      <c r="J51" s="23">
        <v>0</v>
      </c>
      <c r="K51" s="23">
        <v>53323.968682</v>
      </c>
      <c r="L51" s="23">
        <v>56367.57327</v>
      </c>
      <c r="M51" s="23">
        <v>798940.706197</v>
      </c>
      <c r="N51" s="23">
        <v>20853667.944704</v>
      </c>
      <c r="O51" s="24">
        <v>0</v>
      </c>
      <c r="P51" s="23">
        <v>68111245.255659</v>
      </c>
    </row>
    <row r="52" spans="1:16" s="16" customFormat="1" ht="12.75">
      <c r="A52" t="s">
        <v>149</v>
      </c>
      <c r="B52" t="s">
        <v>15</v>
      </c>
      <c r="D52">
        <f t="shared" si="0"/>
        <v>44</v>
      </c>
      <c r="E52" s="23">
        <v>141102001.965728</v>
      </c>
      <c r="F52" s="23">
        <v>2725397.826259</v>
      </c>
      <c r="G52" s="23">
        <v>9376426.530978</v>
      </c>
      <c r="H52" s="23">
        <v>0</v>
      </c>
      <c r="I52" s="23">
        <v>0</v>
      </c>
      <c r="J52" s="23">
        <v>0</v>
      </c>
      <c r="K52" s="23">
        <v>356384.38928</v>
      </c>
      <c r="L52" s="23">
        <v>59299.990377</v>
      </c>
      <c r="M52" s="23">
        <v>4285618.857402</v>
      </c>
      <c r="N52" s="23">
        <v>-32260436.915627</v>
      </c>
      <c r="O52" s="24">
        <v>0.186087</v>
      </c>
      <c r="P52" s="23">
        <v>130519351.818299</v>
      </c>
    </row>
    <row r="53" spans="1:16" s="16" customFormat="1" ht="12.75">
      <c r="A53" t="s">
        <v>150</v>
      </c>
      <c r="B53" t="s">
        <v>16</v>
      </c>
      <c r="D53">
        <f t="shared" si="0"/>
        <v>45</v>
      </c>
      <c r="E53" s="23">
        <v>64243404.461457</v>
      </c>
      <c r="F53" s="23">
        <v>1140859.726259</v>
      </c>
      <c r="G53" s="23">
        <v>4380379.178306</v>
      </c>
      <c r="H53" s="23">
        <v>0</v>
      </c>
      <c r="I53" s="23">
        <v>0</v>
      </c>
      <c r="J53" s="23">
        <v>0</v>
      </c>
      <c r="K53" s="23">
        <v>43037.29384</v>
      </c>
      <c r="L53" s="23">
        <v>52213.315702</v>
      </c>
      <c r="M53" s="23">
        <v>3685109.522162</v>
      </c>
      <c r="N53" s="23">
        <v>6790018.737021</v>
      </c>
      <c r="O53" s="24">
        <v>0</v>
      </c>
      <c r="P53" s="23">
        <v>59425149.126848</v>
      </c>
    </row>
    <row r="54" spans="1:16" s="16" customFormat="1" ht="12.75">
      <c r="A54" t="s">
        <v>115</v>
      </c>
      <c r="B54" t="s">
        <v>59</v>
      </c>
      <c r="D54">
        <f t="shared" si="0"/>
        <v>46</v>
      </c>
      <c r="E54" s="23">
        <v>3333124.043138</v>
      </c>
      <c r="F54" s="23">
        <v>139101.241849</v>
      </c>
      <c r="G54" s="23">
        <v>0</v>
      </c>
      <c r="H54" s="23">
        <v>0</v>
      </c>
      <c r="I54" s="23">
        <v>0</v>
      </c>
      <c r="J54" s="23">
        <v>0</v>
      </c>
      <c r="K54" s="23">
        <v>33005.983655</v>
      </c>
      <c r="L54" s="23">
        <v>0</v>
      </c>
      <c r="M54" s="23">
        <v>0</v>
      </c>
      <c r="N54" s="23">
        <v>-20532199.001185</v>
      </c>
      <c r="O54" s="24">
        <v>0.5</v>
      </c>
      <c r="P54" s="23">
        <v>3083139.739903</v>
      </c>
    </row>
    <row r="55" spans="1:16" s="16" customFormat="1" ht="13.5" thickBot="1">
      <c r="A55" t="s">
        <v>151</v>
      </c>
      <c r="B55" t="s">
        <v>23</v>
      </c>
      <c r="D55">
        <f t="shared" si="0"/>
        <v>47</v>
      </c>
      <c r="E55" s="23">
        <v>23649955.727083</v>
      </c>
      <c r="F55" s="23">
        <v>744631.526824</v>
      </c>
      <c r="G55" s="23">
        <v>1994069.187836</v>
      </c>
      <c r="H55" s="23">
        <v>0</v>
      </c>
      <c r="I55" s="23">
        <v>0</v>
      </c>
      <c r="J55" s="23">
        <v>0</v>
      </c>
      <c r="K55" s="23">
        <v>164969.640811</v>
      </c>
      <c r="L55" s="23">
        <v>48873.618442</v>
      </c>
      <c r="M55" s="23">
        <v>1731749.511549</v>
      </c>
      <c r="N55" s="23">
        <v>-22330415.403532</v>
      </c>
      <c r="O55" s="24">
        <v>0.485651</v>
      </c>
      <c r="P55" s="23">
        <v>21876209.047552</v>
      </c>
    </row>
    <row r="56" spans="1:16" s="16" customFormat="1" ht="14.25" thickBot="1" thickTop="1">
      <c r="A56" t="s">
        <v>152</v>
      </c>
      <c r="B56" s="25" t="s">
        <v>367</v>
      </c>
      <c r="C56" s="25"/>
      <c r="D56" s="25">
        <f t="shared" si="0"/>
        <v>48</v>
      </c>
      <c r="E56" s="26">
        <v>467594163.830586</v>
      </c>
      <c r="F56" s="26">
        <v>8812905.132316</v>
      </c>
      <c r="G56" s="26">
        <v>33852208.115073</v>
      </c>
      <c r="H56" s="26">
        <v>0</v>
      </c>
      <c r="I56" s="26">
        <v>0</v>
      </c>
      <c r="J56" s="26">
        <v>0</v>
      </c>
      <c r="K56" s="26">
        <v>742032.672163</v>
      </c>
      <c r="L56" s="26">
        <v>326149.947071</v>
      </c>
      <c r="M56" s="26">
        <v>16278471.31158</v>
      </c>
      <c r="N56" s="26">
        <v>17407773.28265</v>
      </c>
      <c r="O56" s="27">
        <v>0</v>
      </c>
      <c r="P56" s="26">
        <v>432524601.543292</v>
      </c>
    </row>
    <row r="57" spans="1:16" s="16" customFormat="1" ht="13.5" thickTop="1">
      <c r="A57" t="s">
        <v>119</v>
      </c>
      <c r="D57" s="16">
        <f t="shared" si="0"/>
        <v>49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8"/>
      <c r="P57" s="22"/>
    </row>
    <row r="58" spans="1:16" s="16" customFormat="1" ht="12.75">
      <c r="A58" t="s">
        <v>153</v>
      </c>
      <c r="B58" t="s">
        <v>27</v>
      </c>
      <c r="D58">
        <f t="shared" si="0"/>
        <v>50</v>
      </c>
      <c r="E58" s="23">
        <v>55105661.720532</v>
      </c>
      <c r="F58" s="23">
        <v>2431676.746864</v>
      </c>
      <c r="G58" s="23">
        <v>6026494.399844</v>
      </c>
      <c r="H58" s="23">
        <v>0</v>
      </c>
      <c r="I58" s="23">
        <v>0</v>
      </c>
      <c r="J58" s="23">
        <v>0</v>
      </c>
      <c r="K58" s="23">
        <v>0</v>
      </c>
      <c r="L58" s="23">
        <v>62354.591529</v>
      </c>
      <c r="M58" s="23">
        <v>4592740.268413</v>
      </c>
      <c r="N58" s="23">
        <v>35755942.858515</v>
      </c>
      <c r="O58" s="24">
        <v>0</v>
      </c>
      <c r="P58" s="23">
        <v>50972737.091492</v>
      </c>
    </row>
    <row r="59" spans="1:16" s="16" customFormat="1" ht="13.5" thickBot="1">
      <c r="A59" s="14" t="s">
        <v>154</v>
      </c>
      <c r="B59" t="s">
        <v>18</v>
      </c>
      <c r="D59">
        <f t="shared" si="0"/>
        <v>51</v>
      </c>
      <c r="E59" s="23">
        <v>90241558.348793</v>
      </c>
      <c r="F59" s="23">
        <v>953952.34725</v>
      </c>
      <c r="G59" s="23">
        <v>5556829.137776</v>
      </c>
      <c r="H59" s="23">
        <v>0</v>
      </c>
      <c r="I59" s="23">
        <v>0</v>
      </c>
      <c r="J59" s="23">
        <v>0</v>
      </c>
      <c r="K59" s="23">
        <v>219690.580419</v>
      </c>
      <c r="L59" s="23">
        <v>56163.933193</v>
      </c>
      <c r="M59" s="23">
        <v>4347497.745712</v>
      </c>
      <c r="N59" s="23">
        <v>43029098.956125</v>
      </c>
      <c r="O59" s="24">
        <v>0</v>
      </c>
      <c r="P59" s="23">
        <v>83473441.472633</v>
      </c>
    </row>
    <row r="60" spans="1:16" s="16" customFormat="1" ht="14.25" thickBot="1" thickTop="1">
      <c r="A60" s="15" t="s">
        <v>254</v>
      </c>
      <c r="B60" t="s">
        <v>52</v>
      </c>
      <c r="D60">
        <f t="shared" si="0"/>
        <v>52</v>
      </c>
      <c r="E60" s="23">
        <v>1986255.002306</v>
      </c>
      <c r="F60" s="23">
        <v>44166.274426</v>
      </c>
      <c r="G60" s="23">
        <v>0</v>
      </c>
      <c r="H60" s="23">
        <v>0</v>
      </c>
      <c r="I60" s="23">
        <v>0</v>
      </c>
      <c r="J60" s="23">
        <v>0</v>
      </c>
      <c r="K60" s="23">
        <v>23274.431663</v>
      </c>
      <c r="L60" s="23">
        <v>0</v>
      </c>
      <c r="M60" s="23">
        <v>0</v>
      </c>
      <c r="N60" s="23">
        <v>-13539471.871316</v>
      </c>
      <c r="O60" s="24">
        <v>0.5</v>
      </c>
      <c r="P60" s="23">
        <v>1837285.877133</v>
      </c>
    </row>
    <row r="61" spans="1:16" s="16" customFormat="1" ht="12.75">
      <c r="A61"/>
      <c r="B61" t="s">
        <v>53</v>
      </c>
      <c r="D61">
        <f t="shared" si="0"/>
        <v>53</v>
      </c>
      <c r="E61" s="23">
        <v>3823141.716296</v>
      </c>
      <c r="F61" s="23">
        <v>69801.301859</v>
      </c>
      <c r="G61" s="23">
        <v>0</v>
      </c>
      <c r="H61" s="23">
        <v>0</v>
      </c>
      <c r="I61" s="23">
        <v>0</v>
      </c>
      <c r="J61" s="23">
        <v>0</v>
      </c>
      <c r="K61" s="23">
        <v>42551.408617</v>
      </c>
      <c r="L61" s="23">
        <v>0</v>
      </c>
      <c r="M61" s="23">
        <v>0</v>
      </c>
      <c r="N61" s="23">
        <v>-13727671.033742</v>
      </c>
      <c r="O61" s="24">
        <v>0.5</v>
      </c>
      <c r="P61" s="23">
        <v>3536406.087574</v>
      </c>
    </row>
    <row r="62" spans="1:16" s="16" customFormat="1" ht="12.75">
      <c r="A62" t="s">
        <v>155</v>
      </c>
      <c r="B62" t="s">
        <v>54</v>
      </c>
      <c r="D62">
        <f t="shared" si="0"/>
        <v>54</v>
      </c>
      <c r="E62" s="23">
        <v>1576877.142967</v>
      </c>
      <c r="F62" s="23">
        <v>56855.494894</v>
      </c>
      <c r="G62" s="23">
        <v>0</v>
      </c>
      <c r="H62" s="23">
        <v>0</v>
      </c>
      <c r="I62" s="23">
        <v>0</v>
      </c>
      <c r="J62" s="23">
        <v>0</v>
      </c>
      <c r="K62" s="23">
        <v>37448.595571</v>
      </c>
      <c r="L62" s="23">
        <v>0</v>
      </c>
      <c r="M62" s="23">
        <v>0</v>
      </c>
      <c r="N62" s="23">
        <v>-11690651.623442</v>
      </c>
      <c r="O62" s="24">
        <v>0.5</v>
      </c>
      <c r="P62" s="23">
        <v>1458611.357244</v>
      </c>
    </row>
    <row r="63" spans="1:16" s="16" customFormat="1" ht="12.75">
      <c r="A63" t="s">
        <v>156</v>
      </c>
      <c r="B63" t="s">
        <v>279</v>
      </c>
      <c r="D63">
        <f t="shared" si="0"/>
        <v>55</v>
      </c>
      <c r="E63" s="23">
        <v>2314476.872813</v>
      </c>
      <c r="F63" s="23">
        <v>42729.390044</v>
      </c>
      <c r="G63" s="23">
        <v>0</v>
      </c>
      <c r="H63" s="23">
        <v>0</v>
      </c>
      <c r="I63" s="23">
        <v>0</v>
      </c>
      <c r="J63" s="23">
        <v>0</v>
      </c>
      <c r="K63" s="23">
        <v>20364.007684</v>
      </c>
      <c r="L63" s="23">
        <v>0</v>
      </c>
      <c r="M63" s="23">
        <v>0</v>
      </c>
      <c r="N63" s="23">
        <v>-8799122.601025</v>
      </c>
      <c r="O63" s="24">
        <v>0.5</v>
      </c>
      <c r="P63" s="23">
        <v>2140891.107352</v>
      </c>
    </row>
    <row r="64" spans="1:16" s="16" customFormat="1" ht="12.75">
      <c r="A64" t="s">
        <v>157</v>
      </c>
      <c r="B64" t="s">
        <v>55</v>
      </c>
      <c r="D64">
        <f t="shared" si="0"/>
        <v>56</v>
      </c>
      <c r="E64" s="23">
        <v>1182390.56665</v>
      </c>
      <c r="F64" s="23">
        <v>34280.770536</v>
      </c>
      <c r="G64" s="23">
        <v>0</v>
      </c>
      <c r="H64" s="23">
        <v>0</v>
      </c>
      <c r="I64" s="23">
        <v>0</v>
      </c>
      <c r="J64" s="23">
        <v>0</v>
      </c>
      <c r="K64" s="23">
        <v>28944.178682</v>
      </c>
      <c r="L64" s="23">
        <v>0</v>
      </c>
      <c r="M64" s="23">
        <v>0</v>
      </c>
      <c r="N64" s="23">
        <v>-3881453.137881</v>
      </c>
      <c r="O64" s="24">
        <v>0.5</v>
      </c>
      <c r="P64" s="23">
        <v>1093711.274151</v>
      </c>
    </row>
    <row r="65" spans="1:16" s="16" customFormat="1" ht="12.75">
      <c r="A65" t="s">
        <v>158</v>
      </c>
      <c r="B65" t="s">
        <v>56</v>
      </c>
      <c r="D65">
        <f t="shared" si="0"/>
        <v>57</v>
      </c>
      <c r="E65" s="23">
        <v>2140666.277779</v>
      </c>
      <c r="F65" s="23">
        <v>57671.684322</v>
      </c>
      <c r="G65" s="23">
        <v>0</v>
      </c>
      <c r="H65" s="23">
        <v>0</v>
      </c>
      <c r="I65" s="23">
        <v>0</v>
      </c>
      <c r="J65" s="23">
        <v>0</v>
      </c>
      <c r="K65" s="23">
        <v>20364.007684</v>
      </c>
      <c r="L65" s="23">
        <v>0</v>
      </c>
      <c r="M65" s="23">
        <v>0</v>
      </c>
      <c r="N65" s="23">
        <v>-16516962.646334</v>
      </c>
      <c r="O65" s="24">
        <v>0.5</v>
      </c>
      <c r="P65" s="23">
        <v>1980116.306946</v>
      </c>
    </row>
    <row r="66" spans="1:16" s="16" customFormat="1" ht="12.75">
      <c r="A66" t="s">
        <v>127</v>
      </c>
      <c r="B66" t="s">
        <v>280</v>
      </c>
      <c r="D66">
        <f t="shared" si="0"/>
        <v>58</v>
      </c>
      <c r="E66" s="23">
        <v>1373550.853796</v>
      </c>
      <c r="F66" s="23">
        <v>37012.805807</v>
      </c>
      <c r="G66" s="23">
        <v>0</v>
      </c>
      <c r="H66" s="23">
        <v>0</v>
      </c>
      <c r="I66" s="23">
        <v>0</v>
      </c>
      <c r="J66" s="23">
        <v>0</v>
      </c>
      <c r="K66" s="23">
        <v>20364.007684</v>
      </c>
      <c r="L66" s="23">
        <v>0</v>
      </c>
      <c r="M66" s="23">
        <v>0</v>
      </c>
      <c r="N66" s="23">
        <v>-3446057.491418</v>
      </c>
      <c r="O66" s="24">
        <v>0.5</v>
      </c>
      <c r="P66" s="23">
        <v>1270534.539762</v>
      </c>
    </row>
    <row r="67" spans="1:16" s="16" customFormat="1" ht="13.5" thickBot="1">
      <c r="A67" t="s">
        <v>159</v>
      </c>
      <c r="B67" t="s">
        <v>281</v>
      </c>
      <c r="D67">
        <f t="shared" si="0"/>
        <v>59</v>
      </c>
      <c r="E67" s="23">
        <v>8022198.644584</v>
      </c>
      <c r="F67" s="23">
        <v>172954.368224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4811932.351664</v>
      </c>
      <c r="O67" s="24">
        <v>0</v>
      </c>
      <c r="P67" s="23">
        <v>7420533.74624</v>
      </c>
    </row>
    <row r="68" spans="1:16" s="16" customFormat="1" ht="14.25" thickBot="1" thickTop="1">
      <c r="A68" s="14" t="s">
        <v>160</v>
      </c>
      <c r="B68" s="25" t="s">
        <v>334</v>
      </c>
      <c r="C68" s="25"/>
      <c r="D68" s="25">
        <f t="shared" si="0"/>
        <v>60</v>
      </c>
      <c r="E68" s="26">
        <v>167766777.146516</v>
      </c>
      <c r="F68" s="26">
        <v>3901101.184226</v>
      </c>
      <c r="G68" s="26">
        <v>11583323.53762</v>
      </c>
      <c r="H68" s="26">
        <v>0</v>
      </c>
      <c r="I68" s="26">
        <v>0</v>
      </c>
      <c r="J68" s="26">
        <v>0</v>
      </c>
      <c r="K68" s="26">
        <v>413001.218004</v>
      </c>
      <c r="L68" s="26">
        <v>118518.524723</v>
      </c>
      <c r="M68" s="26">
        <v>8940238.014125</v>
      </c>
      <c r="N68" s="26">
        <v>11995583.761148</v>
      </c>
      <c r="O68" s="27">
        <v>0</v>
      </c>
      <c r="P68" s="26">
        <v>155184268.860527</v>
      </c>
    </row>
    <row r="69" spans="1:16" s="16" customFormat="1" ht="14.25" thickBot="1" thickTop="1">
      <c r="A69" s="15" t="s">
        <v>255</v>
      </c>
      <c r="D69" s="16">
        <f t="shared" si="0"/>
        <v>61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8"/>
      <c r="P69" s="22"/>
    </row>
    <row r="70" spans="1:16" s="16" customFormat="1" ht="12.75">
      <c r="A70"/>
      <c r="B70" t="s">
        <v>60</v>
      </c>
      <c r="D70">
        <f t="shared" si="0"/>
        <v>62</v>
      </c>
      <c r="E70" s="23">
        <v>1883203.786004</v>
      </c>
      <c r="F70" s="23">
        <v>33355.022746</v>
      </c>
      <c r="G70" s="23">
        <v>0</v>
      </c>
      <c r="H70" s="23">
        <v>0</v>
      </c>
      <c r="I70" s="23">
        <v>0</v>
      </c>
      <c r="J70" s="23">
        <v>0</v>
      </c>
      <c r="K70" s="23">
        <v>28944.178682</v>
      </c>
      <c r="L70" s="23">
        <v>0</v>
      </c>
      <c r="M70" s="23">
        <v>0</v>
      </c>
      <c r="N70" s="23">
        <v>-10292193.025016</v>
      </c>
      <c r="O70" s="24">
        <v>0.5</v>
      </c>
      <c r="P70" s="23">
        <v>1741963.502054</v>
      </c>
    </row>
    <row r="71" spans="1:16" s="16" customFormat="1" ht="12.75">
      <c r="A71" t="s">
        <v>108</v>
      </c>
      <c r="B71" t="s">
        <v>61</v>
      </c>
      <c r="D71">
        <f t="shared" si="0"/>
        <v>63</v>
      </c>
      <c r="E71" s="23">
        <v>1886171.086374</v>
      </c>
      <c r="F71" s="23">
        <v>40540.259218</v>
      </c>
      <c r="G71" s="23">
        <v>0</v>
      </c>
      <c r="H71" s="23">
        <v>0</v>
      </c>
      <c r="I71" s="23">
        <v>0</v>
      </c>
      <c r="J71" s="23">
        <v>0</v>
      </c>
      <c r="K71" s="23">
        <v>22140.563715</v>
      </c>
      <c r="L71" s="23">
        <v>0</v>
      </c>
      <c r="M71" s="23">
        <v>0</v>
      </c>
      <c r="N71" s="23">
        <v>-12477254.019287</v>
      </c>
      <c r="O71" s="24">
        <v>0.5</v>
      </c>
      <c r="P71" s="23">
        <v>1744708.254896</v>
      </c>
    </row>
    <row r="72" spans="1:16" s="16" customFormat="1" ht="12.75">
      <c r="A72" t="s">
        <v>109</v>
      </c>
      <c r="B72" t="s">
        <v>62</v>
      </c>
      <c r="D72">
        <f t="shared" si="0"/>
        <v>64</v>
      </c>
      <c r="E72" s="23">
        <v>2146279.091576</v>
      </c>
      <c r="F72" s="23">
        <v>37101.59288</v>
      </c>
      <c r="G72" s="23">
        <v>0</v>
      </c>
      <c r="H72" s="23">
        <v>0</v>
      </c>
      <c r="I72" s="23">
        <v>0</v>
      </c>
      <c r="J72" s="23">
        <v>0</v>
      </c>
      <c r="K72" s="23">
        <v>20364.007684</v>
      </c>
      <c r="L72" s="23">
        <v>0</v>
      </c>
      <c r="M72" s="23">
        <v>0</v>
      </c>
      <c r="N72" s="23">
        <v>-5737910.914524</v>
      </c>
      <c r="O72" s="24">
        <v>0.5</v>
      </c>
      <c r="P72" s="23">
        <v>1985308.159708</v>
      </c>
    </row>
    <row r="73" spans="1:16" s="16" customFormat="1" ht="12.75">
      <c r="A73" t="s">
        <v>171</v>
      </c>
      <c r="B73" t="s">
        <v>64</v>
      </c>
      <c r="D73">
        <f t="shared" si="0"/>
        <v>65</v>
      </c>
      <c r="E73" s="23">
        <v>6084319.852013</v>
      </c>
      <c r="F73" s="23">
        <v>142806.269407</v>
      </c>
      <c r="G73" s="23">
        <v>0</v>
      </c>
      <c r="H73" s="23">
        <v>0</v>
      </c>
      <c r="I73" s="23">
        <v>0</v>
      </c>
      <c r="J73" s="23">
        <v>0</v>
      </c>
      <c r="K73" s="23">
        <v>74302.154838</v>
      </c>
      <c r="L73" s="23">
        <v>0</v>
      </c>
      <c r="M73" s="23">
        <v>0</v>
      </c>
      <c r="N73" s="23">
        <v>-32113367.175151</v>
      </c>
      <c r="O73" s="24">
        <v>0.5</v>
      </c>
      <c r="P73" s="23">
        <v>5627995.863112</v>
      </c>
    </row>
    <row r="74" spans="1:16" s="16" customFormat="1" ht="12.75">
      <c r="A74" t="s">
        <v>110</v>
      </c>
      <c r="B74" t="s">
        <v>65</v>
      </c>
      <c r="D74">
        <f aca="true" t="shared" si="1" ref="D74:D137">D73+1</f>
        <v>66</v>
      </c>
      <c r="E74" s="23">
        <v>2155667.322513</v>
      </c>
      <c r="F74" s="23">
        <v>32505.843626</v>
      </c>
      <c r="G74" s="23">
        <v>0</v>
      </c>
      <c r="H74" s="23">
        <v>0</v>
      </c>
      <c r="I74" s="23">
        <v>0</v>
      </c>
      <c r="J74" s="23">
        <v>0</v>
      </c>
      <c r="K74" s="23">
        <v>23274.431663</v>
      </c>
      <c r="L74" s="23">
        <v>0</v>
      </c>
      <c r="M74" s="23">
        <v>0</v>
      </c>
      <c r="N74" s="23">
        <v>-8479934.687081</v>
      </c>
      <c r="O74" s="24">
        <v>0.5</v>
      </c>
      <c r="P74" s="23">
        <v>1993992.273324</v>
      </c>
    </row>
    <row r="75" spans="1:16" s="16" customFormat="1" ht="12.75">
      <c r="A75" t="s">
        <v>111</v>
      </c>
      <c r="B75" t="s">
        <v>63</v>
      </c>
      <c r="D75">
        <f t="shared" si="1"/>
        <v>67</v>
      </c>
      <c r="E75" s="23">
        <v>2248181.210512</v>
      </c>
      <c r="F75" s="23">
        <v>65049.157026</v>
      </c>
      <c r="G75" s="23">
        <v>0</v>
      </c>
      <c r="H75" s="23">
        <v>0</v>
      </c>
      <c r="I75" s="23">
        <v>0</v>
      </c>
      <c r="J75" s="23">
        <v>0</v>
      </c>
      <c r="K75" s="23">
        <v>45953.41974</v>
      </c>
      <c r="L75" s="23">
        <v>0</v>
      </c>
      <c r="M75" s="23">
        <v>0</v>
      </c>
      <c r="N75" s="23">
        <v>-8820008.754174</v>
      </c>
      <c r="O75" s="24">
        <v>0.5</v>
      </c>
      <c r="P75" s="23">
        <v>2079567.619724</v>
      </c>
    </row>
    <row r="76" spans="1:16" s="16" customFormat="1" ht="13.5" thickBot="1">
      <c r="A76" t="s">
        <v>112</v>
      </c>
      <c r="B76" t="s">
        <v>30</v>
      </c>
      <c r="D76">
        <f t="shared" si="1"/>
        <v>68</v>
      </c>
      <c r="E76" s="23">
        <v>81950986.180381</v>
      </c>
      <c r="F76" s="23">
        <v>2452388.97908</v>
      </c>
      <c r="G76" s="23">
        <v>8617199.815519</v>
      </c>
      <c r="H76" s="23">
        <v>0</v>
      </c>
      <c r="I76" s="23">
        <v>0</v>
      </c>
      <c r="J76" s="23">
        <v>0</v>
      </c>
      <c r="K76" s="23">
        <v>0</v>
      </c>
      <c r="L76" s="23">
        <v>61051.295037</v>
      </c>
      <c r="M76" s="23">
        <v>5121909.597373</v>
      </c>
      <c r="N76" s="23">
        <v>56393861.976571</v>
      </c>
      <c r="O76" s="24">
        <v>0</v>
      </c>
      <c r="P76" s="23">
        <v>75804662.216852</v>
      </c>
    </row>
    <row r="77" spans="1:16" s="16" customFormat="1" ht="14.25" thickBot="1" thickTop="1">
      <c r="A77" s="14" t="s">
        <v>123</v>
      </c>
      <c r="B77" s="25" t="s">
        <v>335</v>
      </c>
      <c r="C77" s="25"/>
      <c r="D77" s="25">
        <f t="shared" si="1"/>
        <v>69</v>
      </c>
      <c r="E77" s="26">
        <v>98354808.529373</v>
      </c>
      <c r="F77" s="26">
        <v>2803747.123983</v>
      </c>
      <c r="G77" s="26">
        <v>8617199.815519</v>
      </c>
      <c r="H77" s="26">
        <v>0</v>
      </c>
      <c r="I77" s="26">
        <v>0</v>
      </c>
      <c r="J77" s="26">
        <v>0</v>
      </c>
      <c r="K77" s="26">
        <v>214978.756321</v>
      </c>
      <c r="L77" s="26">
        <v>61051.295037</v>
      </c>
      <c r="M77" s="26">
        <v>5121909.597373</v>
      </c>
      <c r="N77" s="26">
        <v>-21526806.598662</v>
      </c>
      <c r="O77" s="27">
        <v>0.179567</v>
      </c>
      <c r="P77" s="26">
        <v>90978197.88967</v>
      </c>
    </row>
    <row r="78" spans="1:16" s="16" customFormat="1" ht="14.25" thickBot="1" thickTop="1">
      <c r="A78" s="15" t="s">
        <v>256</v>
      </c>
      <c r="D78" s="16">
        <f t="shared" si="1"/>
        <v>70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8"/>
      <c r="P78" s="22"/>
    </row>
    <row r="79" spans="1:16" s="16" customFormat="1" ht="12.75">
      <c r="A79"/>
      <c r="B79" t="s">
        <v>31</v>
      </c>
      <c r="D79">
        <f t="shared" si="1"/>
        <v>71</v>
      </c>
      <c r="E79" s="23">
        <v>96985298.142819</v>
      </c>
      <c r="F79" s="23">
        <v>3127338.94441</v>
      </c>
      <c r="G79" s="23">
        <v>8984828.360822</v>
      </c>
      <c r="H79" s="23">
        <v>0</v>
      </c>
      <c r="I79" s="23">
        <v>0</v>
      </c>
      <c r="J79" s="23">
        <v>0</v>
      </c>
      <c r="K79" s="23">
        <v>0</v>
      </c>
      <c r="L79" s="23">
        <v>71314.75491</v>
      </c>
      <c r="M79" s="23">
        <v>4644713.288825</v>
      </c>
      <c r="N79" s="23">
        <v>78123973.870818</v>
      </c>
      <c r="O79" s="24">
        <v>0</v>
      </c>
      <c r="P79" s="23">
        <v>89711400.782107</v>
      </c>
    </row>
    <row r="80" spans="1:16" s="16" customFormat="1" ht="12.75">
      <c r="A80" t="s">
        <v>161</v>
      </c>
      <c r="B80" t="s">
        <v>66</v>
      </c>
      <c r="D80">
        <f t="shared" si="1"/>
        <v>72</v>
      </c>
      <c r="E80" s="23">
        <v>3460179.925924</v>
      </c>
      <c r="F80" s="23">
        <v>60189.490232</v>
      </c>
      <c r="G80" s="23">
        <v>0</v>
      </c>
      <c r="H80" s="23">
        <v>0</v>
      </c>
      <c r="I80" s="23">
        <v>0</v>
      </c>
      <c r="J80" s="23">
        <v>0</v>
      </c>
      <c r="K80" s="23">
        <v>20364.007684</v>
      </c>
      <c r="L80" s="23">
        <v>0</v>
      </c>
      <c r="M80" s="23">
        <v>0</v>
      </c>
      <c r="N80" s="23">
        <v>-9099026.028517</v>
      </c>
      <c r="O80" s="24">
        <v>0.5</v>
      </c>
      <c r="P80" s="23">
        <v>3200666.43148</v>
      </c>
    </row>
    <row r="81" spans="1:16" s="16" customFormat="1" ht="12.75">
      <c r="A81" t="s">
        <v>162</v>
      </c>
      <c r="B81" t="s">
        <v>69</v>
      </c>
      <c r="D81">
        <f t="shared" si="1"/>
        <v>73</v>
      </c>
      <c r="E81" s="23">
        <v>3323747.306473</v>
      </c>
      <c r="F81" s="23">
        <v>59469.418921</v>
      </c>
      <c r="G81" s="23">
        <v>0</v>
      </c>
      <c r="H81" s="23">
        <v>0</v>
      </c>
      <c r="I81" s="23">
        <v>0</v>
      </c>
      <c r="J81" s="23">
        <v>0</v>
      </c>
      <c r="K81" s="23">
        <v>54457.836629</v>
      </c>
      <c r="L81" s="23">
        <v>0</v>
      </c>
      <c r="M81" s="23">
        <v>0</v>
      </c>
      <c r="N81" s="23">
        <v>-7275219.956255</v>
      </c>
      <c r="O81" s="24">
        <v>0.5</v>
      </c>
      <c r="P81" s="23">
        <v>3074466.258488</v>
      </c>
    </row>
    <row r="82" spans="1:16" s="16" customFormat="1" ht="12.75">
      <c r="A82" t="s">
        <v>163</v>
      </c>
      <c r="B82" t="s">
        <v>68</v>
      </c>
      <c r="D82">
        <f t="shared" si="1"/>
        <v>74</v>
      </c>
      <c r="E82" s="23">
        <v>2580498.123118</v>
      </c>
      <c r="F82" s="23">
        <v>59070.28437</v>
      </c>
      <c r="G82" s="23">
        <v>0</v>
      </c>
      <c r="H82" s="23">
        <v>0</v>
      </c>
      <c r="I82" s="23">
        <v>0</v>
      </c>
      <c r="J82" s="23">
        <v>0</v>
      </c>
      <c r="K82" s="23">
        <v>35747.793649</v>
      </c>
      <c r="L82" s="23">
        <v>0</v>
      </c>
      <c r="M82" s="23">
        <v>0</v>
      </c>
      <c r="N82" s="23">
        <v>-7020510.620944</v>
      </c>
      <c r="O82" s="24">
        <v>0.5</v>
      </c>
      <c r="P82" s="23">
        <v>2386960.763884</v>
      </c>
    </row>
    <row r="83" spans="1:16" s="16" customFormat="1" ht="12.75">
      <c r="A83" t="s">
        <v>164</v>
      </c>
      <c r="B83" t="s">
        <v>67</v>
      </c>
      <c r="D83">
        <f t="shared" si="1"/>
        <v>75</v>
      </c>
      <c r="E83" s="23">
        <v>3612487.515273</v>
      </c>
      <c r="F83" s="23">
        <v>56354.540305</v>
      </c>
      <c r="G83" s="23">
        <v>0</v>
      </c>
      <c r="H83" s="23">
        <v>0</v>
      </c>
      <c r="I83" s="23">
        <v>0</v>
      </c>
      <c r="J83" s="23">
        <v>0</v>
      </c>
      <c r="K83" s="23">
        <v>37448.595571</v>
      </c>
      <c r="L83" s="23">
        <v>0</v>
      </c>
      <c r="M83" s="23">
        <v>0</v>
      </c>
      <c r="N83" s="23">
        <v>-14996861.428084</v>
      </c>
      <c r="O83" s="24">
        <v>0.5</v>
      </c>
      <c r="P83" s="23">
        <v>3341550.951628</v>
      </c>
    </row>
    <row r="84" spans="1:16" s="16" customFormat="1" ht="12.75">
      <c r="A84" t="s">
        <v>114</v>
      </c>
      <c r="B84" t="s">
        <v>282</v>
      </c>
      <c r="D84">
        <f t="shared" si="1"/>
        <v>76</v>
      </c>
      <c r="E84" s="23">
        <v>2739887.222216</v>
      </c>
      <c r="F84" s="23">
        <v>56571.620627</v>
      </c>
      <c r="G84" s="23">
        <v>0</v>
      </c>
      <c r="H84" s="23">
        <v>0</v>
      </c>
      <c r="I84" s="23">
        <v>0</v>
      </c>
      <c r="J84" s="23">
        <v>0</v>
      </c>
      <c r="K84" s="23">
        <v>31778.848552</v>
      </c>
      <c r="L84" s="23">
        <v>0</v>
      </c>
      <c r="M84" s="23">
        <v>0</v>
      </c>
      <c r="N84" s="23">
        <v>-5379390.295655</v>
      </c>
      <c r="O84" s="24">
        <v>0.5</v>
      </c>
      <c r="P84" s="23">
        <v>2534395.68055</v>
      </c>
    </row>
    <row r="85" spans="1:16" s="16" customFormat="1" ht="12.75">
      <c r="A85" t="s">
        <v>128</v>
      </c>
      <c r="B85" t="s">
        <v>283</v>
      </c>
      <c r="D85">
        <f t="shared" si="1"/>
        <v>77</v>
      </c>
      <c r="E85" s="23">
        <v>3275399.041784</v>
      </c>
      <c r="F85" s="23">
        <v>65954.948088</v>
      </c>
      <c r="G85" s="23">
        <v>0</v>
      </c>
      <c r="H85" s="23">
        <v>0</v>
      </c>
      <c r="I85" s="23">
        <v>0</v>
      </c>
      <c r="J85" s="23">
        <v>0</v>
      </c>
      <c r="K85" s="23">
        <v>31778.848552</v>
      </c>
      <c r="L85" s="23">
        <v>0</v>
      </c>
      <c r="M85" s="23">
        <v>0</v>
      </c>
      <c r="N85" s="23">
        <v>-10252469.580755</v>
      </c>
      <c r="O85" s="24">
        <v>0.5</v>
      </c>
      <c r="P85" s="23">
        <v>3029744.11365</v>
      </c>
    </row>
    <row r="86" spans="1:16" s="16" customFormat="1" ht="13.5" thickBot="1">
      <c r="A86" t="s">
        <v>231</v>
      </c>
      <c r="B86" t="s">
        <v>70</v>
      </c>
      <c r="D86">
        <f t="shared" si="1"/>
        <v>78</v>
      </c>
      <c r="E86" s="23">
        <v>2123482.892649</v>
      </c>
      <c r="F86" s="23">
        <v>55219.857797</v>
      </c>
      <c r="G86" s="23">
        <v>0</v>
      </c>
      <c r="H86" s="23">
        <v>0</v>
      </c>
      <c r="I86" s="23">
        <v>0</v>
      </c>
      <c r="J86" s="23">
        <v>0</v>
      </c>
      <c r="K86" s="23">
        <v>20364.007684</v>
      </c>
      <c r="L86" s="23">
        <v>0</v>
      </c>
      <c r="M86" s="23">
        <v>0</v>
      </c>
      <c r="N86" s="23">
        <v>-8688948.108379</v>
      </c>
      <c r="O86" s="24">
        <v>0.5</v>
      </c>
      <c r="P86" s="23">
        <v>1964221.6757</v>
      </c>
    </row>
    <row r="87" spans="1:16" s="16" customFormat="1" ht="14.25" thickBot="1" thickTop="1">
      <c r="A87" t="s">
        <v>165</v>
      </c>
      <c r="B87" s="25" t="s">
        <v>369</v>
      </c>
      <c r="C87" s="25"/>
      <c r="D87" s="25">
        <f t="shared" si="1"/>
        <v>79</v>
      </c>
      <c r="E87" s="26">
        <v>118100980.170257</v>
      </c>
      <c r="F87" s="26">
        <v>3540169.104749</v>
      </c>
      <c r="G87" s="26">
        <v>8984828.360822</v>
      </c>
      <c r="H87" s="26">
        <v>0</v>
      </c>
      <c r="I87" s="26">
        <v>0</v>
      </c>
      <c r="J87" s="26">
        <v>0</v>
      </c>
      <c r="K87" s="26">
        <v>231939.938322</v>
      </c>
      <c r="L87" s="26">
        <v>71314.75491</v>
      </c>
      <c r="M87" s="26">
        <v>4644713.288825</v>
      </c>
      <c r="N87" s="26">
        <v>15411547.85223</v>
      </c>
      <c r="O87" s="27">
        <v>0</v>
      </c>
      <c r="P87" s="26">
        <v>109243406.657487</v>
      </c>
    </row>
    <row r="88" spans="1:16" s="16" customFormat="1" ht="13.5" thickTop="1">
      <c r="A88" t="s">
        <v>166</v>
      </c>
      <c r="D88" s="16">
        <f t="shared" si="1"/>
        <v>80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8"/>
      <c r="P88" s="22"/>
    </row>
    <row r="89" spans="1:16" s="16" customFormat="1" ht="13.5" thickBot="1">
      <c r="A89" s="14" t="s">
        <v>167</v>
      </c>
      <c r="B89" t="s">
        <v>20</v>
      </c>
      <c r="D89">
        <f t="shared" si="1"/>
        <v>81</v>
      </c>
      <c r="E89" s="23">
        <v>64896216.582811</v>
      </c>
      <c r="F89" s="23">
        <v>830247.924331</v>
      </c>
      <c r="G89" s="23">
        <v>4140580.978476</v>
      </c>
      <c r="H89" s="23">
        <v>0</v>
      </c>
      <c r="I89" s="23">
        <v>0</v>
      </c>
      <c r="J89" s="23">
        <v>0</v>
      </c>
      <c r="K89" s="23">
        <v>255167.125486</v>
      </c>
      <c r="L89" s="23">
        <v>49158.71455</v>
      </c>
      <c r="M89" s="23">
        <v>5000338.915179</v>
      </c>
      <c r="N89" s="23">
        <v>24926199.004111</v>
      </c>
      <c r="O89" s="24">
        <v>0</v>
      </c>
      <c r="P89" s="23">
        <v>60029000.3391</v>
      </c>
    </row>
    <row r="90" spans="1:16" s="16" customFormat="1" ht="14.25" thickBot="1" thickTop="1">
      <c r="A90" s="15" t="s">
        <v>257</v>
      </c>
      <c r="B90" t="s">
        <v>33</v>
      </c>
      <c r="D90">
        <f t="shared" si="1"/>
        <v>82</v>
      </c>
      <c r="E90" s="23">
        <v>90121819.39495</v>
      </c>
      <c r="F90" s="23">
        <v>3015594.710483</v>
      </c>
      <c r="G90" s="23">
        <v>9079136.670824</v>
      </c>
      <c r="H90" s="23">
        <v>0</v>
      </c>
      <c r="I90" s="23">
        <v>0</v>
      </c>
      <c r="J90" s="23">
        <v>0</v>
      </c>
      <c r="K90" s="23">
        <v>0</v>
      </c>
      <c r="L90" s="23">
        <v>66916.129251</v>
      </c>
      <c r="M90" s="23">
        <v>8424594.866349</v>
      </c>
      <c r="N90" s="23">
        <v>66821224.079548</v>
      </c>
      <c r="O90" s="24">
        <v>0</v>
      </c>
      <c r="P90" s="23">
        <v>83362682.940328</v>
      </c>
    </row>
    <row r="91" spans="1:16" s="16" customFormat="1" ht="12.75">
      <c r="A91"/>
      <c r="B91" t="s">
        <v>284</v>
      </c>
      <c r="D91">
        <f t="shared" si="1"/>
        <v>83</v>
      </c>
      <c r="E91" s="23">
        <v>8566502.436214</v>
      </c>
      <c r="F91" s="23">
        <v>247371.376065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5161832.500809</v>
      </c>
      <c r="O91" s="24">
        <v>0</v>
      </c>
      <c r="P91" s="23">
        <v>7924014.753498</v>
      </c>
    </row>
    <row r="92" spans="1:16" s="16" customFormat="1" ht="12.75">
      <c r="A92" t="s">
        <v>129</v>
      </c>
      <c r="B92" t="s">
        <v>76</v>
      </c>
      <c r="D92">
        <f t="shared" si="1"/>
        <v>84</v>
      </c>
      <c r="E92" s="23">
        <v>2090991.172956</v>
      </c>
      <c r="F92" s="23">
        <v>38531.5535</v>
      </c>
      <c r="G92" s="23">
        <v>0</v>
      </c>
      <c r="H92" s="23">
        <v>0</v>
      </c>
      <c r="I92" s="23">
        <v>0</v>
      </c>
      <c r="J92" s="23">
        <v>0</v>
      </c>
      <c r="K92" s="23">
        <v>20364.007684</v>
      </c>
      <c r="L92" s="23">
        <v>0</v>
      </c>
      <c r="M92" s="23">
        <v>0</v>
      </c>
      <c r="N92" s="23">
        <v>-5713253.262978</v>
      </c>
      <c r="O92" s="24">
        <v>0.5</v>
      </c>
      <c r="P92" s="23">
        <v>1934166.834984</v>
      </c>
    </row>
    <row r="93" spans="1:16" s="16" customFormat="1" ht="12.75">
      <c r="A93" t="s">
        <v>168</v>
      </c>
      <c r="B93" t="s">
        <v>78</v>
      </c>
      <c r="D93">
        <f t="shared" si="1"/>
        <v>85</v>
      </c>
      <c r="E93" s="23">
        <v>2335537.906763</v>
      </c>
      <c r="F93" s="23">
        <v>52996.108158</v>
      </c>
      <c r="G93" s="23">
        <v>0</v>
      </c>
      <c r="H93" s="23">
        <v>0</v>
      </c>
      <c r="I93" s="23">
        <v>0</v>
      </c>
      <c r="J93" s="23">
        <v>0</v>
      </c>
      <c r="K93" s="23">
        <v>23274.431663</v>
      </c>
      <c r="L93" s="23">
        <v>0</v>
      </c>
      <c r="M93" s="23">
        <v>0</v>
      </c>
      <c r="N93" s="23">
        <v>-4627519.122099</v>
      </c>
      <c r="O93" s="24">
        <v>0.5</v>
      </c>
      <c r="P93" s="23">
        <v>2160372.563755</v>
      </c>
    </row>
    <row r="94" spans="1:16" s="16" customFormat="1" ht="13.5" thickBot="1">
      <c r="A94" s="14" t="s">
        <v>169</v>
      </c>
      <c r="B94" t="s">
        <v>75</v>
      </c>
      <c r="D94">
        <f t="shared" si="1"/>
        <v>86</v>
      </c>
      <c r="E94" s="23">
        <v>3327304.97483</v>
      </c>
      <c r="F94" s="23">
        <v>70368.643113</v>
      </c>
      <c r="G94" s="23">
        <v>0</v>
      </c>
      <c r="H94" s="23">
        <v>0</v>
      </c>
      <c r="I94" s="23">
        <v>0</v>
      </c>
      <c r="J94" s="23">
        <v>0</v>
      </c>
      <c r="K94" s="23">
        <v>51623.16676</v>
      </c>
      <c r="L94" s="23">
        <v>0</v>
      </c>
      <c r="M94" s="23">
        <v>0</v>
      </c>
      <c r="N94" s="23">
        <v>-9329494.377923</v>
      </c>
      <c r="O94" s="24">
        <v>0.5</v>
      </c>
      <c r="P94" s="23">
        <v>3077757.101718</v>
      </c>
    </row>
    <row r="95" spans="1:16" s="16" customFormat="1" ht="14.25" thickBot="1" thickTop="1">
      <c r="A95" s="15" t="s">
        <v>258</v>
      </c>
      <c r="B95" t="s">
        <v>77</v>
      </c>
      <c r="D95">
        <f t="shared" si="1"/>
        <v>87</v>
      </c>
      <c r="E95" s="23">
        <v>2515436.550676</v>
      </c>
      <c r="F95" s="23">
        <v>70132.827904</v>
      </c>
      <c r="G95" s="23">
        <v>0</v>
      </c>
      <c r="H95" s="23">
        <v>0</v>
      </c>
      <c r="I95" s="23">
        <v>0</v>
      </c>
      <c r="J95" s="23">
        <v>0</v>
      </c>
      <c r="K95" s="23">
        <v>20439.354513</v>
      </c>
      <c r="L95" s="23">
        <v>0</v>
      </c>
      <c r="M95" s="23">
        <v>0</v>
      </c>
      <c r="N95" s="23">
        <v>-14104383.665435</v>
      </c>
      <c r="O95" s="24">
        <v>0.5</v>
      </c>
      <c r="P95" s="23">
        <v>2326778.809375</v>
      </c>
    </row>
    <row r="96" spans="1:16" s="16" customFormat="1" ht="14.25" thickBot="1" thickTop="1">
      <c r="A96"/>
      <c r="B96" s="25" t="s">
        <v>338</v>
      </c>
      <c r="C96" s="25"/>
      <c r="D96" s="25">
        <f t="shared" si="1"/>
        <v>88</v>
      </c>
      <c r="E96" s="26">
        <v>173853809.019199</v>
      </c>
      <c r="F96" s="26">
        <v>4325243.143554</v>
      </c>
      <c r="G96" s="26">
        <v>13219717.6493</v>
      </c>
      <c r="H96" s="26">
        <v>0</v>
      </c>
      <c r="I96" s="26">
        <v>0</v>
      </c>
      <c r="J96" s="26">
        <v>0</v>
      </c>
      <c r="K96" s="26">
        <v>370868.086106</v>
      </c>
      <c r="L96" s="26">
        <v>116074.8438</v>
      </c>
      <c r="M96" s="26">
        <v>13424933.781528</v>
      </c>
      <c r="N96" s="26">
        <v>63134605.156033</v>
      </c>
      <c r="O96" s="27">
        <v>0</v>
      </c>
      <c r="P96" s="26">
        <v>160814773.342759</v>
      </c>
    </row>
    <row r="97" spans="1:16" s="16" customFormat="1" ht="13.5" thickTop="1">
      <c r="A97" t="s">
        <v>96</v>
      </c>
      <c r="D97" s="16">
        <f t="shared" si="1"/>
        <v>89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8"/>
      <c r="P97" s="22"/>
    </row>
    <row r="98" spans="1:16" s="16" customFormat="1" ht="12.75">
      <c r="A98" t="s">
        <v>97</v>
      </c>
      <c r="B98" t="s">
        <v>80</v>
      </c>
      <c r="D98">
        <f t="shared" si="1"/>
        <v>90</v>
      </c>
      <c r="E98" s="23">
        <v>1904727.656045</v>
      </c>
      <c r="F98" s="23">
        <v>47236.352224</v>
      </c>
      <c r="G98" s="23">
        <v>0</v>
      </c>
      <c r="H98" s="23">
        <v>0</v>
      </c>
      <c r="I98" s="23">
        <v>0</v>
      </c>
      <c r="J98" s="23">
        <v>0</v>
      </c>
      <c r="K98" s="23">
        <v>20364.007684</v>
      </c>
      <c r="L98" s="23">
        <v>0</v>
      </c>
      <c r="M98" s="23">
        <v>0</v>
      </c>
      <c r="N98" s="23">
        <v>-7071582.16395</v>
      </c>
      <c r="O98" s="24">
        <v>0.5</v>
      </c>
      <c r="P98" s="23">
        <v>1761873.081842</v>
      </c>
    </row>
    <row r="99" spans="1:16" s="16" customFormat="1" ht="12.75">
      <c r="A99" t="s">
        <v>98</v>
      </c>
      <c r="B99" t="s">
        <v>81</v>
      </c>
      <c r="D99">
        <f t="shared" si="1"/>
        <v>91</v>
      </c>
      <c r="E99" s="23">
        <v>1784856.154785</v>
      </c>
      <c r="F99" s="23">
        <v>24934.098289</v>
      </c>
      <c r="G99" s="23">
        <v>0</v>
      </c>
      <c r="H99" s="23">
        <v>0</v>
      </c>
      <c r="I99" s="23">
        <v>0</v>
      </c>
      <c r="J99" s="23">
        <v>0</v>
      </c>
      <c r="K99" s="23">
        <v>20364.007684</v>
      </c>
      <c r="L99" s="23">
        <v>0</v>
      </c>
      <c r="M99" s="23">
        <v>0</v>
      </c>
      <c r="N99" s="23">
        <v>-6834829.943637</v>
      </c>
      <c r="O99" s="24">
        <v>0.5</v>
      </c>
      <c r="P99" s="23">
        <v>1650991.943176</v>
      </c>
    </row>
    <row r="100" spans="1:16" s="16" customFormat="1" ht="12.75">
      <c r="A100" t="s">
        <v>99</v>
      </c>
      <c r="B100" t="s">
        <v>82</v>
      </c>
      <c r="D100">
        <f t="shared" si="1"/>
        <v>92</v>
      </c>
      <c r="E100" s="23">
        <v>3880559.147851</v>
      </c>
      <c r="F100" s="23">
        <v>131809.297978</v>
      </c>
      <c r="G100" s="23">
        <v>0</v>
      </c>
      <c r="H100" s="23">
        <v>0</v>
      </c>
      <c r="I100" s="23">
        <v>0</v>
      </c>
      <c r="J100" s="23">
        <v>0</v>
      </c>
      <c r="K100" s="23">
        <v>51623.16676</v>
      </c>
      <c r="L100" s="23">
        <v>0</v>
      </c>
      <c r="M100" s="23">
        <v>0</v>
      </c>
      <c r="N100" s="23">
        <v>-17591072.862258</v>
      </c>
      <c r="O100" s="24">
        <v>0.5</v>
      </c>
      <c r="P100" s="23">
        <v>3589517.211763</v>
      </c>
    </row>
    <row r="101" spans="1:16" s="16" customFormat="1" ht="12.75">
      <c r="A101" t="s">
        <v>100</v>
      </c>
      <c r="B101" t="s">
        <v>83</v>
      </c>
      <c r="D101">
        <f t="shared" si="1"/>
        <v>93</v>
      </c>
      <c r="E101" s="23">
        <v>2025404.761961</v>
      </c>
      <c r="F101" s="23">
        <v>55094.41551</v>
      </c>
      <c r="G101" s="23">
        <v>0</v>
      </c>
      <c r="H101" s="23">
        <v>0</v>
      </c>
      <c r="I101" s="23">
        <v>0</v>
      </c>
      <c r="J101" s="23">
        <v>0</v>
      </c>
      <c r="K101" s="23">
        <v>23274.431663</v>
      </c>
      <c r="L101" s="23">
        <v>0</v>
      </c>
      <c r="M101" s="23">
        <v>0</v>
      </c>
      <c r="N101" s="23">
        <v>-6437527.238709</v>
      </c>
      <c r="O101" s="24">
        <v>0.5</v>
      </c>
      <c r="P101" s="23">
        <v>1873499.404814</v>
      </c>
    </row>
    <row r="102" spans="1:16" s="16" customFormat="1" ht="12.75">
      <c r="A102" t="s">
        <v>101</v>
      </c>
      <c r="B102" t="s">
        <v>84</v>
      </c>
      <c r="D102">
        <f t="shared" si="1"/>
        <v>94</v>
      </c>
      <c r="E102" s="23">
        <v>2243997.787801</v>
      </c>
      <c r="F102" s="23">
        <v>68135.118751</v>
      </c>
      <c r="G102" s="23">
        <v>0</v>
      </c>
      <c r="H102" s="23">
        <v>0</v>
      </c>
      <c r="I102" s="23">
        <v>0</v>
      </c>
      <c r="J102" s="23">
        <v>0</v>
      </c>
      <c r="K102" s="23">
        <v>20364.007684</v>
      </c>
      <c r="L102" s="23">
        <v>0</v>
      </c>
      <c r="M102" s="23">
        <v>0</v>
      </c>
      <c r="N102" s="23">
        <v>-15617674.706496</v>
      </c>
      <c r="O102" s="24">
        <v>0.5</v>
      </c>
      <c r="P102" s="23">
        <v>2075697.953716</v>
      </c>
    </row>
    <row r="103" spans="1:16" s="16" customFormat="1" ht="12.75">
      <c r="A103" t="s">
        <v>102</v>
      </c>
      <c r="B103" t="s">
        <v>85</v>
      </c>
      <c r="D103">
        <f t="shared" si="1"/>
        <v>95</v>
      </c>
      <c r="E103" s="23">
        <v>2565738.393833</v>
      </c>
      <c r="F103" s="23">
        <v>75711.75145</v>
      </c>
      <c r="G103" s="23">
        <v>0</v>
      </c>
      <c r="H103" s="23">
        <v>0</v>
      </c>
      <c r="I103" s="23">
        <v>0</v>
      </c>
      <c r="J103" s="23">
        <v>0</v>
      </c>
      <c r="K103" s="23">
        <v>28944.178682</v>
      </c>
      <c r="L103" s="23">
        <v>0</v>
      </c>
      <c r="M103" s="23">
        <v>0</v>
      </c>
      <c r="N103" s="23">
        <v>-16656596.217379</v>
      </c>
      <c r="O103" s="24">
        <v>0.5</v>
      </c>
      <c r="P103" s="23">
        <v>2373308.014295</v>
      </c>
    </row>
    <row r="104" spans="1:16" s="16" customFormat="1" ht="12.75">
      <c r="A104" t="s">
        <v>103</v>
      </c>
      <c r="B104" t="s">
        <v>285</v>
      </c>
      <c r="D104">
        <f t="shared" si="1"/>
        <v>96</v>
      </c>
      <c r="E104" s="23">
        <v>3601656.324024</v>
      </c>
      <c r="F104" s="23">
        <v>60295.383072</v>
      </c>
      <c r="G104" s="23">
        <v>0</v>
      </c>
      <c r="H104" s="23">
        <v>0</v>
      </c>
      <c r="I104" s="23">
        <v>0</v>
      </c>
      <c r="J104" s="23">
        <v>0</v>
      </c>
      <c r="K104" s="23">
        <v>40283.672721</v>
      </c>
      <c r="L104" s="23">
        <v>0</v>
      </c>
      <c r="M104" s="23">
        <v>0</v>
      </c>
      <c r="N104" s="23">
        <v>-6890570.640472</v>
      </c>
      <c r="O104" s="24">
        <v>0.5</v>
      </c>
      <c r="P104" s="23">
        <v>3331532.099722</v>
      </c>
    </row>
    <row r="105" spans="1:16" s="16" customFormat="1" ht="13.5" thickBot="1">
      <c r="A105" s="14" t="s">
        <v>104</v>
      </c>
      <c r="B105" t="s">
        <v>34</v>
      </c>
      <c r="D105">
        <f t="shared" si="1"/>
        <v>97</v>
      </c>
      <c r="E105" s="23">
        <v>91469076.790762</v>
      </c>
      <c r="F105" s="23">
        <v>2940862.467803</v>
      </c>
      <c r="G105" s="23">
        <v>7876090.412621</v>
      </c>
      <c r="H105" s="23">
        <v>0</v>
      </c>
      <c r="I105" s="23">
        <v>0</v>
      </c>
      <c r="J105" s="23">
        <v>0</v>
      </c>
      <c r="K105" s="23">
        <v>0</v>
      </c>
      <c r="L105" s="23">
        <v>70337.282542</v>
      </c>
      <c r="M105" s="23">
        <v>5886585.009681</v>
      </c>
      <c r="N105" s="23">
        <v>67692377.887943</v>
      </c>
      <c r="O105" s="24">
        <v>0</v>
      </c>
      <c r="P105" s="23">
        <v>84608896.031455</v>
      </c>
    </row>
    <row r="106" spans="1:16" s="16" customFormat="1" ht="14.25" thickBot="1" thickTop="1">
      <c r="A106" s="15" t="s">
        <v>259</v>
      </c>
      <c r="B106" s="25" t="s">
        <v>336</v>
      </c>
      <c r="C106" s="25"/>
      <c r="D106" s="25">
        <f t="shared" si="1"/>
        <v>98</v>
      </c>
      <c r="E106" s="26">
        <v>109476017.017062</v>
      </c>
      <c r="F106" s="26">
        <v>3404078.885076</v>
      </c>
      <c r="G106" s="26">
        <v>7876090.412621</v>
      </c>
      <c r="H106" s="26">
        <v>0</v>
      </c>
      <c r="I106" s="26">
        <v>0</v>
      </c>
      <c r="J106" s="26">
        <v>0</v>
      </c>
      <c r="K106" s="26">
        <v>205217.472878</v>
      </c>
      <c r="L106" s="26">
        <v>70337.282542</v>
      </c>
      <c r="M106" s="26">
        <v>5886585.009681</v>
      </c>
      <c r="N106" s="26">
        <v>-9407475.884958</v>
      </c>
      <c r="O106" s="27">
        <v>0.079132</v>
      </c>
      <c r="P106" s="26">
        <v>101265315.740782</v>
      </c>
    </row>
    <row r="107" spans="1:16" s="16" customFormat="1" ht="12.75">
      <c r="A107"/>
      <c r="D107" s="16">
        <f t="shared" si="1"/>
        <v>99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8"/>
      <c r="P107" s="22"/>
    </row>
    <row r="108" spans="1:16" s="16" customFormat="1" ht="12.75">
      <c r="A108" t="s">
        <v>170</v>
      </c>
      <c r="B108" t="s">
        <v>36</v>
      </c>
      <c r="D108">
        <f t="shared" si="1"/>
        <v>100</v>
      </c>
      <c r="E108" s="23">
        <v>56542980.989971</v>
      </c>
      <c r="F108" s="23">
        <v>2225919.627782</v>
      </c>
      <c r="G108" s="23">
        <v>6159975.144948</v>
      </c>
      <c r="H108" s="23">
        <v>0</v>
      </c>
      <c r="I108" s="23">
        <v>0</v>
      </c>
      <c r="J108" s="23">
        <v>0</v>
      </c>
      <c r="K108" s="23">
        <v>0</v>
      </c>
      <c r="L108" s="23">
        <v>58363.246023</v>
      </c>
      <c r="M108" s="23">
        <v>4111253.670726</v>
      </c>
      <c r="N108" s="23">
        <v>39978988.144329</v>
      </c>
      <c r="O108" s="24">
        <v>0</v>
      </c>
      <c r="P108" s="23">
        <v>52302257.415723</v>
      </c>
    </row>
    <row r="109" spans="1:16" s="16" customFormat="1" ht="13.5" thickBot="1">
      <c r="A109" s="14" t="s">
        <v>130</v>
      </c>
      <c r="B109" t="s">
        <v>93</v>
      </c>
      <c r="D109">
        <f t="shared" si="1"/>
        <v>101</v>
      </c>
      <c r="E109" s="23">
        <v>2362102.647867</v>
      </c>
      <c r="F109" s="23">
        <v>53303.197394</v>
      </c>
      <c r="G109" s="23">
        <v>0</v>
      </c>
      <c r="H109" s="23">
        <v>0</v>
      </c>
      <c r="I109" s="23">
        <v>0</v>
      </c>
      <c r="J109" s="23">
        <v>0</v>
      </c>
      <c r="K109" s="23">
        <v>35747.793649</v>
      </c>
      <c r="L109" s="23">
        <v>0</v>
      </c>
      <c r="M109" s="23">
        <v>0</v>
      </c>
      <c r="N109" s="23">
        <v>-13183102.355666</v>
      </c>
      <c r="O109" s="24">
        <v>0.5</v>
      </c>
      <c r="P109" s="23">
        <v>2184944.949277</v>
      </c>
    </row>
    <row r="110" spans="1:16" s="16" customFormat="1" ht="14.25" thickBot="1" thickTop="1">
      <c r="A110" s="15" t="s">
        <v>260</v>
      </c>
      <c r="B110" t="s">
        <v>92</v>
      </c>
      <c r="D110">
        <f t="shared" si="1"/>
        <v>102</v>
      </c>
      <c r="E110" s="23">
        <v>2329078.310926</v>
      </c>
      <c r="F110" s="23">
        <v>54451.727427</v>
      </c>
      <c r="G110" s="23">
        <v>0</v>
      </c>
      <c r="H110" s="23">
        <v>0</v>
      </c>
      <c r="I110" s="23">
        <v>0</v>
      </c>
      <c r="J110" s="23">
        <v>0</v>
      </c>
      <c r="K110" s="23">
        <v>65797.330668</v>
      </c>
      <c r="L110" s="23">
        <v>0</v>
      </c>
      <c r="M110" s="23">
        <v>0</v>
      </c>
      <c r="N110" s="23">
        <v>-13419363.02815</v>
      </c>
      <c r="O110" s="24">
        <v>0.5</v>
      </c>
      <c r="P110" s="23">
        <v>2154397.437606</v>
      </c>
    </row>
    <row r="111" spans="2:16" s="16" customFormat="1" ht="12.75">
      <c r="B111" t="s">
        <v>94</v>
      </c>
      <c r="D111">
        <f t="shared" si="1"/>
        <v>103</v>
      </c>
      <c r="E111" s="23">
        <v>2532169.55469</v>
      </c>
      <c r="F111" s="23">
        <v>70637.040735</v>
      </c>
      <c r="G111" s="23">
        <v>0</v>
      </c>
      <c r="H111" s="23">
        <v>0</v>
      </c>
      <c r="I111" s="23">
        <v>0</v>
      </c>
      <c r="J111" s="23">
        <v>0</v>
      </c>
      <c r="K111" s="23">
        <v>44252.210538</v>
      </c>
      <c r="L111" s="23">
        <v>0</v>
      </c>
      <c r="M111" s="23">
        <v>0</v>
      </c>
      <c r="N111" s="23">
        <v>-8748878.44896</v>
      </c>
      <c r="O111" s="24">
        <v>0.5</v>
      </c>
      <c r="P111" s="23">
        <v>2342256.838088</v>
      </c>
    </row>
    <row r="112" spans="1:16" s="16" customFormat="1" ht="13.5" thickBot="1">
      <c r="A112" s="17" t="s">
        <v>172</v>
      </c>
      <c r="B112" t="s">
        <v>90</v>
      </c>
      <c r="D112">
        <f t="shared" si="1"/>
        <v>104</v>
      </c>
      <c r="E112" s="23">
        <v>1628355.563157</v>
      </c>
      <c r="F112" s="23">
        <v>41135.295522</v>
      </c>
      <c r="G112" s="23">
        <v>0</v>
      </c>
      <c r="H112" s="23">
        <v>0</v>
      </c>
      <c r="I112" s="23">
        <v>0</v>
      </c>
      <c r="J112" s="23">
        <v>0</v>
      </c>
      <c r="K112" s="23">
        <v>41417.540669</v>
      </c>
      <c r="L112" s="23">
        <v>0</v>
      </c>
      <c r="M112" s="23">
        <v>0</v>
      </c>
      <c r="N112" s="23">
        <v>-4718172.312636</v>
      </c>
      <c r="O112" s="24">
        <v>0.5</v>
      </c>
      <c r="P112" s="23">
        <v>1506228.895921</v>
      </c>
    </row>
    <row r="113" spans="1:16" s="16" customFormat="1" ht="14.25" thickBot="1" thickTop="1">
      <c r="A113" s="17" t="s">
        <v>173</v>
      </c>
      <c r="B113" s="25" t="s">
        <v>339</v>
      </c>
      <c r="C113" s="25"/>
      <c r="D113" s="25">
        <f t="shared" si="1"/>
        <v>105</v>
      </c>
      <c r="E113" s="26">
        <v>65394687.066611</v>
      </c>
      <c r="F113" s="26">
        <v>2445446.88886</v>
      </c>
      <c r="G113" s="26">
        <v>6159975.144948</v>
      </c>
      <c r="H113" s="26">
        <v>0</v>
      </c>
      <c r="I113" s="26">
        <v>0</v>
      </c>
      <c r="J113" s="26">
        <v>0</v>
      </c>
      <c r="K113" s="26">
        <v>187214.875525</v>
      </c>
      <c r="L113" s="26">
        <v>58363.246023</v>
      </c>
      <c r="M113" s="26">
        <v>4111253.670726</v>
      </c>
      <c r="N113" s="26">
        <v>-90528.001083</v>
      </c>
      <c r="O113" s="27">
        <v>0.0013824</v>
      </c>
      <c r="P113" s="26">
        <v>60490085.536615</v>
      </c>
    </row>
    <row r="114" spans="1:16" s="16" customFormat="1" ht="13.5" thickTop="1">
      <c r="A114" s="17" t="s">
        <v>174</v>
      </c>
      <c r="D114" s="16">
        <f t="shared" si="1"/>
        <v>106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8"/>
      <c r="P114" s="22"/>
    </row>
    <row r="115" spans="1:16" s="16" customFormat="1" ht="12.75">
      <c r="A115" s="17" t="s">
        <v>175</v>
      </c>
      <c r="B115" t="s">
        <v>17</v>
      </c>
      <c r="D115">
        <f t="shared" si="1"/>
        <v>107</v>
      </c>
      <c r="E115" s="23">
        <v>14990522.579365</v>
      </c>
      <c r="F115" s="23">
        <v>493551.45768</v>
      </c>
      <c r="G115" s="23">
        <v>1420448.884182</v>
      </c>
      <c r="H115" s="23">
        <v>0</v>
      </c>
      <c r="I115" s="23">
        <v>0</v>
      </c>
      <c r="J115" s="23">
        <v>0</v>
      </c>
      <c r="K115" s="23">
        <v>20364.007684</v>
      </c>
      <c r="L115" s="23">
        <v>48669.978365</v>
      </c>
      <c r="M115" s="23">
        <v>3323072.084349</v>
      </c>
      <c r="N115" s="23">
        <v>-10978949.295837</v>
      </c>
      <c r="O115" s="24">
        <v>0.422764</v>
      </c>
      <c r="P115" s="23">
        <v>13866233.385913</v>
      </c>
    </row>
    <row r="116" spans="1:16" s="16" customFormat="1" ht="13.5" thickBot="1">
      <c r="A116" s="17" t="s">
        <v>176</v>
      </c>
      <c r="B116" t="s">
        <v>22</v>
      </c>
      <c r="D116">
        <f t="shared" si="1"/>
        <v>108</v>
      </c>
      <c r="E116" s="23">
        <v>16120645.588294</v>
      </c>
      <c r="F116" s="23">
        <v>807633.693798</v>
      </c>
      <c r="G116" s="23">
        <v>1800898.317677</v>
      </c>
      <c r="H116" s="23">
        <v>0</v>
      </c>
      <c r="I116" s="23">
        <v>0</v>
      </c>
      <c r="J116" s="23">
        <v>0</v>
      </c>
      <c r="K116" s="23">
        <v>52190.100734</v>
      </c>
      <c r="L116" s="23">
        <v>51724.579518</v>
      </c>
      <c r="M116" s="23">
        <v>1325257.852241</v>
      </c>
      <c r="N116" s="23">
        <v>-21957177.631779</v>
      </c>
      <c r="O116" s="24">
        <v>0.5</v>
      </c>
      <c r="P116" s="23">
        <v>14911597.169172</v>
      </c>
    </row>
    <row r="117" spans="1:16" s="16" customFormat="1" ht="14.25" thickBot="1" thickTop="1">
      <c r="A117" s="17" t="s">
        <v>131</v>
      </c>
      <c r="B117" s="25" t="s">
        <v>337</v>
      </c>
      <c r="C117" s="25"/>
      <c r="D117" s="25">
        <f t="shared" si="1"/>
        <v>109</v>
      </c>
      <c r="E117" s="26">
        <v>31111168.16766</v>
      </c>
      <c r="F117" s="26">
        <v>1301185.151477</v>
      </c>
      <c r="G117" s="26">
        <v>3221347.201859</v>
      </c>
      <c r="H117" s="26">
        <v>0</v>
      </c>
      <c r="I117" s="26">
        <v>0</v>
      </c>
      <c r="J117" s="26">
        <v>0</v>
      </c>
      <c r="K117" s="26">
        <v>72554.108418</v>
      </c>
      <c r="L117" s="26">
        <v>100394.557884</v>
      </c>
      <c r="M117" s="26">
        <v>4648329.93659</v>
      </c>
      <c r="N117" s="26">
        <v>-32936126.927616</v>
      </c>
      <c r="O117" s="27">
        <v>0.5</v>
      </c>
      <c r="P117" s="26">
        <v>28777830.555085</v>
      </c>
    </row>
    <row r="118" spans="1:16" s="16" customFormat="1" ht="14.25" thickBot="1" thickTop="1">
      <c r="A118" s="18" t="s">
        <v>177</v>
      </c>
      <c r="D118" s="16">
        <f t="shared" si="1"/>
        <v>110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8"/>
      <c r="P118" s="22"/>
    </row>
    <row r="119" spans="1:16" s="16" customFormat="1" ht="14.25" thickBot="1" thickTop="1">
      <c r="A119" s="15" t="s">
        <v>261</v>
      </c>
      <c r="B119" t="s">
        <v>24</v>
      </c>
      <c r="D119">
        <f t="shared" si="1"/>
        <v>111</v>
      </c>
      <c r="E119" s="23">
        <v>39638215.803875</v>
      </c>
      <c r="F119" s="23">
        <v>2347160.820332</v>
      </c>
      <c r="G119" s="23">
        <v>5330339.658521</v>
      </c>
      <c r="H119" s="23">
        <v>0</v>
      </c>
      <c r="I119" s="23">
        <v>0</v>
      </c>
      <c r="J119" s="23">
        <v>0</v>
      </c>
      <c r="K119" s="23">
        <v>0</v>
      </c>
      <c r="L119" s="23">
        <v>65735.016805</v>
      </c>
      <c r="M119" s="23">
        <v>6692799.739423</v>
      </c>
      <c r="N119" s="23">
        <v>24708881.11741</v>
      </c>
      <c r="O119" s="24">
        <v>0</v>
      </c>
      <c r="P119" s="23">
        <v>36665349.618584</v>
      </c>
    </row>
    <row r="120" spans="1:16" s="16" customFormat="1" ht="13.5" thickBot="1">
      <c r="A120"/>
      <c r="B120" t="s">
        <v>37</v>
      </c>
      <c r="D120">
        <f t="shared" si="1"/>
        <v>112</v>
      </c>
      <c r="E120" s="23">
        <v>3547238.341222</v>
      </c>
      <c r="F120" s="23">
        <v>99457.81353</v>
      </c>
      <c r="G120" s="23">
        <v>0</v>
      </c>
      <c r="H120" s="23">
        <v>0</v>
      </c>
      <c r="I120" s="23">
        <v>0</v>
      </c>
      <c r="J120" s="23">
        <v>0</v>
      </c>
      <c r="K120" s="23">
        <v>22018.786949</v>
      </c>
      <c r="L120" s="23">
        <v>0</v>
      </c>
      <c r="M120" s="23">
        <v>0</v>
      </c>
      <c r="N120" s="23">
        <v>-15722133.986838</v>
      </c>
      <c r="O120" s="24">
        <v>0.5</v>
      </c>
      <c r="P120" s="23">
        <v>3281195.46563</v>
      </c>
    </row>
    <row r="121" spans="1:16" s="16" customFormat="1" ht="14.25" thickBot="1" thickTop="1">
      <c r="A121" t="s">
        <v>178</v>
      </c>
      <c r="B121" s="25" t="s">
        <v>250</v>
      </c>
      <c r="C121" s="25"/>
      <c r="D121" s="25">
        <f t="shared" si="1"/>
        <v>113</v>
      </c>
      <c r="E121" s="26">
        <v>43185454.145097</v>
      </c>
      <c r="F121" s="26">
        <v>2446618.633862</v>
      </c>
      <c r="G121" s="26">
        <v>5330339.658521</v>
      </c>
      <c r="H121" s="26">
        <v>0</v>
      </c>
      <c r="I121" s="26">
        <v>0</v>
      </c>
      <c r="J121" s="26">
        <v>0</v>
      </c>
      <c r="K121" s="26">
        <v>22018.786949</v>
      </c>
      <c r="L121" s="26">
        <v>65735.016805</v>
      </c>
      <c r="M121" s="26">
        <v>6692799.739423</v>
      </c>
      <c r="N121" s="26">
        <v>8986747.130573</v>
      </c>
      <c r="O121" s="27">
        <v>0</v>
      </c>
      <c r="P121" s="26">
        <v>39946545.084215</v>
      </c>
    </row>
    <row r="122" spans="1:16" s="16" customFormat="1" ht="13.5" thickTop="1">
      <c r="A122" t="s">
        <v>179</v>
      </c>
      <c r="D122" s="16">
        <f t="shared" si="1"/>
        <v>114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8"/>
      <c r="P122" s="22"/>
    </row>
    <row r="123" spans="1:16" s="16" customFormat="1" ht="12.75">
      <c r="A123" t="s">
        <v>180</v>
      </c>
      <c r="B123" t="s">
        <v>286</v>
      </c>
      <c r="D123">
        <f t="shared" si="1"/>
        <v>115</v>
      </c>
      <c r="E123" s="23">
        <v>79129239.458906</v>
      </c>
      <c r="F123" s="23">
        <v>2092903.558709</v>
      </c>
      <c r="G123" s="23">
        <v>5737009.882147</v>
      </c>
      <c r="H123" s="23">
        <v>0</v>
      </c>
      <c r="I123" s="23">
        <v>0</v>
      </c>
      <c r="J123" s="23">
        <v>0</v>
      </c>
      <c r="K123" s="23">
        <v>0</v>
      </c>
      <c r="L123" s="23">
        <v>65490.648713</v>
      </c>
      <c r="M123" s="23">
        <v>6900841.292886</v>
      </c>
      <c r="N123" s="23">
        <v>60379071.152161</v>
      </c>
      <c r="O123" s="24">
        <v>0</v>
      </c>
      <c r="P123" s="23">
        <v>73194546.499488</v>
      </c>
    </row>
    <row r="124" spans="1:16" s="16" customFormat="1" ht="12.75">
      <c r="A124" t="s">
        <v>181</v>
      </c>
      <c r="B124" t="s">
        <v>287</v>
      </c>
      <c r="D124">
        <f t="shared" si="1"/>
        <v>116</v>
      </c>
      <c r="E124" s="23">
        <v>3255687.312199</v>
      </c>
      <c r="F124" s="23">
        <v>46495.509625</v>
      </c>
      <c r="G124" s="23">
        <v>0</v>
      </c>
      <c r="H124" s="23">
        <v>0</v>
      </c>
      <c r="I124" s="23">
        <v>0</v>
      </c>
      <c r="J124" s="23">
        <v>0</v>
      </c>
      <c r="K124" s="23">
        <v>31778.848552</v>
      </c>
      <c r="L124" s="23">
        <v>0</v>
      </c>
      <c r="M124" s="23">
        <v>0</v>
      </c>
      <c r="N124" s="23">
        <v>-6765226.915457</v>
      </c>
      <c r="O124" s="24">
        <v>0.5</v>
      </c>
      <c r="P124" s="23">
        <v>3011510.763784</v>
      </c>
    </row>
    <row r="125" spans="1:16" s="16" customFormat="1" ht="12.75">
      <c r="A125" t="s">
        <v>182</v>
      </c>
      <c r="B125" t="s">
        <v>288</v>
      </c>
      <c r="D125">
        <f t="shared" si="1"/>
        <v>117</v>
      </c>
      <c r="E125" s="23">
        <v>2787116.270381</v>
      </c>
      <c r="F125" s="23">
        <v>44310.04432</v>
      </c>
      <c r="G125" s="23">
        <v>0</v>
      </c>
      <c r="H125" s="23">
        <v>0</v>
      </c>
      <c r="I125" s="23">
        <v>0</v>
      </c>
      <c r="J125" s="23">
        <v>0</v>
      </c>
      <c r="K125" s="23">
        <v>38461.094033</v>
      </c>
      <c r="L125" s="23">
        <v>0</v>
      </c>
      <c r="M125" s="23">
        <v>0</v>
      </c>
      <c r="N125" s="23">
        <v>-6162614.199813</v>
      </c>
      <c r="O125" s="24">
        <v>0.5</v>
      </c>
      <c r="P125" s="23">
        <v>2578082.550103</v>
      </c>
    </row>
    <row r="126" spans="1:16" s="16" customFormat="1" ht="12.75">
      <c r="A126" t="s">
        <v>183</v>
      </c>
      <c r="B126" t="s">
        <v>289</v>
      </c>
      <c r="D126">
        <f t="shared" si="1"/>
        <v>118</v>
      </c>
      <c r="E126" s="23">
        <v>2970316.205248</v>
      </c>
      <c r="F126" s="23">
        <v>68314.322018</v>
      </c>
      <c r="G126" s="23">
        <v>0</v>
      </c>
      <c r="H126" s="23">
        <v>0</v>
      </c>
      <c r="I126" s="23">
        <v>0</v>
      </c>
      <c r="J126" s="23">
        <v>0</v>
      </c>
      <c r="K126" s="23">
        <v>27121.599994</v>
      </c>
      <c r="L126" s="23">
        <v>0</v>
      </c>
      <c r="M126" s="23">
        <v>0</v>
      </c>
      <c r="N126" s="23">
        <v>-13194199.04939</v>
      </c>
      <c r="O126" s="24">
        <v>0.5</v>
      </c>
      <c r="P126" s="23">
        <v>2747542.489854</v>
      </c>
    </row>
    <row r="127" spans="1:16" s="16" customFormat="1" ht="12.75">
      <c r="A127" t="s">
        <v>132</v>
      </c>
      <c r="B127" t="s">
        <v>290</v>
      </c>
      <c r="D127">
        <f t="shared" si="1"/>
        <v>119</v>
      </c>
      <c r="E127" s="23">
        <v>1527952.087092</v>
      </c>
      <c r="F127" s="23">
        <v>36590.863567</v>
      </c>
      <c r="G127" s="23">
        <v>0</v>
      </c>
      <c r="H127" s="23">
        <v>0</v>
      </c>
      <c r="I127" s="23">
        <v>0</v>
      </c>
      <c r="J127" s="23">
        <v>0</v>
      </c>
      <c r="K127" s="23">
        <v>51623.16676</v>
      </c>
      <c r="L127" s="23">
        <v>0</v>
      </c>
      <c r="M127" s="23">
        <v>0</v>
      </c>
      <c r="N127" s="23">
        <v>-6294309.815153</v>
      </c>
      <c r="O127" s="24">
        <v>0.5</v>
      </c>
      <c r="P127" s="23">
        <v>1413355.68056</v>
      </c>
    </row>
    <row r="128" spans="1:16" s="16" customFormat="1" ht="13.5" thickBot="1">
      <c r="A128" s="14" t="s">
        <v>184</v>
      </c>
      <c r="B128" t="s">
        <v>291</v>
      </c>
      <c r="D128">
        <f t="shared" si="1"/>
        <v>120</v>
      </c>
      <c r="E128" s="23">
        <v>2003092.781214</v>
      </c>
      <c r="F128" s="23">
        <v>83008.989963</v>
      </c>
      <c r="G128" s="23">
        <v>0</v>
      </c>
      <c r="H128" s="23">
        <v>0</v>
      </c>
      <c r="I128" s="23">
        <v>0</v>
      </c>
      <c r="J128" s="23">
        <v>0</v>
      </c>
      <c r="K128" s="23">
        <v>27121.599994</v>
      </c>
      <c r="L128" s="23">
        <v>0</v>
      </c>
      <c r="M128" s="23">
        <v>0</v>
      </c>
      <c r="N128" s="23">
        <v>-13839693.745137</v>
      </c>
      <c r="O128" s="24">
        <v>0.5</v>
      </c>
      <c r="P128" s="23">
        <v>1852860.822623</v>
      </c>
    </row>
    <row r="129" spans="1:16" s="16" customFormat="1" ht="14.25" thickBot="1" thickTop="1">
      <c r="A129" s="15" t="s">
        <v>262</v>
      </c>
      <c r="B129" s="25" t="s">
        <v>340</v>
      </c>
      <c r="C129" s="25"/>
      <c r="D129" s="25">
        <f t="shared" si="1"/>
        <v>121</v>
      </c>
      <c r="E129" s="26">
        <v>91673404.115039</v>
      </c>
      <c r="F129" s="26">
        <v>2371623.288203</v>
      </c>
      <c r="G129" s="26">
        <v>5737009.882147</v>
      </c>
      <c r="H129" s="26">
        <v>0</v>
      </c>
      <c r="I129" s="26">
        <v>0</v>
      </c>
      <c r="J129" s="26">
        <v>0</v>
      </c>
      <c r="K129" s="26">
        <v>176106.309333</v>
      </c>
      <c r="L129" s="26">
        <v>65490.648713</v>
      </c>
      <c r="M129" s="26">
        <v>6900841.292886</v>
      </c>
      <c r="N129" s="26">
        <v>14123027.427211</v>
      </c>
      <c r="O129" s="27">
        <v>0</v>
      </c>
      <c r="P129" s="26">
        <v>84797898.806411</v>
      </c>
    </row>
    <row r="130" spans="1:16" s="16" customFormat="1" ht="12.75">
      <c r="A130"/>
      <c r="D130" s="16">
        <f t="shared" si="1"/>
        <v>122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8"/>
      <c r="P130" s="22"/>
    </row>
    <row r="131" spans="1:16" s="16" customFormat="1" ht="12.75">
      <c r="A131" t="s">
        <v>185</v>
      </c>
      <c r="B131" t="s">
        <v>292</v>
      </c>
      <c r="D131">
        <f t="shared" si="1"/>
        <v>123</v>
      </c>
      <c r="E131" s="23">
        <v>29574285.300758</v>
      </c>
      <c r="F131" s="23">
        <v>584003.492452</v>
      </c>
      <c r="G131" s="23">
        <v>2359046.196892</v>
      </c>
      <c r="H131" s="23">
        <v>0</v>
      </c>
      <c r="I131" s="23">
        <v>0</v>
      </c>
      <c r="J131" s="23">
        <v>0</v>
      </c>
      <c r="K131" s="23">
        <v>35423.598647</v>
      </c>
      <c r="L131" s="23">
        <v>52620.595856</v>
      </c>
      <c r="M131" s="23">
        <v>1889083.871319</v>
      </c>
      <c r="N131" s="23">
        <v>-23224723.180307</v>
      </c>
      <c r="O131" s="24">
        <v>0.43987</v>
      </c>
      <c r="P131" s="23">
        <v>27356213.903202</v>
      </c>
    </row>
    <row r="132" spans="1:16" s="16" customFormat="1" ht="12.75">
      <c r="A132" t="s">
        <v>186</v>
      </c>
      <c r="B132" t="s">
        <v>293</v>
      </c>
      <c r="D132">
        <f t="shared" si="1"/>
        <v>124</v>
      </c>
      <c r="E132" s="23">
        <v>5077741.001404</v>
      </c>
      <c r="F132" s="23">
        <v>165153.73144</v>
      </c>
      <c r="G132" s="23">
        <v>0</v>
      </c>
      <c r="H132" s="23">
        <v>0</v>
      </c>
      <c r="I132" s="23">
        <v>0</v>
      </c>
      <c r="J132" s="23">
        <v>0</v>
      </c>
      <c r="K132" s="23">
        <v>81186.818556</v>
      </c>
      <c r="L132" s="23">
        <v>0</v>
      </c>
      <c r="M132" s="23">
        <v>0</v>
      </c>
      <c r="N132" s="23">
        <v>-25467383.648276</v>
      </c>
      <c r="O132" s="24">
        <v>0.5</v>
      </c>
      <c r="P132" s="23">
        <v>4696910.426298</v>
      </c>
    </row>
    <row r="133" spans="1:16" s="16" customFormat="1" ht="12.75">
      <c r="A133" t="s">
        <v>133</v>
      </c>
      <c r="B133" t="s">
        <v>294</v>
      </c>
      <c r="D133">
        <f t="shared" si="1"/>
        <v>125</v>
      </c>
      <c r="E133" s="23">
        <v>30777143.195313</v>
      </c>
      <c r="F133" s="23">
        <v>1091588.602387</v>
      </c>
      <c r="G133" s="23">
        <v>2706824.779203</v>
      </c>
      <c r="H133" s="23">
        <v>0</v>
      </c>
      <c r="I133" s="23">
        <v>0</v>
      </c>
      <c r="J133" s="23">
        <v>0</v>
      </c>
      <c r="K133" s="23">
        <v>162912.061474</v>
      </c>
      <c r="L133" s="23">
        <v>53760.980287</v>
      </c>
      <c r="M133" s="23">
        <v>3185606.886877</v>
      </c>
      <c r="N133" s="23">
        <v>9208018.352298</v>
      </c>
      <c r="O133" s="24">
        <v>0</v>
      </c>
      <c r="P133" s="23">
        <v>28468857.455665</v>
      </c>
    </row>
    <row r="134" spans="1:16" s="16" customFormat="1" ht="13.5" thickBot="1">
      <c r="A134" t="s">
        <v>187</v>
      </c>
      <c r="B134" t="s">
        <v>295</v>
      </c>
      <c r="D134">
        <f t="shared" si="1"/>
        <v>126</v>
      </c>
      <c r="E134" s="23">
        <v>51386698.156461</v>
      </c>
      <c r="F134" s="23">
        <v>545636.887414</v>
      </c>
      <c r="G134" s="23">
        <v>4049355.316039</v>
      </c>
      <c r="H134" s="23">
        <v>0</v>
      </c>
      <c r="I134" s="23">
        <v>0</v>
      </c>
      <c r="J134" s="23">
        <v>0</v>
      </c>
      <c r="K134" s="23">
        <v>172117.407508</v>
      </c>
      <c r="L134" s="23">
        <v>49565.994704</v>
      </c>
      <c r="M134" s="23">
        <v>1769688.472425</v>
      </c>
      <c r="N134" s="23">
        <v>34346256.783663</v>
      </c>
      <c r="O134" s="24">
        <v>0</v>
      </c>
      <c r="P134" s="23">
        <v>47532695.794727</v>
      </c>
    </row>
    <row r="135" spans="1:16" s="16" customFormat="1" ht="14.25" thickBot="1" thickTop="1">
      <c r="A135" t="s">
        <v>188</v>
      </c>
      <c r="B135" s="25" t="s">
        <v>360</v>
      </c>
      <c r="C135" s="25"/>
      <c r="D135" s="25">
        <f t="shared" si="1"/>
        <v>127</v>
      </c>
      <c r="E135" s="26">
        <v>116815867.653937</v>
      </c>
      <c r="F135" s="26">
        <v>2386382.713693</v>
      </c>
      <c r="G135" s="26">
        <v>9115226.292134</v>
      </c>
      <c r="H135" s="26">
        <v>0</v>
      </c>
      <c r="I135" s="26">
        <v>0</v>
      </c>
      <c r="J135" s="26">
        <v>0</v>
      </c>
      <c r="K135" s="26">
        <v>451639.886185</v>
      </c>
      <c r="L135" s="26">
        <v>155947.570846</v>
      </c>
      <c r="M135" s="26">
        <v>6844379.230621</v>
      </c>
      <c r="N135" s="26">
        <v>-5137831.692622</v>
      </c>
      <c r="O135" s="27">
        <v>0.042129</v>
      </c>
      <c r="P135" s="26">
        <v>108054677.579891</v>
      </c>
    </row>
    <row r="136" spans="1:16" s="16" customFormat="1" ht="13.5" thickTop="1">
      <c r="A136" s="16" t="s">
        <v>189</v>
      </c>
      <c r="D136" s="16">
        <f t="shared" si="1"/>
        <v>128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8"/>
      <c r="P136" s="22"/>
    </row>
    <row r="137" spans="1:16" s="16" customFormat="1" ht="12.75">
      <c r="A137" s="20" t="s">
        <v>263</v>
      </c>
      <c r="B137" t="s">
        <v>296</v>
      </c>
      <c r="D137">
        <f t="shared" si="1"/>
        <v>129</v>
      </c>
      <c r="E137" s="23">
        <v>3105465.865842</v>
      </c>
      <c r="F137" s="23">
        <v>88836.354402</v>
      </c>
      <c r="G137" s="23">
        <v>0</v>
      </c>
      <c r="H137" s="23">
        <v>0</v>
      </c>
      <c r="I137" s="23">
        <v>0</v>
      </c>
      <c r="J137" s="23">
        <v>0</v>
      </c>
      <c r="K137" s="23">
        <v>28944.178682</v>
      </c>
      <c r="L137" s="23">
        <v>0</v>
      </c>
      <c r="M137" s="23">
        <v>0</v>
      </c>
      <c r="N137" s="23">
        <v>-12663998.539387</v>
      </c>
      <c r="O137" s="24">
        <v>0.5</v>
      </c>
      <c r="P137" s="23">
        <v>2872555.925904</v>
      </c>
    </row>
    <row r="138" spans="1:16" s="16" customFormat="1" ht="12.75">
      <c r="A138"/>
      <c r="B138" t="s">
        <v>297</v>
      </c>
      <c r="D138">
        <f aca="true" t="shared" si="2" ref="D138:D199">D137+1</f>
        <v>130</v>
      </c>
      <c r="E138" s="23">
        <v>2015642.142705</v>
      </c>
      <c r="F138" s="23">
        <v>74936.697317</v>
      </c>
      <c r="G138" s="23">
        <v>0</v>
      </c>
      <c r="H138" s="23">
        <v>0</v>
      </c>
      <c r="I138" s="23">
        <v>0</v>
      </c>
      <c r="J138" s="23">
        <v>0</v>
      </c>
      <c r="K138" s="23">
        <v>34613.925701</v>
      </c>
      <c r="L138" s="23">
        <v>0</v>
      </c>
      <c r="M138" s="23">
        <v>0</v>
      </c>
      <c r="N138" s="23">
        <v>-3916269.153309</v>
      </c>
      <c r="O138" s="24">
        <v>0.5</v>
      </c>
      <c r="P138" s="23">
        <v>1864468.982003</v>
      </c>
    </row>
    <row r="139" spans="1:16" s="16" customFormat="1" ht="12.75">
      <c r="A139" t="s">
        <v>190</v>
      </c>
      <c r="B139" t="s">
        <v>298</v>
      </c>
      <c r="D139">
        <f t="shared" si="2"/>
        <v>131</v>
      </c>
      <c r="E139" s="23">
        <v>3035291.924172</v>
      </c>
      <c r="F139" s="23">
        <v>108556.452163</v>
      </c>
      <c r="G139" s="23">
        <v>0</v>
      </c>
      <c r="H139" s="23">
        <v>0</v>
      </c>
      <c r="I139" s="23">
        <v>0</v>
      </c>
      <c r="J139" s="23">
        <v>0</v>
      </c>
      <c r="K139" s="23">
        <v>26109.101532</v>
      </c>
      <c r="L139" s="23">
        <v>0</v>
      </c>
      <c r="M139" s="23">
        <v>0</v>
      </c>
      <c r="N139" s="23">
        <v>-27545679.032392</v>
      </c>
      <c r="O139" s="24">
        <v>0.5</v>
      </c>
      <c r="P139" s="23">
        <v>2807645.029859</v>
      </c>
    </row>
    <row r="140" spans="1:16" s="16" customFormat="1" ht="12.75">
      <c r="A140" t="s">
        <v>191</v>
      </c>
      <c r="B140" t="s">
        <v>299</v>
      </c>
      <c r="D140">
        <f t="shared" si="2"/>
        <v>132</v>
      </c>
      <c r="E140" s="23">
        <v>3853554.148357</v>
      </c>
      <c r="F140" s="23">
        <v>108752.761197</v>
      </c>
      <c r="G140" s="23">
        <v>0</v>
      </c>
      <c r="H140" s="23">
        <v>0</v>
      </c>
      <c r="I140" s="23">
        <v>0</v>
      </c>
      <c r="J140" s="23">
        <v>0</v>
      </c>
      <c r="K140" s="23">
        <v>79971.901857</v>
      </c>
      <c r="L140" s="23">
        <v>0</v>
      </c>
      <c r="M140" s="23">
        <v>0</v>
      </c>
      <c r="N140" s="23">
        <v>-19578716.753096</v>
      </c>
      <c r="O140" s="24">
        <v>0.5</v>
      </c>
      <c r="P140" s="23">
        <v>3564537.58723</v>
      </c>
    </row>
    <row r="141" spans="1:16" s="16" customFormat="1" ht="12.75">
      <c r="A141" t="s">
        <v>134</v>
      </c>
      <c r="B141" t="s">
        <v>300</v>
      </c>
      <c r="D141">
        <f t="shared" si="2"/>
        <v>133</v>
      </c>
      <c r="E141" s="23">
        <v>2965946.166907</v>
      </c>
      <c r="F141" s="23">
        <v>82720.635614</v>
      </c>
      <c r="G141" s="23">
        <v>0</v>
      </c>
      <c r="H141" s="23">
        <v>0</v>
      </c>
      <c r="I141" s="23">
        <v>0</v>
      </c>
      <c r="J141" s="23">
        <v>0</v>
      </c>
      <c r="K141" s="23">
        <v>45953.41974</v>
      </c>
      <c r="L141" s="23">
        <v>0</v>
      </c>
      <c r="M141" s="23">
        <v>0</v>
      </c>
      <c r="N141" s="23">
        <v>-10037868.758995</v>
      </c>
      <c r="O141" s="24">
        <v>0.5</v>
      </c>
      <c r="P141" s="23">
        <v>2743500.204389</v>
      </c>
    </row>
    <row r="142" spans="1:16" s="16" customFormat="1" ht="12.75">
      <c r="A142" t="s">
        <v>192</v>
      </c>
      <c r="B142" t="s">
        <v>301</v>
      </c>
      <c r="D142">
        <f t="shared" si="2"/>
        <v>134</v>
      </c>
      <c r="E142" s="23">
        <v>2777062.380419</v>
      </c>
      <c r="F142" s="23">
        <v>73397.178336</v>
      </c>
      <c r="G142" s="23">
        <v>0</v>
      </c>
      <c r="H142" s="23">
        <v>0</v>
      </c>
      <c r="I142" s="23">
        <v>0</v>
      </c>
      <c r="J142" s="23">
        <v>0</v>
      </c>
      <c r="K142" s="23">
        <v>68632.407818</v>
      </c>
      <c r="L142" s="23">
        <v>0</v>
      </c>
      <c r="M142" s="23">
        <v>0</v>
      </c>
      <c r="N142" s="23">
        <v>-15423607.407107</v>
      </c>
      <c r="O142" s="24">
        <v>0.5</v>
      </c>
      <c r="P142" s="23">
        <v>2568782.701887</v>
      </c>
    </row>
    <row r="143" spans="1:16" s="16" customFormat="1" ht="12.75">
      <c r="A143" t="s">
        <v>193</v>
      </c>
      <c r="B143" t="s">
        <v>302</v>
      </c>
      <c r="D143">
        <f t="shared" si="2"/>
        <v>135</v>
      </c>
      <c r="E143" s="23">
        <v>1547691.601321</v>
      </c>
      <c r="F143" s="23">
        <v>64281.433936</v>
      </c>
      <c r="G143" s="23">
        <v>0</v>
      </c>
      <c r="H143" s="23">
        <v>0</v>
      </c>
      <c r="I143" s="23">
        <v>0</v>
      </c>
      <c r="J143" s="23">
        <v>0</v>
      </c>
      <c r="K143" s="23">
        <v>20364.007684</v>
      </c>
      <c r="L143" s="23">
        <v>0</v>
      </c>
      <c r="M143" s="23">
        <v>0</v>
      </c>
      <c r="N143" s="23">
        <v>-4752709.92249</v>
      </c>
      <c r="O143" s="24">
        <v>0.5</v>
      </c>
      <c r="P143" s="23">
        <v>1431614.731222</v>
      </c>
    </row>
    <row r="144" spans="1:16" s="16" customFormat="1" ht="13.5" thickBot="1">
      <c r="A144" s="14" t="s">
        <v>194</v>
      </c>
      <c r="B144" t="s">
        <v>303</v>
      </c>
      <c r="D144">
        <f t="shared" si="2"/>
        <v>136</v>
      </c>
      <c r="E144" s="23">
        <v>4505488.573332</v>
      </c>
      <c r="F144" s="23">
        <v>78278.430978</v>
      </c>
      <c r="G144" s="23">
        <v>0</v>
      </c>
      <c r="H144" s="23">
        <v>0</v>
      </c>
      <c r="I144" s="23">
        <v>0</v>
      </c>
      <c r="J144" s="23">
        <v>0</v>
      </c>
      <c r="K144" s="23">
        <v>34613.925701</v>
      </c>
      <c r="L144" s="23">
        <v>0</v>
      </c>
      <c r="M144" s="23">
        <v>0</v>
      </c>
      <c r="N144" s="23">
        <v>-5190138.845879</v>
      </c>
      <c r="O144" s="24">
        <v>0.5</v>
      </c>
      <c r="P144" s="23">
        <v>4167576.930332</v>
      </c>
    </row>
    <row r="145" spans="1:16" s="16" customFormat="1" ht="14.25" thickBot="1" thickTop="1">
      <c r="A145" s="19" t="s">
        <v>264</v>
      </c>
      <c r="B145" t="s">
        <v>304</v>
      </c>
      <c r="D145">
        <f t="shared" si="2"/>
        <v>137</v>
      </c>
      <c r="E145" s="23">
        <v>157312592.749138</v>
      </c>
      <c r="F145" s="23">
        <v>5892176.558911</v>
      </c>
      <c r="G145" s="23">
        <v>14771431.648875</v>
      </c>
      <c r="H145" s="23">
        <v>0</v>
      </c>
      <c r="I145" s="23">
        <v>0</v>
      </c>
      <c r="J145" s="23">
        <v>0</v>
      </c>
      <c r="K145" s="23">
        <v>0</v>
      </c>
      <c r="L145" s="23">
        <v>88990.71358</v>
      </c>
      <c r="M145" s="23">
        <v>18956968.791741</v>
      </c>
      <c r="N145" s="23">
        <v>115418403.361171</v>
      </c>
      <c r="O145" s="24">
        <v>0</v>
      </c>
      <c r="P145" s="23">
        <v>145514148.292953</v>
      </c>
    </row>
    <row r="146" spans="1:16" s="16" customFormat="1" ht="13.5" thickBot="1">
      <c r="A146"/>
      <c r="B146" t="s">
        <v>305</v>
      </c>
      <c r="D146">
        <f t="shared" si="2"/>
        <v>138</v>
      </c>
      <c r="E146" s="23">
        <v>14712034.92141</v>
      </c>
      <c r="F146" s="23">
        <v>436727.730638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8527312.150046</v>
      </c>
      <c r="O146" s="24">
        <v>0</v>
      </c>
      <c r="P146" s="23">
        <v>13608632.302304</v>
      </c>
    </row>
    <row r="147" spans="1:16" s="16" customFormat="1" ht="14.25" thickBot="1" thickTop="1">
      <c r="A147" t="s">
        <v>198</v>
      </c>
      <c r="B147" s="25" t="s">
        <v>366</v>
      </c>
      <c r="C147" s="25"/>
      <c r="D147" s="25">
        <f t="shared" si="2"/>
        <v>139</v>
      </c>
      <c r="E147" s="26">
        <v>195830770.473602</v>
      </c>
      <c r="F147" s="26">
        <v>7008664.233493</v>
      </c>
      <c r="G147" s="26">
        <v>14771431.648875</v>
      </c>
      <c r="H147" s="26">
        <v>0</v>
      </c>
      <c r="I147" s="26">
        <v>0</v>
      </c>
      <c r="J147" s="26">
        <v>0</v>
      </c>
      <c r="K147" s="26">
        <v>339202.868717</v>
      </c>
      <c r="L147" s="26">
        <v>88990.71358</v>
      </c>
      <c r="M147" s="26">
        <v>18956968.791741</v>
      </c>
      <c r="N147" s="26">
        <v>24836727.098561</v>
      </c>
      <c r="O147" s="27">
        <v>0</v>
      </c>
      <c r="P147" s="26">
        <v>181143462.688082</v>
      </c>
    </row>
    <row r="148" spans="1:16" s="16" customFormat="1" ht="13.5" thickTop="1">
      <c r="A148" t="s">
        <v>199</v>
      </c>
      <c r="D148" s="16">
        <f t="shared" si="2"/>
        <v>140</v>
      </c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8"/>
      <c r="P148" s="22"/>
    </row>
    <row r="149" spans="1:16" s="16" customFormat="1" ht="12.75">
      <c r="A149" t="s">
        <v>200</v>
      </c>
      <c r="B149" t="s">
        <v>2</v>
      </c>
      <c r="D149">
        <f t="shared" si="2"/>
        <v>141</v>
      </c>
      <c r="E149" s="23">
        <v>159210634.252532</v>
      </c>
      <c r="F149" s="23">
        <v>1426369.630475</v>
      </c>
      <c r="G149" s="23">
        <v>8960145.953837</v>
      </c>
      <c r="H149" s="23">
        <v>0</v>
      </c>
      <c r="I149" s="23">
        <v>0</v>
      </c>
      <c r="J149" s="23">
        <v>0</v>
      </c>
      <c r="K149" s="23">
        <v>489813.847709</v>
      </c>
      <c r="L149" s="23">
        <v>54494.084563</v>
      </c>
      <c r="M149" s="23">
        <v>6207233.416436</v>
      </c>
      <c r="N149" s="23">
        <v>7371120.180533</v>
      </c>
      <c r="O149" s="24">
        <v>0</v>
      </c>
      <c r="P149" s="23">
        <v>147269836.683592</v>
      </c>
    </row>
    <row r="150" spans="1:16" s="16" customFormat="1" ht="12.75">
      <c r="A150" t="s">
        <v>135</v>
      </c>
      <c r="B150" t="s">
        <v>0</v>
      </c>
      <c r="D150">
        <f t="shared" si="2"/>
        <v>142</v>
      </c>
      <c r="E150" s="23">
        <v>60701943.019433</v>
      </c>
      <c r="F150" s="23">
        <v>1028691.920973</v>
      </c>
      <c r="G150" s="23">
        <v>4454937.035775</v>
      </c>
      <c r="H150" s="23">
        <v>0</v>
      </c>
      <c r="I150" s="23">
        <v>0</v>
      </c>
      <c r="J150" s="23">
        <v>0</v>
      </c>
      <c r="K150" s="23">
        <v>61950.162337</v>
      </c>
      <c r="L150" s="23">
        <v>48792.162412</v>
      </c>
      <c r="M150" s="23">
        <v>3223189.477618</v>
      </c>
      <c r="N150" s="23">
        <v>18812877.850411</v>
      </c>
      <c r="O150" s="24">
        <v>0</v>
      </c>
      <c r="P150" s="23">
        <v>56149297.292975</v>
      </c>
    </row>
    <row r="151" spans="1:16" s="16" customFormat="1" ht="12.75">
      <c r="A151" t="s">
        <v>232</v>
      </c>
      <c r="B151" t="s">
        <v>1</v>
      </c>
      <c r="D151">
        <f t="shared" si="2"/>
        <v>143</v>
      </c>
      <c r="E151" s="23">
        <v>32069634.624929</v>
      </c>
      <c r="F151" s="23">
        <v>768488.369106</v>
      </c>
      <c r="G151" s="23">
        <v>2429133.266391</v>
      </c>
      <c r="H151" s="23">
        <v>0</v>
      </c>
      <c r="I151" s="23">
        <v>0</v>
      </c>
      <c r="J151" s="23">
        <v>0</v>
      </c>
      <c r="K151" s="23">
        <v>188709.593689</v>
      </c>
      <c r="L151" s="23">
        <v>49484.538673</v>
      </c>
      <c r="M151" s="23">
        <v>1787874.345848</v>
      </c>
      <c r="N151" s="23">
        <v>7445378.071882</v>
      </c>
      <c r="O151" s="24">
        <v>0</v>
      </c>
      <c r="P151" s="23">
        <v>29664412.02806</v>
      </c>
    </row>
    <row r="152" spans="1:16" s="16" customFormat="1" ht="12.75">
      <c r="A152" t="s">
        <v>201</v>
      </c>
      <c r="B152" t="s">
        <v>3</v>
      </c>
      <c r="D152">
        <f t="shared" si="2"/>
        <v>144</v>
      </c>
      <c r="E152" s="23">
        <v>57704085.719259</v>
      </c>
      <c r="F152" s="23">
        <v>863399.714281</v>
      </c>
      <c r="G152" s="23">
        <v>4279434.044554</v>
      </c>
      <c r="H152" s="23">
        <v>0</v>
      </c>
      <c r="I152" s="23">
        <v>0</v>
      </c>
      <c r="J152" s="23">
        <v>0</v>
      </c>
      <c r="K152" s="23">
        <v>33358.280988</v>
      </c>
      <c r="L152" s="23">
        <v>49280.898596</v>
      </c>
      <c r="M152" s="23">
        <v>2233163.512596</v>
      </c>
      <c r="N152" s="23">
        <v>29424719.837569</v>
      </c>
      <c r="O152" s="24">
        <v>0</v>
      </c>
      <c r="P152" s="23">
        <v>53376279.290315</v>
      </c>
    </row>
    <row r="153" spans="1:16" s="16" customFormat="1" ht="13.5" thickBot="1">
      <c r="A153" s="14" t="s">
        <v>118</v>
      </c>
      <c r="B153" t="s">
        <v>4</v>
      </c>
      <c r="D153">
        <f t="shared" si="2"/>
        <v>145</v>
      </c>
      <c r="E153" s="23">
        <v>54645193.457593</v>
      </c>
      <c r="F153" s="23">
        <v>803064.010473</v>
      </c>
      <c r="G153" s="23">
        <v>3891051.800042</v>
      </c>
      <c r="H153" s="23">
        <v>0</v>
      </c>
      <c r="I153" s="23">
        <v>0</v>
      </c>
      <c r="J153" s="23">
        <v>0</v>
      </c>
      <c r="K153" s="23">
        <v>55024.770603</v>
      </c>
      <c r="L153" s="23">
        <v>50584.195088</v>
      </c>
      <c r="M153" s="23">
        <v>3407235.306267</v>
      </c>
      <c r="N153" s="23">
        <v>25110133.905761</v>
      </c>
      <c r="O153" s="24">
        <v>0</v>
      </c>
      <c r="P153" s="23">
        <v>50546803.948273</v>
      </c>
    </row>
    <row r="154" spans="1:16" s="16" customFormat="1" ht="14.25" thickBot="1" thickTop="1">
      <c r="A154" s="15" t="s">
        <v>265</v>
      </c>
      <c r="B154" t="s">
        <v>5</v>
      </c>
      <c r="D154">
        <f t="shared" si="2"/>
        <v>146</v>
      </c>
      <c r="E154" s="23">
        <v>64686672.750619</v>
      </c>
      <c r="F154" s="23">
        <v>946192.438482</v>
      </c>
      <c r="G154" s="23">
        <v>3933183.004817</v>
      </c>
      <c r="H154" s="23">
        <v>0</v>
      </c>
      <c r="I154" s="23">
        <v>0</v>
      </c>
      <c r="J154" s="23">
        <v>0</v>
      </c>
      <c r="K154" s="23">
        <v>29186.917654</v>
      </c>
      <c r="L154" s="23">
        <v>49891.818826</v>
      </c>
      <c r="M154" s="23">
        <v>3036192.089696</v>
      </c>
      <c r="N154" s="23">
        <v>24968568.467412</v>
      </c>
      <c r="O154" s="24">
        <v>0</v>
      </c>
      <c r="P154" s="23">
        <v>59835172.294323</v>
      </c>
    </row>
    <row r="155" spans="1:16" s="16" customFormat="1" ht="12.75">
      <c r="A155"/>
      <c r="B155" t="s">
        <v>6</v>
      </c>
      <c r="D155">
        <f t="shared" si="2"/>
        <v>147</v>
      </c>
      <c r="E155" s="23">
        <v>42673743.439634</v>
      </c>
      <c r="F155" s="23">
        <v>1382794.726832</v>
      </c>
      <c r="G155" s="23">
        <v>3186489.825486</v>
      </c>
      <c r="H155" s="23">
        <v>0</v>
      </c>
      <c r="I155" s="23">
        <v>0</v>
      </c>
      <c r="J155" s="23">
        <v>0</v>
      </c>
      <c r="K155" s="23">
        <v>44940.921278</v>
      </c>
      <c r="L155" s="23">
        <v>49606.722719</v>
      </c>
      <c r="M155" s="23">
        <v>2404465.545236</v>
      </c>
      <c r="N155" s="23">
        <v>-1664796.833036</v>
      </c>
      <c r="O155" s="24">
        <v>0.037547</v>
      </c>
      <c r="P155" s="23">
        <v>39473212.681661</v>
      </c>
    </row>
    <row r="156" spans="1:16" s="16" customFormat="1" ht="12.75">
      <c r="A156" t="s">
        <v>203</v>
      </c>
      <c r="B156" t="s">
        <v>7</v>
      </c>
      <c r="D156">
        <f t="shared" si="2"/>
        <v>148</v>
      </c>
      <c r="E156" s="23">
        <v>50139247.129061</v>
      </c>
      <c r="F156" s="23">
        <v>787736.83645</v>
      </c>
      <c r="G156" s="23">
        <v>3512656.688258</v>
      </c>
      <c r="H156" s="23">
        <v>0</v>
      </c>
      <c r="I156" s="23">
        <v>0</v>
      </c>
      <c r="J156" s="23">
        <v>0</v>
      </c>
      <c r="K156" s="23">
        <v>35747.793649</v>
      </c>
      <c r="L156" s="23">
        <v>48588.522335</v>
      </c>
      <c r="M156" s="23">
        <v>2329330.909764</v>
      </c>
      <c r="N156" s="23">
        <v>23396761.615215</v>
      </c>
      <c r="O156" s="24">
        <v>0</v>
      </c>
      <c r="P156" s="23">
        <v>46378803.594381</v>
      </c>
    </row>
    <row r="157" spans="1:16" s="16" customFormat="1" ht="12.75">
      <c r="A157" t="s">
        <v>204</v>
      </c>
      <c r="B157" t="s">
        <v>8</v>
      </c>
      <c r="D157">
        <f t="shared" si="2"/>
        <v>149</v>
      </c>
      <c r="E157" s="23">
        <v>32434060.596286</v>
      </c>
      <c r="F157" s="23">
        <v>896292.881333</v>
      </c>
      <c r="G157" s="23">
        <v>2756056.011019</v>
      </c>
      <c r="H157" s="23">
        <v>0</v>
      </c>
      <c r="I157" s="23">
        <v>0</v>
      </c>
      <c r="J157" s="23">
        <v>0</v>
      </c>
      <c r="K157" s="23">
        <v>38461.094033</v>
      </c>
      <c r="L157" s="23">
        <v>47651.777981</v>
      </c>
      <c r="M157" s="23">
        <v>2127844.937654</v>
      </c>
      <c r="N157" s="23">
        <v>-43313889.92472</v>
      </c>
      <c r="O157" s="24">
        <v>0.5</v>
      </c>
      <c r="P157" s="23">
        <v>30001506.051565</v>
      </c>
    </row>
    <row r="158" spans="1:16" s="16" customFormat="1" ht="12.75">
      <c r="A158" t="s">
        <v>205</v>
      </c>
      <c r="B158" t="s">
        <v>306</v>
      </c>
      <c r="D158">
        <f t="shared" si="2"/>
        <v>150</v>
      </c>
      <c r="E158" s="23">
        <v>62870568.501698</v>
      </c>
      <c r="F158" s="23">
        <v>1152542.964748</v>
      </c>
      <c r="G158" s="23">
        <v>4181233.606173</v>
      </c>
      <c r="H158" s="23">
        <v>0</v>
      </c>
      <c r="I158" s="23">
        <v>0</v>
      </c>
      <c r="J158" s="23">
        <v>0</v>
      </c>
      <c r="K158" s="23">
        <v>36638.922626</v>
      </c>
      <c r="L158" s="23">
        <v>52254.043718</v>
      </c>
      <c r="M158" s="23">
        <v>2917090.339793</v>
      </c>
      <c r="N158" s="23">
        <v>25265676.904009</v>
      </c>
      <c r="O158" s="24">
        <v>0</v>
      </c>
      <c r="P158" s="23">
        <v>58155275.864071</v>
      </c>
    </row>
    <row r="159" spans="1:16" s="16" customFormat="1" ht="13.5" thickBot="1">
      <c r="A159" t="s">
        <v>206</v>
      </c>
      <c r="B159" t="s">
        <v>307</v>
      </c>
      <c r="D159">
        <f t="shared" si="2"/>
        <v>151</v>
      </c>
      <c r="E159" s="23">
        <v>37882999.238815</v>
      </c>
      <c r="F159" s="23">
        <v>1819313.930031</v>
      </c>
      <c r="G159" s="23">
        <v>3890871.396653</v>
      </c>
      <c r="H159" s="23">
        <v>0</v>
      </c>
      <c r="I159" s="23">
        <v>0</v>
      </c>
      <c r="J159" s="23">
        <v>0</v>
      </c>
      <c r="K159" s="23">
        <v>87666.645801</v>
      </c>
      <c r="L159" s="23">
        <v>50787.835165</v>
      </c>
      <c r="M159" s="23">
        <v>4401972.280828</v>
      </c>
      <c r="N159" s="23">
        <v>-28307961.556651</v>
      </c>
      <c r="O159" s="24">
        <v>0.427671</v>
      </c>
      <c r="P159" s="23">
        <v>35041774.295904</v>
      </c>
    </row>
    <row r="160" spans="1:16" s="16" customFormat="1" ht="14.25" thickBot="1" thickTop="1">
      <c r="A160" t="s">
        <v>207</v>
      </c>
      <c r="B160" s="25" t="s">
        <v>341</v>
      </c>
      <c r="C160" s="25"/>
      <c r="D160" s="25">
        <f t="shared" si="2"/>
        <v>152</v>
      </c>
      <c r="E160" s="26">
        <v>655018782.729859</v>
      </c>
      <c r="F160" s="26">
        <v>11874887.423184</v>
      </c>
      <c r="G160" s="26">
        <v>45475192.633006</v>
      </c>
      <c r="H160" s="26">
        <v>0</v>
      </c>
      <c r="I160" s="26">
        <v>0</v>
      </c>
      <c r="J160" s="26">
        <v>0</v>
      </c>
      <c r="K160" s="26">
        <v>1101498.950366</v>
      </c>
      <c r="L160" s="26">
        <v>551416.600075</v>
      </c>
      <c r="M160" s="26">
        <v>34075592.161736</v>
      </c>
      <c r="N160" s="26">
        <v>88508588.518384</v>
      </c>
      <c r="O160" s="27">
        <v>0</v>
      </c>
      <c r="P160" s="26">
        <v>605892374.02512</v>
      </c>
    </row>
    <row r="161" spans="1:16" s="16" customFormat="1" ht="13.5" thickTop="1">
      <c r="A161" t="s">
        <v>136</v>
      </c>
      <c r="D161" s="16">
        <f t="shared" si="2"/>
        <v>153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8"/>
      <c r="P161" s="22"/>
    </row>
    <row r="162" spans="1:16" s="16" customFormat="1" ht="12.75">
      <c r="A162" t="s">
        <v>208</v>
      </c>
      <c r="B162" t="s">
        <v>308</v>
      </c>
      <c r="D162">
        <f t="shared" si="2"/>
        <v>154</v>
      </c>
      <c r="E162" s="23">
        <v>110490365.115641</v>
      </c>
      <c r="F162" s="23">
        <v>5118114.560901</v>
      </c>
      <c r="G162" s="23">
        <v>11108570.763191</v>
      </c>
      <c r="H162" s="23">
        <v>0</v>
      </c>
      <c r="I162" s="23">
        <v>0</v>
      </c>
      <c r="J162" s="23">
        <v>0</v>
      </c>
      <c r="K162" s="23">
        <v>0</v>
      </c>
      <c r="L162" s="23">
        <v>84388.447844</v>
      </c>
      <c r="M162" s="23">
        <v>16063446.125321</v>
      </c>
      <c r="N162" s="23">
        <v>62505312.038802</v>
      </c>
      <c r="O162" s="24">
        <v>0</v>
      </c>
      <c r="P162" s="23">
        <v>102203587.731968</v>
      </c>
    </row>
    <row r="163" spans="1:16" s="16" customFormat="1" ht="13.5" thickBot="1">
      <c r="A163" s="14" t="s">
        <v>209</v>
      </c>
      <c r="B163" t="s">
        <v>309</v>
      </c>
      <c r="D163">
        <f t="shared" si="2"/>
        <v>155</v>
      </c>
      <c r="E163" s="23">
        <v>2096585.663293</v>
      </c>
      <c r="F163" s="23">
        <v>42722.059001</v>
      </c>
      <c r="G163" s="23">
        <v>0</v>
      </c>
      <c r="H163" s="23">
        <v>0</v>
      </c>
      <c r="I163" s="23">
        <v>0</v>
      </c>
      <c r="J163" s="23">
        <v>0</v>
      </c>
      <c r="K163" s="23">
        <v>26109.101532</v>
      </c>
      <c r="L163" s="23">
        <v>0</v>
      </c>
      <c r="M163" s="23">
        <v>0</v>
      </c>
      <c r="N163" s="23">
        <v>-13482242.358093</v>
      </c>
      <c r="O163" s="24">
        <v>0.5</v>
      </c>
      <c r="P163" s="23">
        <v>1939341.738546</v>
      </c>
    </row>
    <row r="164" spans="1:16" s="16" customFormat="1" ht="14.25" thickBot="1" thickTop="1">
      <c r="A164" s="15" t="s">
        <v>266</v>
      </c>
      <c r="B164" t="s">
        <v>310</v>
      </c>
      <c r="D164">
        <f t="shared" si="2"/>
        <v>156</v>
      </c>
      <c r="E164" s="23">
        <v>2687066.665064</v>
      </c>
      <c r="F164" s="23">
        <v>101574.448489</v>
      </c>
      <c r="G164" s="23">
        <v>0</v>
      </c>
      <c r="H164" s="23">
        <v>0</v>
      </c>
      <c r="I164" s="23">
        <v>0</v>
      </c>
      <c r="J164" s="23">
        <v>0</v>
      </c>
      <c r="K164" s="23">
        <v>20364.007684</v>
      </c>
      <c r="L164" s="23">
        <v>0</v>
      </c>
      <c r="M164" s="23">
        <v>0</v>
      </c>
      <c r="N164" s="23">
        <v>-21495407.56362</v>
      </c>
      <c r="O164" s="24">
        <v>0.5</v>
      </c>
      <c r="P164" s="23">
        <v>2485536.665184</v>
      </c>
    </row>
    <row r="165" spans="1:16" s="16" customFormat="1" ht="12.75">
      <c r="A165"/>
      <c r="B165" t="s">
        <v>311</v>
      </c>
      <c r="D165">
        <f t="shared" si="2"/>
        <v>157</v>
      </c>
      <c r="E165" s="23">
        <v>2424903.692554</v>
      </c>
      <c r="F165" s="23">
        <v>67056.233623</v>
      </c>
      <c r="G165" s="23">
        <v>0</v>
      </c>
      <c r="H165" s="23">
        <v>0</v>
      </c>
      <c r="I165" s="23">
        <v>0</v>
      </c>
      <c r="J165" s="23">
        <v>0</v>
      </c>
      <c r="K165" s="23">
        <v>28944.178682</v>
      </c>
      <c r="L165" s="23">
        <v>0</v>
      </c>
      <c r="M165" s="23">
        <v>0</v>
      </c>
      <c r="N165" s="23">
        <v>-14808359.187517</v>
      </c>
      <c r="O165" s="24">
        <v>0.5</v>
      </c>
      <c r="P165" s="23">
        <v>2243035.915613</v>
      </c>
    </row>
    <row r="166" spans="1:16" s="16" customFormat="1" ht="13.5" thickBot="1">
      <c r="A166" t="s">
        <v>210</v>
      </c>
      <c r="B166" t="s">
        <v>312</v>
      </c>
      <c r="D166">
        <f t="shared" si="2"/>
        <v>158</v>
      </c>
      <c r="E166" s="23">
        <v>2291019.002255</v>
      </c>
      <c r="F166" s="23">
        <v>55276.877019</v>
      </c>
      <c r="G166" s="23">
        <v>0</v>
      </c>
      <c r="H166" s="23">
        <v>0</v>
      </c>
      <c r="I166" s="23">
        <v>0</v>
      </c>
      <c r="J166" s="23">
        <v>0</v>
      </c>
      <c r="K166" s="23">
        <v>28944.178682</v>
      </c>
      <c r="L166" s="23">
        <v>0</v>
      </c>
      <c r="M166" s="23">
        <v>0</v>
      </c>
      <c r="N166" s="23">
        <v>-15933659.966411</v>
      </c>
      <c r="O166" s="24">
        <v>0.5</v>
      </c>
      <c r="P166" s="23">
        <v>2119192.577086</v>
      </c>
    </row>
    <row r="167" spans="1:16" s="16" customFormat="1" ht="14.25" thickBot="1" thickTop="1">
      <c r="A167" t="s">
        <v>211</v>
      </c>
      <c r="B167" s="25" t="s">
        <v>342</v>
      </c>
      <c r="C167" s="25"/>
      <c r="D167" s="25">
        <f t="shared" si="2"/>
        <v>159</v>
      </c>
      <c r="E167" s="26">
        <v>119989940.138807</v>
      </c>
      <c r="F167" s="26">
        <v>5384744.179033</v>
      </c>
      <c r="G167" s="26">
        <v>11108570.763191</v>
      </c>
      <c r="H167" s="26">
        <v>0</v>
      </c>
      <c r="I167" s="26">
        <v>0</v>
      </c>
      <c r="J167" s="26">
        <v>0</v>
      </c>
      <c r="K167" s="26">
        <v>104361.46658</v>
      </c>
      <c r="L167" s="26">
        <v>84388.447844</v>
      </c>
      <c r="M167" s="26">
        <v>16063446.125321</v>
      </c>
      <c r="N167" s="26">
        <v>-3214357.03684</v>
      </c>
      <c r="O167" s="27">
        <v>0.02609</v>
      </c>
      <c r="P167" s="26">
        <v>110990694.628396</v>
      </c>
    </row>
    <row r="168" spans="1:16" s="16" customFormat="1" ht="13.5" thickTop="1">
      <c r="A168" t="s">
        <v>212</v>
      </c>
      <c r="D168" s="16">
        <f t="shared" si="2"/>
        <v>160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8"/>
      <c r="P168" s="22"/>
    </row>
    <row r="169" spans="1:16" s="16" customFormat="1" ht="12.75">
      <c r="A169" t="s">
        <v>213</v>
      </c>
      <c r="B169" t="s">
        <v>28</v>
      </c>
      <c r="D169">
        <f t="shared" si="2"/>
        <v>161</v>
      </c>
      <c r="E169" s="23">
        <v>99269976.347619</v>
      </c>
      <c r="F169" s="23">
        <v>2563015.228984</v>
      </c>
      <c r="G169" s="23">
        <v>7977365.173007</v>
      </c>
      <c r="H169" s="23">
        <v>0</v>
      </c>
      <c r="I169" s="23">
        <v>0</v>
      </c>
      <c r="J169" s="23">
        <v>0</v>
      </c>
      <c r="K169" s="23">
        <v>0</v>
      </c>
      <c r="L169" s="23">
        <v>97177.044669</v>
      </c>
      <c r="M169" s="23">
        <v>2484966.096733</v>
      </c>
      <c r="N169" s="23">
        <v>80211859.535729</v>
      </c>
      <c r="O169" s="24">
        <v>0</v>
      </c>
      <c r="P169" s="23">
        <v>91824728.121547</v>
      </c>
    </row>
    <row r="170" spans="1:16" s="16" customFormat="1" ht="12.75">
      <c r="A170" t="s">
        <v>214</v>
      </c>
      <c r="B170" t="s">
        <v>57</v>
      </c>
      <c r="D170" t="e">
        <f>#REF!+1</f>
        <v>#REF!</v>
      </c>
      <c r="E170" s="23">
        <v>2773084.750889</v>
      </c>
      <c r="F170" s="23">
        <v>52019.857629</v>
      </c>
      <c r="G170" s="23">
        <v>0</v>
      </c>
      <c r="H170" s="23">
        <v>0</v>
      </c>
      <c r="I170" s="23">
        <v>0</v>
      </c>
      <c r="J170" s="23">
        <v>0</v>
      </c>
      <c r="K170" s="23">
        <v>31778.848552</v>
      </c>
      <c r="L170" s="23">
        <v>0</v>
      </c>
      <c r="M170" s="23">
        <v>0</v>
      </c>
      <c r="N170" s="23">
        <v>-6051337.145889</v>
      </c>
      <c r="O170" s="24">
        <v>0.5</v>
      </c>
      <c r="P170" s="23">
        <v>2565103.394573</v>
      </c>
    </row>
    <row r="171" spans="1:16" s="16" customFormat="1" ht="12.75">
      <c r="A171" t="s">
        <v>215</v>
      </c>
      <c r="B171" t="s">
        <v>313</v>
      </c>
      <c r="D171" t="e">
        <f t="shared" si="2"/>
        <v>#REF!</v>
      </c>
      <c r="E171" s="23">
        <v>3267848.149362</v>
      </c>
      <c r="F171" s="23">
        <v>64067.204576</v>
      </c>
      <c r="G171" s="23">
        <v>0</v>
      </c>
      <c r="H171" s="23">
        <v>0</v>
      </c>
      <c r="I171" s="23">
        <v>0</v>
      </c>
      <c r="J171" s="23">
        <v>0</v>
      </c>
      <c r="K171" s="23">
        <v>43118.342591</v>
      </c>
      <c r="L171" s="23">
        <v>0</v>
      </c>
      <c r="M171" s="23">
        <v>0</v>
      </c>
      <c r="N171" s="23">
        <v>-12525748.931363</v>
      </c>
      <c r="O171" s="24">
        <v>0.5</v>
      </c>
      <c r="P171" s="23">
        <v>3022759.53816</v>
      </c>
    </row>
    <row r="172" spans="1:16" s="16" customFormat="1" ht="12.75">
      <c r="A172" t="s">
        <v>137</v>
      </c>
      <c r="B172" t="s">
        <v>314</v>
      </c>
      <c r="D172" t="e">
        <f t="shared" si="2"/>
        <v>#REF!</v>
      </c>
      <c r="E172" s="23">
        <v>5478117.161242</v>
      </c>
      <c r="F172" s="23">
        <v>54778.773391</v>
      </c>
      <c r="G172" s="23">
        <v>0</v>
      </c>
      <c r="H172" s="23">
        <v>0</v>
      </c>
      <c r="I172" s="23">
        <v>0</v>
      </c>
      <c r="J172" s="23">
        <v>0</v>
      </c>
      <c r="K172" s="23">
        <v>40283.672721</v>
      </c>
      <c r="L172" s="23">
        <v>0</v>
      </c>
      <c r="M172" s="23">
        <v>0</v>
      </c>
      <c r="N172" s="23">
        <v>-7070570.878391</v>
      </c>
      <c r="O172" s="24">
        <v>0.5</v>
      </c>
      <c r="P172" s="23">
        <v>5067258.374149</v>
      </c>
    </row>
    <row r="173" spans="1:16" s="16" customFormat="1" ht="12.75">
      <c r="A173" t="s">
        <v>216</v>
      </c>
      <c r="B173" t="s">
        <v>315</v>
      </c>
      <c r="D173" t="e">
        <f t="shared" si="2"/>
        <v>#REF!</v>
      </c>
      <c r="E173" s="23">
        <v>3396923.858357</v>
      </c>
      <c r="F173" s="23">
        <v>63882.706666</v>
      </c>
      <c r="G173" s="23">
        <v>0</v>
      </c>
      <c r="H173" s="23">
        <v>0</v>
      </c>
      <c r="I173" s="23">
        <v>0</v>
      </c>
      <c r="J173" s="23">
        <v>0</v>
      </c>
      <c r="K173" s="23">
        <v>45264.709</v>
      </c>
      <c r="L173" s="23">
        <v>0</v>
      </c>
      <c r="M173" s="23">
        <v>0</v>
      </c>
      <c r="N173" s="23">
        <v>-12588660.084934</v>
      </c>
      <c r="O173" s="24">
        <v>0.5</v>
      </c>
      <c r="P173" s="23">
        <v>3142154.56898</v>
      </c>
    </row>
    <row r="174" spans="1:16" s="16" customFormat="1" ht="13.5" thickBot="1">
      <c r="A174" t="s">
        <v>217</v>
      </c>
      <c r="B174" t="s">
        <v>316</v>
      </c>
      <c r="D174" t="e">
        <f t="shared" si="2"/>
        <v>#REF!</v>
      </c>
      <c r="E174" s="23">
        <v>2407277.436386</v>
      </c>
      <c r="F174" s="23">
        <v>33517.527528</v>
      </c>
      <c r="G174" s="23">
        <v>0</v>
      </c>
      <c r="H174" s="23">
        <v>0</v>
      </c>
      <c r="I174" s="23">
        <v>0</v>
      </c>
      <c r="J174" s="23">
        <v>0</v>
      </c>
      <c r="K174" s="23">
        <v>32791.347014</v>
      </c>
      <c r="L174" s="23">
        <v>0</v>
      </c>
      <c r="M174" s="23">
        <v>0</v>
      </c>
      <c r="N174" s="23">
        <v>-5033847.409463</v>
      </c>
      <c r="O174" s="24">
        <v>0.5</v>
      </c>
      <c r="P174" s="23">
        <v>2226731.628657</v>
      </c>
    </row>
    <row r="175" spans="1:16" s="16" customFormat="1" ht="14.25" thickBot="1" thickTop="1">
      <c r="A175" s="14" t="s">
        <v>218</v>
      </c>
      <c r="B175" s="25" t="s">
        <v>343</v>
      </c>
      <c r="C175" s="25"/>
      <c r="D175" s="25" t="e">
        <f>#REF!+1</f>
        <v>#REF!</v>
      </c>
      <c r="E175" s="26">
        <v>116593227.703854</v>
      </c>
      <c r="F175" s="26">
        <v>2831281.298773</v>
      </c>
      <c r="G175" s="26">
        <v>7977365.173007</v>
      </c>
      <c r="H175" s="26">
        <v>0</v>
      </c>
      <c r="I175" s="26">
        <v>0</v>
      </c>
      <c r="J175" s="26">
        <v>0</v>
      </c>
      <c r="K175" s="26">
        <v>193236.919877</v>
      </c>
      <c r="L175" s="26">
        <v>97177.044669</v>
      </c>
      <c r="M175" s="26">
        <v>2484966.096733</v>
      </c>
      <c r="N175" s="26">
        <v>36941695.085689</v>
      </c>
      <c r="O175" s="27">
        <v>0</v>
      </c>
      <c r="P175" s="26">
        <v>107848735.626065</v>
      </c>
    </row>
    <row r="176" spans="1:16" s="16" customFormat="1" ht="14.25" thickBot="1" thickTop="1">
      <c r="A176" s="15" t="s">
        <v>267</v>
      </c>
      <c r="D176" s="16" t="e">
        <f t="shared" si="2"/>
        <v>#REF!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8"/>
      <c r="P176" s="22"/>
    </row>
    <row r="177" spans="1:16" s="16" customFormat="1" ht="12.75">
      <c r="A177"/>
      <c r="B177" t="s">
        <v>71</v>
      </c>
      <c r="D177" t="e">
        <f t="shared" si="2"/>
        <v>#REF!</v>
      </c>
      <c r="E177" s="23">
        <v>3401066.599557</v>
      </c>
      <c r="F177" s="23">
        <v>63297.445085</v>
      </c>
      <c r="G177" s="23">
        <v>0</v>
      </c>
      <c r="H177" s="23">
        <v>0</v>
      </c>
      <c r="I177" s="23">
        <v>0</v>
      </c>
      <c r="J177" s="23">
        <v>0</v>
      </c>
      <c r="K177" s="23">
        <v>41296.171183</v>
      </c>
      <c r="L177" s="23">
        <v>0</v>
      </c>
      <c r="M177" s="23">
        <v>0</v>
      </c>
      <c r="N177" s="23">
        <v>-23300337.148219</v>
      </c>
      <c r="O177" s="24">
        <v>0.5</v>
      </c>
      <c r="P177" s="23">
        <v>3145986.604591</v>
      </c>
    </row>
    <row r="178" spans="1:16" s="16" customFormat="1" ht="12.75">
      <c r="A178"/>
      <c r="B178" t="s">
        <v>72</v>
      </c>
      <c r="D178" t="e">
        <f t="shared" si="2"/>
        <v>#REF!</v>
      </c>
      <c r="E178" s="23">
        <v>1911293.305731</v>
      </c>
      <c r="F178" s="23">
        <v>35090.443481</v>
      </c>
      <c r="G178" s="23">
        <v>0</v>
      </c>
      <c r="H178" s="23">
        <v>0</v>
      </c>
      <c r="I178" s="23">
        <v>0</v>
      </c>
      <c r="J178" s="23">
        <v>0</v>
      </c>
      <c r="K178" s="23">
        <v>54457.836629</v>
      </c>
      <c r="L178" s="23">
        <v>0</v>
      </c>
      <c r="M178" s="23">
        <v>0</v>
      </c>
      <c r="N178" s="23">
        <v>-10106921.265443</v>
      </c>
      <c r="O178" s="24">
        <v>0.5</v>
      </c>
      <c r="P178" s="23">
        <v>1767946.307801</v>
      </c>
    </row>
    <row r="179" spans="1:16" s="16" customFormat="1" ht="13.5" thickBot="1">
      <c r="A179" t="s">
        <v>225</v>
      </c>
      <c r="B179" t="s">
        <v>32</v>
      </c>
      <c r="D179" t="e">
        <f t="shared" si="2"/>
        <v>#REF!</v>
      </c>
      <c r="E179" s="23">
        <v>64084035.471133</v>
      </c>
      <c r="F179" s="23">
        <v>2878184.495832</v>
      </c>
      <c r="G179" s="23">
        <v>7074329.109479</v>
      </c>
      <c r="H179" s="23">
        <v>0</v>
      </c>
      <c r="I179" s="23">
        <v>0</v>
      </c>
      <c r="J179" s="23">
        <v>0</v>
      </c>
      <c r="K179" s="23">
        <v>0</v>
      </c>
      <c r="L179" s="23">
        <v>64187.352221</v>
      </c>
      <c r="M179" s="23">
        <v>8233644.417255</v>
      </c>
      <c r="N179" s="23">
        <v>36389523.854049</v>
      </c>
      <c r="O179" s="24">
        <v>0</v>
      </c>
      <c r="P179" s="23">
        <v>59277732.810798</v>
      </c>
    </row>
    <row r="180" spans="1:16" s="16" customFormat="1" ht="14.25" thickBot="1" thickTop="1">
      <c r="A180" t="s">
        <v>227</v>
      </c>
      <c r="B180" s="25" t="s">
        <v>368</v>
      </c>
      <c r="C180" s="25"/>
      <c r="D180" s="25" t="e">
        <f t="shared" si="2"/>
        <v>#REF!</v>
      </c>
      <c r="E180" s="26">
        <v>69396395.376421</v>
      </c>
      <c r="F180" s="26">
        <v>2976572.384398</v>
      </c>
      <c r="G180" s="26">
        <v>7074329.109479</v>
      </c>
      <c r="H180" s="26">
        <v>0</v>
      </c>
      <c r="I180" s="26">
        <v>0</v>
      </c>
      <c r="J180" s="26">
        <v>0</v>
      </c>
      <c r="K180" s="26">
        <v>95754.007812</v>
      </c>
      <c r="L180" s="26">
        <v>64187.352221</v>
      </c>
      <c r="M180" s="26">
        <v>8233644.417255</v>
      </c>
      <c r="N180" s="26">
        <v>2982265.440388</v>
      </c>
      <c r="O180" s="27">
        <v>0</v>
      </c>
      <c r="P180" s="26">
        <v>64191665.72319</v>
      </c>
    </row>
    <row r="181" spans="1:16" s="16" customFormat="1" ht="13.5" thickTop="1">
      <c r="A181" t="s">
        <v>139</v>
      </c>
      <c r="D181" s="16" t="e">
        <f t="shared" si="2"/>
        <v>#REF!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8"/>
      <c r="P181" s="22"/>
    </row>
    <row r="182" spans="1:16" s="16" customFormat="1" ht="12.75">
      <c r="A182" t="s">
        <v>228</v>
      </c>
      <c r="B182" t="s">
        <v>317</v>
      </c>
      <c r="D182" t="e">
        <f t="shared" si="2"/>
        <v>#REF!</v>
      </c>
      <c r="E182" s="23">
        <v>32154130.39161</v>
      </c>
      <c r="F182" s="23">
        <v>442592.972131</v>
      </c>
      <c r="G182" s="23">
        <v>2660728.624912</v>
      </c>
      <c r="H182" s="23">
        <v>0</v>
      </c>
      <c r="I182" s="23">
        <v>0</v>
      </c>
      <c r="J182" s="23">
        <v>0</v>
      </c>
      <c r="K182" s="23">
        <v>20364.007684</v>
      </c>
      <c r="L182" s="23">
        <v>47081.585766</v>
      </c>
      <c r="M182" s="23">
        <v>1874308.561903</v>
      </c>
      <c r="N182" s="23">
        <v>7309409.882954</v>
      </c>
      <c r="O182" s="24">
        <v>0</v>
      </c>
      <c r="P182" s="23">
        <v>29742570.612239</v>
      </c>
    </row>
    <row r="183" spans="1:16" s="16" customFormat="1" ht="13.5" thickBot="1">
      <c r="A183" s="14" t="s">
        <v>229</v>
      </c>
      <c r="B183" t="s">
        <v>318</v>
      </c>
      <c r="D183" t="e">
        <f t="shared" si="2"/>
        <v>#REF!</v>
      </c>
      <c r="E183" s="23">
        <v>27902742.14696</v>
      </c>
      <c r="F183" s="23">
        <v>811945.976065</v>
      </c>
      <c r="G183" s="23">
        <v>2496550.838119</v>
      </c>
      <c r="H183" s="23">
        <v>0</v>
      </c>
      <c r="I183" s="23">
        <v>0</v>
      </c>
      <c r="J183" s="23">
        <v>0</v>
      </c>
      <c r="K183" s="23">
        <v>45953.41974</v>
      </c>
      <c r="L183" s="23">
        <v>50543.467072</v>
      </c>
      <c r="M183" s="23">
        <v>2050592.852663</v>
      </c>
      <c r="N183" s="23">
        <v>-23028377.828512</v>
      </c>
      <c r="O183" s="24">
        <v>0.452147</v>
      </c>
      <c r="P183" s="23">
        <v>25810036.485938</v>
      </c>
    </row>
    <row r="184" spans="1:16" s="16" customFormat="1" ht="14.25" thickBot="1" thickTop="1">
      <c r="A184" s="15" t="s">
        <v>268</v>
      </c>
      <c r="B184" t="s">
        <v>319</v>
      </c>
      <c r="D184" t="e">
        <f t="shared" si="2"/>
        <v>#REF!</v>
      </c>
      <c r="E184" s="23">
        <v>41164086.474796</v>
      </c>
      <c r="F184" s="23">
        <v>656872.021148</v>
      </c>
      <c r="G184" s="23">
        <v>2994255.162714</v>
      </c>
      <c r="H184" s="23">
        <v>0</v>
      </c>
      <c r="I184" s="23">
        <v>0</v>
      </c>
      <c r="J184" s="23">
        <v>0</v>
      </c>
      <c r="K184" s="23">
        <v>20439.354513</v>
      </c>
      <c r="L184" s="23">
        <v>48588.522335</v>
      </c>
      <c r="M184" s="23">
        <v>1271779.931661</v>
      </c>
      <c r="N184" s="23">
        <v>17659167.990664</v>
      </c>
      <c r="O184" s="24">
        <v>0</v>
      </c>
      <c r="P184" s="23">
        <v>38076779.989186</v>
      </c>
    </row>
    <row r="185" spans="2:245" ht="14.25" thickBot="1" thickTop="1">
      <c r="B185" s="25" t="s">
        <v>344</v>
      </c>
      <c r="C185" s="25"/>
      <c r="D185" s="25" t="e">
        <f t="shared" si="2"/>
        <v>#REF!</v>
      </c>
      <c r="E185" s="26">
        <v>101220959.013365</v>
      </c>
      <c r="F185" s="26">
        <v>1911410.969344</v>
      </c>
      <c r="G185" s="26">
        <v>8151534.625745</v>
      </c>
      <c r="H185" s="26">
        <v>0</v>
      </c>
      <c r="I185" s="26">
        <v>0</v>
      </c>
      <c r="J185" s="26">
        <v>0</v>
      </c>
      <c r="K185" s="26">
        <v>86756.781937</v>
      </c>
      <c r="L185" s="26">
        <v>146213.575173</v>
      </c>
      <c r="M185" s="26">
        <v>5196681.346228</v>
      </c>
      <c r="N185" s="26">
        <v>1940200.045106</v>
      </c>
      <c r="O185" s="27">
        <v>0</v>
      </c>
      <c r="P185" s="26">
        <v>93629387.087363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</row>
    <row r="186" spans="4:16" ht="13.5" thickTop="1">
      <c r="D186" t="e">
        <f t="shared" si="2"/>
        <v>#REF!</v>
      </c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4"/>
      <c r="P186" s="23"/>
    </row>
    <row r="187" spans="2:16" ht="12.75">
      <c r="B187" t="s">
        <v>320</v>
      </c>
      <c r="D187" t="e">
        <f t="shared" si="2"/>
        <v>#REF!</v>
      </c>
      <c r="E187" s="23">
        <v>3526261.315976</v>
      </c>
      <c r="F187" s="23">
        <v>29913.098168</v>
      </c>
      <c r="G187" s="23">
        <v>0</v>
      </c>
      <c r="H187" s="23">
        <v>0</v>
      </c>
      <c r="I187" s="23">
        <v>0</v>
      </c>
      <c r="J187" s="23">
        <v>0</v>
      </c>
      <c r="K187" s="23">
        <v>57292.913779</v>
      </c>
      <c r="L187" s="23">
        <v>0</v>
      </c>
      <c r="M187" s="23">
        <v>0</v>
      </c>
      <c r="N187" s="23">
        <v>-7753727.339388</v>
      </c>
      <c r="O187" s="24">
        <v>0.5</v>
      </c>
      <c r="P187" s="23">
        <v>3261791.717278</v>
      </c>
    </row>
    <row r="188" spans="2:16" ht="12.75">
      <c r="B188" t="s">
        <v>58</v>
      </c>
      <c r="D188" t="e">
        <f t="shared" si="2"/>
        <v>#REF!</v>
      </c>
      <c r="E188" s="23">
        <v>2560969.523596</v>
      </c>
      <c r="F188" s="23">
        <v>52519.997658</v>
      </c>
      <c r="G188" s="23">
        <v>0</v>
      </c>
      <c r="H188" s="23">
        <v>0</v>
      </c>
      <c r="I188" s="23">
        <v>0</v>
      </c>
      <c r="J188" s="23">
        <v>0</v>
      </c>
      <c r="K188" s="23">
        <v>45953.41974</v>
      </c>
      <c r="L188" s="23">
        <v>0</v>
      </c>
      <c r="M188" s="23">
        <v>0</v>
      </c>
      <c r="N188" s="23">
        <v>-8754165.809255</v>
      </c>
      <c r="O188" s="24">
        <v>0.5</v>
      </c>
      <c r="P188" s="23">
        <v>2368896.809326</v>
      </c>
    </row>
    <row r="189" spans="2:16" ht="12.75">
      <c r="B189" t="s">
        <v>321</v>
      </c>
      <c r="D189" t="e">
        <f t="shared" si="2"/>
        <v>#REF!</v>
      </c>
      <c r="E189" s="23">
        <v>4890496.470918</v>
      </c>
      <c r="F189" s="23">
        <v>64121.780116</v>
      </c>
      <c r="G189" s="23">
        <v>0</v>
      </c>
      <c r="H189" s="23">
        <v>0</v>
      </c>
      <c r="I189" s="23">
        <v>0</v>
      </c>
      <c r="J189" s="23">
        <v>0</v>
      </c>
      <c r="K189" s="23">
        <v>51623.16676</v>
      </c>
      <c r="L189" s="23">
        <v>0</v>
      </c>
      <c r="M189" s="23">
        <v>0</v>
      </c>
      <c r="N189" s="23">
        <v>-11502359.237514</v>
      </c>
      <c r="O189" s="24">
        <v>0.5</v>
      </c>
      <c r="P189" s="23">
        <v>4523709.235599</v>
      </c>
    </row>
    <row r="190" spans="2:16" ht="12.75">
      <c r="B190" t="s">
        <v>322</v>
      </c>
      <c r="D190" t="e">
        <f t="shared" si="2"/>
        <v>#REF!</v>
      </c>
      <c r="E190" s="23">
        <v>2872392.24916</v>
      </c>
      <c r="F190" s="23">
        <v>58295.637518</v>
      </c>
      <c r="G190" s="23">
        <v>0</v>
      </c>
      <c r="H190" s="23">
        <v>0</v>
      </c>
      <c r="I190" s="23">
        <v>0</v>
      </c>
      <c r="J190" s="23">
        <v>0</v>
      </c>
      <c r="K190" s="23">
        <v>48788.08961</v>
      </c>
      <c r="L190" s="23">
        <v>0</v>
      </c>
      <c r="M190" s="23">
        <v>0</v>
      </c>
      <c r="N190" s="23">
        <v>-6622270.583489</v>
      </c>
      <c r="O190" s="24">
        <v>0.5</v>
      </c>
      <c r="P190" s="23">
        <v>2656962.830473</v>
      </c>
    </row>
    <row r="191" spans="2:16" ht="12.75">
      <c r="B191" t="s">
        <v>323</v>
      </c>
      <c r="D191" t="e">
        <f t="shared" si="2"/>
        <v>#REF!</v>
      </c>
      <c r="E191" s="23">
        <v>2779963.4066</v>
      </c>
      <c r="F191" s="23">
        <v>61860.153423</v>
      </c>
      <c r="G191" s="23">
        <v>0</v>
      </c>
      <c r="H191" s="23">
        <v>0</v>
      </c>
      <c r="I191" s="23">
        <v>0</v>
      </c>
      <c r="J191" s="23">
        <v>0</v>
      </c>
      <c r="K191" s="23">
        <v>79971.901857</v>
      </c>
      <c r="L191" s="23">
        <v>0</v>
      </c>
      <c r="M191" s="23">
        <v>0</v>
      </c>
      <c r="N191" s="23">
        <v>-8017084.257187</v>
      </c>
      <c r="O191" s="24">
        <v>0.5</v>
      </c>
      <c r="P191" s="23">
        <v>2571466.151105</v>
      </c>
    </row>
    <row r="192" spans="2:16" ht="13.5" thickBot="1">
      <c r="B192" t="s">
        <v>29</v>
      </c>
      <c r="D192" t="e">
        <f t="shared" si="2"/>
        <v>#REF!</v>
      </c>
      <c r="E192" s="23">
        <v>138059824.530793</v>
      </c>
      <c r="F192" s="23">
        <v>3483573.454593</v>
      </c>
      <c r="G192" s="23">
        <v>9735059.343286</v>
      </c>
      <c r="H192" s="23">
        <v>0</v>
      </c>
      <c r="I192" s="23">
        <v>0</v>
      </c>
      <c r="J192" s="23">
        <v>0</v>
      </c>
      <c r="K192" s="23">
        <v>0</v>
      </c>
      <c r="L192" s="23">
        <v>80885.838522</v>
      </c>
      <c r="M192" s="23">
        <v>16826197.953462</v>
      </c>
      <c r="N192" s="23">
        <v>112578213.591644</v>
      </c>
      <c r="O192" s="24">
        <v>0</v>
      </c>
      <c r="P192" s="23">
        <v>127705337.690984</v>
      </c>
    </row>
    <row r="193" spans="2:16" ht="14.25" thickBot="1" thickTop="1">
      <c r="B193" s="25" t="s">
        <v>345</v>
      </c>
      <c r="C193" s="25"/>
      <c r="D193" s="25" t="e">
        <f t="shared" si="2"/>
        <v>#REF!</v>
      </c>
      <c r="E193" s="26">
        <v>154689907.497043</v>
      </c>
      <c r="F193" s="26">
        <v>3750284.121476</v>
      </c>
      <c r="G193" s="26">
        <v>9735059.343286</v>
      </c>
      <c r="H193" s="26">
        <v>0</v>
      </c>
      <c r="I193" s="26">
        <v>0</v>
      </c>
      <c r="J193" s="26">
        <v>0</v>
      </c>
      <c r="K193" s="26">
        <v>283629.491747</v>
      </c>
      <c r="L193" s="26">
        <v>80885.838522</v>
      </c>
      <c r="M193" s="26">
        <v>16826197.953462</v>
      </c>
      <c r="N193" s="26">
        <v>69928606.364811</v>
      </c>
      <c r="O193" s="27"/>
      <c r="P193" s="26">
        <v>143088164.434765</v>
      </c>
    </row>
    <row r="194" spans="4:16" ht="13.5" thickTop="1">
      <c r="D194" t="e">
        <f t="shared" si="2"/>
        <v>#REF!</v>
      </c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4"/>
      <c r="P194" s="23"/>
    </row>
    <row r="195" spans="2:16" ht="12.75">
      <c r="B195" t="s">
        <v>324</v>
      </c>
      <c r="D195" t="e">
        <f t="shared" si="2"/>
        <v>#REF!</v>
      </c>
      <c r="E195" s="23">
        <v>1323019.214357</v>
      </c>
      <c r="F195" s="23">
        <v>34626.144106</v>
      </c>
      <c r="G195" s="23">
        <v>0</v>
      </c>
      <c r="H195" s="23">
        <v>0</v>
      </c>
      <c r="I195" s="23">
        <v>0</v>
      </c>
      <c r="J195" s="23">
        <v>0</v>
      </c>
      <c r="K195" s="23">
        <v>34613.925701</v>
      </c>
      <c r="L195" s="23">
        <v>0</v>
      </c>
      <c r="M195" s="23">
        <v>0</v>
      </c>
      <c r="N195" s="23">
        <v>-5718144.873311</v>
      </c>
      <c r="O195" s="24">
        <v>0.5</v>
      </c>
      <c r="P195" s="23">
        <v>1223792.77328</v>
      </c>
    </row>
    <row r="196" spans="2:16" ht="12.75">
      <c r="B196" t="s">
        <v>325</v>
      </c>
      <c r="D196" t="e">
        <f t="shared" si="2"/>
        <v>#REF!</v>
      </c>
      <c r="E196" s="23">
        <v>1859240.379479</v>
      </c>
      <c r="F196" s="23">
        <v>32907.421857</v>
      </c>
      <c r="G196" s="23">
        <v>0</v>
      </c>
      <c r="H196" s="23">
        <v>0</v>
      </c>
      <c r="I196" s="23">
        <v>0</v>
      </c>
      <c r="J196" s="23">
        <v>0</v>
      </c>
      <c r="K196" s="23">
        <v>28944.178682</v>
      </c>
      <c r="L196" s="23">
        <v>0</v>
      </c>
      <c r="M196" s="23">
        <v>0</v>
      </c>
      <c r="N196" s="23">
        <v>-8694994.704735</v>
      </c>
      <c r="O196" s="24">
        <v>0.5</v>
      </c>
      <c r="P196" s="23">
        <v>1719797.351018</v>
      </c>
    </row>
    <row r="197" spans="2:16" ht="12.75">
      <c r="B197" t="s">
        <v>326</v>
      </c>
      <c r="D197" t="e">
        <f t="shared" si="2"/>
        <v>#REF!</v>
      </c>
      <c r="E197" s="23">
        <v>1459371.809208</v>
      </c>
      <c r="F197" s="23">
        <v>38358.459434</v>
      </c>
      <c r="G197" s="23">
        <v>0</v>
      </c>
      <c r="H197" s="23">
        <v>0</v>
      </c>
      <c r="I197" s="23">
        <v>0</v>
      </c>
      <c r="J197" s="23">
        <v>0</v>
      </c>
      <c r="K197" s="23">
        <v>34613.925701</v>
      </c>
      <c r="L197" s="23">
        <v>0</v>
      </c>
      <c r="M197" s="23">
        <v>0</v>
      </c>
      <c r="N197" s="23">
        <v>-5034832.819775</v>
      </c>
      <c r="O197" s="24">
        <v>0.5</v>
      </c>
      <c r="P197" s="23">
        <v>1349918.923517</v>
      </c>
    </row>
    <row r="198" spans="2:16" ht="12.75">
      <c r="B198" t="s">
        <v>327</v>
      </c>
      <c r="D198" t="e">
        <f t="shared" si="2"/>
        <v>#REF!</v>
      </c>
      <c r="E198" s="23">
        <v>1339690.649587</v>
      </c>
      <c r="F198" s="23">
        <v>37236.402611</v>
      </c>
      <c r="G198" s="23">
        <v>0</v>
      </c>
      <c r="H198" s="23">
        <v>0</v>
      </c>
      <c r="I198" s="23">
        <v>0</v>
      </c>
      <c r="J198" s="23">
        <v>0</v>
      </c>
      <c r="K198" s="23">
        <v>31823.649369</v>
      </c>
      <c r="L198" s="23">
        <v>0</v>
      </c>
      <c r="M198" s="23">
        <v>0</v>
      </c>
      <c r="N198" s="23">
        <v>-3661361.652265</v>
      </c>
      <c r="O198" s="24">
        <v>0.5</v>
      </c>
      <c r="P198" s="23">
        <v>1239213.850868</v>
      </c>
    </row>
    <row r="199" spans="2:16" ht="12.75">
      <c r="B199" t="s">
        <v>328</v>
      </c>
      <c r="D199" t="e">
        <f t="shared" si="2"/>
        <v>#REF!</v>
      </c>
      <c r="E199" s="23">
        <v>3817181.109721</v>
      </c>
      <c r="F199" s="23">
        <v>89385.368049</v>
      </c>
      <c r="G199" s="23">
        <v>0</v>
      </c>
      <c r="H199" s="23">
        <v>0</v>
      </c>
      <c r="I199" s="23">
        <v>0</v>
      </c>
      <c r="J199" s="23">
        <v>0</v>
      </c>
      <c r="K199" s="23">
        <v>26676.035506</v>
      </c>
      <c r="L199" s="23">
        <v>0</v>
      </c>
      <c r="M199" s="23">
        <v>0</v>
      </c>
      <c r="N199" s="23">
        <v>-8922575.165124</v>
      </c>
      <c r="O199" s="24">
        <v>0.5</v>
      </c>
      <c r="P199" s="23">
        <v>3530892.526492</v>
      </c>
    </row>
    <row r="200" spans="2:16" ht="13.5" thickBot="1">
      <c r="B200" t="s">
        <v>329</v>
      </c>
      <c r="D200" t="e">
        <f aca="true" t="shared" si="3" ref="D200:D205">D199+1</f>
        <v>#REF!</v>
      </c>
      <c r="E200" s="23">
        <v>60308377.058356</v>
      </c>
      <c r="F200" s="23">
        <v>2504302.943869</v>
      </c>
      <c r="G200" s="23">
        <v>6173037.487226</v>
      </c>
      <c r="H200" s="23">
        <v>0</v>
      </c>
      <c r="I200" s="23">
        <v>0</v>
      </c>
      <c r="J200" s="23">
        <v>0</v>
      </c>
      <c r="K200" s="23">
        <v>0</v>
      </c>
      <c r="L200" s="23">
        <v>68463.793835</v>
      </c>
      <c r="M200" s="23">
        <v>3821531.26788</v>
      </c>
      <c r="N200" s="23">
        <v>41789378.390207</v>
      </c>
      <c r="O200" s="24">
        <v>0</v>
      </c>
      <c r="P200" s="23">
        <v>55785248.77898</v>
      </c>
    </row>
    <row r="201" spans="2:16" ht="14.25" thickBot="1" thickTop="1">
      <c r="B201" s="25" t="s">
        <v>346</v>
      </c>
      <c r="C201" s="25"/>
      <c r="D201" s="25" t="e">
        <f t="shared" si="3"/>
        <v>#REF!</v>
      </c>
      <c r="E201" s="26">
        <v>70106880.220708</v>
      </c>
      <c r="F201" s="26">
        <v>2736816.739927</v>
      </c>
      <c r="G201" s="26">
        <v>6173037.487226</v>
      </c>
      <c r="H201" s="26">
        <v>0</v>
      </c>
      <c r="I201" s="26">
        <v>0</v>
      </c>
      <c r="J201" s="26">
        <v>0</v>
      </c>
      <c r="K201" s="26">
        <v>156671.714959</v>
      </c>
      <c r="L201" s="26">
        <v>68463.793835</v>
      </c>
      <c r="M201" s="26">
        <v>3821531.26788</v>
      </c>
      <c r="N201" s="26">
        <v>9757469.174998</v>
      </c>
      <c r="O201" s="27"/>
      <c r="P201" s="26">
        <v>64848864.204155</v>
      </c>
    </row>
    <row r="202" spans="4:16" ht="13.5" thickTop="1">
      <c r="D202" t="e">
        <f t="shared" si="3"/>
        <v>#REF!</v>
      </c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4"/>
      <c r="P202" s="23"/>
    </row>
    <row r="203" spans="2:16" ht="12.75">
      <c r="B203" t="s">
        <v>330</v>
      </c>
      <c r="D203" t="e">
        <f t="shared" si="3"/>
        <v>#REF!</v>
      </c>
      <c r="E203" s="23">
        <v>167342289.529187</v>
      </c>
      <c r="F203" s="23">
        <v>5841302.380353</v>
      </c>
      <c r="G203" s="23">
        <v>16605695.708076</v>
      </c>
      <c r="H203" s="23">
        <v>0</v>
      </c>
      <c r="I203" s="23">
        <v>0</v>
      </c>
      <c r="J203" s="23">
        <v>0</v>
      </c>
      <c r="K203" s="23">
        <v>0</v>
      </c>
      <c r="L203" s="23">
        <v>105933.567974</v>
      </c>
      <c r="M203" s="23">
        <v>14905822.747936</v>
      </c>
      <c r="N203" s="23">
        <v>120633948.639944</v>
      </c>
      <c r="O203" s="24">
        <v>0</v>
      </c>
      <c r="P203" s="23">
        <v>154791617.814498</v>
      </c>
    </row>
    <row r="204" spans="2:16" ht="13.5" thickBot="1">
      <c r="B204" t="s">
        <v>331</v>
      </c>
      <c r="D204" t="e">
        <f t="shared" si="3"/>
        <v>#REF!</v>
      </c>
      <c r="E204" s="23">
        <v>2903209.874703</v>
      </c>
      <c r="F204" s="23">
        <v>136548.817126</v>
      </c>
      <c r="G204" s="23">
        <v>0</v>
      </c>
      <c r="H204" s="23">
        <v>0</v>
      </c>
      <c r="I204" s="23">
        <v>0</v>
      </c>
      <c r="J204" s="23">
        <v>0</v>
      </c>
      <c r="K204" s="23">
        <v>41296.171183</v>
      </c>
      <c r="L204" s="23">
        <v>0</v>
      </c>
      <c r="M204" s="23">
        <v>0</v>
      </c>
      <c r="N204" s="23">
        <v>-19125811.740495</v>
      </c>
      <c r="O204" s="24">
        <v>0.5</v>
      </c>
      <c r="P204" s="23">
        <v>2685469.134101</v>
      </c>
    </row>
    <row r="205" spans="2:16" ht="14.25" thickBot="1" thickTop="1">
      <c r="B205" s="25" t="s">
        <v>347</v>
      </c>
      <c r="C205" s="25"/>
      <c r="D205" s="25" t="e">
        <f t="shared" si="3"/>
        <v>#REF!</v>
      </c>
      <c r="E205" s="26">
        <v>170245499.40389</v>
      </c>
      <c r="F205" s="26">
        <v>5977851.19748</v>
      </c>
      <c r="G205" s="26">
        <v>16605695.708076</v>
      </c>
      <c r="H205" s="26">
        <v>0</v>
      </c>
      <c r="I205" s="26">
        <v>0</v>
      </c>
      <c r="J205" s="26">
        <v>0</v>
      </c>
      <c r="K205" s="26">
        <v>41296.171183</v>
      </c>
      <c r="L205" s="26">
        <v>105933.567974</v>
      </c>
      <c r="M205" s="26">
        <v>14905822.747936</v>
      </c>
      <c r="N205" s="26">
        <v>101508136.899449</v>
      </c>
      <c r="O205" s="27"/>
      <c r="P205" s="26">
        <v>157477086.948599</v>
      </c>
    </row>
    <row r="206" ht="13.5" thickTop="1"/>
  </sheetData>
  <mergeCells count="4">
    <mergeCell ref="B1:E1"/>
    <mergeCell ref="P4:P5"/>
    <mergeCell ref="N4:N5"/>
    <mergeCell ref="O4:O5"/>
  </mergeCells>
  <printOptions/>
  <pageMargins left="0.15748031496062992" right="0.15748031496062992" top="0.7874015748031497" bottom="0.7874015748031497" header="0.5118110236220472" footer="0.5118110236220472"/>
  <pageSetup fitToHeight="0" horizontalDpi="600" verticalDpi="600" orientation="landscape" paperSize="9" scale="80" r:id="rId1"/>
  <colBreaks count="2" manualBreakCount="2">
    <brk id="5" max="65535" man="1"/>
    <brk id="15" max="5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K205"/>
  <sheetViews>
    <sheetView zoomScale="85" zoomScaleNormal="85" workbookViewId="0" topLeftCell="A1">
      <pane xSplit="3" ySplit="6" topLeftCell="E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:E1"/>
    </sheetView>
  </sheetViews>
  <sheetFormatPr defaultColWidth="9.140625" defaultRowHeight="12.75"/>
  <cols>
    <col min="1" max="1" width="0" style="0" hidden="1" customWidth="1"/>
    <col min="2" max="2" width="40.140625" style="0" bestFit="1" customWidth="1"/>
    <col min="3" max="3" width="0.85546875" style="16" customWidth="1"/>
    <col min="4" max="4" width="4.421875" style="0" hidden="1" customWidth="1"/>
    <col min="5" max="5" width="20.28125" style="4" bestFit="1" customWidth="1"/>
    <col min="6" max="6" width="13.140625" style="4" customWidth="1"/>
    <col min="7" max="7" width="12.421875" style="4" customWidth="1"/>
    <col min="8" max="8" width="13.421875" style="4" customWidth="1"/>
    <col min="9" max="9" width="12.7109375" style="4" customWidth="1"/>
    <col min="10" max="10" width="12.57421875" style="4" customWidth="1"/>
    <col min="11" max="11" width="13.140625" style="4" customWidth="1"/>
    <col min="12" max="12" width="12.421875" style="4" customWidth="1"/>
    <col min="13" max="13" width="14.57421875" style="4" customWidth="1"/>
    <col min="14" max="14" width="12.421875" style="4" customWidth="1"/>
    <col min="15" max="15" width="12.57421875" style="8" customWidth="1"/>
    <col min="16" max="16" width="12.57421875" style="4" customWidth="1"/>
  </cols>
  <sheetData>
    <row r="1" spans="2:16" ht="18">
      <c r="B1" s="38" t="s">
        <v>362</v>
      </c>
      <c r="C1" s="38"/>
      <c r="D1" s="38"/>
      <c r="E1" s="38"/>
      <c r="F1"/>
      <c r="G1"/>
      <c r="H1"/>
      <c r="I1"/>
      <c r="J1"/>
      <c r="K1"/>
      <c r="L1"/>
      <c r="M1"/>
      <c r="N1"/>
      <c r="P1"/>
    </row>
    <row r="2" ht="12.75">
      <c r="C2"/>
    </row>
    <row r="3" spans="3:16" ht="13.5" thickBot="1">
      <c r="C3"/>
      <c r="E3" s="10"/>
      <c r="P3" s="10" t="s">
        <v>245</v>
      </c>
    </row>
    <row r="4" spans="1:16" s="2" customFormat="1" ht="13.5" customHeight="1">
      <c r="A4" s="1"/>
      <c r="B4" s="1" t="s">
        <v>95</v>
      </c>
      <c r="C4" s="1"/>
      <c r="D4" s="1"/>
      <c r="E4" s="11" t="s">
        <v>234</v>
      </c>
      <c r="F4" s="13" t="s">
        <v>233</v>
      </c>
      <c r="G4" s="13"/>
      <c r="H4" s="13"/>
      <c r="I4" s="13"/>
      <c r="J4" s="13"/>
      <c r="K4" s="13"/>
      <c r="L4" s="13"/>
      <c r="M4" s="13"/>
      <c r="N4" s="41" t="s">
        <v>235</v>
      </c>
      <c r="O4" s="43" t="s">
        <v>236</v>
      </c>
      <c r="P4" s="39" t="s">
        <v>246</v>
      </c>
    </row>
    <row r="5" spans="1:16" s="2" customFormat="1" ht="66.75" customHeight="1">
      <c r="A5" s="6"/>
      <c r="B5" s="6"/>
      <c r="C5" s="6"/>
      <c r="D5" s="6"/>
      <c r="E5" s="12"/>
      <c r="F5" s="7" t="s">
        <v>237</v>
      </c>
      <c r="G5" s="7" t="s">
        <v>238</v>
      </c>
      <c r="H5" s="7" t="s">
        <v>239</v>
      </c>
      <c r="I5" s="7" t="s">
        <v>243</v>
      </c>
      <c r="J5" s="7" t="s">
        <v>244</v>
      </c>
      <c r="K5" s="7" t="s">
        <v>240</v>
      </c>
      <c r="L5" s="7" t="s">
        <v>241</v>
      </c>
      <c r="M5" s="7" t="s">
        <v>242</v>
      </c>
      <c r="N5" s="42"/>
      <c r="O5" s="44"/>
      <c r="P5" s="40"/>
    </row>
    <row r="6" spans="2:16" ht="12.75">
      <c r="B6" s="3"/>
      <c r="C6"/>
      <c r="E6" s="5"/>
      <c r="F6" s="5"/>
      <c r="G6" s="5"/>
      <c r="H6" s="5"/>
      <c r="I6" s="5"/>
      <c r="J6" s="5"/>
      <c r="K6" s="5"/>
      <c r="L6" s="5"/>
      <c r="M6" s="5"/>
      <c r="N6" s="5"/>
      <c r="O6" s="9"/>
      <c r="P6" s="5"/>
    </row>
    <row r="7" spans="17:245" ht="12.75"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16" s="16" customFormat="1" ht="12.75">
      <c r="A8" t="s">
        <v>230</v>
      </c>
      <c r="B8" t="s">
        <v>9</v>
      </c>
      <c r="D8">
        <v>0</v>
      </c>
      <c r="E8" s="23">
        <v>327830029.283287</v>
      </c>
      <c r="F8" s="23">
        <v>3475808.354084</v>
      </c>
      <c r="G8" s="23">
        <v>19099603.865037</v>
      </c>
      <c r="H8" s="23">
        <v>0</v>
      </c>
      <c r="I8" s="23">
        <v>0</v>
      </c>
      <c r="J8" s="23">
        <v>0</v>
      </c>
      <c r="K8" s="23">
        <v>453614.45387</v>
      </c>
      <c r="L8" s="23">
        <v>65707.864795</v>
      </c>
      <c r="M8" s="23">
        <v>16164499.271642</v>
      </c>
      <c r="N8" s="23">
        <v>127066744.155702</v>
      </c>
      <c r="O8" s="24">
        <v>0</v>
      </c>
      <c r="P8" s="23">
        <v>303242777.087041</v>
      </c>
    </row>
    <row r="9" spans="1:16" s="16" customFormat="1" ht="12.75">
      <c r="A9" t="s">
        <v>113</v>
      </c>
      <c r="B9" t="s">
        <v>11</v>
      </c>
      <c r="D9">
        <f aca="true" t="shared" si="0" ref="D9:D40">D8+1</f>
        <v>1</v>
      </c>
      <c r="E9" s="23">
        <v>27650690.541211</v>
      </c>
      <c r="F9" s="23">
        <v>980070.470341</v>
      </c>
      <c r="G9" s="23">
        <v>2702259.059718</v>
      </c>
      <c r="H9" s="23">
        <v>0</v>
      </c>
      <c r="I9" s="23">
        <v>0</v>
      </c>
      <c r="J9" s="23">
        <v>0</v>
      </c>
      <c r="K9" s="23">
        <v>73439.629726</v>
      </c>
      <c r="L9" s="23">
        <v>49720.346099</v>
      </c>
      <c r="M9" s="23">
        <v>2197135.816309</v>
      </c>
      <c r="N9" s="23">
        <v>-26231715.504512</v>
      </c>
      <c r="O9" s="24">
        <v>0.486833</v>
      </c>
      <c r="P9" s="23">
        <v>25576888.75062</v>
      </c>
    </row>
    <row r="10" spans="1:16" s="16" customFormat="1" ht="12.75">
      <c r="A10" t="s">
        <v>116</v>
      </c>
      <c r="B10" t="s">
        <v>89</v>
      </c>
      <c r="D10">
        <f t="shared" si="0"/>
        <v>2</v>
      </c>
      <c r="E10" s="23">
        <v>1598069.365909</v>
      </c>
      <c r="F10" s="23">
        <v>73747.242978</v>
      </c>
      <c r="G10" s="23">
        <v>0</v>
      </c>
      <c r="H10" s="23">
        <v>0</v>
      </c>
      <c r="I10" s="23">
        <v>0</v>
      </c>
      <c r="J10" s="23">
        <v>0</v>
      </c>
      <c r="K10" s="23">
        <v>47221.773151</v>
      </c>
      <c r="L10" s="23">
        <v>0</v>
      </c>
      <c r="M10" s="23">
        <v>0</v>
      </c>
      <c r="N10" s="23">
        <v>-9260451.428679</v>
      </c>
      <c r="O10" s="24">
        <v>0.5</v>
      </c>
      <c r="P10" s="23">
        <v>1478214.163465</v>
      </c>
    </row>
    <row r="11" spans="1:16" s="16" customFormat="1" ht="12.75">
      <c r="A11" t="s">
        <v>117</v>
      </c>
      <c r="B11" t="s">
        <v>91</v>
      </c>
      <c r="D11">
        <f t="shared" si="0"/>
        <v>3</v>
      </c>
      <c r="E11" s="23">
        <v>2019243.905113</v>
      </c>
      <c r="F11" s="23">
        <v>60339.490389</v>
      </c>
      <c r="G11" s="23">
        <v>0</v>
      </c>
      <c r="H11" s="23">
        <v>0</v>
      </c>
      <c r="I11" s="23">
        <v>0</v>
      </c>
      <c r="J11" s="23">
        <v>0</v>
      </c>
      <c r="K11" s="23">
        <v>41395.536299</v>
      </c>
      <c r="L11" s="23">
        <v>0</v>
      </c>
      <c r="M11" s="23">
        <v>0</v>
      </c>
      <c r="N11" s="23">
        <v>-12500404.870472</v>
      </c>
      <c r="O11" s="24">
        <v>0.5</v>
      </c>
      <c r="P11" s="23">
        <v>1867800.61223</v>
      </c>
    </row>
    <row r="12" spans="1:16" s="16" customFormat="1" ht="12.75">
      <c r="A12" t="s">
        <v>120</v>
      </c>
      <c r="B12" t="s">
        <v>73</v>
      </c>
      <c r="D12">
        <f t="shared" si="0"/>
        <v>4</v>
      </c>
      <c r="E12" s="23">
        <v>2787252.735802</v>
      </c>
      <c r="F12" s="23">
        <v>62711.251343</v>
      </c>
      <c r="G12" s="23">
        <v>0</v>
      </c>
      <c r="H12" s="23">
        <v>0</v>
      </c>
      <c r="I12" s="23">
        <v>0</v>
      </c>
      <c r="J12" s="23">
        <v>0</v>
      </c>
      <c r="K12" s="23">
        <v>30908.226261</v>
      </c>
      <c r="L12" s="23">
        <v>0</v>
      </c>
      <c r="M12" s="23">
        <v>0</v>
      </c>
      <c r="N12" s="23">
        <v>-10619878.358492</v>
      </c>
      <c r="O12" s="24">
        <v>0.5</v>
      </c>
      <c r="P12" s="23">
        <v>2578208.780617</v>
      </c>
    </row>
    <row r="13" spans="1:16" s="16" customFormat="1" ht="12.75">
      <c r="A13" t="s">
        <v>121</v>
      </c>
      <c r="B13" t="s">
        <v>74</v>
      </c>
      <c r="D13">
        <f t="shared" si="0"/>
        <v>5</v>
      </c>
      <c r="E13" s="23">
        <v>2927949.493977</v>
      </c>
      <c r="F13" s="23">
        <v>73011.06378</v>
      </c>
      <c r="G13" s="23">
        <v>0</v>
      </c>
      <c r="H13" s="23">
        <v>0</v>
      </c>
      <c r="I13" s="23">
        <v>0</v>
      </c>
      <c r="J13" s="23">
        <v>0</v>
      </c>
      <c r="K13" s="23">
        <v>20926.071591</v>
      </c>
      <c r="L13" s="23">
        <v>0</v>
      </c>
      <c r="M13" s="23">
        <v>0</v>
      </c>
      <c r="N13" s="23">
        <v>-18835106.43903</v>
      </c>
      <c r="O13" s="24">
        <v>0.5</v>
      </c>
      <c r="P13" s="23">
        <v>2708353.281929</v>
      </c>
    </row>
    <row r="14" spans="1:16" s="16" customFormat="1" ht="13.5" thickBot="1">
      <c r="A14" s="14" t="s">
        <v>122</v>
      </c>
      <c r="B14" t="s">
        <v>276</v>
      </c>
      <c r="D14">
        <f t="shared" si="0"/>
        <v>6</v>
      </c>
      <c r="E14" s="23">
        <v>1937216.492148</v>
      </c>
      <c r="F14" s="23">
        <v>56389.485115</v>
      </c>
      <c r="G14" s="23">
        <v>0</v>
      </c>
      <c r="H14" s="23">
        <v>0</v>
      </c>
      <c r="I14" s="23">
        <v>0</v>
      </c>
      <c r="J14" s="23">
        <v>0</v>
      </c>
      <c r="K14" s="23">
        <v>29743.062595</v>
      </c>
      <c r="L14" s="23">
        <v>0</v>
      </c>
      <c r="M14" s="23">
        <v>0</v>
      </c>
      <c r="N14" s="23">
        <v>-11269405.350628</v>
      </c>
      <c r="O14" s="24">
        <v>0.5</v>
      </c>
      <c r="P14" s="23">
        <v>1791925.255237</v>
      </c>
    </row>
    <row r="15" spans="1:16" s="16" customFormat="1" ht="14.25" thickBot="1" thickTop="1">
      <c r="A15" s="15" t="s">
        <v>247</v>
      </c>
      <c r="B15" t="s">
        <v>79</v>
      </c>
      <c r="D15">
        <f t="shared" si="0"/>
        <v>7</v>
      </c>
      <c r="E15" s="23">
        <v>2140161.864068</v>
      </c>
      <c r="F15" s="23">
        <v>36464.935311</v>
      </c>
      <c r="G15" s="23">
        <v>0</v>
      </c>
      <c r="H15" s="23">
        <v>0</v>
      </c>
      <c r="I15" s="23">
        <v>0</v>
      </c>
      <c r="J15" s="23">
        <v>0</v>
      </c>
      <c r="K15" s="23">
        <v>67946.535933</v>
      </c>
      <c r="L15" s="23">
        <v>0</v>
      </c>
      <c r="M15" s="23">
        <v>0</v>
      </c>
      <c r="N15" s="23">
        <v>-10639952.17382</v>
      </c>
      <c r="O15" s="24">
        <v>0.5</v>
      </c>
      <c r="P15" s="23">
        <v>1979649.724263</v>
      </c>
    </row>
    <row r="16" spans="1:16" s="16" customFormat="1" ht="14.25" thickBot="1" thickTop="1">
      <c r="A16"/>
      <c r="B16" s="25" t="s">
        <v>332</v>
      </c>
      <c r="C16" s="25"/>
      <c r="D16" s="25">
        <f t="shared" si="0"/>
        <v>8</v>
      </c>
      <c r="E16" s="26">
        <v>368890613.681516</v>
      </c>
      <c r="F16" s="26">
        <v>4818542.293341</v>
      </c>
      <c r="G16" s="26">
        <v>21801862.924755</v>
      </c>
      <c r="H16" s="26">
        <v>0</v>
      </c>
      <c r="I16" s="26">
        <v>0</v>
      </c>
      <c r="J16" s="26">
        <v>0</v>
      </c>
      <c r="K16" s="26">
        <v>765195.289426</v>
      </c>
      <c r="L16" s="26">
        <v>115428.210894</v>
      </c>
      <c r="M16" s="26">
        <v>18361635.087952</v>
      </c>
      <c r="N16" s="26">
        <v>27709830.03007</v>
      </c>
      <c r="O16" s="27">
        <v>0</v>
      </c>
      <c r="P16" s="26">
        <v>341223817.655402</v>
      </c>
    </row>
    <row r="17" spans="1:16" s="16" customFormat="1" ht="13.5" thickTop="1">
      <c r="A17" t="s">
        <v>105</v>
      </c>
      <c r="D17" s="16">
        <f t="shared" si="0"/>
        <v>9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6" s="16" customFormat="1" ht="12.75">
      <c r="A18" t="s">
        <v>224</v>
      </c>
      <c r="B18" t="s">
        <v>10</v>
      </c>
      <c r="D18">
        <f t="shared" si="0"/>
        <v>10</v>
      </c>
      <c r="E18" s="23">
        <v>74004531.778765</v>
      </c>
      <c r="F18" s="23">
        <v>1233113.968793</v>
      </c>
      <c r="G18" s="23">
        <v>4635497.619293</v>
      </c>
      <c r="H18" s="23">
        <v>0</v>
      </c>
      <c r="I18" s="23">
        <v>0</v>
      </c>
      <c r="J18" s="23">
        <v>0</v>
      </c>
      <c r="K18" s="23">
        <v>45140.884592</v>
      </c>
      <c r="L18" s="23">
        <v>53319.630413</v>
      </c>
      <c r="M18" s="23">
        <v>614783.290569</v>
      </c>
      <c r="N18" s="23">
        <v>16091078.780763</v>
      </c>
      <c r="O18" s="24">
        <v>0</v>
      </c>
      <c r="P18" s="23">
        <v>68454191.895358</v>
      </c>
    </row>
    <row r="19" spans="1:16" s="16" customFormat="1" ht="12.75">
      <c r="A19" t="s">
        <v>195</v>
      </c>
      <c r="B19" t="s">
        <v>86</v>
      </c>
      <c r="D19">
        <f t="shared" si="0"/>
        <v>11</v>
      </c>
      <c r="E19" s="23">
        <v>1758667.244701</v>
      </c>
      <c r="F19" s="23">
        <v>46768.095919</v>
      </c>
      <c r="G19" s="23">
        <v>0</v>
      </c>
      <c r="H19" s="23">
        <v>0</v>
      </c>
      <c r="I19" s="23">
        <v>0</v>
      </c>
      <c r="J19" s="23">
        <v>0</v>
      </c>
      <c r="K19" s="23">
        <v>23916.825742</v>
      </c>
      <c r="L19" s="23">
        <v>0</v>
      </c>
      <c r="M19" s="23">
        <v>0</v>
      </c>
      <c r="N19" s="23">
        <v>-14649297.625981</v>
      </c>
      <c r="O19" s="24">
        <v>0.5</v>
      </c>
      <c r="P19" s="23">
        <v>1626767.201349</v>
      </c>
    </row>
    <row r="20" spans="1:16" s="16" customFormat="1" ht="12.75">
      <c r="A20" t="s">
        <v>196</v>
      </c>
      <c r="B20" t="s">
        <v>277</v>
      </c>
      <c r="D20">
        <f t="shared" si="0"/>
        <v>12</v>
      </c>
      <c r="E20" s="23">
        <v>3378603.197011</v>
      </c>
      <c r="F20" s="23">
        <v>84001.855101</v>
      </c>
      <c r="G20" s="23">
        <v>0</v>
      </c>
      <c r="H20" s="23">
        <v>0</v>
      </c>
      <c r="I20" s="23">
        <v>0</v>
      </c>
      <c r="J20" s="23">
        <v>0</v>
      </c>
      <c r="K20" s="23">
        <v>32655.97176</v>
      </c>
      <c r="L20" s="23">
        <v>0</v>
      </c>
      <c r="M20" s="23">
        <v>0</v>
      </c>
      <c r="N20" s="23">
        <v>-9898094.413475</v>
      </c>
      <c r="O20" s="24">
        <v>0.5</v>
      </c>
      <c r="P20" s="23">
        <v>3125207.957235</v>
      </c>
    </row>
    <row r="21" spans="1:16" s="16" customFormat="1" ht="12.75">
      <c r="A21" t="s">
        <v>197</v>
      </c>
      <c r="B21" t="s">
        <v>87</v>
      </c>
      <c r="D21">
        <f t="shared" si="0"/>
        <v>13</v>
      </c>
      <c r="E21" s="23">
        <v>2209581.252833</v>
      </c>
      <c r="F21" s="23">
        <v>63107.591139</v>
      </c>
      <c r="G21" s="23">
        <v>0</v>
      </c>
      <c r="H21" s="23">
        <v>0</v>
      </c>
      <c r="I21" s="23">
        <v>0</v>
      </c>
      <c r="J21" s="23">
        <v>0</v>
      </c>
      <c r="K21" s="23">
        <v>29743.062595</v>
      </c>
      <c r="L21" s="23">
        <v>0</v>
      </c>
      <c r="M21" s="23">
        <v>0</v>
      </c>
      <c r="N21" s="23">
        <v>-13769791.802383</v>
      </c>
      <c r="O21" s="24">
        <v>0.5</v>
      </c>
      <c r="P21" s="23">
        <v>2043862.65887</v>
      </c>
    </row>
    <row r="22" spans="1:16" s="16" customFormat="1" ht="12.75">
      <c r="A22" t="s">
        <v>226</v>
      </c>
      <c r="B22" t="s">
        <v>278</v>
      </c>
      <c r="D22">
        <f t="shared" si="0"/>
        <v>14</v>
      </c>
      <c r="E22" s="23">
        <v>2260878.923733</v>
      </c>
      <c r="F22" s="23">
        <v>70335.037745</v>
      </c>
      <c r="G22" s="23">
        <v>0</v>
      </c>
      <c r="H22" s="23">
        <v>0</v>
      </c>
      <c r="I22" s="23">
        <v>0</v>
      </c>
      <c r="J22" s="23">
        <v>0</v>
      </c>
      <c r="K22" s="23">
        <v>41395.536299</v>
      </c>
      <c r="L22" s="23">
        <v>0</v>
      </c>
      <c r="M22" s="23">
        <v>0</v>
      </c>
      <c r="N22" s="23">
        <v>-18748105.586108</v>
      </c>
      <c r="O22" s="24">
        <v>0.5</v>
      </c>
      <c r="P22" s="23">
        <v>2091313.004453</v>
      </c>
    </row>
    <row r="23" spans="1:16" s="16" customFormat="1" ht="12.75">
      <c r="A23" t="s">
        <v>107</v>
      </c>
      <c r="B23" t="s">
        <v>35</v>
      </c>
      <c r="D23">
        <f t="shared" si="0"/>
        <v>15</v>
      </c>
      <c r="E23" s="23">
        <v>58659596.726651</v>
      </c>
      <c r="F23" s="23">
        <v>2434438.30519</v>
      </c>
      <c r="G23" s="23">
        <v>5908532.335219</v>
      </c>
      <c r="H23" s="23">
        <v>0</v>
      </c>
      <c r="I23" s="23">
        <v>0</v>
      </c>
      <c r="J23" s="23">
        <v>0</v>
      </c>
      <c r="K23" s="23">
        <v>0</v>
      </c>
      <c r="L23" s="23">
        <v>59639.304033</v>
      </c>
      <c r="M23" s="23">
        <v>5163019.331958</v>
      </c>
      <c r="N23" s="23">
        <v>35433520.689434</v>
      </c>
      <c r="O23" s="24">
        <v>0</v>
      </c>
      <c r="P23" s="23">
        <v>54260126.972152</v>
      </c>
    </row>
    <row r="24" spans="1:16" s="16" customFormat="1" ht="13.5" thickBot="1">
      <c r="A24" s="14" t="s">
        <v>202</v>
      </c>
      <c r="B24" t="s">
        <v>88</v>
      </c>
      <c r="D24">
        <f t="shared" si="0"/>
        <v>16</v>
      </c>
      <c r="E24" s="23">
        <v>3154517.282992</v>
      </c>
      <c r="F24" s="23">
        <v>81840.610427</v>
      </c>
      <c r="G24" s="23">
        <v>0</v>
      </c>
      <c r="H24" s="23">
        <v>0</v>
      </c>
      <c r="I24" s="23">
        <v>0</v>
      </c>
      <c r="J24" s="23">
        <v>0</v>
      </c>
      <c r="K24" s="23">
        <v>27870.179187</v>
      </c>
      <c r="L24" s="23">
        <v>0</v>
      </c>
      <c r="M24" s="23">
        <v>0</v>
      </c>
      <c r="N24" s="23">
        <v>-23076764.766697</v>
      </c>
      <c r="O24" s="24">
        <v>0.5</v>
      </c>
      <c r="P24" s="23">
        <v>2917928.486768</v>
      </c>
    </row>
    <row r="25" spans="1:16" s="16" customFormat="1" ht="14.25" thickBot="1" thickTop="1">
      <c r="A25" s="15" t="s">
        <v>248</v>
      </c>
      <c r="B25" s="25" t="s">
        <v>252</v>
      </c>
      <c r="C25" s="25"/>
      <c r="D25" s="25">
        <f t="shared" si="0"/>
        <v>17</v>
      </c>
      <c r="E25" s="26">
        <v>145426376.406686</v>
      </c>
      <c r="F25" s="26">
        <v>4013605.464314</v>
      </c>
      <c r="G25" s="26">
        <v>10544029.954512</v>
      </c>
      <c r="H25" s="26">
        <v>0</v>
      </c>
      <c r="I25" s="26">
        <v>0</v>
      </c>
      <c r="J25" s="26">
        <v>0</v>
      </c>
      <c r="K25" s="26">
        <v>200722.460176</v>
      </c>
      <c r="L25" s="26">
        <v>112958.934446</v>
      </c>
      <c r="M25" s="26">
        <v>5777802.622527</v>
      </c>
      <c r="N25" s="26">
        <v>-28617454.724447</v>
      </c>
      <c r="O25" s="27">
        <v>0.164427</v>
      </c>
      <c r="P25" s="26">
        <v>134519398.176185</v>
      </c>
    </row>
    <row r="26" spans="4:16" s="16" customFormat="1" ht="12.75">
      <c r="D26" s="16">
        <f t="shared" si="0"/>
        <v>18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8"/>
      <c r="P26" s="22"/>
    </row>
    <row r="27" spans="1:16" s="16" customFormat="1" ht="12.75">
      <c r="A27" s="17" t="s">
        <v>140</v>
      </c>
      <c r="B27" t="s">
        <v>25</v>
      </c>
      <c r="D27">
        <f t="shared" si="0"/>
        <v>19</v>
      </c>
      <c r="E27" s="23">
        <v>93944282.495835</v>
      </c>
      <c r="F27" s="23">
        <v>3391064.041963</v>
      </c>
      <c r="G27" s="23">
        <v>7848019.140412</v>
      </c>
      <c r="H27" s="23">
        <v>0</v>
      </c>
      <c r="I27" s="23">
        <v>0</v>
      </c>
      <c r="J27" s="23">
        <v>0</v>
      </c>
      <c r="K27" s="23">
        <v>0</v>
      </c>
      <c r="L27" s="23">
        <v>86717.640672</v>
      </c>
      <c r="M27" s="23">
        <v>4157977.780389</v>
      </c>
      <c r="N27" s="23">
        <v>72109464.167285</v>
      </c>
      <c r="O27" s="24">
        <v>0</v>
      </c>
      <c r="P27" s="23">
        <v>86898461.308647</v>
      </c>
    </row>
    <row r="28" spans="1:16" s="16" customFormat="1" ht="12.75">
      <c r="A28" s="17" t="s">
        <v>124</v>
      </c>
      <c r="B28" t="s">
        <v>38</v>
      </c>
      <c r="D28">
        <f t="shared" si="0"/>
        <v>20</v>
      </c>
      <c r="E28" s="23">
        <v>2441083.251919</v>
      </c>
      <c r="F28" s="23">
        <v>72725.632163</v>
      </c>
      <c r="G28" s="23">
        <v>0</v>
      </c>
      <c r="H28" s="23">
        <v>0</v>
      </c>
      <c r="I28" s="23">
        <v>0</v>
      </c>
      <c r="J28" s="23">
        <v>0</v>
      </c>
      <c r="K28" s="23">
        <v>41395.536299</v>
      </c>
      <c r="L28" s="23">
        <v>0</v>
      </c>
      <c r="M28" s="23">
        <v>0</v>
      </c>
      <c r="N28" s="23">
        <v>-10424873.420223</v>
      </c>
      <c r="O28" s="24">
        <v>0.5</v>
      </c>
      <c r="P28" s="23">
        <v>2258002.008025</v>
      </c>
    </row>
    <row r="29" spans="1:16" s="16" customFormat="1" ht="13.5" thickBot="1">
      <c r="A29" s="18" t="s">
        <v>141</v>
      </c>
      <c r="B29" t="s">
        <v>39</v>
      </c>
      <c r="D29">
        <f t="shared" si="0"/>
        <v>21</v>
      </c>
      <c r="E29" s="23">
        <v>3779736.724859</v>
      </c>
      <c r="F29" s="23">
        <v>49561.307955</v>
      </c>
      <c r="G29" s="23">
        <v>0</v>
      </c>
      <c r="H29" s="23">
        <v>0</v>
      </c>
      <c r="I29" s="23">
        <v>0</v>
      </c>
      <c r="J29" s="23">
        <v>0</v>
      </c>
      <c r="K29" s="23">
        <v>210356.405015</v>
      </c>
      <c r="L29" s="23">
        <v>0</v>
      </c>
      <c r="M29" s="23">
        <v>0</v>
      </c>
      <c r="N29" s="23">
        <v>-26590869.841119</v>
      </c>
      <c r="O29" s="24">
        <v>0.5</v>
      </c>
      <c r="P29" s="23">
        <v>3496256.470495</v>
      </c>
    </row>
    <row r="30" spans="1:16" s="16" customFormat="1" ht="14.25" thickBot="1" thickTop="1">
      <c r="A30" s="15" t="s">
        <v>249</v>
      </c>
      <c r="B30" t="s">
        <v>40</v>
      </c>
      <c r="D30">
        <f t="shared" si="0"/>
        <v>22</v>
      </c>
      <c r="E30" s="23">
        <v>2025369.943353</v>
      </c>
      <c r="F30" s="23">
        <v>53900.956682000004</v>
      </c>
      <c r="G30" s="23">
        <v>0</v>
      </c>
      <c r="H30" s="23">
        <v>0</v>
      </c>
      <c r="I30" s="23">
        <v>0</v>
      </c>
      <c r="J30" s="23">
        <v>0</v>
      </c>
      <c r="K30" s="23">
        <v>23916.825742</v>
      </c>
      <c r="L30" s="23">
        <v>0</v>
      </c>
      <c r="M30" s="23">
        <v>0</v>
      </c>
      <c r="N30" s="23">
        <v>-4096553.479146</v>
      </c>
      <c r="O30" s="24">
        <v>0.5</v>
      </c>
      <c r="P30" s="23">
        <v>1873467.197602</v>
      </c>
    </row>
    <row r="31" spans="1:16" s="16" customFormat="1" ht="12.75">
      <c r="A31"/>
      <c r="B31" t="s">
        <v>41</v>
      </c>
      <c r="D31">
        <f t="shared" si="0"/>
        <v>23</v>
      </c>
      <c r="E31" s="23">
        <v>2737078.437897</v>
      </c>
      <c r="F31" s="23">
        <v>59938.546857</v>
      </c>
      <c r="G31" s="23">
        <v>0</v>
      </c>
      <c r="H31" s="23">
        <v>0</v>
      </c>
      <c r="I31" s="23">
        <v>0</v>
      </c>
      <c r="J31" s="23">
        <v>0</v>
      </c>
      <c r="K31" s="23">
        <v>49427.381097</v>
      </c>
      <c r="L31" s="23">
        <v>0</v>
      </c>
      <c r="M31" s="23">
        <v>0</v>
      </c>
      <c r="N31" s="23">
        <v>-10355198.713649</v>
      </c>
      <c r="O31" s="24">
        <v>0.5</v>
      </c>
      <c r="P31" s="23">
        <v>2531797.555055</v>
      </c>
    </row>
    <row r="32" spans="1:16" s="16" customFormat="1" ht="12.75">
      <c r="A32" t="s">
        <v>106</v>
      </c>
      <c r="B32" t="s">
        <v>42</v>
      </c>
      <c r="D32">
        <f t="shared" si="0"/>
        <v>24</v>
      </c>
      <c r="E32" s="23">
        <v>1764799.162874</v>
      </c>
      <c r="F32" s="23">
        <v>53626.406622</v>
      </c>
      <c r="G32" s="23">
        <v>0</v>
      </c>
      <c r="H32" s="23">
        <v>0</v>
      </c>
      <c r="I32" s="23">
        <v>0</v>
      </c>
      <c r="J32" s="23">
        <v>0</v>
      </c>
      <c r="K32" s="23">
        <v>35569.299447</v>
      </c>
      <c r="L32" s="23">
        <v>0</v>
      </c>
      <c r="M32" s="23">
        <v>0</v>
      </c>
      <c r="N32" s="23">
        <v>-11350318.842354</v>
      </c>
      <c r="O32" s="24">
        <v>0.5</v>
      </c>
      <c r="P32" s="23">
        <v>1632439.225658</v>
      </c>
    </row>
    <row r="33" spans="1:16" s="16" customFormat="1" ht="12.75">
      <c r="A33" t="s">
        <v>219</v>
      </c>
      <c r="B33" t="s">
        <v>43</v>
      </c>
      <c r="D33">
        <f t="shared" si="0"/>
        <v>25</v>
      </c>
      <c r="E33" s="23">
        <v>3105944.494907</v>
      </c>
      <c r="F33" s="23">
        <v>77516.865515</v>
      </c>
      <c r="G33" s="23">
        <v>0</v>
      </c>
      <c r="H33" s="23">
        <v>0</v>
      </c>
      <c r="I33" s="23">
        <v>0</v>
      </c>
      <c r="J33" s="23">
        <v>0</v>
      </c>
      <c r="K33" s="23">
        <v>47221.773151</v>
      </c>
      <c r="L33" s="23">
        <v>0</v>
      </c>
      <c r="M33" s="23">
        <v>0</v>
      </c>
      <c r="N33" s="23">
        <v>-9438776.452019</v>
      </c>
      <c r="O33" s="24">
        <v>0.5</v>
      </c>
      <c r="P33" s="23">
        <v>2872998.657789</v>
      </c>
    </row>
    <row r="34" spans="1:16" s="16" customFormat="1" ht="12.75">
      <c r="A34" t="s">
        <v>220</v>
      </c>
      <c r="B34" t="s">
        <v>45</v>
      </c>
      <c r="D34">
        <f t="shared" si="0"/>
        <v>26</v>
      </c>
      <c r="E34" s="23">
        <v>1508181.735558</v>
      </c>
      <c r="F34" s="23">
        <v>41919.943653</v>
      </c>
      <c r="G34" s="23">
        <v>0</v>
      </c>
      <c r="H34" s="23">
        <v>0</v>
      </c>
      <c r="I34" s="23">
        <v>0</v>
      </c>
      <c r="J34" s="23">
        <v>0</v>
      </c>
      <c r="K34" s="23">
        <v>20926.071591</v>
      </c>
      <c r="L34" s="23">
        <v>0</v>
      </c>
      <c r="M34" s="23">
        <v>0</v>
      </c>
      <c r="N34" s="23">
        <v>-3018775.896374</v>
      </c>
      <c r="O34" s="24">
        <v>0.5</v>
      </c>
      <c r="P34" s="23">
        <v>1395068.105391</v>
      </c>
    </row>
    <row r="35" spans="1:16" s="16" customFormat="1" ht="12.75">
      <c r="A35" s="16" t="s">
        <v>221</v>
      </c>
      <c r="B35" t="s">
        <v>44</v>
      </c>
      <c r="D35">
        <f t="shared" si="0"/>
        <v>27</v>
      </c>
      <c r="E35" s="23">
        <v>2178628.715281</v>
      </c>
      <c r="F35" s="23">
        <v>35786.51207</v>
      </c>
      <c r="G35" s="23">
        <v>0</v>
      </c>
      <c r="H35" s="23">
        <v>0</v>
      </c>
      <c r="I35" s="23">
        <v>0</v>
      </c>
      <c r="J35" s="23">
        <v>0</v>
      </c>
      <c r="K35" s="23">
        <v>44308.445465</v>
      </c>
      <c r="L35" s="23">
        <v>0</v>
      </c>
      <c r="M35" s="23">
        <v>0</v>
      </c>
      <c r="N35" s="23">
        <v>-2227447.892051</v>
      </c>
      <c r="O35" s="24">
        <v>0.5</v>
      </c>
      <c r="P35" s="23">
        <v>2015231.561635</v>
      </c>
    </row>
    <row r="36" spans="1:16" s="16" customFormat="1" ht="12.75">
      <c r="A36" s="17" t="s">
        <v>222</v>
      </c>
      <c r="B36" t="s">
        <v>19</v>
      </c>
      <c r="D36">
        <f t="shared" si="0"/>
        <v>28</v>
      </c>
      <c r="E36" s="23">
        <v>53387053.414272</v>
      </c>
      <c r="F36" s="23">
        <v>1003634.063994</v>
      </c>
      <c r="G36" s="23">
        <v>3549744.177881</v>
      </c>
      <c r="H36" s="23">
        <v>0</v>
      </c>
      <c r="I36" s="23">
        <v>0</v>
      </c>
      <c r="J36" s="23">
        <v>0</v>
      </c>
      <c r="K36" s="23">
        <v>231788.469017</v>
      </c>
      <c r="L36" s="23">
        <v>50138.867531</v>
      </c>
      <c r="M36" s="23">
        <v>1041339.915351</v>
      </c>
      <c r="N36" s="23">
        <v>9238559.431636</v>
      </c>
      <c r="O36" s="24">
        <v>0</v>
      </c>
      <c r="P36" s="23">
        <v>49383024.408201</v>
      </c>
    </row>
    <row r="37" spans="1:16" s="16" customFormat="1" ht="13.5" thickBot="1">
      <c r="A37" s="17" t="s">
        <v>223</v>
      </c>
      <c r="B37" t="s">
        <v>21</v>
      </c>
      <c r="D37">
        <f t="shared" si="0"/>
        <v>29</v>
      </c>
      <c r="E37" s="23">
        <v>29780550.667347</v>
      </c>
      <c r="F37" s="23">
        <v>644220.413997</v>
      </c>
      <c r="G37" s="23">
        <v>1854299.385164</v>
      </c>
      <c r="H37" s="23">
        <v>0</v>
      </c>
      <c r="I37" s="23">
        <v>0</v>
      </c>
      <c r="J37" s="23">
        <v>0</v>
      </c>
      <c r="K37" s="23">
        <v>27870.179187</v>
      </c>
      <c r="L37" s="23">
        <v>50055.163245</v>
      </c>
      <c r="M37" s="23">
        <v>14500.930569</v>
      </c>
      <c r="N37" s="23">
        <v>10892485.06198</v>
      </c>
      <c r="O37" s="24">
        <v>0</v>
      </c>
      <c r="P37" s="23">
        <v>27547009.367296</v>
      </c>
    </row>
    <row r="38" spans="1:16" s="16" customFormat="1" ht="14.25" thickBot="1" thickTop="1">
      <c r="A38" s="17" t="s">
        <v>138</v>
      </c>
      <c r="B38" s="25" t="s">
        <v>370</v>
      </c>
      <c r="C38" s="25"/>
      <c r="D38" s="25">
        <f t="shared" si="0"/>
        <v>30</v>
      </c>
      <c r="E38" s="26">
        <v>196652709.044102</v>
      </c>
      <c r="F38" s="26">
        <v>5483894.691472</v>
      </c>
      <c r="G38" s="26">
        <v>13252062.703457</v>
      </c>
      <c r="H38" s="26">
        <v>0</v>
      </c>
      <c r="I38" s="26">
        <v>0</v>
      </c>
      <c r="J38" s="26">
        <v>0</v>
      </c>
      <c r="K38" s="26">
        <v>732780.386011</v>
      </c>
      <c r="L38" s="26">
        <v>186911.671448</v>
      </c>
      <c r="M38" s="26">
        <v>5213818.626309</v>
      </c>
      <c r="N38" s="26">
        <v>14737694.123967</v>
      </c>
      <c r="O38" s="27">
        <v>0</v>
      </c>
      <c r="P38" s="26">
        <v>181903755.865795</v>
      </c>
    </row>
    <row r="39" spans="1:16" s="16" customFormat="1" ht="14.25" thickBot="1" thickTop="1">
      <c r="A39" s="15" t="s">
        <v>251</v>
      </c>
      <c r="D39" s="16">
        <f t="shared" si="0"/>
        <v>31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8"/>
      <c r="P39" s="22"/>
    </row>
    <row r="40" spans="1:16" s="16" customFormat="1" ht="12.75">
      <c r="A40"/>
      <c r="B40" t="s">
        <v>47</v>
      </c>
      <c r="D40">
        <f t="shared" si="0"/>
        <v>32</v>
      </c>
      <c r="E40" s="23">
        <v>1719003.357646</v>
      </c>
      <c r="F40" s="23">
        <v>57203.5093</v>
      </c>
      <c r="G40" s="23">
        <v>0</v>
      </c>
      <c r="H40" s="23">
        <v>0</v>
      </c>
      <c r="I40" s="23">
        <v>0</v>
      </c>
      <c r="J40" s="23">
        <v>0</v>
      </c>
      <c r="K40" s="23">
        <v>21003.498056</v>
      </c>
      <c r="L40" s="23">
        <v>0</v>
      </c>
      <c r="M40" s="23">
        <v>0</v>
      </c>
      <c r="N40" s="23">
        <v>-10309163.258942</v>
      </c>
      <c r="O40" s="24">
        <v>0.5</v>
      </c>
      <c r="P40" s="23">
        <v>1590078.105822</v>
      </c>
    </row>
    <row r="41" spans="1:16" s="16" customFormat="1" ht="12.75">
      <c r="A41" t="s">
        <v>142</v>
      </c>
      <c r="B41" t="s">
        <v>50</v>
      </c>
      <c r="D41">
        <f aca="true" t="shared" si="1" ref="D41:D72">D40+1</f>
        <v>33</v>
      </c>
      <c r="E41" s="23">
        <v>2260652.837224</v>
      </c>
      <c r="F41" s="23">
        <v>84530.86619</v>
      </c>
      <c r="G41" s="23">
        <v>0</v>
      </c>
      <c r="H41" s="23">
        <v>0</v>
      </c>
      <c r="I41" s="23">
        <v>0</v>
      </c>
      <c r="J41" s="23">
        <v>0</v>
      </c>
      <c r="K41" s="23">
        <v>29743.062595</v>
      </c>
      <c r="L41" s="23">
        <v>0</v>
      </c>
      <c r="M41" s="23">
        <v>0</v>
      </c>
      <c r="N41" s="23">
        <v>-7701585.886364</v>
      </c>
      <c r="O41" s="24">
        <v>0.5</v>
      </c>
      <c r="P41" s="23">
        <v>2091103.874432</v>
      </c>
    </row>
    <row r="42" spans="1:16" s="16" customFormat="1" ht="12.75">
      <c r="A42" t="s">
        <v>125</v>
      </c>
      <c r="B42" t="s">
        <v>46</v>
      </c>
      <c r="D42">
        <f t="shared" si="1"/>
        <v>34</v>
      </c>
      <c r="E42" s="23">
        <v>2600441.61692</v>
      </c>
      <c r="F42" s="23">
        <v>82861.80272</v>
      </c>
      <c r="G42" s="23">
        <v>0</v>
      </c>
      <c r="H42" s="23">
        <v>0</v>
      </c>
      <c r="I42" s="23">
        <v>0</v>
      </c>
      <c r="J42" s="23">
        <v>0</v>
      </c>
      <c r="K42" s="23">
        <v>38482.208612</v>
      </c>
      <c r="L42" s="23">
        <v>0</v>
      </c>
      <c r="M42" s="23">
        <v>0</v>
      </c>
      <c r="N42" s="23">
        <v>-19243333.543258</v>
      </c>
      <c r="O42" s="24">
        <v>0.5</v>
      </c>
      <c r="P42" s="23">
        <v>2405408.495651</v>
      </c>
    </row>
    <row r="43" spans="1:16" s="16" customFormat="1" ht="12.75">
      <c r="A43" t="s">
        <v>143</v>
      </c>
      <c r="B43" t="s">
        <v>48</v>
      </c>
      <c r="D43">
        <f t="shared" si="1"/>
        <v>35</v>
      </c>
      <c r="E43" s="23">
        <v>2372313.353975</v>
      </c>
      <c r="F43" s="23">
        <v>49727.460964</v>
      </c>
      <c r="G43" s="23">
        <v>0</v>
      </c>
      <c r="H43" s="23">
        <v>0</v>
      </c>
      <c r="I43" s="23">
        <v>0</v>
      </c>
      <c r="J43" s="23">
        <v>0</v>
      </c>
      <c r="K43" s="23">
        <v>20926.071591</v>
      </c>
      <c r="L43" s="23">
        <v>0</v>
      </c>
      <c r="M43" s="23">
        <v>0</v>
      </c>
      <c r="N43" s="23">
        <v>-2370373.056933</v>
      </c>
      <c r="O43" s="24">
        <v>0.499795</v>
      </c>
      <c r="P43" s="23">
        <v>2194389.852427</v>
      </c>
    </row>
    <row r="44" spans="1:16" s="16" customFormat="1" ht="12.75">
      <c r="A44" t="s">
        <v>144</v>
      </c>
      <c r="B44" t="s">
        <v>49</v>
      </c>
      <c r="D44">
        <f t="shared" si="1"/>
        <v>36</v>
      </c>
      <c r="E44" s="23">
        <v>3390317.580833</v>
      </c>
      <c r="F44" s="23">
        <v>73889.121744</v>
      </c>
      <c r="G44" s="23">
        <v>0</v>
      </c>
      <c r="H44" s="23">
        <v>0</v>
      </c>
      <c r="I44" s="23">
        <v>0</v>
      </c>
      <c r="J44" s="23">
        <v>0</v>
      </c>
      <c r="K44" s="23">
        <v>157920.273345</v>
      </c>
      <c r="L44" s="23">
        <v>0</v>
      </c>
      <c r="M44" s="23">
        <v>0</v>
      </c>
      <c r="N44" s="23">
        <v>-16641366.979567</v>
      </c>
      <c r="O44" s="24">
        <v>0.5</v>
      </c>
      <c r="P44" s="23">
        <v>3136043.762271</v>
      </c>
    </row>
    <row r="45" spans="1:16" s="16" customFormat="1" ht="12.75">
      <c r="A45" t="s">
        <v>145</v>
      </c>
      <c r="B45" t="s">
        <v>51</v>
      </c>
      <c r="D45">
        <f t="shared" si="1"/>
        <v>37</v>
      </c>
      <c r="E45" s="23">
        <v>1689642.507671</v>
      </c>
      <c r="F45" s="23">
        <v>33159.034521</v>
      </c>
      <c r="G45" s="23">
        <v>0</v>
      </c>
      <c r="H45" s="23">
        <v>0</v>
      </c>
      <c r="I45" s="23">
        <v>0</v>
      </c>
      <c r="J45" s="23">
        <v>0</v>
      </c>
      <c r="K45" s="23">
        <v>20926.071591</v>
      </c>
      <c r="L45" s="23">
        <v>0</v>
      </c>
      <c r="M45" s="23">
        <v>0</v>
      </c>
      <c r="N45" s="23">
        <v>-12228648.704178</v>
      </c>
      <c r="O45" s="24">
        <v>0.5</v>
      </c>
      <c r="P45" s="23">
        <v>1562919.319596</v>
      </c>
    </row>
    <row r="46" spans="1:16" s="16" customFormat="1" ht="13.5" thickBot="1">
      <c r="A46" s="14" t="s">
        <v>146</v>
      </c>
      <c r="B46" t="s">
        <v>26</v>
      </c>
      <c r="D46">
        <f t="shared" si="1"/>
        <v>38</v>
      </c>
      <c r="E46" s="23">
        <v>69342675.143152</v>
      </c>
      <c r="F46" s="23">
        <v>2552373.040939</v>
      </c>
      <c r="G46" s="23">
        <v>6535136.695867</v>
      </c>
      <c r="H46" s="23">
        <v>0</v>
      </c>
      <c r="I46" s="23">
        <v>0</v>
      </c>
      <c r="J46" s="23">
        <v>0</v>
      </c>
      <c r="K46" s="23">
        <v>0</v>
      </c>
      <c r="L46" s="23">
        <v>67926.028383</v>
      </c>
      <c r="M46" s="23">
        <v>4996497.606147</v>
      </c>
      <c r="N46" s="23">
        <v>48710963.880785</v>
      </c>
      <c r="O46" s="24">
        <v>0</v>
      </c>
      <c r="P46" s="23">
        <v>64141974.507416</v>
      </c>
    </row>
    <row r="47" spans="1:16" s="16" customFormat="1" ht="14.25" thickBot="1" thickTop="1">
      <c r="A47" s="15" t="s">
        <v>253</v>
      </c>
      <c r="B47" s="25" t="s">
        <v>333</v>
      </c>
      <c r="C47" s="25"/>
      <c r="D47" s="25">
        <f t="shared" si="1"/>
        <v>39</v>
      </c>
      <c r="E47" s="26">
        <v>83375046.397421</v>
      </c>
      <c r="F47" s="26">
        <v>2933744.836379</v>
      </c>
      <c r="G47" s="26">
        <v>6535136.695867</v>
      </c>
      <c r="H47" s="26">
        <v>0</v>
      </c>
      <c r="I47" s="26">
        <v>0</v>
      </c>
      <c r="J47" s="26">
        <v>0</v>
      </c>
      <c r="K47" s="26">
        <v>289001.185788</v>
      </c>
      <c r="L47" s="26">
        <v>67926.028383</v>
      </c>
      <c r="M47" s="26">
        <v>4996497.606147</v>
      </c>
      <c r="N47" s="26">
        <v>-19783507.548458</v>
      </c>
      <c r="O47" s="27">
        <v>0.191778</v>
      </c>
      <c r="P47" s="26">
        <v>77121917.917615</v>
      </c>
    </row>
    <row r="48" spans="1:16" s="16" customFormat="1" ht="12.75">
      <c r="A48"/>
      <c r="D48" s="16">
        <f t="shared" si="1"/>
        <v>40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8"/>
      <c r="P48" s="22"/>
    </row>
    <row r="49" spans="1:16" s="16" customFormat="1" ht="12.75">
      <c r="A49" t="s">
        <v>126</v>
      </c>
      <c r="B49" t="s">
        <v>12</v>
      </c>
      <c r="D49">
        <f t="shared" si="1"/>
        <v>41</v>
      </c>
      <c r="E49" s="23">
        <v>127446233.768695</v>
      </c>
      <c r="F49" s="23">
        <v>1705250.50715</v>
      </c>
      <c r="G49" s="23">
        <v>9118727.678859</v>
      </c>
      <c r="H49" s="23">
        <v>0</v>
      </c>
      <c r="I49" s="23">
        <v>0</v>
      </c>
      <c r="J49" s="23">
        <v>0</v>
      </c>
      <c r="K49" s="23">
        <v>50134.682317</v>
      </c>
      <c r="L49" s="23">
        <v>55202.976856</v>
      </c>
      <c r="M49" s="23">
        <v>5277714.711825</v>
      </c>
      <c r="N49" s="23">
        <v>57039641.661842</v>
      </c>
      <c r="O49" s="24">
        <v>0</v>
      </c>
      <c r="P49" s="23">
        <v>117887766.236043</v>
      </c>
    </row>
    <row r="50" spans="1:16" s="16" customFormat="1" ht="12.75">
      <c r="A50" t="s">
        <v>147</v>
      </c>
      <c r="B50" t="s">
        <v>13</v>
      </c>
      <c r="D50">
        <f t="shared" si="1"/>
        <v>42</v>
      </c>
      <c r="E50" s="23">
        <v>38646842.888529</v>
      </c>
      <c r="F50" s="23">
        <v>842925.18235</v>
      </c>
      <c r="G50" s="23">
        <v>3171957.22945</v>
      </c>
      <c r="H50" s="23">
        <v>0</v>
      </c>
      <c r="I50" s="23">
        <v>0</v>
      </c>
      <c r="J50" s="23">
        <v>0</v>
      </c>
      <c r="K50" s="23">
        <v>43696.985653</v>
      </c>
      <c r="L50" s="23">
        <v>57211.879729</v>
      </c>
      <c r="M50" s="23">
        <v>658789.563559</v>
      </c>
      <c r="N50" s="23">
        <v>9638436.371903</v>
      </c>
      <c r="O50" s="24">
        <v>0</v>
      </c>
      <c r="P50" s="23">
        <v>35748329.671889</v>
      </c>
    </row>
    <row r="51" spans="1:16" s="16" customFormat="1" ht="12.75">
      <c r="A51" t="s">
        <v>148</v>
      </c>
      <c r="B51" t="s">
        <v>14</v>
      </c>
      <c r="D51">
        <f t="shared" si="1"/>
        <v>43</v>
      </c>
      <c r="E51" s="23">
        <v>75666133.479632</v>
      </c>
      <c r="F51" s="23">
        <v>1626879.020871</v>
      </c>
      <c r="G51" s="23">
        <v>6310260.479143</v>
      </c>
      <c r="H51" s="23">
        <v>0</v>
      </c>
      <c r="I51" s="23">
        <v>0</v>
      </c>
      <c r="J51" s="23">
        <v>0</v>
      </c>
      <c r="K51" s="23">
        <v>54795.755503</v>
      </c>
      <c r="L51" s="23">
        <v>57923.366163</v>
      </c>
      <c r="M51" s="23">
        <v>820992.148194</v>
      </c>
      <c r="N51" s="23">
        <v>21429246.890099</v>
      </c>
      <c r="O51" s="24">
        <v>0</v>
      </c>
      <c r="P51" s="23">
        <v>69991173.46866</v>
      </c>
    </row>
    <row r="52" spans="1:16" s="16" customFormat="1" ht="12.75">
      <c r="A52" t="s">
        <v>149</v>
      </c>
      <c r="B52" t="s">
        <v>15</v>
      </c>
      <c r="D52">
        <f t="shared" si="1"/>
        <v>44</v>
      </c>
      <c r="E52" s="23">
        <v>144996537.051831</v>
      </c>
      <c r="F52" s="23">
        <v>2800621.120826</v>
      </c>
      <c r="G52" s="23">
        <v>9635223.866228</v>
      </c>
      <c r="H52" s="23">
        <v>0</v>
      </c>
      <c r="I52" s="23">
        <v>0</v>
      </c>
      <c r="J52" s="23">
        <v>0</v>
      </c>
      <c r="K52" s="23">
        <v>366220.901086</v>
      </c>
      <c r="L52" s="23">
        <v>60936.720472</v>
      </c>
      <c r="M52" s="23">
        <v>4403905.577458</v>
      </c>
      <c r="N52" s="23">
        <v>-33150852.371897</v>
      </c>
      <c r="O52" s="24">
        <v>0.186087</v>
      </c>
      <c r="P52" s="23">
        <v>134121796.772944</v>
      </c>
    </row>
    <row r="53" spans="1:16" s="16" customFormat="1" ht="12.75">
      <c r="A53" t="s">
        <v>150</v>
      </c>
      <c r="B53" t="s">
        <v>16</v>
      </c>
      <c r="D53">
        <f t="shared" si="1"/>
        <v>45</v>
      </c>
      <c r="E53" s="23">
        <v>66016576.983748</v>
      </c>
      <c r="F53" s="23">
        <v>1172348.423587</v>
      </c>
      <c r="G53" s="23">
        <v>4501281.363694</v>
      </c>
      <c r="H53" s="23">
        <v>0</v>
      </c>
      <c r="I53" s="23">
        <v>0</v>
      </c>
      <c r="J53" s="23">
        <v>0</v>
      </c>
      <c r="K53" s="23">
        <v>44225.1597</v>
      </c>
      <c r="L53" s="23">
        <v>53654.447558</v>
      </c>
      <c r="M53" s="23">
        <v>3786821.674579</v>
      </c>
      <c r="N53" s="23">
        <v>6977429.020633</v>
      </c>
      <c r="O53" s="24">
        <v>0</v>
      </c>
      <c r="P53" s="23">
        <v>61065333.709967</v>
      </c>
    </row>
    <row r="54" spans="1:16" s="16" customFormat="1" ht="12.75">
      <c r="A54" t="s">
        <v>115</v>
      </c>
      <c r="B54" t="s">
        <v>59</v>
      </c>
      <c r="D54">
        <f t="shared" si="1"/>
        <v>46</v>
      </c>
      <c r="E54" s="23">
        <v>3425121.097407</v>
      </c>
      <c r="F54" s="23">
        <v>142940.554257</v>
      </c>
      <c r="G54" s="23">
        <v>0</v>
      </c>
      <c r="H54" s="23">
        <v>0</v>
      </c>
      <c r="I54" s="23">
        <v>0</v>
      </c>
      <c r="J54" s="23">
        <v>0</v>
      </c>
      <c r="K54" s="23">
        <v>33916.976834</v>
      </c>
      <c r="L54" s="23">
        <v>0</v>
      </c>
      <c r="M54" s="23">
        <v>0</v>
      </c>
      <c r="N54" s="23">
        <v>-21098905.130729</v>
      </c>
      <c r="O54" s="24">
        <v>0.5</v>
      </c>
      <c r="P54" s="23">
        <v>3168237.015102</v>
      </c>
    </row>
    <row r="55" spans="1:16" s="16" customFormat="1" ht="13.5" thickBot="1">
      <c r="A55" t="s">
        <v>151</v>
      </c>
      <c r="B55" t="s">
        <v>23</v>
      </c>
      <c r="D55">
        <f t="shared" si="1"/>
        <v>47</v>
      </c>
      <c r="E55" s="23">
        <v>24302714.590038</v>
      </c>
      <c r="F55" s="23">
        <v>765183.989348</v>
      </c>
      <c r="G55" s="23">
        <v>2049107.190897</v>
      </c>
      <c r="H55" s="23">
        <v>0</v>
      </c>
      <c r="I55" s="23">
        <v>0</v>
      </c>
      <c r="J55" s="23">
        <v>0</v>
      </c>
      <c r="K55" s="23">
        <v>169522.942999</v>
      </c>
      <c r="L55" s="23">
        <v>50222.571818</v>
      </c>
      <c r="M55" s="23">
        <v>1779547.268768</v>
      </c>
      <c r="N55" s="23">
        <v>-22946753.832929</v>
      </c>
      <c r="O55" s="24">
        <v>0.485651</v>
      </c>
      <c r="P55" s="23">
        <v>22480010.995786</v>
      </c>
    </row>
    <row r="56" spans="1:16" s="16" customFormat="1" ht="14.25" thickBot="1" thickTop="1">
      <c r="A56" t="s">
        <v>152</v>
      </c>
      <c r="B56" s="25" t="s">
        <v>367</v>
      </c>
      <c r="C56" s="25"/>
      <c r="D56" s="25">
        <f t="shared" si="1"/>
        <v>48</v>
      </c>
      <c r="E56" s="26">
        <v>480500159.85988</v>
      </c>
      <c r="F56" s="26">
        <v>9056148.798389</v>
      </c>
      <c r="G56" s="26">
        <v>34786557.80827</v>
      </c>
      <c r="H56" s="26">
        <v>0</v>
      </c>
      <c r="I56" s="26">
        <v>0</v>
      </c>
      <c r="J56" s="26">
        <v>0</v>
      </c>
      <c r="K56" s="26">
        <v>762513.404091</v>
      </c>
      <c r="L56" s="26">
        <v>335151.962596</v>
      </c>
      <c r="M56" s="26">
        <v>16727770.944383</v>
      </c>
      <c r="N56" s="26">
        <v>17888242.608923</v>
      </c>
      <c r="O56" s="27">
        <v>0</v>
      </c>
      <c r="P56" s="26">
        <v>444462647.870389</v>
      </c>
    </row>
    <row r="57" spans="1:16" s="16" customFormat="1" ht="13.5" thickTop="1">
      <c r="A57" t="s">
        <v>119</v>
      </c>
      <c r="D57" s="16">
        <f t="shared" si="1"/>
        <v>49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8"/>
      <c r="P57" s="22"/>
    </row>
    <row r="58" spans="1:16" s="16" customFormat="1" ht="12.75">
      <c r="A58" t="s">
        <v>153</v>
      </c>
      <c r="B58" t="s">
        <v>27</v>
      </c>
      <c r="D58">
        <f t="shared" si="1"/>
        <v>50</v>
      </c>
      <c r="E58" s="23">
        <v>56626624.782882</v>
      </c>
      <c r="F58" s="23">
        <v>2498793.090196</v>
      </c>
      <c r="G58" s="23">
        <v>6192830.763322</v>
      </c>
      <c r="H58" s="23">
        <v>0</v>
      </c>
      <c r="I58" s="23">
        <v>0</v>
      </c>
      <c r="J58" s="23">
        <v>0</v>
      </c>
      <c r="K58" s="23">
        <v>0</v>
      </c>
      <c r="L58" s="23">
        <v>64075.631211</v>
      </c>
      <c r="M58" s="23">
        <v>4719503.800238</v>
      </c>
      <c r="N58" s="23">
        <v>36742837.247391</v>
      </c>
      <c r="O58" s="24">
        <v>0</v>
      </c>
      <c r="P58" s="23">
        <v>52379627.924166</v>
      </c>
    </row>
    <row r="59" spans="1:16" s="16" customFormat="1" ht="13.5" thickBot="1">
      <c r="A59" s="14" t="s">
        <v>154</v>
      </c>
      <c r="B59" t="s">
        <v>18</v>
      </c>
      <c r="D59">
        <f t="shared" si="1"/>
        <v>51</v>
      </c>
      <c r="E59" s="23">
        <v>92732301.997486</v>
      </c>
      <c r="F59" s="23">
        <v>980282.242185</v>
      </c>
      <c r="G59" s="23">
        <v>5710202.341154</v>
      </c>
      <c r="H59" s="23">
        <v>0</v>
      </c>
      <c r="I59" s="23">
        <v>0</v>
      </c>
      <c r="J59" s="23">
        <v>0</v>
      </c>
      <c r="K59" s="23">
        <v>225754.227013</v>
      </c>
      <c r="L59" s="23">
        <v>57714.105447</v>
      </c>
      <c r="M59" s="23">
        <v>4467492.375636</v>
      </c>
      <c r="N59" s="23">
        <v>44216738.630073</v>
      </c>
      <c r="O59" s="24">
        <v>0</v>
      </c>
      <c r="P59" s="23">
        <v>85777379.347674</v>
      </c>
    </row>
    <row r="60" spans="1:16" s="16" customFormat="1" ht="14.25" thickBot="1" thickTop="1">
      <c r="A60" s="15" t="s">
        <v>254</v>
      </c>
      <c r="B60" t="s">
        <v>52</v>
      </c>
      <c r="D60">
        <f t="shared" si="1"/>
        <v>52</v>
      </c>
      <c r="E60" s="23">
        <v>2041077.32721</v>
      </c>
      <c r="F60" s="23">
        <v>45385.301109</v>
      </c>
      <c r="G60" s="23">
        <v>0</v>
      </c>
      <c r="H60" s="23">
        <v>0</v>
      </c>
      <c r="I60" s="23">
        <v>0</v>
      </c>
      <c r="J60" s="23">
        <v>0</v>
      </c>
      <c r="K60" s="23">
        <v>23916.825742</v>
      </c>
      <c r="L60" s="23">
        <v>0</v>
      </c>
      <c r="M60" s="23">
        <v>0</v>
      </c>
      <c r="N60" s="23">
        <v>-13913172.793454</v>
      </c>
      <c r="O60" s="24">
        <v>0.5</v>
      </c>
      <c r="P60" s="23">
        <v>1887996.52767</v>
      </c>
    </row>
    <row r="61" spans="1:16" s="16" customFormat="1" ht="12.75">
      <c r="A61"/>
      <c r="B61" t="s">
        <v>53</v>
      </c>
      <c r="D61">
        <f t="shared" si="1"/>
        <v>53</v>
      </c>
      <c r="E61" s="23">
        <v>3928663.674495</v>
      </c>
      <c r="F61" s="23">
        <v>71727.87707</v>
      </c>
      <c r="G61" s="23">
        <v>0</v>
      </c>
      <c r="H61" s="23">
        <v>0</v>
      </c>
      <c r="I61" s="23">
        <v>0</v>
      </c>
      <c r="J61" s="23">
        <v>0</v>
      </c>
      <c r="K61" s="23">
        <v>43725.863632</v>
      </c>
      <c r="L61" s="23">
        <v>0</v>
      </c>
      <c r="M61" s="23">
        <v>0</v>
      </c>
      <c r="N61" s="23">
        <v>-14106566.412592</v>
      </c>
      <c r="O61" s="24">
        <v>0.5</v>
      </c>
      <c r="P61" s="23">
        <v>3634013.898908</v>
      </c>
    </row>
    <row r="62" spans="1:16" s="16" customFormat="1" ht="12.75">
      <c r="A62" t="s">
        <v>155</v>
      </c>
      <c r="B62" t="s">
        <v>54</v>
      </c>
      <c r="D62">
        <f t="shared" si="1"/>
        <v>54</v>
      </c>
      <c r="E62" s="23">
        <v>1620400.291286</v>
      </c>
      <c r="F62" s="23">
        <v>58424.754838</v>
      </c>
      <c r="G62" s="23">
        <v>0</v>
      </c>
      <c r="H62" s="23">
        <v>0</v>
      </c>
      <c r="I62" s="23">
        <v>0</v>
      </c>
      <c r="J62" s="23">
        <v>0</v>
      </c>
      <c r="K62" s="23">
        <v>38482.208612</v>
      </c>
      <c r="L62" s="23">
        <v>0</v>
      </c>
      <c r="M62" s="23">
        <v>0</v>
      </c>
      <c r="N62" s="23">
        <v>-12013323.536615</v>
      </c>
      <c r="O62" s="24">
        <v>0.5</v>
      </c>
      <c r="P62" s="23">
        <v>1498870.26944</v>
      </c>
    </row>
    <row r="63" spans="1:16" s="16" customFormat="1" ht="12.75">
      <c r="A63" t="s">
        <v>156</v>
      </c>
      <c r="B63" t="s">
        <v>279</v>
      </c>
      <c r="D63">
        <f t="shared" si="1"/>
        <v>55</v>
      </c>
      <c r="E63" s="23">
        <v>2378358.400088</v>
      </c>
      <c r="F63" s="23">
        <v>43908.757497</v>
      </c>
      <c r="G63" s="23">
        <v>0</v>
      </c>
      <c r="H63" s="23">
        <v>0</v>
      </c>
      <c r="I63" s="23">
        <v>0</v>
      </c>
      <c r="J63" s="23">
        <v>0</v>
      </c>
      <c r="K63" s="23">
        <v>20926.071591</v>
      </c>
      <c r="L63" s="23">
        <v>0</v>
      </c>
      <c r="M63" s="23">
        <v>0</v>
      </c>
      <c r="N63" s="23">
        <v>-9041985.857529</v>
      </c>
      <c r="O63" s="24">
        <v>0.5</v>
      </c>
      <c r="P63" s="23">
        <v>2199981.520081</v>
      </c>
    </row>
    <row r="64" spans="1:16" s="16" customFormat="1" ht="12.75">
      <c r="A64" t="s">
        <v>157</v>
      </c>
      <c r="B64" t="s">
        <v>55</v>
      </c>
      <c r="D64">
        <f t="shared" si="1"/>
        <v>56</v>
      </c>
      <c r="E64" s="23">
        <v>1215025.550443</v>
      </c>
      <c r="F64" s="23">
        <v>35226.948916</v>
      </c>
      <c r="G64" s="23">
        <v>0</v>
      </c>
      <c r="H64" s="23">
        <v>0</v>
      </c>
      <c r="I64" s="23">
        <v>0</v>
      </c>
      <c r="J64" s="23">
        <v>0</v>
      </c>
      <c r="K64" s="23">
        <v>29743.062595</v>
      </c>
      <c r="L64" s="23">
        <v>0</v>
      </c>
      <c r="M64" s="23">
        <v>0</v>
      </c>
      <c r="N64" s="23">
        <v>-3988584.540837</v>
      </c>
      <c r="O64" s="24">
        <v>0.5</v>
      </c>
      <c r="P64" s="23">
        <v>1123898.634159</v>
      </c>
    </row>
    <row r="65" spans="1:16" s="16" customFormat="1" ht="12.75">
      <c r="A65" t="s">
        <v>158</v>
      </c>
      <c r="B65" t="s">
        <v>56</v>
      </c>
      <c r="D65">
        <f t="shared" si="1"/>
        <v>57</v>
      </c>
      <c r="E65" s="23">
        <v>2199750.485021</v>
      </c>
      <c r="F65" s="23">
        <v>59263.471788</v>
      </c>
      <c r="G65" s="23">
        <v>0</v>
      </c>
      <c r="H65" s="23">
        <v>0</v>
      </c>
      <c r="I65" s="23">
        <v>0</v>
      </c>
      <c r="J65" s="23">
        <v>0</v>
      </c>
      <c r="K65" s="23">
        <v>20926.071591</v>
      </c>
      <c r="L65" s="23">
        <v>0</v>
      </c>
      <c r="M65" s="23">
        <v>0</v>
      </c>
      <c r="N65" s="23">
        <v>-16972844.842517</v>
      </c>
      <c r="O65" s="24">
        <v>0.5</v>
      </c>
      <c r="P65" s="23">
        <v>2034769.198645</v>
      </c>
    </row>
    <row r="66" spans="1:16" s="16" customFormat="1" ht="12.75">
      <c r="A66" t="s">
        <v>127</v>
      </c>
      <c r="B66" t="s">
        <v>280</v>
      </c>
      <c r="D66">
        <f t="shared" si="1"/>
        <v>58</v>
      </c>
      <c r="E66" s="23">
        <v>1411462.023859</v>
      </c>
      <c r="F66" s="23">
        <v>38034.39068</v>
      </c>
      <c r="G66" s="23">
        <v>0</v>
      </c>
      <c r="H66" s="23">
        <v>0</v>
      </c>
      <c r="I66" s="23">
        <v>0</v>
      </c>
      <c r="J66" s="23">
        <v>0</v>
      </c>
      <c r="K66" s="23">
        <v>20926.071591</v>
      </c>
      <c r="L66" s="23">
        <v>0</v>
      </c>
      <c r="M66" s="23">
        <v>0</v>
      </c>
      <c r="N66" s="23">
        <v>-3541171.604769</v>
      </c>
      <c r="O66" s="24">
        <v>0.5</v>
      </c>
      <c r="P66" s="23">
        <v>1305602.372069</v>
      </c>
    </row>
    <row r="67" spans="1:16" s="16" customFormat="1" ht="13.5" thickBot="1">
      <c r="A67" t="s">
        <v>159</v>
      </c>
      <c r="B67" t="s">
        <v>281</v>
      </c>
      <c r="D67">
        <f t="shared" si="1"/>
        <v>59</v>
      </c>
      <c r="E67" s="23">
        <v>8243618.140082</v>
      </c>
      <c r="F67" s="23">
        <v>177728.055669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4944745.771137</v>
      </c>
      <c r="O67" s="24">
        <v>0</v>
      </c>
      <c r="P67" s="23">
        <v>7625346.779576</v>
      </c>
    </row>
    <row r="68" spans="1:16" s="16" customFormat="1" ht="14.25" thickBot="1" thickTop="1">
      <c r="A68" s="14" t="s">
        <v>160</v>
      </c>
      <c r="B68" s="25" t="s">
        <v>334</v>
      </c>
      <c r="C68" s="25"/>
      <c r="D68" s="25">
        <f t="shared" si="1"/>
        <v>60</v>
      </c>
      <c r="E68" s="26">
        <v>172397282.672853</v>
      </c>
      <c r="F68" s="26">
        <v>4008774.889948</v>
      </c>
      <c r="G68" s="26">
        <v>11903033.104476</v>
      </c>
      <c r="H68" s="26">
        <v>0</v>
      </c>
      <c r="I68" s="26">
        <v>0</v>
      </c>
      <c r="J68" s="26">
        <v>0</v>
      </c>
      <c r="K68" s="26">
        <v>424400.402366</v>
      </c>
      <c r="L68" s="26">
        <v>121789.736658</v>
      </c>
      <c r="M68" s="26">
        <v>9186996.175874</v>
      </c>
      <c r="N68" s="26">
        <v>12326672.060288</v>
      </c>
      <c r="O68" s="27">
        <v>0</v>
      </c>
      <c r="P68" s="26">
        <v>159467486.472389</v>
      </c>
    </row>
    <row r="69" spans="1:16" s="16" customFormat="1" ht="14.25" thickBot="1" thickTop="1">
      <c r="A69" s="15" t="s">
        <v>255</v>
      </c>
      <c r="D69" s="16">
        <f t="shared" si="1"/>
        <v>61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8"/>
      <c r="P69" s="22"/>
    </row>
    <row r="70" spans="1:16" s="16" customFormat="1" ht="12.75">
      <c r="A70"/>
      <c r="B70" t="s">
        <v>60</v>
      </c>
      <c r="D70">
        <f t="shared" si="1"/>
        <v>62</v>
      </c>
      <c r="E70" s="23">
        <v>1935181.809822</v>
      </c>
      <c r="F70" s="23">
        <v>34275.649701</v>
      </c>
      <c r="G70" s="23">
        <v>0</v>
      </c>
      <c r="H70" s="23">
        <v>0</v>
      </c>
      <c r="I70" s="23">
        <v>0</v>
      </c>
      <c r="J70" s="23">
        <v>0</v>
      </c>
      <c r="K70" s="23">
        <v>29743.062595</v>
      </c>
      <c r="L70" s="23">
        <v>0</v>
      </c>
      <c r="M70" s="23">
        <v>0</v>
      </c>
      <c r="N70" s="23">
        <v>-10576266.293223</v>
      </c>
      <c r="O70" s="24">
        <v>0.5</v>
      </c>
      <c r="P70" s="23">
        <v>1790043.174085</v>
      </c>
    </row>
    <row r="71" spans="1:16" s="16" customFormat="1" ht="12.75">
      <c r="A71" t="s">
        <v>108</v>
      </c>
      <c r="B71" t="s">
        <v>61</v>
      </c>
      <c r="D71">
        <f t="shared" si="1"/>
        <v>63</v>
      </c>
      <c r="E71" s="23">
        <v>1938231.010201</v>
      </c>
      <c r="F71" s="23">
        <v>41659.204801</v>
      </c>
      <c r="G71" s="23">
        <v>0</v>
      </c>
      <c r="H71" s="23">
        <v>0</v>
      </c>
      <c r="I71" s="23">
        <v>0</v>
      </c>
      <c r="J71" s="23">
        <v>0</v>
      </c>
      <c r="K71" s="23">
        <v>22751.662076</v>
      </c>
      <c r="L71" s="23">
        <v>0</v>
      </c>
      <c r="M71" s="23">
        <v>0</v>
      </c>
      <c r="N71" s="23">
        <v>-12821636.826614</v>
      </c>
      <c r="O71" s="24">
        <v>0.5</v>
      </c>
      <c r="P71" s="23">
        <v>1792863.684436</v>
      </c>
    </row>
    <row r="72" spans="1:16" s="16" customFormat="1" ht="12.75">
      <c r="A72" t="s">
        <v>109</v>
      </c>
      <c r="B72" t="s">
        <v>62</v>
      </c>
      <c r="D72">
        <f t="shared" si="1"/>
        <v>64</v>
      </c>
      <c r="E72" s="23">
        <v>2205518.217246</v>
      </c>
      <c r="F72" s="23">
        <v>38125.628352</v>
      </c>
      <c r="G72" s="23">
        <v>0</v>
      </c>
      <c r="H72" s="23">
        <v>0</v>
      </c>
      <c r="I72" s="23">
        <v>0</v>
      </c>
      <c r="J72" s="23">
        <v>0</v>
      </c>
      <c r="K72" s="23">
        <v>20926.071591</v>
      </c>
      <c r="L72" s="23">
        <v>0</v>
      </c>
      <c r="M72" s="23">
        <v>0</v>
      </c>
      <c r="N72" s="23">
        <v>-5896282.128725</v>
      </c>
      <c r="O72" s="24">
        <v>0.5</v>
      </c>
      <c r="P72" s="23">
        <v>2040104.350952</v>
      </c>
    </row>
    <row r="73" spans="1:16" s="16" customFormat="1" ht="12.75">
      <c r="A73" t="s">
        <v>171</v>
      </c>
      <c r="B73" t="s">
        <v>64</v>
      </c>
      <c r="D73">
        <f aca="true" t="shared" si="2" ref="D73:D104">D72+1</f>
        <v>65</v>
      </c>
      <c r="E73" s="23">
        <v>6252252.247079</v>
      </c>
      <c r="F73" s="23">
        <v>146747.843722</v>
      </c>
      <c r="G73" s="23">
        <v>0</v>
      </c>
      <c r="H73" s="23">
        <v>0</v>
      </c>
      <c r="I73" s="23">
        <v>0</v>
      </c>
      <c r="J73" s="23">
        <v>0</v>
      </c>
      <c r="K73" s="23">
        <v>76352.957413</v>
      </c>
      <c r="L73" s="23">
        <v>0</v>
      </c>
      <c r="M73" s="23">
        <v>0</v>
      </c>
      <c r="N73" s="23">
        <v>-32999723.381684</v>
      </c>
      <c r="O73" s="24">
        <v>0.5</v>
      </c>
      <c r="P73" s="23">
        <v>5783333.328548</v>
      </c>
    </row>
    <row r="74" spans="1:16" s="16" customFormat="1" ht="12.75">
      <c r="A74" t="s">
        <v>110</v>
      </c>
      <c r="B74" t="s">
        <v>65</v>
      </c>
      <c r="D74">
        <f t="shared" si="2"/>
        <v>66</v>
      </c>
      <c r="E74" s="23">
        <v>2215165.57133</v>
      </c>
      <c r="F74" s="23">
        <v>33403.032516</v>
      </c>
      <c r="G74" s="23">
        <v>0</v>
      </c>
      <c r="H74" s="23">
        <v>0</v>
      </c>
      <c r="I74" s="23">
        <v>0</v>
      </c>
      <c r="J74" s="23">
        <v>0</v>
      </c>
      <c r="K74" s="23">
        <v>23916.825742</v>
      </c>
      <c r="L74" s="23">
        <v>0</v>
      </c>
      <c r="M74" s="23">
        <v>0</v>
      </c>
      <c r="N74" s="23">
        <v>-8713988.086087</v>
      </c>
      <c r="O74" s="24">
        <v>0.5</v>
      </c>
      <c r="P74" s="23">
        <v>2049028.15348</v>
      </c>
    </row>
    <row r="75" spans="1:16" s="16" customFormat="1" ht="12.75">
      <c r="A75" t="s">
        <v>111</v>
      </c>
      <c r="B75" t="s">
        <v>63</v>
      </c>
      <c r="D75">
        <f t="shared" si="2"/>
        <v>67</v>
      </c>
      <c r="E75" s="23">
        <v>2310232.921206</v>
      </c>
      <c r="F75" s="23">
        <v>66844.569003</v>
      </c>
      <c r="G75" s="23">
        <v>0</v>
      </c>
      <c r="H75" s="23">
        <v>0</v>
      </c>
      <c r="I75" s="23">
        <v>0</v>
      </c>
      <c r="J75" s="23">
        <v>0</v>
      </c>
      <c r="K75" s="23">
        <v>47221.773151</v>
      </c>
      <c r="L75" s="23">
        <v>0</v>
      </c>
      <c r="M75" s="23">
        <v>0</v>
      </c>
      <c r="N75" s="23">
        <v>-9063448.486242</v>
      </c>
      <c r="O75" s="24">
        <v>0.5</v>
      </c>
      <c r="P75" s="23">
        <v>2136965.452116</v>
      </c>
    </row>
    <row r="76" spans="1:16" s="16" customFormat="1" ht="13.5" thickBot="1">
      <c r="A76" t="s">
        <v>112</v>
      </c>
      <c r="B76" t="s">
        <v>30</v>
      </c>
      <c r="D76">
        <f t="shared" si="2"/>
        <v>68</v>
      </c>
      <c r="E76" s="23">
        <v>84212902.9964</v>
      </c>
      <c r="F76" s="23">
        <v>2520076.997611</v>
      </c>
      <c r="G76" s="23">
        <v>8855041.848643</v>
      </c>
      <c r="H76" s="23">
        <v>0</v>
      </c>
      <c r="I76" s="23">
        <v>0</v>
      </c>
      <c r="J76" s="23">
        <v>0</v>
      </c>
      <c r="K76" s="23">
        <v>0</v>
      </c>
      <c r="L76" s="23">
        <v>62736.362629</v>
      </c>
      <c r="M76" s="23">
        <v>5263278.652078</v>
      </c>
      <c r="N76" s="23">
        <v>57950380.460001</v>
      </c>
      <c r="O76" s="24">
        <v>0</v>
      </c>
      <c r="P76" s="23">
        <v>77896935.27167</v>
      </c>
    </row>
    <row r="77" spans="1:16" s="16" customFormat="1" ht="14.25" thickBot="1" thickTop="1">
      <c r="A77" s="14" t="s">
        <v>123</v>
      </c>
      <c r="B77" s="25" t="s">
        <v>335</v>
      </c>
      <c r="C77" s="25"/>
      <c r="D77" s="25">
        <f t="shared" si="2"/>
        <v>69</v>
      </c>
      <c r="E77" s="26">
        <v>101069484.773283</v>
      </c>
      <c r="F77" s="26">
        <v>2881132.925707</v>
      </c>
      <c r="G77" s="26">
        <v>8855041.848643</v>
      </c>
      <c r="H77" s="26">
        <v>0</v>
      </c>
      <c r="I77" s="26">
        <v>0</v>
      </c>
      <c r="J77" s="26">
        <v>0</v>
      </c>
      <c r="K77" s="26">
        <v>220912.352568</v>
      </c>
      <c r="L77" s="26">
        <v>62736.362629</v>
      </c>
      <c r="M77" s="26">
        <v>5263278.652078</v>
      </c>
      <c r="N77" s="26">
        <v>-22120964.742574</v>
      </c>
      <c r="O77" s="27">
        <v>0.179567</v>
      </c>
      <c r="P77" s="26">
        <v>93489273.415287</v>
      </c>
    </row>
    <row r="78" spans="1:16" s="16" customFormat="1" ht="14.25" thickBot="1" thickTop="1">
      <c r="A78" s="15" t="s">
        <v>256</v>
      </c>
      <c r="D78" s="16">
        <f t="shared" si="2"/>
        <v>70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8"/>
      <c r="P78" s="22"/>
    </row>
    <row r="79" spans="1:16" s="16" customFormat="1" ht="12.75">
      <c r="A79"/>
      <c r="B79" t="s">
        <v>31</v>
      </c>
      <c r="D79">
        <f t="shared" si="2"/>
        <v>71</v>
      </c>
      <c r="E79" s="23">
        <v>99662174.736994</v>
      </c>
      <c r="F79" s="23">
        <v>3213656.155189</v>
      </c>
      <c r="G79" s="23">
        <v>9232817.254009</v>
      </c>
      <c r="H79" s="23">
        <v>0</v>
      </c>
      <c r="I79" s="23">
        <v>0</v>
      </c>
      <c r="J79" s="23">
        <v>0</v>
      </c>
      <c r="K79" s="23">
        <v>0</v>
      </c>
      <c r="L79" s="23">
        <v>73283.10271</v>
      </c>
      <c r="M79" s="23">
        <v>4772911.320151</v>
      </c>
      <c r="N79" s="23">
        <v>80280261.896976</v>
      </c>
      <c r="O79" s="24">
        <v>0</v>
      </c>
      <c r="P79" s="23">
        <v>92187511.63172</v>
      </c>
    </row>
    <row r="80" spans="1:16" s="16" customFormat="1" ht="12.75">
      <c r="A80" t="s">
        <v>161</v>
      </c>
      <c r="B80" t="s">
        <v>66</v>
      </c>
      <c r="D80">
        <f t="shared" si="2"/>
        <v>72</v>
      </c>
      <c r="E80" s="23">
        <v>3555683.830461</v>
      </c>
      <c r="F80" s="23">
        <v>61850.771279</v>
      </c>
      <c r="G80" s="23">
        <v>0</v>
      </c>
      <c r="H80" s="23">
        <v>0</v>
      </c>
      <c r="I80" s="23">
        <v>0</v>
      </c>
      <c r="J80" s="23">
        <v>0</v>
      </c>
      <c r="K80" s="23">
        <v>20926.071591</v>
      </c>
      <c r="L80" s="23">
        <v>0</v>
      </c>
      <c r="M80" s="23">
        <v>0</v>
      </c>
      <c r="N80" s="23">
        <v>-9350166.874314</v>
      </c>
      <c r="O80" s="24">
        <v>0.5</v>
      </c>
      <c r="P80" s="23">
        <v>3289007.543177</v>
      </c>
    </row>
    <row r="81" spans="1:16" s="16" customFormat="1" ht="12.75">
      <c r="A81" t="s">
        <v>162</v>
      </c>
      <c r="B81" t="s">
        <v>69</v>
      </c>
      <c r="D81">
        <f t="shared" si="2"/>
        <v>73</v>
      </c>
      <c r="E81" s="23">
        <v>3415485.554847</v>
      </c>
      <c r="F81" s="23">
        <v>61110.825388</v>
      </c>
      <c r="G81" s="23">
        <v>0</v>
      </c>
      <c r="H81" s="23">
        <v>0</v>
      </c>
      <c r="I81" s="23">
        <v>0</v>
      </c>
      <c r="J81" s="23">
        <v>0</v>
      </c>
      <c r="K81" s="23">
        <v>55960.919169</v>
      </c>
      <c r="L81" s="23">
        <v>0</v>
      </c>
      <c r="M81" s="23">
        <v>0</v>
      </c>
      <c r="N81" s="23">
        <v>-7476022.205578</v>
      </c>
      <c r="O81" s="24">
        <v>0.5</v>
      </c>
      <c r="P81" s="23">
        <v>3159324.138234</v>
      </c>
    </row>
    <row r="82" spans="1:16" s="16" customFormat="1" ht="12.75">
      <c r="A82" t="s">
        <v>163</v>
      </c>
      <c r="B82" t="s">
        <v>68</v>
      </c>
      <c r="D82">
        <f t="shared" si="2"/>
        <v>74</v>
      </c>
      <c r="E82" s="23">
        <v>2651722.062822</v>
      </c>
      <c r="F82" s="23">
        <v>60700.674384</v>
      </c>
      <c r="G82" s="23">
        <v>0</v>
      </c>
      <c r="H82" s="23">
        <v>0</v>
      </c>
      <c r="I82" s="23">
        <v>0</v>
      </c>
      <c r="J82" s="23">
        <v>0</v>
      </c>
      <c r="K82" s="23">
        <v>36734.463113</v>
      </c>
      <c r="L82" s="23">
        <v>0</v>
      </c>
      <c r="M82" s="23">
        <v>0</v>
      </c>
      <c r="N82" s="23">
        <v>-7214282.676299</v>
      </c>
      <c r="O82" s="24">
        <v>0.5</v>
      </c>
      <c r="P82" s="23">
        <v>2452842.90811</v>
      </c>
    </row>
    <row r="83" spans="1:16" s="16" customFormat="1" ht="12.75">
      <c r="A83" t="s">
        <v>164</v>
      </c>
      <c r="B83" t="s">
        <v>67</v>
      </c>
      <c r="D83">
        <f t="shared" si="2"/>
        <v>75</v>
      </c>
      <c r="E83" s="23">
        <v>3712195.238625</v>
      </c>
      <c r="F83" s="23">
        <v>57909.973477</v>
      </c>
      <c r="G83" s="23">
        <v>0</v>
      </c>
      <c r="H83" s="23">
        <v>0</v>
      </c>
      <c r="I83" s="23">
        <v>0</v>
      </c>
      <c r="J83" s="23">
        <v>0</v>
      </c>
      <c r="K83" s="23">
        <v>38482.208612</v>
      </c>
      <c r="L83" s="23">
        <v>0</v>
      </c>
      <c r="M83" s="23">
        <v>0</v>
      </c>
      <c r="N83" s="23">
        <v>-15410787.539687</v>
      </c>
      <c r="O83" s="24">
        <v>0.5</v>
      </c>
      <c r="P83" s="23">
        <v>3433780.595728</v>
      </c>
    </row>
    <row r="84" spans="1:16" s="16" customFormat="1" ht="12.75">
      <c r="A84" t="s">
        <v>114</v>
      </c>
      <c r="B84" t="s">
        <v>282</v>
      </c>
      <c r="D84">
        <f t="shared" si="2"/>
        <v>76</v>
      </c>
      <c r="E84" s="23">
        <v>2815510.436418</v>
      </c>
      <c r="F84" s="23">
        <v>58133.0454</v>
      </c>
      <c r="G84" s="23">
        <v>0</v>
      </c>
      <c r="H84" s="23">
        <v>0</v>
      </c>
      <c r="I84" s="23">
        <v>0</v>
      </c>
      <c r="J84" s="23">
        <v>0</v>
      </c>
      <c r="K84" s="23">
        <v>32655.97176</v>
      </c>
      <c r="L84" s="23">
        <v>0</v>
      </c>
      <c r="M84" s="23">
        <v>0</v>
      </c>
      <c r="N84" s="23">
        <v>-5527866.0363</v>
      </c>
      <c r="O84" s="24">
        <v>0.5</v>
      </c>
      <c r="P84" s="23">
        <v>2604347.153686</v>
      </c>
    </row>
    <row r="85" spans="1:16" s="16" customFormat="1" ht="12.75">
      <c r="A85" t="s">
        <v>128</v>
      </c>
      <c r="B85" t="s">
        <v>283</v>
      </c>
      <c r="D85">
        <f t="shared" si="2"/>
        <v>77</v>
      </c>
      <c r="E85" s="23">
        <v>3365802.836992</v>
      </c>
      <c r="F85" s="23">
        <v>67775.360668</v>
      </c>
      <c r="G85" s="23">
        <v>0</v>
      </c>
      <c r="H85" s="23">
        <v>0</v>
      </c>
      <c r="I85" s="23">
        <v>0</v>
      </c>
      <c r="J85" s="23">
        <v>0</v>
      </c>
      <c r="K85" s="23">
        <v>32655.97176</v>
      </c>
      <c r="L85" s="23">
        <v>0</v>
      </c>
      <c r="M85" s="23">
        <v>0</v>
      </c>
      <c r="N85" s="23">
        <v>-10535446.448164</v>
      </c>
      <c r="O85" s="24">
        <v>0.5</v>
      </c>
      <c r="P85" s="23">
        <v>3113367.624218</v>
      </c>
    </row>
    <row r="86" spans="1:16" s="16" customFormat="1" ht="13.5" thickBot="1">
      <c r="A86" t="s">
        <v>231</v>
      </c>
      <c r="B86" t="s">
        <v>70</v>
      </c>
      <c r="D86">
        <f t="shared" si="2"/>
        <v>78</v>
      </c>
      <c r="E86" s="23">
        <v>2182092.823869</v>
      </c>
      <c r="F86" s="23">
        <v>56743.972768</v>
      </c>
      <c r="G86" s="23">
        <v>0</v>
      </c>
      <c r="H86" s="23">
        <v>0</v>
      </c>
      <c r="I86" s="23">
        <v>0</v>
      </c>
      <c r="J86" s="23">
        <v>0</v>
      </c>
      <c r="K86" s="23">
        <v>20926.071591</v>
      </c>
      <c r="L86" s="23">
        <v>0</v>
      </c>
      <c r="M86" s="23">
        <v>0</v>
      </c>
      <c r="N86" s="23">
        <v>-8928770.455319</v>
      </c>
      <c r="O86" s="24">
        <v>0.5</v>
      </c>
      <c r="P86" s="23">
        <v>2018435.862078</v>
      </c>
    </row>
    <row r="87" spans="1:16" s="16" customFormat="1" ht="14.25" thickBot="1" thickTop="1">
      <c r="A87" t="s">
        <v>165</v>
      </c>
      <c r="B87" s="25" t="s">
        <v>369</v>
      </c>
      <c r="C87" s="25"/>
      <c r="D87" s="25">
        <f t="shared" si="2"/>
        <v>79</v>
      </c>
      <c r="E87" s="26">
        <v>121360667.521028</v>
      </c>
      <c r="F87" s="26">
        <v>3637880.778554</v>
      </c>
      <c r="G87" s="26">
        <v>9232817.254009</v>
      </c>
      <c r="H87" s="26">
        <v>0</v>
      </c>
      <c r="I87" s="26">
        <v>0</v>
      </c>
      <c r="J87" s="26">
        <v>0</v>
      </c>
      <c r="K87" s="26">
        <v>238341.677596</v>
      </c>
      <c r="L87" s="26">
        <v>73283.10271</v>
      </c>
      <c r="M87" s="26">
        <v>4772911.320151</v>
      </c>
      <c r="N87" s="26">
        <v>15836919.661315</v>
      </c>
      <c r="O87" s="27">
        <v>0</v>
      </c>
      <c r="P87" s="26">
        <v>112258617.456951</v>
      </c>
    </row>
    <row r="88" spans="1:16" s="16" customFormat="1" ht="13.5" thickTop="1">
      <c r="A88" t="s">
        <v>166</v>
      </c>
      <c r="D88" s="16">
        <f t="shared" si="2"/>
        <v>80</v>
      </c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8"/>
      <c r="P88" s="22"/>
    </row>
    <row r="89" spans="1:16" s="16" customFormat="1" ht="13.5" thickBot="1">
      <c r="A89" s="14" t="s">
        <v>167</v>
      </c>
      <c r="B89" t="s">
        <v>20</v>
      </c>
      <c r="D89">
        <f t="shared" si="2"/>
        <v>81</v>
      </c>
      <c r="E89" s="23">
        <v>66687407.274056</v>
      </c>
      <c r="F89" s="23">
        <v>853163.472136</v>
      </c>
      <c r="G89" s="23">
        <v>4254864.529899</v>
      </c>
      <c r="H89" s="23">
        <v>0</v>
      </c>
      <c r="I89" s="23">
        <v>0</v>
      </c>
      <c r="J89" s="23">
        <v>0</v>
      </c>
      <c r="K89" s="23">
        <v>262209.954852</v>
      </c>
      <c r="L89" s="23">
        <v>50515.53682</v>
      </c>
      <c r="M89" s="23">
        <v>5138352.51581</v>
      </c>
      <c r="N89" s="23">
        <v>25614183.265371</v>
      </c>
      <c r="O89" s="24">
        <v>0</v>
      </c>
      <c r="P89" s="23">
        <v>61685851.728502</v>
      </c>
    </row>
    <row r="90" spans="1:16" s="16" customFormat="1" ht="14.25" thickBot="1" thickTop="1">
      <c r="A90" s="15" t="s">
        <v>257</v>
      </c>
      <c r="B90" t="s">
        <v>33</v>
      </c>
      <c r="D90">
        <f t="shared" si="2"/>
        <v>82</v>
      </c>
      <c r="E90" s="23">
        <v>92609258.146827</v>
      </c>
      <c r="F90" s="23">
        <v>3098827.685507</v>
      </c>
      <c r="G90" s="23">
        <v>9329728.553458</v>
      </c>
      <c r="H90" s="23">
        <v>0</v>
      </c>
      <c r="I90" s="23">
        <v>0</v>
      </c>
      <c r="J90" s="23">
        <v>0</v>
      </c>
      <c r="K90" s="23">
        <v>0</v>
      </c>
      <c r="L90" s="23">
        <v>68763.071247</v>
      </c>
      <c r="M90" s="23">
        <v>8657120.839306</v>
      </c>
      <c r="N90" s="23">
        <v>68665546.612529</v>
      </c>
      <c r="O90" s="24">
        <v>0</v>
      </c>
      <c r="P90" s="23">
        <v>85663563.785815</v>
      </c>
    </row>
    <row r="91" spans="1:16" s="16" customFormat="1" ht="12.75">
      <c r="A91"/>
      <c r="B91" t="s">
        <v>284</v>
      </c>
      <c r="D91">
        <f t="shared" si="2"/>
        <v>83</v>
      </c>
      <c r="E91" s="23">
        <v>8802945.178615</v>
      </c>
      <c r="F91" s="23">
        <v>254199.036126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5304303.461554</v>
      </c>
      <c r="O91" s="24">
        <v>0</v>
      </c>
      <c r="P91" s="23">
        <v>8142724.290219</v>
      </c>
    </row>
    <row r="92" spans="1:16" s="16" customFormat="1" ht="12.75">
      <c r="A92" t="s">
        <v>129</v>
      </c>
      <c r="B92" t="s">
        <v>76</v>
      </c>
      <c r="D92">
        <f t="shared" si="2"/>
        <v>84</v>
      </c>
      <c r="E92" s="23">
        <v>2148704.305118</v>
      </c>
      <c r="F92" s="23">
        <v>39595.0571</v>
      </c>
      <c r="G92" s="23">
        <v>0</v>
      </c>
      <c r="H92" s="23">
        <v>0</v>
      </c>
      <c r="I92" s="23">
        <v>0</v>
      </c>
      <c r="J92" s="23">
        <v>0</v>
      </c>
      <c r="K92" s="23">
        <v>20926.071591</v>
      </c>
      <c r="L92" s="23">
        <v>0</v>
      </c>
      <c r="M92" s="23">
        <v>0</v>
      </c>
      <c r="N92" s="23">
        <v>-5870943.905056</v>
      </c>
      <c r="O92" s="24">
        <v>0.5</v>
      </c>
      <c r="P92" s="23">
        <v>1987551.482234</v>
      </c>
    </row>
    <row r="93" spans="1:16" s="16" customFormat="1" ht="12.75">
      <c r="A93" t="s">
        <v>168</v>
      </c>
      <c r="B93" t="s">
        <v>78</v>
      </c>
      <c r="D93">
        <f t="shared" si="2"/>
        <v>85</v>
      </c>
      <c r="E93" s="23">
        <v>2400000.736461</v>
      </c>
      <c r="F93" s="23">
        <v>54458.84575</v>
      </c>
      <c r="G93" s="23">
        <v>0</v>
      </c>
      <c r="H93" s="23">
        <v>0</v>
      </c>
      <c r="I93" s="23">
        <v>0</v>
      </c>
      <c r="J93" s="23">
        <v>0</v>
      </c>
      <c r="K93" s="23">
        <v>23916.825742</v>
      </c>
      <c r="L93" s="23">
        <v>0</v>
      </c>
      <c r="M93" s="23">
        <v>0</v>
      </c>
      <c r="N93" s="23">
        <v>-4755242.579821</v>
      </c>
      <c r="O93" s="24">
        <v>0.5</v>
      </c>
      <c r="P93" s="23">
        <v>2220000.681226</v>
      </c>
    </row>
    <row r="94" spans="1:16" s="16" customFormat="1" ht="13.5" thickBot="1">
      <c r="A94" s="14" t="s">
        <v>169</v>
      </c>
      <c r="B94" t="s">
        <v>75</v>
      </c>
      <c r="D94">
        <f t="shared" si="2"/>
        <v>86</v>
      </c>
      <c r="E94" s="23">
        <v>3419141.417872</v>
      </c>
      <c r="F94" s="23">
        <v>72310.877424</v>
      </c>
      <c r="G94" s="23">
        <v>0</v>
      </c>
      <c r="H94" s="23">
        <v>0</v>
      </c>
      <c r="I94" s="23">
        <v>0</v>
      </c>
      <c r="J94" s="23">
        <v>0</v>
      </c>
      <c r="K94" s="23">
        <v>53048.010004</v>
      </c>
      <c r="L94" s="23">
        <v>0</v>
      </c>
      <c r="M94" s="23">
        <v>0</v>
      </c>
      <c r="N94" s="23">
        <v>-9586996.345891</v>
      </c>
      <c r="O94" s="24">
        <v>0.5</v>
      </c>
      <c r="P94" s="23">
        <v>3162705.811532</v>
      </c>
    </row>
    <row r="95" spans="1:16" s="16" customFormat="1" ht="14.25" thickBot="1" thickTop="1">
      <c r="A95" s="15" t="s">
        <v>258</v>
      </c>
      <c r="B95" t="s">
        <v>77</v>
      </c>
      <c r="D95">
        <f t="shared" si="2"/>
        <v>87</v>
      </c>
      <c r="E95" s="23">
        <v>2584864.735726</v>
      </c>
      <c r="F95" s="23">
        <v>72068.553515</v>
      </c>
      <c r="G95" s="23">
        <v>0</v>
      </c>
      <c r="H95" s="23">
        <v>0</v>
      </c>
      <c r="I95" s="23">
        <v>0</v>
      </c>
      <c r="J95" s="23">
        <v>0</v>
      </c>
      <c r="K95" s="23">
        <v>21003.498056</v>
      </c>
      <c r="L95" s="23">
        <v>0</v>
      </c>
      <c r="M95" s="23">
        <v>0</v>
      </c>
      <c r="N95" s="23">
        <v>-14493676.632847</v>
      </c>
      <c r="O95" s="24">
        <v>0.5</v>
      </c>
      <c r="P95" s="23">
        <v>2390999.880547</v>
      </c>
    </row>
    <row r="96" spans="1:16" s="16" customFormat="1" ht="14.25" thickBot="1" thickTop="1">
      <c r="A96"/>
      <c r="B96" s="25" t="s">
        <v>338</v>
      </c>
      <c r="C96" s="25"/>
      <c r="D96" s="25">
        <f t="shared" si="2"/>
        <v>88</v>
      </c>
      <c r="E96" s="26">
        <v>178652321.794676</v>
      </c>
      <c r="F96" s="26">
        <v>4444623.527559</v>
      </c>
      <c r="G96" s="26">
        <v>13584593.083357</v>
      </c>
      <c r="H96" s="26">
        <v>0</v>
      </c>
      <c r="I96" s="26">
        <v>0</v>
      </c>
      <c r="J96" s="26">
        <v>0</v>
      </c>
      <c r="K96" s="26">
        <v>381104.360244</v>
      </c>
      <c r="L96" s="26">
        <v>119278.608067</v>
      </c>
      <c r="M96" s="26">
        <v>13795473.355116</v>
      </c>
      <c r="N96" s="26">
        <v>64877173.875839</v>
      </c>
      <c r="O96" s="27">
        <v>0</v>
      </c>
      <c r="P96" s="26">
        <v>165253397.660075</v>
      </c>
    </row>
    <row r="97" spans="1:16" s="16" customFormat="1" ht="13.5" thickTop="1">
      <c r="A97" t="s">
        <v>96</v>
      </c>
      <c r="D97" s="16">
        <f t="shared" si="2"/>
        <v>89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8"/>
      <c r="P97" s="22"/>
    </row>
    <row r="98" spans="1:16" s="16" customFormat="1" ht="12.75">
      <c r="A98" t="s">
        <v>97</v>
      </c>
      <c r="B98" t="s">
        <v>80</v>
      </c>
      <c r="D98">
        <f t="shared" si="2"/>
        <v>90</v>
      </c>
      <c r="E98" s="23">
        <v>1957299.756955</v>
      </c>
      <c r="F98" s="23">
        <v>48540.115662</v>
      </c>
      <c r="G98" s="23">
        <v>0</v>
      </c>
      <c r="H98" s="23">
        <v>0</v>
      </c>
      <c r="I98" s="23">
        <v>0</v>
      </c>
      <c r="J98" s="23">
        <v>0</v>
      </c>
      <c r="K98" s="23">
        <v>20926.071591</v>
      </c>
      <c r="L98" s="23">
        <v>0</v>
      </c>
      <c r="M98" s="23">
        <v>0</v>
      </c>
      <c r="N98" s="23">
        <v>-7266763.837265</v>
      </c>
      <c r="O98" s="24">
        <v>0.5</v>
      </c>
      <c r="P98" s="23">
        <v>1810502.275184</v>
      </c>
    </row>
    <row r="99" spans="1:16" s="16" customFormat="1" ht="12.75">
      <c r="A99" t="s">
        <v>98</v>
      </c>
      <c r="B99" t="s">
        <v>81</v>
      </c>
      <c r="D99">
        <f t="shared" si="2"/>
        <v>91</v>
      </c>
      <c r="E99" s="23">
        <v>1834119.700459</v>
      </c>
      <c r="F99" s="23">
        <v>25622.300577</v>
      </c>
      <c r="G99" s="23">
        <v>0</v>
      </c>
      <c r="H99" s="23">
        <v>0</v>
      </c>
      <c r="I99" s="23">
        <v>0</v>
      </c>
      <c r="J99" s="23">
        <v>0</v>
      </c>
      <c r="K99" s="23">
        <v>20926.071591</v>
      </c>
      <c r="L99" s="23">
        <v>0</v>
      </c>
      <c r="M99" s="23">
        <v>0</v>
      </c>
      <c r="N99" s="23">
        <v>-7023477.054608</v>
      </c>
      <c r="O99" s="24">
        <v>0.5</v>
      </c>
      <c r="P99" s="23">
        <v>1696560.722924</v>
      </c>
    </row>
    <row r="100" spans="1:16" s="16" customFormat="1" ht="12.75">
      <c r="A100" t="s">
        <v>99</v>
      </c>
      <c r="B100" t="s">
        <v>82</v>
      </c>
      <c r="D100">
        <f t="shared" si="2"/>
        <v>92</v>
      </c>
      <c r="E100" s="23">
        <v>3987665.875924</v>
      </c>
      <c r="F100" s="23">
        <v>135447.346542</v>
      </c>
      <c r="G100" s="23">
        <v>0</v>
      </c>
      <c r="H100" s="23">
        <v>0</v>
      </c>
      <c r="I100" s="23">
        <v>0</v>
      </c>
      <c r="J100" s="23">
        <v>0</v>
      </c>
      <c r="K100" s="23">
        <v>53048.010004</v>
      </c>
      <c r="L100" s="23">
        <v>0</v>
      </c>
      <c r="M100" s="23">
        <v>0</v>
      </c>
      <c r="N100" s="23">
        <v>-18076601.412596</v>
      </c>
      <c r="O100" s="24">
        <v>0.5</v>
      </c>
      <c r="P100" s="23">
        <v>3688590.935229</v>
      </c>
    </row>
    <row r="101" spans="1:16" s="16" customFormat="1" ht="12.75">
      <c r="A101" t="s">
        <v>100</v>
      </c>
      <c r="B101" t="s">
        <v>83</v>
      </c>
      <c r="D101">
        <f t="shared" si="2"/>
        <v>93</v>
      </c>
      <c r="E101" s="23">
        <v>2081307.65348</v>
      </c>
      <c r="F101" s="23">
        <v>56615.068167</v>
      </c>
      <c r="G101" s="23">
        <v>0</v>
      </c>
      <c r="H101" s="23">
        <v>0</v>
      </c>
      <c r="I101" s="23">
        <v>0</v>
      </c>
      <c r="J101" s="23">
        <v>0</v>
      </c>
      <c r="K101" s="23">
        <v>23916.825742</v>
      </c>
      <c r="L101" s="23">
        <v>0</v>
      </c>
      <c r="M101" s="23">
        <v>0</v>
      </c>
      <c r="N101" s="23">
        <v>-6615208.457612</v>
      </c>
      <c r="O101" s="24">
        <v>0.5</v>
      </c>
      <c r="P101" s="23">
        <v>1925209.579469</v>
      </c>
    </row>
    <row r="102" spans="1:16" s="16" customFormat="1" ht="12.75">
      <c r="A102" t="s">
        <v>101</v>
      </c>
      <c r="B102" t="s">
        <v>84</v>
      </c>
      <c r="D102">
        <f t="shared" si="2"/>
        <v>94</v>
      </c>
      <c r="E102" s="23">
        <v>2305934.032475</v>
      </c>
      <c r="F102" s="23">
        <v>70015.705892</v>
      </c>
      <c r="G102" s="23">
        <v>0</v>
      </c>
      <c r="H102" s="23">
        <v>0</v>
      </c>
      <c r="I102" s="23">
        <v>0</v>
      </c>
      <c r="J102" s="23">
        <v>0</v>
      </c>
      <c r="K102" s="23">
        <v>20926.071591</v>
      </c>
      <c r="L102" s="23">
        <v>0</v>
      </c>
      <c r="M102" s="23">
        <v>0</v>
      </c>
      <c r="N102" s="23">
        <v>-16048735.791813</v>
      </c>
      <c r="O102" s="24">
        <v>0.5</v>
      </c>
      <c r="P102" s="23">
        <v>2132988.980039</v>
      </c>
    </row>
    <row r="103" spans="1:16" s="16" customFormat="1" ht="12.75">
      <c r="A103" t="s">
        <v>102</v>
      </c>
      <c r="B103" t="s">
        <v>85</v>
      </c>
      <c r="D103">
        <f t="shared" si="2"/>
        <v>95</v>
      </c>
      <c r="E103" s="23">
        <v>2636554.952474</v>
      </c>
      <c r="F103" s="23">
        <v>77801.460088</v>
      </c>
      <c r="G103" s="23">
        <v>0</v>
      </c>
      <c r="H103" s="23">
        <v>0</v>
      </c>
      <c r="I103" s="23">
        <v>0</v>
      </c>
      <c r="J103" s="23">
        <v>0</v>
      </c>
      <c r="K103" s="23">
        <v>29743.062595</v>
      </c>
      <c r="L103" s="23">
        <v>0</v>
      </c>
      <c r="M103" s="23">
        <v>0</v>
      </c>
      <c r="N103" s="23">
        <v>-17116332.418708</v>
      </c>
      <c r="O103" s="24">
        <v>0.5</v>
      </c>
      <c r="P103" s="23">
        <v>2438813.331038</v>
      </c>
    </row>
    <row r="104" spans="1:16" s="16" customFormat="1" ht="12.75">
      <c r="A104" t="s">
        <v>103</v>
      </c>
      <c r="B104" t="s">
        <v>285</v>
      </c>
      <c r="D104">
        <f t="shared" si="2"/>
        <v>96</v>
      </c>
      <c r="E104" s="23">
        <v>3701065.097298</v>
      </c>
      <c r="F104" s="23">
        <v>61959.586851</v>
      </c>
      <c r="G104" s="23">
        <v>0</v>
      </c>
      <c r="H104" s="23">
        <v>0</v>
      </c>
      <c r="I104" s="23">
        <v>0</v>
      </c>
      <c r="J104" s="23">
        <v>0</v>
      </c>
      <c r="K104" s="23">
        <v>41395.536299</v>
      </c>
      <c r="L104" s="23">
        <v>0</v>
      </c>
      <c r="M104" s="23">
        <v>0</v>
      </c>
      <c r="N104" s="23">
        <v>-7080756.242014</v>
      </c>
      <c r="O104" s="24">
        <v>0.5</v>
      </c>
      <c r="P104" s="23">
        <v>3423485.215001</v>
      </c>
    </row>
    <row r="105" spans="1:16" s="16" customFormat="1" ht="13.5" thickBot="1">
      <c r="A105" s="14" t="s">
        <v>104</v>
      </c>
      <c r="B105" t="s">
        <v>34</v>
      </c>
      <c r="D105">
        <f aca="true" t="shared" si="3" ref="D105:D136">D104+1</f>
        <v>97</v>
      </c>
      <c r="E105" s="23">
        <v>93993700.990931</v>
      </c>
      <c r="F105" s="23">
        <v>3022032.769462</v>
      </c>
      <c r="G105" s="23">
        <v>8093477.196833</v>
      </c>
      <c r="H105" s="23">
        <v>0</v>
      </c>
      <c r="I105" s="23">
        <v>0</v>
      </c>
      <c r="J105" s="23">
        <v>0</v>
      </c>
      <c r="K105" s="23">
        <v>0</v>
      </c>
      <c r="L105" s="23">
        <v>72278.651274</v>
      </c>
      <c r="M105" s="23">
        <v>6049059.755171</v>
      </c>
      <c r="N105" s="23">
        <v>69560745.00587</v>
      </c>
      <c r="O105" s="24">
        <v>0</v>
      </c>
      <c r="P105" s="23">
        <v>86944173.416611</v>
      </c>
    </row>
    <row r="106" spans="1:16" s="16" customFormat="1" ht="14.25" thickBot="1" thickTop="1">
      <c r="A106" s="15" t="s">
        <v>259</v>
      </c>
      <c r="B106" s="25" t="s">
        <v>336</v>
      </c>
      <c r="C106" s="25"/>
      <c r="D106" s="25">
        <f t="shared" si="3"/>
        <v>98</v>
      </c>
      <c r="E106" s="26">
        <v>112497648.059995</v>
      </c>
      <c r="F106" s="26">
        <v>3498034.353242</v>
      </c>
      <c r="G106" s="26">
        <v>8093477.196833</v>
      </c>
      <c r="H106" s="26">
        <v>0</v>
      </c>
      <c r="I106" s="26">
        <v>0</v>
      </c>
      <c r="J106" s="26">
        <v>0</v>
      </c>
      <c r="K106" s="26">
        <v>210881.649412</v>
      </c>
      <c r="L106" s="26">
        <v>72278.651274</v>
      </c>
      <c r="M106" s="26">
        <v>6049059.755171</v>
      </c>
      <c r="N106" s="26">
        <v>-9667130.208747</v>
      </c>
      <c r="O106" s="27">
        <v>0.079132</v>
      </c>
      <c r="P106" s="26">
        <v>104060324.455496</v>
      </c>
    </row>
    <row r="107" spans="1:16" s="16" customFormat="1" ht="12.75">
      <c r="A107"/>
      <c r="D107" s="16">
        <f t="shared" si="3"/>
        <v>99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8"/>
      <c r="P107" s="22"/>
    </row>
    <row r="108" spans="1:16" s="16" customFormat="1" ht="12.75">
      <c r="A108" t="s">
        <v>170</v>
      </c>
      <c r="B108" t="s">
        <v>36</v>
      </c>
      <c r="D108">
        <f t="shared" si="3"/>
        <v>100</v>
      </c>
      <c r="E108" s="23">
        <v>58103615.284811</v>
      </c>
      <c r="F108" s="23">
        <v>2287356.899887</v>
      </c>
      <c r="G108" s="23">
        <v>6329995.69035</v>
      </c>
      <c r="H108" s="23">
        <v>0</v>
      </c>
      <c r="I108" s="23">
        <v>0</v>
      </c>
      <c r="J108" s="23">
        <v>0</v>
      </c>
      <c r="K108" s="23">
        <v>0</v>
      </c>
      <c r="L108" s="23">
        <v>59974.121179</v>
      </c>
      <c r="M108" s="23">
        <v>4224727.763549</v>
      </c>
      <c r="N108" s="23">
        <v>41082442.169544</v>
      </c>
      <c r="O108" s="24">
        <v>0</v>
      </c>
      <c r="P108" s="23">
        <v>53745844.13845</v>
      </c>
    </row>
    <row r="109" spans="1:16" s="16" customFormat="1" ht="13.5" thickBot="1">
      <c r="A109" s="14" t="s">
        <v>130</v>
      </c>
      <c r="B109" t="s">
        <v>93</v>
      </c>
      <c r="D109">
        <f t="shared" si="3"/>
        <v>101</v>
      </c>
      <c r="E109" s="23">
        <v>2427298.68698</v>
      </c>
      <c r="F109" s="23">
        <v>54774.41091</v>
      </c>
      <c r="G109" s="23">
        <v>0</v>
      </c>
      <c r="H109" s="23">
        <v>0</v>
      </c>
      <c r="I109" s="23">
        <v>0</v>
      </c>
      <c r="J109" s="23">
        <v>0</v>
      </c>
      <c r="K109" s="23">
        <v>36734.463113</v>
      </c>
      <c r="L109" s="23">
        <v>0</v>
      </c>
      <c r="M109" s="23">
        <v>0</v>
      </c>
      <c r="N109" s="23">
        <v>-13546967.176523</v>
      </c>
      <c r="O109" s="24">
        <v>0.5</v>
      </c>
      <c r="P109" s="23">
        <v>2245251.285456</v>
      </c>
    </row>
    <row r="110" spans="1:16" s="16" customFormat="1" ht="14.25" thickBot="1" thickTop="1">
      <c r="A110" s="15" t="s">
        <v>260</v>
      </c>
      <c r="B110" t="s">
        <v>92</v>
      </c>
      <c r="D110">
        <f t="shared" si="3"/>
        <v>102</v>
      </c>
      <c r="E110" s="23">
        <v>2393362.850293</v>
      </c>
      <c r="F110" s="23">
        <v>55954.641348</v>
      </c>
      <c r="G110" s="23">
        <v>0</v>
      </c>
      <c r="H110" s="23">
        <v>0</v>
      </c>
      <c r="I110" s="23">
        <v>0</v>
      </c>
      <c r="J110" s="23">
        <v>0</v>
      </c>
      <c r="K110" s="23">
        <v>67613.392874</v>
      </c>
      <c r="L110" s="23">
        <v>0</v>
      </c>
      <c r="M110" s="23">
        <v>0</v>
      </c>
      <c r="N110" s="23">
        <v>-13789748.844213</v>
      </c>
      <c r="O110" s="24">
        <v>0.5</v>
      </c>
      <c r="P110" s="23">
        <v>2213860.636521</v>
      </c>
    </row>
    <row r="111" spans="2:16" s="16" customFormat="1" ht="12.75">
      <c r="B111" t="s">
        <v>94</v>
      </c>
      <c r="D111">
        <f t="shared" si="3"/>
        <v>103</v>
      </c>
      <c r="E111" s="23">
        <v>2602059.584862</v>
      </c>
      <c r="F111" s="23">
        <v>72586.683048</v>
      </c>
      <c r="G111" s="23">
        <v>0</v>
      </c>
      <c r="H111" s="23">
        <v>0</v>
      </c>
      <c r="I111" s="23">
        <v>0</v>
      </c>
      <c r="J111" s="23">
        <v>0</v>
      </c>
      <c r="K111" s="23">
        <v>45473.609131</v>
      </c>
      <c r="L111" s="23">
        <v>0</v>
      </c>
      <c r="M111" s="23">
        <v>0</v>
      </c>
      <c r="N111" s="23">
        <v>-8990354.924197</v>
      </c>
      <c r="O111" s="24">
        <v>0.5</v>
      </c>
      <c r="P111" s="23">
        <v>2406905.115997</v>
      </c>
    </row>
    <row r="112" spans="1:16" s="16" customFormat="1" ht="13.5" thickBot="1">
      <c r="A112" s="17" t="s">
        <v>172</v>
      </c>
      <c r="B112" t="s">
        <v>90</v>
      </c>
      <c r="D112">
        <f t="shared" si="3"/>
        <v>104</v>
      </c>
      <c r="E112" s="23">
        <v>1673299.559593</v>
      </c>
      <c r="F112" s="23">
        <v>42270.664613</v>
      </c>
      <c r="G112" s="23">
        <v>0</v>
      </c>
      <c r="H112" s="23">
        <v>0</v>
      </c>
      <c r="I112" s="23">
        <v>0</v>
      </c>
      <c r="J112" s="23">
        <v>0</v>
      </c>
      <c r="K112" s="23">
        <v>42560.699965</v>
      </c>
      <c r="L112" s="23">
        <v>0</v>
      </c>
      <c r="M112" s="23">
        <v>0</v>
      </c>
      <c r="N112" s="23">
        <v>-4848397.875405</v>
      </c>
      <c r="O112" s="24">
        <v>0.5</v>
      </c>
      <c r="P112" s="23">
        <v>1547802.092623</v>
      </c>
    </row>
    <row r="113" spans="1:16" s="16" customFormat="1" ht="14.25" thickBot="1" thickTop="1">
      <c r="A113" s="17" t="s">
        <v>173</v>
      </c>
      <c r="B113" s="25" t="s">
        <v>339</v>
      </c>
      <c r="C113" s="25"/>
      <c r="D113" s="25">
        <f t="shared" si="3"/>
        <v>105</v>
      </c>
      <c r="E113" s="26">
        <v>67199635.966538</v>
      </c>
      <c r="F113" s="26">
        <v>2512943.299805</v>
      </c>
      <c r="G113" s="26">
        <v>6329995.69035</v>
      </c>
      <c r="H113" s="26">
        <v>0</v>
      </c>
      <c r="I113" s="26">
        <v>0</v>
      </c>
      <c r="J113" s="26">
        <v>0</v>
      </c>
      <c r="K113" s="26">
        <v>192382.165083</v>
      </c>
      <c r="L113" s="26">
        <v>59974.121179</v>
      </c>
      <c r="M113" s="26">
        <v>4224727.763549</v>
      </c>
      <c r="N113" s="26">
        <v>-93026.650795</v>
      </c>
      <c r="O113" s="27">
        <v>0.0013824</v>
      </c>
      <c r="P113" s="26">
        <v>62159663.269048</v>
      </c>
    </row>
    <row r="114" spans="1:16" s="16" customFormat="1" ht="13.5" thickTop="1">
      <c r="A114" s="17" t="s">
        <v>174</v>
      </c>
      <c r="D114" s="16">
        <f t="shared" si="3"/>
        <v>106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8"/>
      <c r="P114" s="22"/>
    </row>
    <row r="115" spans="1:16" s="16" customFormat="1" ht="12.75">
      <c r="A115" s="17" t="s">
        <v>175</v>
      </c>
      <c r="B115" t="s">
        <v>17</v>
      </c>
      <c r="D115">
        <f t="shared" si="3"/>
        <v>107</v>
      </c>
      <c r="E115" s="23">
        <v>15404273.73336</v>
      </c>
      <c r="F115" s="23">
        <v>507173.897064</v>
      </c>
      <c r="G115" s="23">
        <v>1459654.479711</v>
      </c>
      <c r="H115" s="23">
        <v>0</v>
      </c>
      <c r="I115" s="23">
        <v>0</v>
      </c>
      <c r="J115" s="23">
        <v>0</v>
      </c>
      <c r="K115" s="23">
        <v>20926.071591</v>
      </c>
      <c r="L115" s="23">
        <v>50013.311102</v>
      </c>
      <c r="M115" s="23">
        <v>3414791.696019</v>
      </c>
      <c r="N115" s="23">
        <v>-11281977.620351</v>
      </c>
      <c r="O115" s="24">
        <v>0.422764</v>
      </c>
      <c r="P115" s="23">
        <v>14248953.203358</v>
      </c>
    </row>
    <row r="116" spans="1:16" s="16" customFormat="1" ht="13.5" thickBot="1">
      <c r="A116" s="17" t="s">
        <v>176</v>
      </c>
      <c r="B116" t="s">
        <v>22</v>
      </c>
      <c r="D116">
        <f t="shared" si="3"/>
        <v>108</v>
      </c>
      <c r="E116" s="23">
        <v>16565589.097101</v>
      </c>
      <c r="F116" s="23">
        <v>829925.069635</v>
      </c>
      <c r="G116" s="23">
        <v>1850604.64067</v>
      </c>
      <c r="H116" s="23">
        <v>0</v>
      </c>
      <c r="I116" s="23">
        <v>0</v>
      </c>
      <c r="J116" s="23">
        <v>0</v>
      </c>
      <c r="K116" s="23">
        <v>53630.591837</v>
      </c>
      <c r="L116" s="23">
        <v>53152.22184</v>
      </c>
      <c r="M116" s="23">
        <v>1361836.094447</v>
      </c>
      <c r="N116" s="23">
        <v>-22563214.381701</v>
      </c>
      <c r="O116" s="24">
        <v>0.5</v>
      </c>
      <c r="P116" s="23">
        <v>15323169.914818</v>
      </c>
    </row>
    <row r="117" spans="1:16" s="16" customFormat="1" ht="14.25" thickBot="1" thickTop="1">
      <c r="A117" s="17" t="s">
        <v>131</v>
      </c>
      <c r="B117" s="25" t="s">
        <v>337</v>
      </c>
      <c r="C117" s="25"/>
      <c r="D117" s="25">
        <f t="shared" si="3"/>
        <v>109</v>
      </c>
      <c r="E117" s="26">
        <v>31969862.830461</v>
      </c>
      <c r="F117" s="26">
        <v>1337098.966699</v>
      </c>
      <c r="G117" s="26">
        <v>3310259.120382</v>
      </c>
      <c r="H117" s="26">
        <v>0</v>
      </c>
      <c r="I117" s="26">
        <v>0</v>
      </c>
      <c r="J117" s="26">
        <v>0</v>
      </c>
      <c r="K117" s="26">
        <v>74556.663427</v>
      </c>
      <c r="L117" s="26">
        <v>103165.532942</v>
      </c>
      <c r="M117" s="26">
        <v>4776627.790466</v>
      </c>
      <c r="N117" s="26">
        <v>-33845192.002052</v>
      </c>
      <c r="O117" s="27">
        <v>0.5</v>
      </c>
      <c r="P117" s="26">
        <v>29572123.118177</v>
      </c>
    </row>
    <row r="118" spans="1:16" s="16" customFormat="1" ht="14.25" thickBot="1" thickTop="1">
      <c r="A118" s="18" t="s">
        <v>177</v>
      </c>
      <c r="D118" s="16">
        <f t="shared" si="3"/>
        <v>110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8"/>
      <c r="P118" s="22"/>
    </row>
    <row r="119" spans="1:16" s="16" customFormat="1" ht="14.25" thickBot="1" thickTop="1">
      <c r="A119" s="15" t="s">
        <v>261</v>
      </c>
      <c r="B119" t="s">
        <v>24</v>
      </c>
      <c r="D119">
        <f t="shared" si="3"/>
        <v>111</v>
      </c>
      <c r="E119" s="23">
        <v>40732264.22309</v>
      </c>
      <c r="F119" s="23">
        <v>2411944.452316</v>
      </c>
      <c r="G119" s="23">
        <v>5477461.559924</v>
      </c>
      <c r="H119" s="23">
        <v>0</v>
      </c>
      <c r="I119" s="23">
        <v>0</v>
      </c>
      <c r="J119" s="23">
        <v>0</v>
      </c>
      <c r="K119" s="23">
        <v>0</v>
      </c>
      <c r="L119" s="23">
        <v>67549.359095</v>
      </c>
      <c r="M119" s="23">
        <v>6877526.696137</v>
      </c>
      <c r="N119" s="23">
        <v>25390867.220439</v>
      </c>
      <c r="O119" s="24">
        <v>0</v>
      </c>
      <c r="P119" s="23">
        <v>37677344.406358</v>
      </c>
    </row>
    <row r="120" spans="1:16" s="16" customFormat="1" ht="13.5" thickBot="1">
      <c r="A120"/>
      <c r="B120" t="s">
        <v>37</v>
      </c>
      <c r="D120">
        <f t="shared" si="3"/>
        <v>112</v>
      </c>
      <c r="E120" s="23">
        <v>3645145.131956</v>
      </c>
      <c r="F120" s="23">
        <v>102202.933649</v>
      </c>
      <c r="G120" s="23">
        <v>0</v>
      </c>
      <c r="H120" s="23">
        <v>0</v>
      </c>
      <c r="I120" s="23">
        <v>0</v>
      </c>
      <c r="J120" s="23">
        <v>0</v>
      </c>
      <c r="K120" s="23">
        <v>22626.524168</v>
      </c>
      <c r="L120" s="23">
        <v>0</v>
      </c>
      <c r="M120" s="23">
        <v>0</v>
      </c>
      <c r="N120" s="23">
        <v>-16156078.237005</v>
      </c>
      <c r="O120" s="24">
        <v>0.5</v>
      </c>
      <c r="P120" s="23">
        <v>3371759.24706</v>
      </c>
    </row>
    <row r="121" spans="1:16" s="16" customFormat="1" ht="14.25" thickBot="1" thickTop="1">
      <c r="A121" t="s">
        <v>178</v>
      </c>
      <c r="B121" s="25" t="s">
        <v>250</v>
      </c>
      <c r="C121" s="25"/>
      <c r="D121" s="25">
        <f t="shared" si="3"/>
        <v>113</v>
      </c>
      <c r="E121" s="26">
        <v>44377409.355046</v>
      </c>
      <c r="F121" s="26">
        <v>2514147.385965</v>
      </c>
      <c r="G121" s="26">
        <v>5477461.559924</v>
      </c>
      <c r="H121" s="26">
        <v>0</v>
      </c>
      <c r="I121" s="26">
        <v>0</v>
      </c>
      <c r="J121" s="26">
        <v>0</v>
      </c>
      <c r="K121" s="26">
        <v>22626.524168</v>
      </c>
      <c r="L121" s="26">
        <v>67549.359095</v>
      </c>
      <c r="M121" s="26">
        <v>6877526.696137</v>
      </c>
      <c r="N121" s="26">
        <v>9234788.983433</v>
      </c>
      <c r="O121" s="27">
        <v>0</v>
      </c>
      <c r="P121" s="26">
        <v>41049103.653418</v>
      </c>
    </row>
    <row r="122" spans="1:16" s="16" customFormat="1" ht="13.5" thickTop="1">
      <c r="A122" t="s">
        <v>179</v>
      </c>
      <c r="D122" s="16">
        <f t="shared" si="3"/>
        <v>114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8"/>
      <c r="P122" s="22"/>
    </row>
    <row r="123" spans="1:16" s="16" customFormat="1" ht="12.75">
      <c r="A123" t="s">
        <v>180</v>
      </c>
      <c r="B123" t="s">
        <v>286</v>
      </c>
      <c r="D123">
        <f t="shared" si="3"/>
        <v>115</v>
      </c>
      <c r="E123" s="23">
        <v>81313273.669024</v>
      </c>
      <c r="F123" s="23">
        <v>2150669.474342</v>
      </c>
      <c r="G123" s="23">
        <v>5895356.227089</v>
      </c>
      <c r="H123" s="23">
        <v>0</v>
      </c>
      <c r="I123" s="23">
        <v>0</v>
      </c>
      <c r="J123" s="23">
        <v>0</v>
      </c>
      <c r="K123" s="23">
        <v>0</v>
      </c>
      <c r="L123" s="23">
        <v>67298.246236</v>
      </c>
      <c r="M123" s="23">
        <v>7091310.373157</v>
      </c>
      <c r="N123" s="23">
        <v>62045584.793303</v>
      </c>
      <c r="O123" s="24">
        <v>0</v>
      </c>
      <c r="P123" s="23">
        <v>75214778.143847</v>
      </c>
    </row>
    <row r="124" spans="1:16" s="16" customFormat="1" ht="12.75">
      <c r="A124" t="s">
        <v>181</v>
      </c>
      <c r="B124" t="s">
        <v>287</v>
      </c>
      <c r="D124">
        <f t="shared" si="3"/>
        <v>116</v>
      </c>
      <c r="E124" s="23">
        <v>3345547.04693</v>
      </c>
      <c r="F124" s="23">
        <v>47778.825177</v>
      </c>
      <c r="G124" s="23">
        <v>0</v>
      </c>
      <c r="H124" s="23">
        <v>0</v>
      </c>
      <c r="I124" s="23">
        <v>0</v>
      </c>
      <c r="J124" s="23">
        <v>0</v>
      </c>
      <c r="K124" s="23">
        <v>32655.97176</v>
      </c>
      <c r="L124" s="23">
        <v>0</v>
      </c>
      <c r="M124" s="23">
        <v>0</v>
      </c>
      <c r="N124" s="23">
        <v>-6951952.923739</v>
      </c>
      <c r="O124" s="24">
        <v>0.5</v>
      </c>
      <c r="P124" s="23">
        <v>3094631.01841</v>
      </c>
    </row>
    <row r="125" spans="1:16" s="16" customFormat="1" ht="12.75">
      <c r="A125" t="s">
        <v>182</v>
      </c>
      <c r="B125" t="s">
        <v>288</v>
      </c>
      <c r="D125">
        <f t="shared" si="3"/>
        <v>117</v>
      </c>
      <c r="E125" s="23">
        <v>2864043.046422</v>
      </c>
      <c r="F125" s="23">
        <v>45533.039174</v>
      </c>
      <c r="G125" s="23">
        <v>0</v>
      </c>
      <c r="H125" s="23">
        <v>0</v>
      </c>
      <c r="I125" s="23">
        <v>0</v>
      </c>
      <c r="J125" s="23">
        <v>0</v>
      </c>
      <c r="K125" s="23">
        <v>39522.652892</v>
      </c>
      <c r="L125" s="23">
        <v>0</v>
      </c>
      <c r="M125" s="23">
        <v>0</v>
      </c>
      <c r="N125" s="23">
        <v>-6332707.585371</v>
      </c>
      <c r="O125" s="24">
        <v>0.5</v>
      </c>
      <c r="P125" s="23">
        <v>2649239.81794</v>
      </c>
    </row>
    <row r="126" spans="1:16" s="16" customFormat="1" ht="12.75">
      <c r="A126" t="s">
        <v>183</v>
      </c>
      <c r="B126" t="s">
        <v>289</v>
      </c>
      <c r="D126">
        <f t="shared" si="3"/>
        <v>118</v>
      </c>
      <c r="E126" s="23">
        <v>3052299.455074</v>
      </c>
      <c r="F126" s="23">
        <v>70199.855322</v>
      </c>
      <c r="G126" s="23">
        <v>0</v>
      </c>
      <c r="H126" s="23">
        <v>0</v>
      </c>
      <c r="I126" s="23">
        <v>0</v>
      </c>
      <c r="J126" s="23">
        <v>0</v>
      </c>
      <c r="K126" s="23">
        <v>27870.179187</v>
      </c>
      <c r="L126" s="23">
        <v>0</v>
      </c>
      <c r="M126" s="23">
        <v>0</v>
      </c>
      <c r="N126" s="23">
        <v>-13558370.148418</v>
      </c>
      <c r="O126" s="24">
        <v>0.5</v>
      </c>
      <c r="P126" s="23">
        <v>2823376.995944</v>
      </c>
    </row>
    <row r="127" spans="1:16" s="16" customFormat="1" ht="12.75">
      <c r="A127" t="s">
        <v>132</v>
      </c>
      <c r="B127" t="s">
        <v>290</v>
      </c>
      <c r="D127">
        <f t="shared" si="3"/>
        <v>119</v>
      </c>
      <c r="E127" s="23">
        <v>1570124.862319</v>
      </c>
      <c r="F127" s="23">
        <v>37600.802477</v>
      </c>
      <c r="G127" s="23">
        <v>0</v>
      </c>
      <c r="H127" s="23">
        <v>0</v>
      </c>
      <c r="I127" s="23">
        <v>0</v>
      </c>
      <c r="J127" s="23">
        <v>0</v>
      </c>
      <c r="K127" s="23">
        <v>53048.010004</v>
      </c>
      <c r="L127" s="23">
        <v>0</v>
      </c>
      <c r="M127" s="23">
        <v>0</v>
      </c>
      <c r="N127" s="23">
        <v>-6468038.111537</v>
      </c>
      <c r="O127" s="24">
        <v>0.5</v>
      </c>
      <c r="P127" s="23">
        <v>1452365.497645</v>
      </c>
    </row>
    <row r="128" spans="1:16" s="16" customFormat="1" ht="13.5" thickBot="1">
      <c r="A128" s="14" t="s">
        <v>184</v>
      </c>
      <c r="B128" t="s">
        <v>291</v>
      </c>
      <c r="D128">
        <f t="shared" si="3"/>
        <v>120</v>
      </c>
      <c r="E128" s="23">
        <v>2058379.843116</v>
      </c>
      <c r="F128" s="23">
        <v>85300.108582</v>
      </c>
      <c r="G128" s="23">
        <v>0</v>
      </c>
      <c r="H128" s="23">
        <v>0</v>
      </c>
      <c r="I128" s="23">
        <v>0</v>
      </c>
      <c r="J128" s="23">
        <v>0</v>
      </c>
      <c r="K128" s="23">
        <v>27870.179187</v>
      </c>
      <c r="L128" s="23">
        <v>0</v>
      </c>
      <c r="M128" s="23">
        <v>0</v>
      </c>
      <c r="N128" s="23">
        <v>-14221681.045958</v>
      </c>
      <c r="O128" s="24">
        <v>0.5</v>
      </c>
      <c r="P128" s="23">
        <v>1904001.354882</v>
      </c>
    </row>
    <row r="129" spans="1:16" s="16" customFormat="1" ht="14.25" thickBot="1" thickTop="1">
      <c r="A129" s="15" t="s">
        <v>262</v>
      </c>
      <c r="B129" s="25" t="s">
        <v>340</v>
      </c>
      <c r="C129" s="25"/>
      <c r="D129" s="25">
        <f t="shared" si="3"/>
        <v>121</v>
      </c>
      <c r="E129" s="26">
        <v>94203667.922885</v>
      </c>
      <c r="F129" s="26">
        <v>2437082.105075</v>
      </c>
      <c r="G129" s="26">
        <v>5895356.227089</v>
      </c>
      <c r="H129" s="26">
        <v>0</v>
      </c>
      <c r="I129" s="26">
        <v>0</v>
      </c>
      <c r="J129" s="26">
        <v>0</v>
      </c>
      <c r="K129" s="26">
        <v>180966.99303</v>
      </c>
      <c r="L129" s="26">
        <v>67298.246236</v>
      </c>
      <c r="M129" s="26">
        <v>7091310.373157</v>
      </c>
      <c r="N129" s="26">
        <v>14512834.978281</v>
      </c>
      <c r="O129" s="27">
        <v>0</v>
      </c>
      <c r="P129" s="26">
        <v>87138392.828669</v>
      </c>
    </row>
    <row r="130" spans="1:16" s="16" customFormat="1" ht="12.75">
      <c r="A130"/>
      <c r="D130" s="16">
        <f t="shared" si="3"/>
        <v>122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8"/>
      <c r="P130" s="22"/>
    </row>
    <row r="131" spans="1:16" s="16" customFormat="1" ht="12.75">
      <c r="A131" t="s">
        <v>185</v>
      </c>
      <c r="B131" t="s">
        <v>292</v>
      </c>
      <c r="D131">
        <f t="shared" si="3"/>
        <v>123</v>
      </c>
      <c r="E131" s="23">
        <v>30390560.691225</v>
      </c>
      <c r="F131" s="23">
        <v>600122.484812</v>
      </c>
      <c r="G131" s="23">
        <v>2424157.875362</v>
      </c>
      <c r="H131" s="23">
        <v>0</v>
      </c>
      <c r="I131" s="23">
        <v>0</v>
      </c>
      <c r="J131" s="23">
        <v>0</v>
      </c>
      <c r="K131" s="23">
        <v>36401.320053</v>
      </c>
      <c r="L131" s="23">
        <v>54072.96899</v>
      </c>
      <c r="M131" s="23">
        <v>1941224.190485</v>
      </c>
      <c r="N131" s="23">
        <v>-23865745.26384</v>
      </c>
      <c r="O131" s="24">
        <v>0.43987</v>
      </c>
      <c r="P131" s="23">
        <v>28111268.639383</v>
      </c>
    </row>
    <row r="132" spans="1:16" s="16" customFormat="1" ht="12.75">
      <c r="A132" t="s">
        <v>186</v>
      </c>
      <c r="B132" t="s">
        <v>293</v>
      </c>
      <c r="D132">
        <f t="shared" si="3"/>
        <v>124</v>
      </c>
      <c r="E132" s="23">
        <v>5217890.965349</v>
      </c>
      <c r="F132" s="23">
        <v>169712.114686</v>
      </c>
      <c r="G132" s="23">
        <v>0</v>
      </c>
      <c r="H132" s="23">
        <v>0</v>
      </c>
      <c r="I132" s="23">
        <v>0</v>
      </c>
      <c r="J132" s="23">
        <v>0</v>
      </c>
      <c r="K132" s="23">
        <v>83427.643696</v>
      </c>
      <c r="L132" s="23">
        <v>0</v>
      </c>
      <c r="M132" s="23">
        <v>0</v>
      </c>
      <c r="N132" s="23">
        <v>-26170305.06532</v>
      </c>
      <c r="O132" s="24">
        <v>0.5</v>
      </c>
      <c r="P132" s="23">
        <v>4826549.142948</v>
      </c>
    </row>
    <row r="133" spans="1:16" s="16" customFormat="1" ht="12.75">
      <c r="A133" t="s">
        <v>133</v>
      </c>
      <c r="B133" t="s">
        <v>294</v>
      </c>
      <c r="D133">
        <f t="shared" si="3"/>
        <v>125</v>
      </c>
      <c r="E133" s="23">
        <v>31626618.485205</v>
      </c>
      <c r="F133" s="23">
        <v>1121717.374852</v>
      </c>
      <c r="G133" s="23">
        <v>2781535.441898</v>
      </c>
      <c r="H133" s="23">
        <v>0</v>
      </c>
      <c r="I133" s="23">
        <v>0</v>
      </c>
      <c r="J133" s="23">
        <v>0</v>
      </c>
      <c r="K133" s="23">
        <v>167408.572725</v>
      </c>
      <c r="L133" s="23">
        <v>55244.828999</v>
      </c>
      <c r="M133" s="23">
        <v>3273532.342353</v>
      </c>
      <c r="N133" s="23">
        <v>9462167.478794</v>
      </c>
      <c r="O133" s="24">
        <v>0</v>
      </c>
      <c r="P133" s="23">
        <v>29254622.098814</v>
      </c>
    </row>
    <row r="134" spans="1:16" s="16" customFormat="1" ht="13.5" thickBot="1">
      <c r="A134" t="s">
        <v>187</v>
      </c>
      <c r="B134" t="s">
        <v>295</v>
      </c>
      <c r="D134">
        <f t="shared" si="3"/>
        <v>126</v>
      </c>
      <c r="E134" s="23">
        <v>52805014.666088</v>
      </c>
      <c r="F134" s="23">
        <v>560696.928893</v>
      </c>
      <c r="G134" s="23">
        <v>4161120.961705</v>
      </c>
      <c r="H134" s="23">
        <v>0</v>
      </c>
      <c r="I134" s="23">
        <v>0</v>
      </c>
      <c r="J134" s="23">
        <v>0</v>
      </c>
      <c r="K134" s="23">
        <v>176867.994127</v>
      </c>
      <c r="L134" s="23">
        <v>50934.058252</v>
      </c>
      <c r="M134" s="23">
        <v>1818533.377184</v>
      </c>
      <c r="N134" s="23">
        <v>35294242.639688</v>
      </c>
      <c r="O134" s="24">
        <v>0</v>
      </c>
      <c r="P134" s="23">
        <v>48844638.566131</v>
      </c>
    </row>
    <row r="135" spans="1:16" s="16" customFormat="1" ht="14.25" thickBot="1" thickTop="1">
      <c r="A135" t="s">
        <v>188</v>
      </c>
      <c r="B135" s="25" t="s">
        <v>360</v>
      </c>
      <c r="C135" s="25"/>
      <c r="D135" s="25">
        <f t="shared" si="3"/>
        <v>127</v>
      </c>
      <c r="E135" s="26">
        <v>120040084.807867</v>
      </c>
      <c r="F135" s="26">
        <v>2452248.903242</v>
      </c>
      <c r="G135" s="26">
        <v>9366814.278966</v>
      </c>
      <c r="H135" s="26">
        <v>0</v>
      </c>
      <c r="I135" s="26">
        <v>0</v>
      </c>
      <c r="J135" s="26">
        <v>0</v>
      </c>
      <c r="K135" s="26">
        <v>464105.530602</v>
      </c>
      <c r="L135" s="26">
        <v>160251.856241</v>
      </c>
      <c r="M135" s="26">
        <v>7033289.910022</v>
      </c>
      <c r="N135" s="26">
        <v>-5279640.210678</v>
      </c>
      <c r="O135" s="27">
        <v>0.042129</v>
      </c>
      <c r="P135" s="26">
        <v>111037078.447277</v>
      </c>
    </row>
    <row r="136" spans="1:16" s="16" customFormat="1" ht="13.5" thickTop="1">
      <c r="A136" s="16" t="s">
        <v>189</v>
      </c>
      <c r="D136" s="16">
        <f t="shared" si="3"/>
        <v>128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8"/>
      <c r="P136" s="22"/>
    </row>
    <row r="137" spans="1:16" s="16" customFormat="1" ht="12.75">
      <c r="A137" s="20" t="s">
        <v>263</v>
      </c>
      <c r="B137" t="s">
        <v>296</v>
      </c>
      <c r="D137">
        <f aca="true" t="shared" si="4" ref="D137:D168">D136+1</f>
        <v>129</v>
      </c>
      <c r="E137" s="23">
        <v>3191179.361077</v>
      </c>
      <c r="F137" s="23">
        <v>91288.313228</v>
      </c>
      <c r="G137" s="23">
        <v>0</v>
      </c>
      <c r="H137" s="23">
        <v>0</v>
      </c>
      <c r="I137" s="23">
        <v>0</v>
      </c>
      <c r="J137" s="23">
        <v>0</v>
      </c>
      <c r="K137" s="23">
        <v>29743.062595</v>
      </c>
      <c r="L137" s="23">
        <v>0</v>
      </c>
      <c r="M137" s="23">
        <v>0</v>
      </c>
      <c r="N137" s="23">
        <v>-13013535.654062</v>
      </c>
      <c r="O137" s="24">
        <v>0.5</v>
      </c>
      <c r="P137" s="23">
        <v>2951840.908996</v>
      </c>
    </row>
    <row r="138" spans="1:16" s="16" customFormat="1" ht="12.75">
      <c r="A138"/>
      <c r="B138" t="s">
        <v>297</v>
      </c>
      <c r="D138">
        <f t="shared" si="4"/>
        <v>130</v>
      </c>
      <c r="E138" s="23">
        <v>2071275.577642</v>
      </c>
      <c r="F138" s="23">
        <v>77005.013804</v>
      </c>
      <c r="G138" s="23">
        <v>0</v>
      </c>
      <c r="H138" s="23">
        <v>0</v>
      </c>
      <c r="I138" s="23">
        <v>0</v>
      </c>
      <c r="J138" s="23">
        <v>0</v>
      </c>
      <c r="K138" s="23">
        <v>35569.299447</v>
      </c>
      <c r="L138" s="23">
        <v>0</v>
      </c>
      <c r="M138" s="23">
        <v>0</v>
      </c>
      <c r="N138" s="23">
        <v>-4024361.507859</v>
      </c>
      <c r="O138" s="24">
        <v>0.5</v>
      </c>
      <c r="P138" s="23">
        <v>1915929.909319</v>
      </c>
    </row>
    <row r="139" spans="1:16" s="16" customFormat="1" ht="12.75">
      <c r="A139" t="s">
        <v>190</v>
      </c>
      <c r="B139" t="s">
        <v>298</v>
      </c>
      <c r="D139">
        <f t="shared" si="4"/>
        <v>131</v>
      </c>
      <c r="E139" s="23">
        <v>3119068.559021</v>
      </c>
      <c r="F139" s="23">
        <v>111552.702435</v>
      </c>
      <c r="G139" s="23">
        <v>0</v>
      </c>
      <c r="H139" s="23">
        <v>0</v>
      </c>
      <c r="I139" s="23">
        <v>0</v>
      </c>
      <c r="J139" s="23">
        <v>0</v>
      </c>
      <c r="K139" s="23">
        <v>26829.734908</v>
      </c>
      <c r="L139" s="23">
        <v>0</v>
      </c>
      <c r="M139" s="23">
        <v>0</v>
      </c>
      <c r="N139" s="23">
        <v>-28305963.167044</v>
      </c>
      <c r="O139" s="24">
        <v>0.5</v>
      </c>
      <c r="P139" s="23">
        <v>2885138.417095</v>
      </c>
    </row>
    <row r="140" spans="1:16" s="16" customFormat="1" ht="12.75">
      <c r="A140" t="s">
        <v>191</v>
      </c>
      <c r="B140" t="s">
        <v>299</v>
      </c>
      <c r="D140">
        <f t="shared" si="4"/>
        <v>132</v>
      </c>
      <c r="E140" s="23">
        <v>3959915.515509</v>
      </c>
      <c r="F140" s="23">
        <v>111754.429766</v>
      </c>
      <c r="G140" s="23">
        <v>0</v>
      </c>
      <c r="H140" s="23">
        <v>0</v>
      </c>
      <c r="I140" s="23">
        <v>0</v>
      </c>
      <c r="J140" s="23">
        <v>0</v>
      </c>
      <c r="K140" s="23">
        <v>82179.194265</v>
      </c>
      <c r="L140" s="23">
        <v>0</v>
      </c>
      <c r="M140" s="23">
        <v>0</v>
      </c>
      <c r="N140" s="23">
        <v>-20119105.962842</v>
      </c>
      <c r="O140" s="24">
        <v>0.5</v>
      </c>
      <c r="P140" s="23">
        <v>3662921.851846</v>
      </c>
    </row>
    <row r="141" spans="1:16" s="16" customFormat="1" ht="12.75">
      <c r="A141" t="s">
        <v>134</v>
      </c>
      <c r="B141" t="s">
        <v>300</v>
      </c>
      <c r="D141">
        <f t="shared" si="4"/>
        <v>133</v>
      </c>
      <c r="E141" s="23">
        <v>3047808.799963</v>
      </c>
      <c r="F141" s="23">
        <v>85003.795408</v>
      </c>
      <c r="G141" s="23">
        <v>0</v>
      </c>
      <c r="H141" s="23">
        <v>0</v>
      </c>
      <c r="I141" s="23">
        <v>0</v>
      </c>
      <c r="J141" s="23">
        <v>0</v>
      </c>
      <c r="K141" s="23">
        <v>47221.773151</v>
      </c>
      <c r="L141" s="23">
        <v>0</v>
      </c>
      <c r="M141" s="23">
        <v>0</v>
      </c>
      <c r="N141" s="23">
        <v>-10314922.461473</v>
      </c>
      <c r="O141" s="24">
        <v>0.5</v>
      </c>
      <c r="P141" s="23">
        <v>2819223.139966</v>
      </c>
    </row>
    <row r="142" spans="1:16" s="16" customFormat="1" ht="12.75">
      <c r="A142" t="s">
        <v>192</v>
      </c>
      <c r="B142" t="s">
        <v>301</v>
      </c>
      <c r="D142">
        <f t="shared" si="4"/>
        <v>134</v>
      </c>
      <c r="E142" s="23">
        <v>2853711.660558</v>
      </c>
      <c r="F142" s="23">
        <v>75423.002791</v>
      </c>
      <c r="G142" s="23">
        <v>0</v>
      </c>
      <c r="H142" s="23">
        <v>0</v>
      </c>
      <c r="I142" s="23">
        <v>0</v>
      </c>
      <c r="J142" s="23">
        <v>0</v>
      </c>
      <c r="K142" s="23">
        <v>70526.720561</v>
      </c>
      <c r="L142" s="23">
        <v>0</v>
      </c>
      <c r="M142" s="23">
        <v>0</v>
      </c>
      <c r="N142" s="23">
        <v>-15849312.070149</v>
      </c>
      <c r="O142" s="24">
        <v>0.5</v>
      </c>
      <c r="P142" s="23">
        <v>2639683.286016</v>
      </c>
    </row>
    <row r="143" spans="1:16" s="16" customFormat="1" ht="12.75">
      <c r="A143" t="s">
        <v>193</v>
      </c>
      <c r="B143" t="s">
        <v>302</v>
      </c>
      <c r="D143">
        <f t="shared" si="4"/>
        <v>135</v>
      </c>
      <c r="E143" s="23">
        <v>1590409.203905</v>
      </c>
      <c r="F143" s="23">
        <v>66055.656104</v>
      </c>
      <c r="G143" s="23">
        <v>0</v>
      </c>
      <c r="H143" s="23">
        <v>0</v>
      </c>
      <c r="I143" s="23">
        <v>0</v>
      </c>
      <c r="J143" s="23">
        <v>0</v>
      </c>
      <c r="K143" s="23">
        <v>20926.071591</v>
      </c>
      <c r="L143" s="23">
        <v>0</v>
      </c>
      <c r="M143" s="23">
        <v>0</v>
      </c>
      <c r="N143" s="23">
        <v>-4883888.752622</v>
      </c>
      <c r="O143" s="24">
        <v>0.5</v>
      </c>
      <c r="P143" s="23">
        <v>1471128.513612</v>
      </c>
    </row>
    <row r="144" spans="1:16" s="16" customFormat="1" ht="13.5" thickBot="1">
      <c r="A144" s="14" t="s">
        <v>194</v>
      </c>
      <c r="B144" t="s">
        <v>303</v>
      </c>
      <c r="D144">
        <f t="shared" si="4"/>
        <v>136</v>
      </c>
      <c r="E144" s="23">
        <v>4629843.884273</v>
      </c>
      <c r="F144" s="23">
        <v>80438.982152</v>
      </c>
      <c r="G144" s="23">
        <v>0</v>
      </c>
      <c r="H144" s="23">
        <v>0</v>
      </c>
      <c r="I144" s="23">
        <v>0</v>
      </c>
      <c r="J144" s="23">
        <v>0</v>
      </c>
      <c r="K144" s="23">
        <v>35569.299447</v>
      </c>
      <c r="L144" s="23">
        <v>0</v>
      </c>
      <c r="M144" s="23">
        <v>0</v>
      </c>
      <c r="N144" s="23">
        <v>-5333391.085787</v>
      </c>
      <c r="O144" s="24">
        <v>0.5</v>
      </c>
      <c r="P144" s="23">
        <v>4282605.592952</v>
      </c>
    </row>
    <row r="145" spans="1:16" s="16" customFormat="1" ht="14.25" thickBot="1" thickTop="1">
      <c r="A145" s="19" t="s">
        <v>264</v>
      </c>
      <c r="B145" t="s">
        <v>304</v>
      </c>
      <c r="D145">
        <f t="shared" si="4"/>
        <v>137</v>
      </c>
      <c r="E145" s="23">
        <v>161654553.90782</v>
      </c>
      <c r="F145" s="23">
        <v>6054805.635908</v>
      </c>
      <c r="G145" s="23">
        <v>15179135.707124</v>
      </c>
      <c r="H145" s="23">
        <v>0</v>
      </c>
      <c r="I145" s="23">
        <v>0</v>
      </c>
      <c r="J145" s="23">
        <v>0</v>
      </c>
      <c r="K145" s="23">
        <v>0</v>
      </c>
      <c r="L145" s="23">
        <v>91446.932851</v>
      </c>
      <c r="M145" s="23">
        <v>19480197.229729</v>
      </c>
      <c r="N145" s="23">
        <v>118604049.313815</v>
      </c>
      <c r="O145" s="24">
        <v>0</v>
      </c>
      <c r="P145" s="23">
        <v>149530462.364733</v>
      </c>
    </row>
    <row r="146" spans="1:16" s="16" customFormat="1" ht="13.5" thickBot="1">
      <c r="A146"/>
      <c r="B146" t="s">
        <v>305</v>
      </c>
      <c r="D146">
        <f t="shared" si="4"/>
        <v>138</v>
      </c>
      <c r="E146" s="23">
        <v>15118099.579538</v>
      </c>
      <c r="F146" s="23">
        <v>448781.786897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8762673.207265</v>
      </c>
      <c r="O146" s="24">
        <v>0</v>
      </c>
      <c r="P146" s="23">
        <v>13984242.111073</v>
      </c>
    </row>
    <row r="147" spans="1:16" s="16" customFormat="1" ht="14.25" thickBot="1" thickTop="1">
      <c r="A147" t="s">
        <v>198</v>
      </c>
      <c r="B147" s="25" t="s">
        <v>366</v>
      </c>
      <c r="C147" s="25"/>
      <c r="D147" s="25">
        <f t="shared" si="4"/>
        <v>139</v>
      </c>
      <c r="E147" s="26">
        <v>201235866.049306</v>
      </c>
      <c r="F147" s="26">
        <v>7202109.318494</v>
      </c>
      <c r="G147" s="26">
        <v>15179135.707124</v>
      </c>
      <c r="H147" s="26">
        <v>0</v>
      </c>
      <c r="I147" s="26">
        <v>0</v>
      </c>
      <c r="J147" s="26">
        <v>0</v>
      </c>
      <c r="K147" s="26">
        <v>348565.155964</v>
      </c>
      <c r="L147" s="26">
        <v>91446.932851</v>
      </c>
      <c r="M147" s="26">
        <v>19480197.229729</v>
      </c>
      <c r="N147" s="26">
        <v>25522241.859243</v>
      </c>
      <c r="O147" s="27">
        <v>0</v>
      </c>
      <c r="P147" s="26">
        <v>186143176.095608</v>
      </c>
    </row>
    <row r="148" spans="1:16" s="16" customFormat="1" ht="13.5" thickTop="1">
      <c r="A148" t="s">
        <v>199</v>
      </c>
      <c r="D148" s="16">
        <f t="shared" si="4"/>
        <v>140</v>
      </c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8"/>
      <c r="P148" s="22"/>
    </row>
    <row r="149" spans="1:16" s="16" customFormat="1" ht="12.75">
      <c r="A149" t="s">
        <v>200</v>
      </c>
      <c r="B149" t="s">
        <v>2</v>
      </c>
      <c r="D149">
        <f t="shared" si="4"/>
        <v>141</v>
      </c>
      <c r="E149" s="23">
        <v>163604982.968632</v>
      </c>
      <c r="F149" s="23">
        <v>1465738.643631</v>
      </c>
      <c r="G149" s="23">
        <v>9207453.591628</v>
      </c>
      <c r="H149" s="23">
        <v>0</v>
      </c>
      <c r="I149" s="23">
        <v>0</v>
      </c>
      <c r="J149" s="23">
        <v>0</v>
      </c>
      <c r="K149" s="23">
        <v>503333.125884</v>
      </c>
      <c r="L149" s="23">
        <v>55998.167577</v>
      </c>
      <c r="M149" s="23">
        <v>6378558.330266</v>
      </c>
      <c r="N149" s="23">
        <v>7574569.35749</v>
      </c>
      <c r="O149" s="24">
        <v>0</v>
      </c>
      <c r="P149" s="23">
        <v>151334609.245985</v>
      </c>
    </row>
    <row r="150" spans="1:16" s="16" customFormat="1" ht="12.75">
      <c r="A150" t="s">
        <v>135</v>
      </c>
      <c r="B150" t="s">
        <v>0</v>
      </c>
      <c r="D150">
        <f t="shared" si="4"/>
        <v>142</v>
      </c>
      <c r="E150" s="23">
        <v>62377368.198313</v>
      </c>
      <c r="F150" s="23">
        <v>1057084.691616</v>
      </c>
      <c r="G150" s="23">
        <v>4577897.081349</v>
      </c>
      <c r="H150" s="23">
        <v>0</v>
      </c>
      <c r="I150" s="23">
        <v>0</v>
      </c>
      <c r="J150" s="23">
        <v>0</v>
      </c>
      <c r="K150" s="23">
        <v>63660.039429</v>
      </c>
      <c r="L150" s="23">
        <v>50138.867531</v>
      </c>
      <c r="M150" s="23">
        <v>3312152.244517</v>
      </c>
      <c r="N150" s="23">
        <v>19332129.256049</v>
      </c>
      <c r="O150" s="24">
        <v>0</v>
      </c>
      <c r="P150" s="23">
        <v>57699065.58344</v>
      </c>
    </row>
    <row r="151" spans="1:16" s="16" customFormat="1" ht="12.75">
      <c r="A151" t="s">
        <v>232</v>
      </c>
      <c r="B151" t="s">
        <v>1</v>
      </c>
      <c r="D151">
        <f t="shared" si="4"/>
        <v>143</v>
      </c>
      <c r="E151" s="23">
        <v>32954783.775936</v>
      </c>
      <c r="F151" s="23">
        <v>789699.300738</v>
      </c>
      <c r="G151" s="23">
        <v>2496179.407502</v>
      </c>
      <c r="H151" s="23">
        <v>0</v>
      </c>
      <c r="I151" s="23">
        <v>0</v>
      </c>
      <c r="J151" s="23">
        <v>0</v>
      </c>
      <c r="K151" s="23">
        <v>193918.138738</v>
      </c>
      <c r="L151" s="23">
        <v>50850.353965</v>
      </c>
      <c r="M151" s="23">
        <v>1837221.196158</v>
      </c>
      <c r="N151" s="23">
        <v>7650876.829704</v>
      </c>
      <c r="O151" s="24">
        <v>0</v>
      </c>
      <c r="P151" s="23">
        <v>30483174.992741</v>
      </c>
    </row>
    <row r="152" spans="1:16" s="16" customFormat="1" ht="12.75">
      <c r="A152" t="s">
        <v>201</v>
      </c>
      <c r="B152" t="s">
        <v>3</v>
      </c>
      <c r="D152">
        <f t="shared" si="4"/>
        <v>144</v>
      </c>
      <c r="E152" s="23">
        <v>59296767.490704</v>
      </c>
      <c r="F152" s="23">
        <v>887230.279643</v>
      </c>
      <c r="G152" s="23">
        <v>4397550.058523</v>
      </c>
      <c r="H152" s="23">
        <v>0</v>
      </c>
      <c r="I152" s="23">
        <v>0</v>
      </c>
      <c r="J152" s="23">
        <v>0</v>
      </c>
      <c r="K152" s="23">
        <v>34278.997873</v>
      </c>
      <c r="L152" s="23">
        <v>50641.093249</v>
      </c>
      <c r="M152" s="23">
        <v>2294800.722073</v>
      </c>
      <c r="N152" s="23">
        <v>30236867.094232</v>
      </c>
      <c r="O152" s="24">
        <v>0</v>
      </c>
      <c r="P152" s="23">
        <v>54849509.928901</v>
      </c>
    </row>
    <row r="153" spans="1:16" s="16" customFormat="1" ht="13.5" thickBot="1">
      <c r="A153" s="14" t="s">
        <v>118</v>
      </c>
      <c r="B153" t="s">
        <v>4</v>
      </c>
      <c r="D153">
        <f t="shared" si="4"/>
        <v>145</v>
      </c>
      <c r="E153" s="23">
        <v>56153447.20483</v>
      </c>
      <c r="F153" s="23">
        <v>825229.25917</v>
      </c>
      <c r="G153" s="23">
        <v>3998448.134225</v>
      </c>
      <c r="H153" s="23">
        <v>0</v>
      </c>
      <c r="I153" s="23">
        <v>0</v>
      </c>
      <c r="J153" s="23">
        <v>0</v>
      </c>
      <c r="K153" s="23">
        <v>56543.501002</v>
      </c>
      <c r="L153" s="23">
        <v>51980.361831</v>
      </c>
      <c r="M153" s="23">
        <v>3501277.894338</v>
      </c>
      <c r="N153" s="23">
        <v>25803194.926514</v>
      </c>
      <c r="O153" s="24">
        <v>0</v>
      </c>
      <c r="P153" s="23">
        <v>51941938.664468</v>
      </c>
    </row>
    <row r="154" spans="1:16" s="16" customFormat="1" ht="14.25" thickBot="1" thickTop="1">
      <c r="A154" s="15" t="s">
        <v>265</v>
      </c>
      <c r="B154" t="s">
        <v>5</v>
      </c>
      <c r="D154">
        <f t="shared" si="4"/>
        <v>146</v>
      </c>
      <c r="E154" s="23">
        <v>66472079.85414</v>
      </c>
      <c r="F154" s="23">
        <v>972308.153345</v>
      </c>
      <c r="G154" s="23">
        <v>4041742.196032</v>
      </c>
      <c r="H154" s="23">
        <v>0</v>
      </c>
      <c r="I154" s="23">
        <v>0</v>
      </c>
      <c r="J154" s="23">
        <v>0</v>
      </c>
      <c r="K154" s="23">
        <v>29992.501368</v>
      </c>
      <c r="L154" s="23">
        <v>51268.875397</v>
      </c>
      <c r="M154" s="23">
        <v>3119993.569878</v>
      </c>
      <c r="N154" s="23">
        <v>25657722.161841</v>
      </c>
      <c r="O154" s="24">
        <v>0</v>
      </c>
      <c r="P154" s="23">
        <v>61486673.865079</v>
      </c>
    </row>
    <row r="155" spans="1:16" s="16" customFormat="1" ht="12.75">
      <c r="A155"/>
      <c r="B155" t="s">
        <v>6</v>
      </c>
      <c r="D155">
        <f t="shared" si="4"/>
        <v>147</v>
      </c>
      <c r="E155" s="23">
        <v>43851574.999539</v>
      </c>
      <c r="F155" s="23">
        <v>1420961.035641</v>
      </c>
      <c r="G155" s="23">
        <v>3274439.650818</v>
      </c>
      <c r="H155" s="23">
        <v>0</v>
      </c>
      <c r="I155" s="23">
        <v>0</v>
      </c>
      <c r="J155" s="23">
        <v>0</v>
      </c>
      <c r="K155" s="23">
        <v>46181.328872</v>
      </c>
      <c r="L155" s="23">
        <v>50975.910395</v>
      </c>
      <c r="M155" s="23">
        <v>2470830.836293</v>
      </c>
      <c r="N155" s="23">
        <v>-1710746.639468</v>
      </c>
      <c r="O155" s="24">
        <v>0.037547</v>
      </c>
      <c r="P155" s="23">
        <v>40562706.874573</v>
      </c>
    </row>
    <row r="156" spans="1:16" s="16" customFormat="1" ht="12.75">
      <c r="A156" t="s">
        <v>203</v>
      </c>
      <c r="B156" t="s">
        <v>7</v>
      </c>
      <c r="D156">
        <f t="shared" si="4"/>
        <v>148</v>
      </c>
      <c r="E156" s="23">
        <v>51523132.930924</v>
      </c>
      <c r="F156" s="23">
        <v>809479.042126</v>
      </c>
      <c r="G156" s="23">
        <v>3609608.996002</v>
      </c>
      <c r="H156" s="23">
        <v>0</v>
      </c>
      <c r="I156" s="23">
        <v>0</v>
      </c>
      <c r="J156" s="23">
        <v>0</v>
      </c>
      <c r="K156" s="23">
        <v>36734.463113</v>
      </c>
      <c r="L156" s="23">
        <v>49929.606815</v>
      </c>
      <c r="M156" s="23">
        <v>2393622.421074</v>
      </c>
      <c r="N156" s="23">
        <v>24042532.105656</v>
      </c>
      <c r="O156" s="24">
        <v>0</v>
      </c>
      <c r="P156" s="23">
        <v>47658897.961105</v>
      </c>
    </row>
    <row r="157" spans="1:16" s="16" customFormat="1" ht="12.75">
      <c r="A157" t="s">
        <v>204</v>
      </c>
      <c r="B157" t="s">
        <v>8</v>
      </c>
      <c r="D157">
        <f t="shared" si="4"/>
        <v>149</v>
      </c>
      <c r="E157" s="23">
        <v>33329268.213593</v>
      </c>
      <c r="F157" s="23">
        <v>921031.32604</v>
      </c>
      <c r="G157" s="23">
        <v>2832125.497522</v>
      </c>
      <c r="H157" s="23">
        <v>0</v>
      </c>
      <c r="I157" s="23">
        <v>0</v>
      </c>
      <c r="J157" s="23">
        <v>0</v>
      </c>
      <c r="K157" s="23">
        <v>39522.652892</v>
      </c>
      <c r="L157" s="23">
        <v>48967.007522</v>
      </c>
      <c r="M157" s="23">
        <v>2186575.265021</v>
      </c>
      <c r="N157" s="23">
        <v>-44509390.071262</v>
      </c>
      <c r="O157" s="24">
        <v>0.5</v>
      </c>
      <c r="P157" s="23">
        <v>30829573.097574</v>
      </c>
    </row>
    <row r="158" spans="1:16" s="16" customFormat="1" ht="12.75">
      <c r="A158" t="s">
        <v>205</v>
      </c>
      <c r="B158" t="s">
        <v>306</v>
      </c>
      <c r="D158">
        <f t="shared" si="4"/>
        <v>150</v>
      </c>
      <c r="E158" s="23">
        <v>64605849.585609</v>
      </c>
      <c r="F158" s="23">
        <v>1184354.12938</v>
      </c>
      <c r="G158" s="23">
        <v>4296639.204645</v>
      </c>
      <c r="H158" s="23">
        <v>0</v>
      </c>
      <c r="I158" s="23">
        <v>0</v>
      </c>
      <c r="J158" s="23">
        <v>0</v>
      </c>
      <c r="K158" s="23">
        <v>37650.188006</v>
      </c>
      <c r="L158" s="23">
        <v>53696.299702</v>
      </c>
      <c r="M158" s="23">
        <v>2997604.51053</v>
      </c>
      <c r="N158" s="23">
        <v>25963031.04361</v>
      </c>
      <c r="O158" s="24">
        <v>0</v>
      </c>
      <c r="P158" s="23">
        <v>59760410.866689</v>
      </c>
    </row>
    <row r="159" spans="1:16" s="16" customFormat="1" ht="13.5" thickBot="1">
      <c r="A159" t="s">
        <v>206</v>
      </c>
      <c r="B159" t="s">
        <v>307</v>
      </c>
      <c r="D159">
        <f t="shared" si="4"/>
        <v>151</v>
      </c>
      <c r="E159" s="23">
        <v>38928602.190204</v>
      </c>
      <c r="F159" s="23">
        <v>1869528.539565</v>
      </c>
      <c r="G159" s="23">
        <v>3998262.75155</v>
      </c>
      <c r="H159" s="23">
        <v>0</v>
      </c>
      <c r="I159" s="23">
        <v>0</v>
      </c>
      <c r="J159" s="23">
        <v>0</v>
      </c>
      <c r="K159" s="23">
        <v>90086.319676</v>
      </c>
      <c r="L159" s="23">
        <v>52189.622547</v>
      </c>
      <c r="M159" s="23">
        <v>4523470.454184</v>
      </c>
      <c r="N159" s="23">
        <v>-29089285.336346</v>
      </c>
      <c r="O159" s="24">
        <v>0.427671</v>
      </c>
      <c r="P159" s="23">
        <v>36008957.025939</v>
      </c>
    </row>
    <row r="160" spans="1:16" s="16" customFormat="1" ht="14.25" thickBot="1" thickTop="1">
      <c r="A160" t="s">
        <v>207</v>
      </c>
      <c r="B160" s="25" t="s">
        <v>341</v>
      </c>
      <c r="C160" s="25"/>
      <c r="D160" s="25">
        <f t="shared" si="4"/>
        <v>152</v>
      </c>
      <c r="E160" s="26">
        <v>673097857.412424</v>
      </c>
      <c r="F160" s="26">
        <v>12202644.400894</v>
      </c>
      <c r="G160" s="26">
        <v>46730346.569798</v>
      </c>
      <c r="H160" s="26">
        <v>0</v>
      </c>
      <c r="I160" s="26">
        <v>0</v>
      </c>
      <c r="J160" s="26">
        <v>0</v>
      </c>
      <c r="K160" s="26">
        <v>1131901.256852</v>
      </c>
      <c r="L160" s="26">
        <v>566636.166531</v>
      </c>
      <c r="M160" s="26">
        <v>35016107.444332</v>
      </c>
      <c r="N160" s="26">
        <v>90951500.728021</v>
      </c>
      <c r="O160" s="27">
        <v>0</v>
      </c>
      <c r="P160" s="26">
        <v>622615518.106493</v>
      </c>
    </row>
    <row r="161" spans="1:16" s="16" customFormat="1" ht="13.5" thickTop="1">
      <c r="A161" t="s">
        <v>136</v>
      </c>
      <c r="D161" s="16">
        <f t="shared" si="4"/>
        <v>153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8"/>
      <c r="P161" s="22"/>
    </row>
    <row r="162" spans="1:16" s="16" customFormat="1" ht="12.75">
      <c r="A162" t="s">
        <v>208</v>
      </c>
      <c r="B162" t="s">
        <v>308</v>
      </c>
      <c r="D162">
        <f t="shared" si="4"/>
        <v>154</v>
      </c>
      <c r="E162" s="23">
        <v>113539993.027538</v>
      </c>
      <c r="F162" s="23">
        <v>5259378.869376</v>
      </c>
      <c r="G162" s="23">
        <v>11415176.750285</v>
      </c>
      <c r="H162" s="23">
        <v>0</v>
      </c>
      <c r="I162" s="23">
        <v>0</v>
      </c>
      <c r="J162" s="23">
        <v>0</v>
      </c>
      <c r="K162" s="23">
        <v>0</v>
      </c>
      <c r="L162" s="23">
        <v>86717.640672</v>
      </c>
      <c r="M162" s="23">
        <v>16506810.880372</v>
      </c>
      <c r="N162" s="23">
        <v>64230511.73414</v>
      </c>
      <c r="O162" s="24">
        <v>0</v>
      </c>
      <c r="P162" s="23">
        <v>105024493.550472</v>
      </c>
    </row>
    <row r="163" spans="1:16" s="16" customFormat="1" ht="13.5" thickBot="1">
      <c r="A163" s="14" t="s">
        <v>209</v>
      </c>
      <c r="B163" t="s">
        <v>309</v>
      </c>
      <c r="D163">
        <f t="shared" si="4"/>
        <v>155</v>
      </c>
      <c r="E163" s="23">
        <v>2154453.208139</v>
      </c>
      <c r="F163" s="23">
        <v>43901.224111</v>
      </c>
      <c r="G163" s="23">
        <v>0</v>
      </c>
      <c r="H163" s="23">
        <v>0</v>
      </c>
      <c r="I163" s="23">
        <v>0</v>
      </c>
      <c r="J163" s="23">
        <v>0</v>
      </c>
      <c r="K163" s="23">
        <v>26829.734908</v>
      </c>
      <c r="L163" s="23">
        <v>0</v>
      </c>
      <c r="M163" s="23">
        <v>0</v>
      </c>
      <c r="N163" s="23">
        <v>-13854363.697064</v>
      </c>
      <c r="O163" s="24">
        <v>0.5</v>
      </c>
      <c r="P163" s="23">
        <v>1992869.217529</v>
      </c>
    </row>
    <row r="164" spans="1:16" s="16" customFormat="1" ht="14.25" thickBot="1" thickTop="1">
      <c r="A164" s="15" t="s">
        <v>266</v>
      </c>
      <c r="B164" t="s">
        <v>310</v>
      </c>
      <c r="D164">
        <f t="shared" si="4"/>
        <v>156</v>
      </c>
      <c r="E164" s="23">
        <v>2761231.98703</v>
      </c>
      <c r="F164" s="23">
        <v>104377.98953</v>
      </c>
      <c r="G164" s="23">
        <v>0</v>
      </c>
      <c r="H164" s="23">
        <v>0</v>
      </c>
      <c r="I164" s="23">
        <v>0</v>
      </c>
      <c r="J164" s="23">
        <v>0</v>
      </c>
      <c r="K164" s="23">
        <v>20926.071591</v>
      </c>
      <c r="L164" s="23">
        <v>0</v>
      </c>
      <c r="M164" s="23">
        <v>0</v>
      </c>
      <c r="N164" s="23">
        <v>-22088699.067499</v>
      </c>
      <c r="O164" s="24">
        <v>0.5</v>
      </c>
      <c r="P164" s="23">
        <v>2554139.588002</v>
      </c>
    </row>
    <row r="165" spans="1:16" s="16" customFormat="1" ht="12.75">
      <c r="A165"/>
      <c r="B165" t="s">
        <v>311</v>
      </c>
      <c r="D165">
        <f t="shared" si="4"/>
        <v>157</v>
      </c>
      <c r="E165" s="23">
        <v>2491833.093835</v>
      </c>
      <c r="F165" s="23">
        <v>68907.042619</v>
      </c>
      <c r="G165" s="23">
        <v>0</v>
      </c>
      <c r="H165" s="23">
        <v>0</v>
      </c>
      <c r="I165" s="23">
        <v>0</v>
      </c>
      <c r="J165" s="23">
        <v>0</v>
      </c>
      <c r="K165" s="23">
        <v>29743.062595</v>
      </c>
      <c r="L165" s="23">
        <v>0</v>
      </c>
      <c r="M165" s="23">
        <v>0</v>
      </c>
      <c r="N165" s="23">
        <v>-15217082.477193</v>
      </c>
      <c r="O165" s="24">
        <v>0.5</v>
      </c>
      <c r="P165" s="23">
        <v>2304945.611797</v>
      </c>
    </row>
    <row r="166" spans="1:16" s="16" customFormat="1" ht="13.5" thickBot="1">
      <c r="A166" t="s">
        <v>210</v>
      </c>
      <c r="B166" t="s">
        <v>312</v>
      </c>
      <c r="D166">
        <f t="shared" si="4"/>
        <v>158</v>
      </c>
      <c r="E166" s="23">
        <v>2354253.072381</v>
      </c>
      <c r="F166" s="23">
        <v>56802.565769</v>
      </c>
      <c r="G166" s="23">
        <v>0</v>
      </c>
      <c r="H166" s="23">
        <v>0</v>
      </c>
      <c r="I166" s="23">
        <v>0</v>
      </c>
      <c r="J166" s="23">
        <v>0</v>
      </c>
      <c r="K166" s="23">
        <v>29743.062595</v>
      </c>
      <c r="L166" s="23">
        <v>0</v>
      </c>
      <c r="M166" s="23">
        <v>0</v>
      </c>
      <c r="N166" s="23">
        <v>-16373442.513255</v>
      </c>
      <c r="O166" s="24">
        <v>0.5</v>
      </c>
      <c r="P166" s="23">
        <v>2177684.091952</v>
      </c>
    </row>
    <row r="167" spans="1:16" s="16" customFormat="1" ht="14.25" thickBot="1" thickTop="1">
      <c r="A167" t="s">
        <v>211</v>
      </c>
      <c r="B167" s="25" t="s">
        <v>342</v>
      </c>
      <c r="C167" s="25"/>
      <c r="D167" s="25">
        <f t="shared" si="4"/>
        <v>159</v>
      </c>
      <c r="E167" s="26">
        <v>123301764.388923</v>
      </c>
      <c r="F167" s="26">
        <v>5533367.691405</v>
      </c>
      <c r="G167" s="26">
        <v>11415176.750285</v>
      </c>
      <c r="H167" s="26">
        <v>0</v>
      </c>
      <c r="I167" s="26">
        <v>0</v>
      </c>
      <c r="J167" s="26">
        <v>0</v>
      </c>
      <c r="K167" s="26">
        <v>107241.931688</v>
      </c>
      <c r="L167" s="26">
        <v>86717.640672</v>
      </c>
      <c r="M167" s="26">
        <v>16506810.880372</v>
      </c>
      <c r="N167" s="26">
        <v>-3303076.020871</v>
      </c>
      <c r="O167" s="27">
        <v>0.02609</v>
      </c>
      <c r="P167" s="26">
        <v>114054132.059753</v>
      </c>
    </row>
    <row r="168" spans="1:16" s="16" customFormat="1" ht="13.5" thickTop="1">
      <c r="A168" t="s">
        <v>212</v>
      </c>
      <c r="D168" s="16">
        <f t="shared" si="4"/>
        <v>160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8"/>
      <c r="P168" s="22"/>
    </row>
    <row r="169" spans="1:16" s="16" customFormat="1" ht="12.75">
      <c r="A169" t="s">
        <v>213</v>
      </c>
      <c r="B169" t="s">
        <v>28</v>
      </c>
      <c r="D169">
        <f aca="true" t="shared" si="5" ref="D169:D205">D168+1</f>
        <v>161</v>
      </c>
      <c r="E169" s="23">
        <v>102009912.000525</v>
      </c>
      <c r="F169" s="23">
        <v>2633756.625962</v>
      </c>
      <c r="G169" s="23">
        <v>8197547.226615</v>
      </c>
      <c r="H169" s="23">
        <v>0</v>
      </c>
      <c r="I169" s="23">
        <v>0</v>
      </c>
      <c r="J169" s="23">
        <v>0</v>
      </c>
      <c r="K169" s="23">
        <v>0</v>
      </c>
      <c r="L169" s="23">
        <v>99859.213631</v>
      </c>
      <c r="M169" s="23">
        <v>2553553.271377</v>
      </c>
      <c r="N169" s="23">
        <v>82425774.97939</v>
      </c>
      <c r="O169" s="24">
        <v>0</v>
      </c>
      <c r="P169" s="23">
        <v>94359168.600486</v>
      </c>
    </row>
    <row r="170" spans="1:16" s="16" customFormat="1" ht="12.75">
      <c r="A170" t="s">
        <v>214</v>
      </c>
      <c r="B170" t="s">
        <v>57</v>
      </c>
      <c r="D170">
        <f t="shared" si="5"/>
        <v>162</v>
      </c>
      <c r="E170" s="23">
        <v>2849624.245075</v>
      </c>
      <c r="F170" s="23">
        <v>53455.649878</v>
      </c>
      <c r="G170" s="23">
        <v>0</v>
      </c>
      <c r="H170" s="23">
        <v>0</v>
      </c>
      <c r="I170" s="23">
        <v>0</v>
      </c>
      <c r="J170" s="23">
        <v>0</v>
      </c>
      <c r="K170" s="23">
        <v>32655.97176</v>
      </c>
      <c r="L170" s="23">
        <v>0</v>
      </c>
      <c r="M170" s="23">
        <v>0</v>
      </c>
      <c r="N170" s="23">
        <v>-6218359.190255</v>
      </c>
      <c r="O170" s="24">
        <v>0.5</v>
      </c>
      <c r="P170" s="23">
        <v>2635902.426695</v>
      </c>
    </row>
    <row r="171" spans="1:16" s="16" customFormat="1" ht="12.75">
      <c r="A171" t="s">
        <v>215</v>
      </c>
      <c r="B171" t="s">
        <v>313</v>
      </c>
      <c r="D171">
        <f t="shared" si="5"/>
        <v>163</v>
      </c>
      <c r="E171" s="23">
        <v>3358043.533527</v>
      </c>
      <c r="F171" s="23">
        <v>65835.513831</v>
      </c>
      <c r="G171" s="23">
        <v>0</v>
      </c>
      <c r="H171" s="23">
        <v>0</v>
      </c>
      <c r="I171" s="23">
        <v>0</v>
      </c>
      <c r="J171" s="23">
        <v>0</v>
      </c>
      <c r="K171" s="23">
        <v>44308.445465</v>
      </c>
      <c r="L171" s="23">
        <v>0</v>
      </c>
      <c r="M171" s="23">
        <v>0</v>
      </c>
      <c r="N171" s="23">
        <v>-12871470.239447</v>
      </c>
      <c r="O171" s="24">
        <v>0.5</v>
      </c>
      <c r="P171" s="23">
        <v>3106190.268512</v>
      </c>
    </row>
    <row r="172" spans="1:16" s="16" customFormat="1" ht="12.75">
      <c r="A172" t="s">
        <v>137</v>
      </c>
      <c r="B172" t="s">
        <v>314</v>
      </c>
      <c r="D172">
        <f t="shared" si="5"/>
        <v>164</v>
      </c>
      <c r="E172" s="23">
        <v>5629317.847221</v>
      </c>
      <c r="F172" s="23">
        <v>56290.714057</v>
      </c>
      <c r="G172" s="23">
        <v>0</v>
      </c>
      <c r="H172" s="23">
        <v>0</v>
      </c>
      <c r="I172" s="23">
        <v>0</v>
      </c>
      <c r="J172" s="23">
        <v>0</v>
      </c>
      <c r="K172" s="23">
        <v>41395.536299</v>
      </c>
      <c r="L172" s="23">
        <v>0</v>
      </c>
      <c r="M172" s="23">
        <v>0</v>
      </c>
      <c r="N172" s="23">
        <v>-7265724.639366</v>
      </c>
      <c r="O172" s="24">
        <v>0.5</v>
      </c>
      <c r="P172" s="23">
        <v>5207119.00868</v>
      </c>
    </row>
    <row r="173" spans="1:16" s="16" customFormat="1" ht="12.75">
      <c r="A173" t="s">
        <v>216</v>
      </c>
      <c r="B173" t="s">
        <v>315</v>
      </c>
      <c r="D173">
        <f t="shared" si="5"/>
        <v>165</v>
      </c>
      <c r="E173" s="23">
        <v>3490681.841708</v>
      </c>
      <c r="F173" s="23">
        <v>65645.923623</v>
      </c>
      <c r="G173" s="23">
        <v>0</v>
      </c>
      <c r="H173" s="23">
        <v>0</v>
      </c>
      <c r="I173" s="23">
        <v>0</v>
      </c>
      <c r="J173" s="23">
        <v>0</v>
      </c>
      <c r="K173" s="23">
        <v>46514.05341</v>
      </c>
      <c r="L173" s="23">
        <v>0</v>
      </c>
      <c r="M173" s="23">
        <v>0</v>
      </c>
      <c r="N173" s="23">
        <v>-12936117.794285</v>
      </c>
      <c r="O173" s="24">
        <v>0.5</v>
      </c>
      <c r="P173" s="23">
        <v>3228880.70358</v>
      </c>
    </row>
    <row r="174" spans="1:16" s="16" customFormat="1" ht="13.5" thickBot="1">
      <c r="A174" t="s">
        <v>217</v>
      </c>
      <c r="B174" t="s">
        <v>316</v>
      </c>
      <c r="D174">
        <f t="shared" si="5"/>
        <v>166</v>
      </c>
      <c r="E174" s="23">
        <v>2473720.338027</v>
      </c>
      <c r="F174" s="23">
        <v>34442.639752</v>
      </c>
      <c r="G174" s="23">
        <v>0</v>
      </c>
      <c r="H174" s="23">
        <v>0</v>
      </c>
      <c r="I174" s="23">
        <v>0</v>
      </c>
      <c r="J174" s="23">
        <v>0</v>
      </c>
      <c r="K174" s="23">
        <v>33696.41604</v>
      </c>
      <c r="L174" s="23">
        <v>0</v>
      </c>
      <c r="M174" s="23">
        <v>0</v>
      </c>
      <c r="N174" s="23">
        <v>-5172785.872994</v>
      </c>
      <c r="O174" s="24">
        <v>0.5</v>
      </c>
      <c r="P174" s="23">
        <v>2288191.312675</v>
      </c>
    </row>
    <row r="175" spans="1:16" s="16" customFormat="1" ht="14.25" thickBot="1" thickTop="1">
      <c r="A175" s="14" t="s">
        <v>218</v>
      </c>
      <c r="B175" s="25" t="s">
        <v>343</v>
      </c>
      <c r="C175" s="25"/>
      <c r="D175">
        <f t="shared" si="5"/>
        <v>167</v>
      </c>
      <c r="E175" s="26">
        <v>119811299.806084</v>
      </c>
      <c r="F175" s="26">
        <v>2909427.067105</v>
      </c>
      <c r="G175" s="26">
        <v>8197547.226615</v>
      </c>
      <c r="H175" s="26">
        <v>0</v>
      </c>
      <c r="I175" s="26">
        <v>0</v>
      </c>
      <c r="J175" s="26">
        <v>0</v>
      </c>
      <c r="K175" s="26">
        <v>198570.422974</v>
      </c>
      <c r="L175" s="26">
        <v>99859.213631</v>
      </c>
      <c r="M175" s="26">
        <v>2553553.271377</v>
      </c>
      <c r="N175" s="26">
        <v>37961317.243044</v>
      </c>
      <c r="O175" s="27">
        <v>0</v>
      </c>
      <c r="P175" s="26">
        <v>110825452.320627</v>
      </c>
    </row>
    <row r="176" spans="1:16" s="16" customFormat="1" ht="14.25" thickBot="1" thickTop="1">
      <c r="A176" s="15" t="s">
        <v>267</v>
      </c>
      <c r="D176">
        <f t="shared" si="5"/>
        <v>168</v>
      </c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8"/>
      <c r="P176" s="22"/>
    </row>
    <row r="177" spans="1:16" s="16" customFormat="1" ht="12.75">
      <c r="A177"/>
      <c r="B177" t="s">
        <v>71</v>
      </c>
      <c r="D177">
        <f t="shared" si="5"/>
        <v>169</v>
      </c>
      <c r="E177" s="23">
        <v>3494938.926084</v>
      </c>
      <c r="F177" s="23">
        <v>65044.508325</v>
      </c>
      <c r="G177" s="23">
        <v>0</v>
      </c>
      <c r="H177" s="23">
        <v>0</v>
      </c>
      <c r="I177" s="23">
        <v>0</v>
      </c>
      <c r="J177" s="23">
        <v>0</v>
      </c>
      <c r="K177" s="23">
        <v>42435.980579</v>
      </c>
      <c r="L177" s="23">
        <v>0</v>
      </c>
      <c r="M177" s="23">
        <v>0</v>
      </c>
      <c r="N177" s="23">
        <v>-23943446.241482</v>
      </c>
      <c r="O177" s="24">
        <v>0.5</v>
      </c>
      <c r="P177" s="23">
        <v>3232818.506628</v>
      </c>
    </row>
    <row r="178" spans="1:16" s="16" customFormat="1" ht="12.75">
      <c r="A178"/>
      <c r="B178" t="s">
        <v>72</v>
      </c>
      <c r="D178">
        <f t="shared" si="5"/>
        <v>170</v>
      </c>
      <c r="E178" s="23">
        <v>1964046.624148</v>
      </c>
      <c r="F178" s="23">
        <v>36058.969522</v>
      </c>
      <c r="G178" s="23">
        <v>0</v>
      </c>
      <c r="H178" s="23">
        <v>0</v>
      </c>
      <c r="I178" s="23">
        <v>0</v>
      </c>
      <c r="J178" s="23">
        <v>0</v>
      </c>
      <c r="K178" s="23">
        <v>55960.919169</v>
      </c>
      <c r="L178" s="23">
        <v>0</v>
      </c>
      <c r="M178" s="23">
        <v>0</v>
      </c>
      <c r="N178" s="23">
        <v>-10385880.875742</v>
      </c>
      <c r="O178" s="24">
        <v>0.5</v>
      </c>
      <c r="P178" s="23">
        <v>1816743.127337</v>
      </c>
    </row>
    <row r="179" spans="1:16" s="16" customFormat="1" ht="13.5" thickBot="1">
      <c r="A179" t="s">
        <v>225</v>
      </c>
      <c r="B179" t="s">
        <v>32</v>
      </c>
      <c r="D179">
        <f t="shared" si="5"/>
        <v>171</v>
      </c>
      <c r="E179" s="23">
        <v>65852809.273945</v>
      </c>
      <c r="F179" s="23">
        <v>2957624.832235</v>
      </c>
      <c r="G179" s="23">
        <v>7269586.600824</v>
      </c>
      <c r="H179" s="23">
        <v>0</v>
      </c>
      <c r="I179" s="23">
        <v>0</v>
      </c>
      <c r="J179" s="23">
        <v>0</v>
      </c>
      <c r="K179" s="23">
        <v>0</v>
      </c>
      <c r="L179" s="23">
        <v>65958.977654</v>
      </c>
      <c r="M179" s="23">
        <v>8460899.99565</v>
      </c>
      <c r="N179" s="23">
        <v>37393905.616475</v>
      </c>
      <c r="O179" s="24">
        <v>0</v>
      </c>
      <c r="P179" s="23">
        <v>60913848.578399</v>
      </c>
    </row>
    <row r="180" spans="1:16" s="16" customFormat="1" ht="14.25" thickBot="1" thickTop="1">
      <c r="A180" t="s">
        <v>227</v>
      </c>
      <c r="B180" s="25" t="s">
        <v>368</v>
      </c>
      <c r="C180" s="25"/>
      <c r="D180">
        <f t="shared" si="5"/>
        <v>172</v>
      </c>
      <c r="E180" s="26">
        <v>71311794.824178</v>
      </c>
      <c r="F180" s="26">
        <v>3058728.310082</v>
      </c>
      <c r="G180" s="26">
        <v>7269586.600824</v>
      </c>
      <c r="H180" s="26">
        <v>0</v>
      </c>
      <c r="I180" s="26">
        <v>0</v>
      </c>
      <c r="J180" s="26">
        <v>0</v>
      </c>
      <c r="K180" s="26">
        <v>98396.899748</v>
      </c>
      <c r="L180" s="26">
        <v>65958.977654</v>
      </c>
      <c r="M180" s="26">
        <v>8460899.99565</v>
      </c>
      <c r="N180" s="26">
        <v>3064578.499252</v>
      </c>
      <c r="O180" s="27">
        <v>0</v>
      </c>
      <c r="P180" s="26">
        <v>65963410.212365</v>
      </c>
    </row>
    <row r="181" spans="1:16" s="16" customFormat="1" ht="13.5" thickTop="1">
      <c r="A181" t="s">
        <v>139</v>
      </c>
      <c r="D181">
        <f t="shared" si="5"/>
        <v>173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8"/>
      <c r="P181" s="22"/>
    </row>
    <row r="182" spans="1:16" s="16" customFormat="1" ht="12.75">
      <c r="A182" t="s">
        <v>228</v>
      </c>
      <c r="B182" t="s">
        <v>317</v>
      </c>
      <c r="D182">
        <f t="shared" si="5"/>
        <v>174</v>
      </c>
      <c r="E182" s="23">
        <v>33041611.697536</v>
      </c>
      <c r="F182" s="23">
        <v>454808.914037</v>
      </c>
      <c r="G182" s="23">
        <v>2734166.994602</v>
      </c>
      <c r="H182" s="23">
        <v>0</v>
      </c>
      <c r="I182" s="23">
        <v>0</v>
      </c>
      <c r="J182" s="23">
        <v>0</v>
      </c>
      <c r="K182" s="23">
        <v>20926.071591</v>
      </c>
      <c r="L182" s="23">
        <v>48381.077518</v>
      </c>
      <c r="M182" s="23">
        <v>1926041.069981</v>
      </c>
      <c r="N182" s="23">
        <v>7511155.80329</v>
      </c>
      <c r="O182" s="24">
        <v>0</v>
      </c>
      <c r="P182" s="23">
        <v>30563490.82022</v>
      </c>
    </row>
    <row r="183" spans="1:16" s="16" customFormat="1" ht="13.5" thickBot="1">
      <c r="A183" s="14" t="s">
        <v>229</v>
      </c>
      <c r="B183" t="s">
        <v>318</v>
      </c>
      <c r="D183">
        <f t="shared" si="5"/>
        <v>175</v>
      </c>
      <c r="E183" s="23">
        <v>28672881.526812</v>
      </c>
      <c r="F183" s="23">
        <v>834356.374555</v>
      </c>
      <c r="G183" s="23">
        <v>2565457.761464</v>
      </c>
      <c r="H183" s="23">
        <v>0</v>
      </c>
      <c r="I183" s="23">
        <v>0</v>
      </c>
      <c r="J183" s="23">
        <v>0</v>
      </c>
      <c r="K183" s="23">
        <v>47221.773151</v>
      </c>
      <c r="L183" s="23">
        <v>51938.509688</v>
      </c>
      <c r="M183" s="23">
        <v>2107190.956877</v>
      </c>
      <c r="N183" s="23">
        <v>-23663980.613587</v>
      </c>
      <c r="O183" s="24">
        <v>0.452147</v>
      </c>
      <c r="P183" s="23">
        <v>26522415.412301</v>
      </c>
    </row>
    <row r="184" spans="1:16" s="16" customFormat="1" ht="14.25" thickBot="1" thickTop="1">
      <c r="A184" s="15" t="s">
        <v>268</v>
      </c>
      <c r="B184" t="s">
        <v>319</v>
      </c>
      <c r="D184">
        <f t="shared" si="5"/>
        <v>176</v>
      </c>
      <c r="E184" s="23">
        <v>42300250.220384</v>
      </c>
      <c r="F184" s="23">
        <v>675002.246785</v>
      </c>
      <c r="G184" s="23">
        <v>3076899.148097</v>
      </c>
      <c r="H184" s="23">
        <v>0</v>
      </c>
      <c r="I184" s="23">
        <v>0</v>
      </c>
      <c r="J184" s="23">
        <v>0</v>
      </c>
      <c r="K184" s="23">
        <v>21003.498056</v>
      </c>
      <c r="L184" s="23">
        <v>49929.606815</v>
      </c>
      <c r="M184" s="23">
        <v>1306882.137843</v>
      </c>
      <c r="N184" s="23">
        <v>18146576.024376</v>
      </c>
      <c r="O184" s="24">
        <v>0</v>
      </c>
      <c r="P184" s="23">
        <v>39127731.453856</v>
      </c>
    </row>
    <row r="185" spans="2:245" ht="14.25" thickBot="1" thickTop="1">
      <c r="B185" s="25" t="s">
        <v>344</v>
      </c>
      <c r="C185" s="25"/>
      <c r="D185">
        <f t="shared" si="5"/>
        <v>177</v>
      </c>
      <c r="E185" s="26">
        <v>104014743.444732</v>
      </c>
      <c r="F185" s="26">
        <v>1964167.535377</v>
      </c>
      <c r="G185" s="26">
        <v>8376523.904162</v>
      </c>
      <c r="H185" s="26">
        <v>0</v>
      </c>
      <c r="I185" s="26">
        <v>0</v>
      </c>
      <c r="J185" s="26">
        <v>0</v>
      </c>
      <c r="K185" s="26">
        <v>89151.342798</v>
      </c>
      <c r="L185" s="26">
        <v>150249.194021</v>
      </c>
      <c r="M185" s="26">
        <v>5340114.164701</v>
      </c>
      <c r="N185" s="26">
        <v>1993751.21408</v>
      </c>
      <c r="O185" s="27">
        <v>0</v>
      </c>
      <c r="P185" s="26">
        <v>96213637.686377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</row>
    <row r="186" spans="4:16" ht="13.5" thickTop="1">
      <c r="D186">
        <f t="shared" si="5"/>
        <v>178</v>
      </c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4"/>
      <c r="P186" s="23"/>
    </row>
    <row r="187" spans="2:16" ht="12.75">
      <c r="B187" t="s">
        <v>320</v>
      </c>
      <c r="D187">
        <f t="shared" si="5"/>
        <v>179</v>
      </c>
      <c r="E187" s="23">
        <v>3623589.122999</v>
      </c>
      <c r="F187" s="23">
        <v>30738.725081</v>
      </c>
      <c r="G187" s="23">
        <v>0</v>
      </c>
      <c r="H187" s="23">
        <v>0</v>
      </c>
      <c r="I187" s="23">
        <v>0</v>
      </c>
      <c r="J187" s="23">
        <v>0</v>
      </c>
      <c r="K187" s="23">
        <v>58874.246856</v>
      </c>
      <c r="L187" s="23">
        <v>0</v>
      </c>
      <c r="M187" s="23">
        <v>0</v>
      </c>
      <c r="N187" s="23">
        <v>-7967736.798861</v>
      </c>
      <c r="O187" s="24">
        <v>0.5</v>
      </c>
      <c r="P187" s="23">
        <v>3351819.938774</v>
      </c>
    </row>
    <row r="188" spans="2:16" ht="12.75">
      <c r="B188" t="s">
        <v>58</v>
      </c>
      <c r="D188">
        <f t="shared" si="5"/>
        <v>180</v>
      </c>
      <c r="E188" s="23">
        <v>2631654.457368</v>
      </c>
      <c r="F188" s="23">
        <v>53969.594197</v>
      </c>
      <c r="G188" s="23">
        <v>0</v>
      </c>
      <c r="H188" s="23">
        <v>0</v>
      </c>
      <c r="I188" s="23">
        <v>0</v>
      </c>
      <c r="J188" s="23">
        <v>0</v>
      </c>
      <c r="K188" s="23">
        <v>47221.773151</v>
      </c>
      <c r="L188" s="23">
        <v>0</v>
      </c>
      <c r="M188" s="23">
        <v>0</v>
      </c>
      <c r="N188" s="23">
        <v>-8995788.220126</v>
      </c>
      <c r="O188" s="24">
        <v>0.5</v>
      </c>
      <c r="P188" s="23">
        <v>2434280.373065</v>
      </c>
    </row>
    <row r="189" spans="2:16" ht="12.75">
      <c r="B189" t="s">
        <v>321</v>
      </c>
      <c r="D189">
        <f t="shared" si="5"/>
        <v>181</v>
      </c>
      <c r="E189" s="23">
        <v>5025478.326803</v>
      </c>
      <c r="F189" s="23">
        <v>65891.595703</v>
      </c>
      <c r="G189" s="23">
        <v>0</v>
      </c>
      <c r="H189" s="23">
        <v>0</v>
      </c>
      <c r="I189" s="23">
        <v>0</v>
      </c>
      <c r="J189" s="23">
        <v>0</v>
      </c>
      <c r="K189" s="23">
        <v>53048.010004</v>
      </c>
      <c r="L189" s="23">
        <v>0</v>
      </c>
      <c r="M189" s="23">
        <v>0</v>
      </c>
      <c r="N189" s="23">
        <v>-11819834.120927</v>
      </c>
      <c r="O189" s="24">
        <v>0.5</v>
      </c>
      <c r="P189" s="23">
        <v>4648567.452293</v>
      </c>
    </row>
    <row r="190" spans="2:16" ht="12.75">
      <c r="B190" t="s">
        <v>322</v>
      </c>
      <c r="D190">
        <f t="shared" si="5"/>
        <v>182</v>
      </c>
      <c r="E190" s="23">
        <v>2951672.714636</v>
      </c>
      <c r="F190" s="23">
        <v>59904.646621</v>
      </c>
      <c r="G190" s="23">
        <v>0</v>
      </c>
      <c r="H190" s="23">
        <v>0</v>
      </c>
      <c r="I190" s="23">
        <v>0</v>
      </c>
      <c r="J190" s="23">
        <v>0</v>
      </c>
      <c r="K190" s="23">
        <v>50134.682317</v>
      </c>
      <c r="L190" s="23">
        <v>0</v>
      </c>
      <c r="M190" s="23">
        <v>0</v>
      </c>
      <c r="N190" s="23">
        <v>-6805050.875603</v>
      </c>
      <c r="O190" s="24">
        <v>0.5</v>
      </c>
      <c r="P190" s="23">
        <v>2730297.261038</v>
      </c>
    </row>
    <row r="191" spans="2:16" ht="12.75">
      <c r="B191" t="s">
        <v>323</v>
      </c>
      <c r="D191">
        <f t="shared" si="5"/>
        <v>183</v>
      </c>
      <c r="E191" s="23">
        <v>2856692.757525</v>
      </c>
      <c r="F191" s="23">
        <v>63567.546192</v>
      </c>
      <c r="G191" s="23">
        <v>0</v>
      </c>
      <c r="H191" s="23">
        <v>0</v>
      </c>
      <c r="I191" s="23">
        <v>0</v>
      </c>
      <c r="J191" s="23">
        <v>0</v>
      </c>
      <c r="K191" s="23">
        <v>82179.194265</v>
      </c>
      <c r="L191" s="23">
        <v>0</v>
      </c>
      <c r="M191" s="23">
        <v>0</v>
      </c>
      <c r="N191" s="23">
        <v>-8238362.591249</v>
      </c>
      <c r="O191" s="24">
        <v>0.5</v>
      </c>
      <c r="P191" s="23">
        <v>2642440.800711</v>
      </c>
    </row>
    <row r="192" spans="2:16" ht="13.5" thickBot="1">
      <c r="B192" t="s">
        <v>29</v>
      </c>
      <c r="D192">
        <f t="shared" si="5"/>
        <v>184</v>
      </c>
      <c r="E192" s="23">
        <v>141870392.936102</v>
      </c>
      <c r="F192" s="23">
        <v>3579723.040389</v>
      </c>
      <c r="G192" s="23">
        <v>10003755.248727</v>
      </c>
      <c r="H192" s="23">
        <v>0</v>
      </c>
      <c r="I192" s="23">
        <v>0</v>
      </c>
      <c r="J192" s="23">
        <v>0</v>
      </c>
      <c r="K192" s="23">
        <v>0</v>
      </c>
      <c r="L192" s="23">
        <v>83118.356358</v>
      </c>
      <c r="M192" s="23">
        <v>17290615.306743</v>
      </c>
      <c r="N192" s="23">
        <v>115685467.894598</v>
      </c>
      <c r="O192" s="24">
        <v>0</v>
      </c>
      <c r="P192" s="23">
        <v>131230113.465894</v>
      </c>
    </row>
    <row r="193" spans="2:16" ht="14.25" thickBot="1" thickTop="1">
      <c r="B193" s="25" t="s">
        <v>345</v>
      </c>
      <c r="C193" s="25"/>
      <c r="D193">
        <f t="shared" si="5"/>
        <v>185</v>
      </c>
      <c r="E193" s="26">
        <v>158959480.315433</v>
      </c>
      <c r="F193" s="26">
        <v>3853795.148183</v>
      </c>
      <c r="G193" s="26">
        <v>10003755.248727</v>
      </c>
      <c r="H193" s="26">
        <v>0</v>
      </c>
      <c r="I193" s="26">
        <v>0</v>
      </c>
      <c r="J193" s="26">
        <v>0</v>
      </c>
      <c r="K193" s="26">
        <v>291457.906593</v>
      </c>
      <c r="L193" s="26">
        <v>83118.356358</v>
      </c>
      <c r="M193" s="26">
        <v>17290615.306743</v>
      </c>
      <c r="N193" s="26">
        <v>71858695.287831</v>
      </c>
      <c r="O193" s="27">
        <v>0</v>
      </c>
      <c r="P193" s="26">
        <v>147037519.291775</v>
      </c>
    </row>
    <row r="194" spans="4:16" ht="13.5" thickTop="1">
      <c r="D194">
        <f t="shared" si="5"/>
        <v>186</v>
      </c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4"/>
      <c r="P194" s="23"/>
    </row>
    <row r="195" spans="2:16" ht="12.75">
      <c r="B195" t="s">
        <v>324</v>
      </c>
      <c r="D195">
        <f t="shared" si="5"/>
        <v>187</v>
      </c>
      <c r="E195" s="23">
        <v>1359535.668256</v>
      </c>
      <c r="F195" s="23">
        <v>35581.85509</v>
      </c>
      <c r="G195" s="23">
        <v>0</v>
      </c>
      <c r="H195" s="23">
        <v>0</v>
      </c>
      <c r="I195" s="23">
        <v>0</v>
      </c>
      <c r="J195" s="23">
        <v>0</v>
      </c>
      <c r="K195" s="23">
        <v>35569.299447</v>
      </c>
      <c r="L195" s="23">
        <v>0</v>
      </c>
      <c r="M195" s="23">
        <v>0</v>
      </c>
      <c r="N195" s="23">
        <v>-5875970.527988</v>
      </c>
      <c r="O195" s="24">
        <v>0.5</v>
      </c>
      <c r="P195" s="23">
        <v>1257570.493137</v>
      </c>
    </row>
    <row r="196" spans="2:16" ht="12.75">
      <c r="B196" t="s">
        <v>325</v>
      </c>
      <c r="D196">
        <f t="shared" si="5"/>
        <v>188</v>
      </c>
      <c r="E196" s="23">
        <v>1910556.992925</v>
      </c>
      <c r="F196" s="23">
        <v>33815.694648</v>
      </c>
      <c r="G196" s="23">
        <v>0</v>
      </c>
      <c r="H196" s="23">
        <v>0</v>
      </c>
      <c r="I196" s="23">
        <v>0</v>
      </c>
      <c r="J196" s="23">
        <v>0</v>
      </c>
      <c r="K196" s="23">
        <v>29743.062595</v>
      </c>
      <c r="L196" s="23">
        <v>0</v>
      </c>
      <c r="M196" s="23">
        <v>0</v>
      </c>
      <c r="N196" s="23">
        <v>-8934983.94287</v>
      </c>
      <c r="O196" s="24">
        <v>0.5</v>
      </c>
      <c r="P196" s="23">
        <v>1767265.218456</v>
      </c>
    </row>
    <row r="197" spans="2:16" ht="12.75">
      <c r="B197" t="s">
        <v>326</v>
      </c>
      <c r="D197">
        <f t="shared" si="5"/>
        <v>189</v>
      </c>
      <c r="E197" s="23">
        <v>1499651.710524</v>
      </c>
      <c r="F197" s="23">
        <v>39417.185491</v>
      </c>
      <c r="G197" s="23">
        <v>0</v>
      </c>
      <c r="H197" s="23">
        <v>0</v>
      </c>
      <c r="I197" s="23">
        <v>0</v>
      </c>
      <c r="J197" s="23">
        <v>0</v>
      </c>
      <c r="K197" s="23">
        <v>35569.299447</v>
      </c>
      <c r="L197" s="23">
        <v>0</v>
      </c>
      <c r="M197" s="23">
        <v>0</v>
      </c>
      <c r="N197" s="23">
        <v>-5173798.481467</v>
      </c>
      <c r="O197" s="24">
        <v>0.5</v>
      </c>
      <c r="P197" s="23">
        <v>1387177.832234</v>
      </c>
    </row>
    <row r="198" spans="2:16" ht="12.75">
      <c r="B198" t="s">
        <v>327</v>
      </c>
      <c r="D198">
        <f t="shared" si="5"/>
        <v>190</v>
      </c>
      <c r="E198" s="23">
        <v>1376667.249257</v>
      </c>
      <c r="F198" s="23">
        <v>38264.158946</v>
      </c>
      <c r="G198" s="23">
        <v>0</v>
      </c>
      <c r="H198" s="23">
        <v>0</v>
      </c>
      <c r="I198" s="23">
        <v>0</v>
      </c>
      <c r="J198" s="23">
        <v>0</v>
      </c>
      <c r="K198" s="23">
        <v>32702.009118</v>
      </c>
      <c r="L198" s="23">
        <v>0</v>
      </c>
      <c r="M198" s="23">
        <v>0</v>
      </c>
      <c r="N198" s="23">
        <v>-3762418.343304</v>
      </c>
      <c r="O198" s="24">
        <v>0.5</v>
      </c>
      <c r="P198" s="23">
        <v>1273417.205563</v>
      </c>
    </row>
    <row r="199" spans="2:16" ht="12.75">
      <c r="B199" t="s">
        <v>328</v>
      </c>
      <c r="D199">
        <f t="shared" si="5"/>
        <v>191</v>
      </c>
      <c r="E199" s="23">
        <v>3922538.550116</v>
      </c>
      <c r="F199" s="23">
        <v>91852.480119</v>
      </c>
      <c r="G199" s="23">
        <v>0</v>
      </c>
      <c r="H199" s="23">
        <v>0</v>
      </c>
      <c r="I199" s="23">
        <v>0</v>
      </c>
      <c r="J199" s="23">
        <v>0</v>
      </c>
      <c r="K199" s="23">
        <v>27412.316741</v>
      </c>
      <c r="L199" s="23">
        <v>0</v>
      </c>
      <c r="M199" s="23">
        <v>0</v>
      </c>
      <c r="N199" s="23">
        <v>-9168845.81724</v>
      </c>
      <c r="O199" s="24">
        <v>0.5</v>
      </c>
      <c r="P199" s="23">
        <v>3628348.158858</v>
      </c>
    </row>
    <row r="200" spans="2:16" ht="13.5" thickBot="1">
      <c r="B200" t="s">
        <v>329</v>
      </c>
      <c r="D200">
        <f t="shared" si="5"/>
        <v>192</v>
      </c>
      <c r="E200" s="23">
        <v>61972939.482472</v>
      </c>
      <c r="F200" s="23">
        <v>2573423.831917</v>
      </c>
      <c r="G200" s="23">
        <v>6343418.564368</v>
      </c>
      <c r="H200" s="23">
        <v>0</v>
      </c>
      <c r="I200" s="23">
        <v>0</v>
      </c>
      <c r="J200" s="23">
        <v>0</v>
      </c>
      <c r="K200" s="23">
        <v>0</v>
      </c>
      <c r="L200" s="23">
        <v>70353.452688</v>
      </c>
      <c r="M200" s="23">
        <v>3927008.776336</v>
      </c>
      <c r="N200" s="23">
        <v>42942800.723695</v>
      </c>
      <c r="O200" s="24">
        <v>0</v>
      </c>
      <c r="P200" s="23">
        <v>57324969.021287</v>
      </c>
    </row>
    <row r="201" spans="2:16" ht="14.25" thickBot="1" thickTop="1">
      <c r="B201" s="25" t="s">
        <v>346</v>
      </c>
      <c r="C201" s="25"/>
      <c r="D201">
        <f t="shared" si="5"/>
        <v>193</v>
      </c>
      <c r="E201" s="26">
        <v>72041889.653551</v>
      </c>
      <c r="F201" s="26">
        <v>2812355.20621</v>
      </c>
      <c r="G201" s="26">
        <v>6343418.564368</v>
      </c>
      <c r="H201" s="26">
        <v>0</v>
      </c>
      <c r="I201" s="26">
        <v>0</v>
      </c>
      <c r="J201" s="26">
        <v>0</v>
      </c>
      <c r="K201" s="26">
        <v>160995.987347</v>
      </c>
      <c r="L201" s="26">
        <v>70353.452688</v>
      </c>
      <c r="M201" s="26">
        <v>3927008.776336</v>
      </c>
      <c r="N201" s="26">
        <v>10026783.610826</v>
      </c>
      <c r="O201" s="27">
        <v>0</v>
      </c>
      <c r="P201" s="26">
        <v>66638747.929535</v>
      </c>
    </row>
    <row r="202" spans="4:16" ht="13.5" thickTop="1">
      <c r="D202">
        <f t="shared" si="5"/>
        <v>194</v>
      </c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4"/>
      <c r="P202" s="23"/>
    </row>
    <row r="203" spans="2:16" ht="12.75">
      <c r="B203" t="s">
        <v>330</v>
      </c>
      <c r="D203">
        <f t="shared" si="5"/>
        <v>195</v>
      </c>
      <c r="E203" s="23">
        <v>171961078.836787</v>
      </c>
      <c r="F203" s="23">
        <v>6002527.286817</v>
      </c>
      <c r="G203" s="23">
        <v>17064027.01212</v>
      </c>
      <c r="H203" s="23">
        <v>0</v>
      </c>
      <c r="I203" s="23">
        <v>0</v>
      </c>
      <c r="J203" s="23">
        <v>0</v>
      </c>
      <c r="K203" s="23">
        <v>0</v>
      </c>
      <c r="L203" s="23">
        <v>108857.424415</v>
      </c>
      <c r="M203" s="23">
        <v>15317236.114652</v>
      </c>
      <c r="N203" s="23">
        <v>123963548.071619</v>
      </c>
      <c r="O203" s="24">
        <v>0</v>
      </c>
      <c r="P203" s="23">
        <v>159063997.924028</v>
      </c>
    </row>
    <row r="204" spans="2:16" ht="13.5" thickBot="1">
      <c r="B204" t="s">
        <v>331</v>
      </c>
      <c r="D204">
        <f t="shared" si="5"/>
        <v>196</v>
      </c>
      <c r="E204" s="23">
        <v>2983340.932816</v>
      </c>
      <c r="F204" s="23">
        <v>140317.680444</v>
      </c>
      <c r="G204" s="23">
        <v>0</v>
      </c>
      <c r="H204" s="23">
        <v>0</v>
      </c>
      <c r="I204" s="23">
        <v>0</v>
      </c>
      <c r="J204" s="23">
        <v>0</v>
      </c>
      <c r="K204" s="23">
        <v>42435.980579</v>
      </c>
      <c r="L204" s="23">
        <v>0</v>
      </c>
      <c r="M204" s="23">
        <v>0</v>
      </c>
      <c r="N204" s="23">
        <v>-19653700.38726</v>
      </c>
      <c r="O204" s="24">
        <v>0.5</v>
      </c>
      <c r="P204" s="23">
        <v>2759590.362855</v>
      </c>
    </row>
    <row r="205" spans="2:16" ht="14.25" thickBot="1" thickTop="1">
      <c r="B205" s="25" t="s">
        <v>347</v>
      </c>
      <c r="C205" s="25"/>
      <c r="D205">
        <f t="shared" si="5"/>
        <v>197</v>
      </c>
      <c r="E205" s="26">
        <v>174944419.769603</v>
      </c>
      <c r="F205" s="26">
        <v>6142844.967261</v>
      </c>
      <c r="G205" s="26">
        <v>17064027.01212</v>
      </c>
      <c r="H205" s="26">
        <v>0</v>
      </c>
      <c r="I205" s="26">
        <v>0</v>
      </c>
      <c r="J205" s="26">
        <v>0</v>
      </c>
      <c r="K205" s="26">
        <v>42435.980579</v>
      </c>
      <c r="L205" s="26">
        <v>108857.424415</v>
      </c>
      <c r="M205" s="26">
        <v>15317236.114652</v>
      </c>
      <c r="N205" s="26">
        <v>104309847.68436</v>
      </c>
      <c r="O205" s="27">
        <v>0</v>
      </c>
      <c r="P205" s="26">
        <v>161823588.286883</v>
      </c>
    </row>
    <row r="206" ht="13.5" thickTop="1"/>
  </sheetData>
  <mergeCells count="4">
    <mergeCell ref="B1:E1"/>
    <mergeCell ref="P4:P5"/>
    <mergeCell ref="N4:N5"/>
    <mergeCell ref="O4:O5"/>
  </mergeCells>
  <printOptions/>
  <pageMargins left="0.15748031496062992" right="0.15748031496062992" top="0.7874015748031497" bottom="0.7874015748031497" header="0.5118110236220472" footer="0.5118110236220472"/>
  <pageSetup fitToHeight="0" horizontalDpi="600" verticalDpi="600" orientation="landscape" paperSize="9" scale="80" r:id="rId1"/>
  <colBreaks count="2" manualBreakCount="2">
    <brk id="5" max="65535" man="1"/>
    <brk id="15" max="5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"/>
    </sheetView>
  </sheetViews>
  <sheetFormatPr defaultColWidth="9.140625" defaultRowHeight="12.75"/>
  <cols>
    <col min="1" max="1" width="37.28125" style="0" bestFit="1" customWidth="1"/>
    <col min="2" max="2" width="14.421875" style="0" bestFit="1" customWidth="1"/>
  </cols>
  <sheetData>
    <row r="1" spans="1:3" ht="12.75">
      <c r="A1" s="21" t="s">
        <v>269</v>
      </c>
      <c r="B1" s="21" t="s">
        <v>270</v>
      </c>
      <c r="C1" s="21" t="s">
        <v>272</v>
      </c>
    </row>
    <row r="2" spans="1:6" ht="12.75">
      <c r="A2" t="s">
        <v>371</v>
      </c>
      <c r="B2">
        <v>2</v>
      </c>
      <c r="C2">
        <v>109</v>
      </c>
      <c r="E2" s="16"/>
      <c r="F2" s="16"/>
    </row>
    <row r="3" spans="1:6" ht="12.75">
      <c r="A3" t="s">
        <v>24</v>
      </c>
      <c r="B3">
        <v>2</v>
      </c>
      <c r="C3">
        <v>113</v>
      </c>
      <c r="E3" s="16"/>
      <c r="F3" s="16"/>
    </row>
    <row r="4" spans="1:6" ht="12.75">
      <c r="A4" t="s">
        <v>25</v>
      </c>
      <c r="B4">
        <v>11</v>
      </c>
      <c r="C4">
        <v>30</v>
      </c>
      <c r="E4" s="16"/>
      <c r="F4" s="16"/>
    </row>
    <row r="5" spans="1:6" ht="12.75">
      <c r="A5" t="s">
        <v>365</v>
      </c>
      <c r="B5">
        <v>7</v>
      </c>
      <c r="C5">
        <v>17</v>
      </c>
      <c r="E5" s="16"/>
      <c r="F5" s="16"/>
    </row>
    <row r="6" spans="1:6" ht="12.75">
      <c r="A6" t="s">
        <v>286</v>
      </c>
      <c r="B6">
        <v>6</v>
      </c>
      <c r="C6">
        <v>121</v>
      </c>
      <c r="E6" s="16"/>
      <c r="F6" s="16"/>
    </row>
    <row r="7" spans="1:6" ht="12.75">
      <c r="A7" t="s">
        <v>372</v>
      </c>
      <c r="B7">
        <v>4</v>
      </c>
      <c r="C7">
        <v>127</v>
      </c>
      <c r="E7" s="16"/>
      <c r="F7" s="16"/>
    </row>
    <row r="8" spans="1:6" ht="12.75">
      <c r="A8" t="s">
        <v>373</v>
      </c>
      <c r="B8">
        <v>10</v>
      </c>
      <c r="C8">
        <v>139</v>
      </c>
      <c r="E8" s="16"/>
      <c r="F8" s="16"/>
    </row>
    <row r="9" spans="1:6" ht="12.75">
      <c r="A9" t="s">
        <v>26</v>
      </c>
      <c r="B9">
        <v>7</v>
      </c>
      <c r="C9">
        <v>39</v>
      </c>
      <c r="E9" s="16"/>
      <c r="F9" s="16"/>
    </row>
    <row r="10" spans="1:6" ht="12.75">
      <c r="A10" t="s">
        <v>374</v>
      </c>
      <c r="B10">
        <v>8</v>
      </c>
      <c r="C10">
        <v>8</v>
      </c>
      <c r="E10" s="16"/>
      <c r="F10" s="16"/>
    </row>
    <row r="11" spans="1:6" ht="12.75">
      <c r="A11" t="s">
        <v>375</v>
      </c>
      <c r="B11">
        <v>11</v>
      </c>
      <c r="C11">
        <v>152</v>
      </c>
      <c r="E11" s="16"/>
      <c r="F11" s="16"/>
    </row>
    <row r="12" spans="1:6" ht="12.75">
      <c r="A12" t="s">
        <v>308</v>
      </c>
      <c r="B12">
        <v>5</v>
      </c>
      <c r="C12">
        <v>159</v>
      </c>
      <c r="E12" s="16"/>
      <c r="F12" s="16"/>
    </row>
    <row r="13" spans="1:6" ht="12.75">
      <c r="A13" t="s">
        <v>330</v>
      </c>
      <c r="B13">
        <v>2</v>
      </c>
      <c r="C13">
        <v>197</v>
      </c>
      <c r="E13" s="16"/>
      <c r="F13" s="16"/>
    </row>
    <row r="14" spans="1:6" ht="12.75">
      <c r="A14" t="s">
        <v>376</v>
      </c>
      <c r="B14">
        <v>7</v>
      </c>
      <c r="C14">
        <v>48</v>
      </c>
      <c r="E14" s="16"/>
      <c r="F14" s="16"/>
    </row>
    <row r="15" spans="1:6" ht="12.75">
      <c r="A15" t="s">
        <v>377</v>
      </c>
      <c r="B15">
        <v>10</v>
      </c>
      <c r="C15">
        <v>60</v>
      </c>
      <c r="E15" s="16"/>
      <c r="F15" s="16"/>
    </row>
    <row r="16" spans="1:6" ht="12.75">
      <c r="A16" t="s">
        <v>28</v>
      </c>
      <c r="B16">
        <v>6</v>
      </c>
      <c r="C16">
        <v>167</v>
      </c>
      <c r="E16" s="16"/>
      <c r="F16" s="16"/>
    </row>
    <row r="17" spans="1:6" ht="12.75">
      <c r="A17" t="s">
        <v>378</v>
      </c>
      <c r="B17">
        <v>3</v>
      </c>
      <c r="C17">
        <v>177</v>
      </c>
      <c r="E17" s="16"/>
      <c r="F17" s="16"/>
    </row>
    <row r="18" spans="1:6" ht="12.75">
      <c r="A18" t="s">
        <v>29</v>
      </c>
      <c r="B18">
        <v>6</v>
      </c>
      <c r="C18">
        <v>185</v>
      </c>
      <c r="E18" s="16"/>
      <c r="F18" s="16"/>
    </row>
    <row r="19" spans="1:6" ht="12.75">
      <c r="A19" t="s">
        <v>329</v>
      </c>
      <c r="B19">
        <v>6</v>
      </c>
      <c r="C19">
        <v>193</v>
      </c>
      <c r="E19" s="16"/>
      <c r="F19" s="16"/>
    </row>
    <row r="20" spans="1:6" ht="12.75">
      <c r="A20" t="s">
        <v>30</v>
      </c>
      <c r="B20">
        <v>7</v>
      </c>
      <c r="C20">
        <v>69</v>
      </c>
      <c r="E20" s="16"/>
      <c r="F20" s="16"/>
    </row>
    <row r="21" spans="1:6" ht="12.75">
      <c r="A21" t="s">
        <v>31</v>
      </c>
      <c r="B21">
        <v>8</v>
      </c>
      <c r="C21">
        <v>79</v>
      </c>
      <c r="E21" s="16"/>
      <c r="F21" s="16"/>
    </row>
    <row r="22" spans="1:6" ht="12.75">
      <c r="A22" t="s">
        <v>379</v>
      </c>
      <c r="B22">
        <v>3</v>
      </c>
      <c r="C22">
        <v>172</v>
      </c>
      <c r="E22" s="16"/>
      <c r="F22" s="16"/>
    </row>
    <row r="23" spans="1:6" ht="12.75">
      <c r="A23" t="s">
        <v>380</v>
      </c>
      <c r="B23">
        <v>7</v>
      </c>
      <c r="C23">
        <v>88</v>
      </c>
      <c r="E23" s="16"/>
      <c r="F23" s="16"/>
    </row>
    <row r="24" spans="1:6" ht="12.75">
      <c r="A24" t="s">
        <v>34</v>
      </c>
      <c r="B24">
        <v>8</v>
      </c>
      <c r="C24">
        <v>98</v>
      </c>
      <c r="E24" s="16"/>
      <c r="F24" s="16"/>
    </row>
    <row r="25" spans="1:6" ht="12.75">
      <c r="A25" t="s">
        <v>36</v>
      </c>
      <c r="B25">
        <v>5</v>
      </c>
      <c r="C25">
        <v>105</v>
      </c>
      <c r="E25" s="16"/>
      <c r="F25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fchikhal</dc:creator>
  <cp:keywords/>
  <dc:description/>
  <cp:lastModifiedBy>ecrowhur</cp:lastModifiedBy>
  <cp:lastPrinted>2013-12-17T15:14:00Z</cp:lastPrinted>
  <dcterms:created xsi:type="dcterms:W3CDTF">2001-11-15T07:27:09Z</dcterms:created>
  <dcterms:modified xsi:type="dcterms:W3CDTF">2013-12-17T17:28:01Z</dcterms:modified>
  <cp:category/>
  <cp:version/>
  <cp:contentType/>
  <cp:contentStatus/>
</cp:coreProperties>
</file>