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<sst xmlns="http://schemas.openxmlformats.org/spreadsheetml/2006/main" count="189" uniqueCount="53">
  <si>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</si>
  <si>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</si>
  <si>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</si>
  <si>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</si>
  <si>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</si>
  <si>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</si>
  <si>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</si>
  <si>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</si>
  <si>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</si>
  <si>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</si>
  <si>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</si>
  <si>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</si>
  <si>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</si>
  <si>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</si>
  <si>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</si>
  <si>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</si>
  <si>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</si>
  <si>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</si>
  <si>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</si>
  <si>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</si>
  <si>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</si>
  <si>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</si>
  <si>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</si>
  <si>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</si>
  <si>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</si>
  <si>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</si>
  <si>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</si>
  <si>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</si>
  <si>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</si>
  <si>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</si>
  <si>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</si>
  <si>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</si>
  <si>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</si>
  <si>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</si>
  <si>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Work &amp; Pensions Corporate &amp; Shared Services</t>
  </si>
  <si>
    <t>Ministerial Department</t>
  </si>
  <si>
    <t>Department for Work &amp; Pensions</t>
  </si>
  <si>
    <t>Child Maintenance &amp; Enforcement Commission</t>
  </si>
  <si>
    <t>Crown Non Departmental Public Body</t>
  </si>
  <si>
    <t>Health &amp; Safety Executive</t>
  </si>
  <si>
    <t>Jobcentre Plus</t>
  </si>
  <si>
    <t>Executive Agency</t>
  </si>
  <si>
    <t>Pensions &amp; Disability Carers Service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</si>
  <si>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</si>
  <si>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</si>
  <si>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</si>
  <si>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</si>
  <si>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</si>
  <si>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</si>
  <si>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.</t>
  </si>
  <si>
    <t>Contingent Labour numbers Point in Time at month end.  Costs cover the complete month</t>
  </si>
  <si>
    <t>Remploy do not use Civil Service Grades</t>
  </si>
  <si>
    <t>TPR and ECR Costs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</si>
</sst>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18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 wrapText="1"/>
      <protection/>
    </xf>
    <xf numFmtId="0" fontId="27" fillId="0" borderId="21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7">
      <selection activeCell="AL13" sqref="AL13"/>
    </sheetView>
  </sheetViews>
  <sheetFormatPr defaultColWidth="8.88671875" defaultRowHeight="15"/>
  <cols>
    <col min="1" max="1" width="19.6640625" style="2" customWidth="1"/>
    <col min="2" max="2" width="21.5546875" style="2" customWidth="1"/>
    <col min="3" max="3" width="27.21484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26" t="s">
        <v>12</v>
      </c>
      <c r="B1" s="26" t="s">
        <v>1</v>
      </c>
      <c r="C1" s="26" t="s">
        <v>0</v>
      </c>
      <c r="D1" s="29" t="s">
        <v>8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38" t="s">
        <v>15</v>
      </c>
      <c r="S1" s="49"/>
      <c r="T1" s="49"/>
      <c r="U1" s="49"/>
      <c r="V1" s="49"/>
      <c r="W1" s="49"/>
      <c r="X1" s="49"/>
      <c r="Y1" s="49"/>
      <c r="Z1" s="49"/>
      <c r="AA1" s="39"/>
      <c r="AB1" s="45" t="s">
        <v>25</v>
      </c>
      <c r="AC1" s="46"/>
      <c r="AD1" s="42" t="s">
        <v>11</v>
      </c>
      <c r="AE1" s="43"/>
      <c r="AF1" s="43"/>
      <c r="AG1" s="43"/>
      <c r="AH1" s="43"/>
      <c r="AI1" s="43"/>
      <c r="AJ1" s="44"/>
      <c r="AK1" s="37" t="s">
        <v>32</v>
      </c>
      <c r="AL1" s="37"/>
      <c r="AM1" s="37"/>
      <c r="AN1" s="34" t="s">
        <v>24</v>
      </c>
      <c r="AO1" s="26" t="s">
        <v>33</v>
      </c>
    </row>
    <row r="2" spans="1:41" s="1" customFormat="1" ht="53.25" customHeight="1">
      <c r="A2" s="40"/>
      <c r="B2" s="40"/>
      <c r="C2" s="40"/>
      <c r="D2" s="32" t="s">
        <v>28</v>
      </c>
      <c r="E2" s="33"/>
      <c r="F2" s="32" t="s">
        <v>29</v>
      </c>
      <c r="G2" s="33"/>
      <c r="H2" s="32" t="s">
        <v>30</v>
      </c>
      <c r="I2" s="33"/>
      <c r="J2" s="32" t="s">
        <v>6</v>
      </c>
      <c r="K2" s="33"/>
      <c r="L2" s="32" t="s">
        <v>31</v>
      </c>
      <c r="M2" s="33"/>
      <c r="N2" s="32" t="s">
        <v>5</v>
      </c>
      <c r="O2" s="33"/>
      <c r="P2" s="29" t="s">
        <v>9</v>
      </c>
      <c r="Q2" s="31"/>
      <c r="R2" s="29" t="s">
        <v>13</v>
      </c>
      <c r="S2" s="39"/>
      <c r="T2" s="38" t="s">
        <v>3</v>
      </c>
      <c r="U2" s="39"/>
      <c r="V2" s="38" t="s">
        <v>4</v>
      </c>
      <c r="W2" s="39"/>
      <c r="X2" s="38" t="s">
        <v>14</v>
      </c>
      <c r="Y2" s="39"/>
      <c r="Z2" s="29" t="s">
        <v>10</v>
      </c>
      <c r="AA2" s="31"/>
      <c r="AB2" s="47"/>
      <c r="AC2" s="48"/>
      <c r="AD2" s="26" t="s">
        <v>17</v>
      </c>
      <c r="AE2" s="26" t="s">
        <v>16</v>
      </c>
      <c r="AF2" s="26" t="s">
        <v>18</v>
      </c>
      <c r="AG2" s="26" t="s">
        <v>19</v>
      </c>
      <c r="AH2" s="26" t="s">
        <v>20</v>
      </c>
      <c r="AI2" s="26" t="s">
        <v>21</v>
      </c>
      <c r="AJ2" s="50" t="s">
        <v>23</v>
      </c>
      <c r="AK2" s="26" t="s">
        <v>26</v>
      </c>
      <c r="AL2" s="26" t="s">
        <v>27</v>
      </c>
      <c r="AM2" s="26" t="s">
        <v>22</v>
      </c>
      <c r="AN2" s="35"/>
      <c r="AO2" s="27"/>
    </row>
    <row r="3" spans="1:41" ht="57.75" customHeight="1">
      <c r="A3" s="41"/>
      <c r="B3" s="41"/>
      <c r="C3" s="41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28"/>
      <c r="AE3" s="28"/>
      <c r="AF3" s="28"/>
      <c r="AG3" s="28"/>
      <c r="AH3" s="28"/>
      <c r="AI3" s="28"/>
      <c r="AJ3" s="50"/>
      <c r="AK3" s="28"/>
      <c r="AL3" s="28"/>
      <c r="AM3" s="28"/>
      <c r="AN3" s="36"/>
      <c r="AO3" s="28"/>
    </row>
    <row r="4" spans="1:41" ht="45">
      <c r="A4" s="3" t="s">
        <v>34</v>
      </c>
      <c r="B4" s="3" t="s">
        <v>35</v>
      </c>
      <c r="C4" s="3" t="s">
        <v>36</v>
      </c>
      <c r="D4" s="12">
        <v>3588</v>
      </c>
      <c r="E4" s="12">
        <v>3109.02</v>
      </c>
      <c r="F4" s="12">
        <v>3291</v>
      </c>
      <c r="G4" s="12">
        <v>3026.77</v>
      </c>
      <c r="H4" s="12">
        <v>3478</v>
      </c>
      <c r="I4" s="12">
        <v>3328.42</v>
      </c>
      <c r="J4" s="12">
        <v>1453</v>
      </c>
      <c r="K4" s="12">
        <v>1402.3</v>
      </c>
      <c r="L4" s="12">
        <v>190</v>
      </c>
      <c r="M4" s="12">
        <v>185.41</v>
      </c>
      <c r="N4" s="12">
        <v>14</v>
      </c>
      <c r="O4" s="12">
        <v>13.6</v>
      </c>
      <c r="P4" s="13">
        <f>SUM(N4,L4,J4,H4,F4,D4)</f>
        <v>12014</v>
      </c>
      <c r="Q4" s="13">
        <f>SUM(O4,M4,K4,I4,G4,E4)</f>
        <v>11065.52</v>
      </c>
      <c r="R4" s="20" t="s">
        <v>49</v>
      </c>
      <c r="S4" s="20" t="s">
        <v>49</v>
      </c>
      <c r="T4" s="20" t="s">
        <v>49</v>
      </c>
      <c r="U4" s="20" t="s">
        <v>49</v>
      </c>
      <c r="V4" s="12">
        <v>100</v>
      </c>
      <c r="W4" s="12">
        <v>100</v>
      </c>
      <c r="X4" s="20" t="s">
        <v>49</v>
      </c>
      <c r="Y4" s="20" t="s">
        <v>49</v>
      </c>
      <c r="Z4" s="14">
        <f>SUM(X4,V4,,T4,R4)</f>
        <v>100</v>
      </c>
      <c r="AA4" s="14">
        <f>SUM(Y4,W4,,U4,S4)</f>
        <v>100</v>
      </c>
      <c r="AB4" s="4">
        <f>Z4+P4</f>
        <v>12114</v>
      </c>
      <c r="AC4" s="4">
        <f>AA4+Q4</f>
        <v>11165.52</v>
      </c>
      <c r="AD4" s="21">
        <v>28246391.35</v>
      </c>
      <c r="AE4" s="22">
        <v>441315.55</v>
      </c>
      <c r="AF4" s="22">
        <v>70579.72</v>
      </c>
      <c r="AG4" s="22">
        <v>155992.72</v>
      </c>
      <c r="AH4" s="22">
        <v>5396897.41</v>
      </c>
      <c r="AI4" s="22">
        <v>2246020.42</v>
      </c>
      <c r="AJ4" s="23">
        <f>SUM(AD4:AI4)</f>
        <v>36557197.17</v>
      </c>
      <c r="AK4" s="21">
        <v>1004229.27</v>
      </c>
      <c r="AL4" s="21">
        <v>244164</v>
      </c>
      <c r="AM4" s="24">
        <f>SUM(AK4:AL4)</f>
        <v>1248393.27</v>
      </c>
      <c r="AN4" s="8">
        <f>AM4+AJ4</f>
        <v>37805590.440000005</v>
      </c>
      <c r="AO4" s="18"/>
    </row>
    <row r="5" spans="1:41" ht="45">
      <c r="A5" s="3" t="s">
        <v>37</v>
      </c>
      <c r="B5" s="3" t="s">
        <v>38</v>
      </c>
      <c r="C5" s="3" t="s">
        <v>36</v>
      </c>
      <c r="D5" s="12">
        <v>5666</v>
      </c>
      <c r="E5" s="12">
        <v>4834.66</v>
      </c>
      <c r="F5" s="12">
        <v>2405</v>
      </c>
      <c r="G5" s="12">
        <v>2163.38</v>
      </c>
      <c r="H5" s="12">
        <v>594</v>
      </c>
      <c r="I5" s="12">
        <v>563.9</v>
      </c>
      <c r="J5" s="12">
        <v>134</v>
      </c>
      <c r="K5" s="12">
        <v>132.09</v>
      </c>
      <c r="L5" s="12">
        <v>20</v>
      </c>
      <c r="M5" s="12">
        <v>20</v>
      </c>
      <c r="N5" s="12">
        <v>193</v>
      </c>
      <c r="O5" s="12">
        <v>192.04</v>
      </c>
      <c r="P5" s="13">
        <f aca="true" t="shared" si="0" ref="P5:P13">SUM(N5,L5,J5,H5,F5,D5)</f>
        <v>9012</v>
      </c>
      <c r="Q5" s="13">
        <f aca="true" t="shared" si="1" ref="Q5:Q13">SUM(O5,M5,K5,I5,G5,E5)</f>
        <v>7906.07</v>
      </c>
      <c r="R5" s="20" t="s">
        <v>49</v>
      </c>
      <c r="S5" s="20" t="s">
        <v>49</v>
      </c>
      <c r="T5" s="20" t="s">
        <v>49</v>
      </c>
      <c r="U5" s="20" t="s">
        <v>49</v>
      </c>
      <c r="V5" s="12">
        <v>2</v>
      </c>
      <c r="W5" s="12">
        <v>2</v>
      </c>
      <c r="X5" s="20" t="s">
        <v>49</v>
      </c>
      <c r="Y5" s="20" t="s">
        <v>49</v>
      </c>
      <c r="Z5" s="14">
        <f aca="true" t="shared" si="2" ref="Z5:Z12">SUM(X5,V5,,T5,R5)</f>
        <v>2</v>
      </c>
      <c r="AA5" s="14">
        <f aca="true" t="shared" si="3" ref="AA5:AA12">SUM(Y5,W5,,U5,S5)</f>
        <v>2</v>
      </c>
      <c r="AB5" s="4">
        <f aca="true" t="shared" si="4" ref="AB5:AB13">Z5+P5</f>
        <v>9014</v>
      </c>
      <c r="AC5" s="4">
        <f aca="true" t="shared" si="5" ref="AC5:AC13">AA5+Q5</f>
        <v>7908.07</v>
      </c>
      <c r="AD5" s="22">
        <v>14138112.522512572</v>
      </c>
      <c r="AE5" s="22">
        <v>293228.28</v>
      </c>
      <c r="AF5" s="22">
        <v>15205.892510000001</v>
      </c>
      <c r="AG5" s="22">
        <v>511855.65</v>
      </c>
      <c r="AH5" s="22">
        <v>2575578.790052681</v>
      </c>
      <c r="AI5" s="22">
        <v>950129.2849247423</v>
      </c>
      <c r="AJ5" s="23">
        <f aca="true" t="shared" si="6" ref="AJ5:AJ13">SUM(AD5:AI5)</f>
        <v>18484110.419999994</v>
      </c>
      <c r="AK5" s="21">
        <v>22598.4</v>
      </c>
      <c r="AL5" s="22">
        <v>0</v>
      </c>
      <c r="AM5" s="24">
        <f aca="true" t="shared" si="7" ref="AM5:AM13">SUM(AK5:AL5)</f>
        <v>22598.4</v>
      </c>
      <c r="AN5" s="8">
        <f aca="true" t="shared" si="8" ref="AN5:AN13">AM5+AJ5</f>
        <v>18506708.819999993</v>
      </c>
      <c r="AO5" s="18"/>
    </row>
    <row r="6" spans="1:41" ht="30">
      <c r="A6" s="3" t="s">
        <v>39</v>
      </c>
      <c r="B6" s="3" t="s">
        <v>38</v>
      </c>
      <c r="C6" s="3" t="s">
        <v>36</v>
      </c>
      <c r="D6" s="12">
        <v>551</v>
      </c>
      <c r="E6" s="12">
        <v>483.99</v>
      </c>
      <c r="F6" s="12">
        <v>518</v>
      </c>
      <c r="G6" s="12">
        <v>479.59</v>
      </c>
      <c r="H6" s="12">
        <v>1739</v>
      </c>
      <c r="I6" s="12">
        <v>1644.98</v>
      </c>
      <c r="J6" s="12">
        <v>682</v>
      </c>
      <c r="K6" s="12">
        <v>653.92</v>
      </c>
      <c r="L6" s="12">
        <v>46</v>
      </c>
      <c r="M6" s="12">
        <v>45.25</v>
      </c>
      <c r="N6" s="20" t="s">
        <v>49</v>
      </c>
      <c r="O6" s="20" t="s">
        <v>49</v>
      </c>
      <c r="P6" s="13">
        <f t="shared" si="0"/>
        <v>3536</v>
      </c>
      <c r="Q6" s="13">
        <f t="shared" si="1"/>
        <v>3307.7300000000005</v>
      </c>
      <c r="R6" s="12">
        <v>22</v>
      </c>
      <c r="S6" s="12">
        <v>19.12</v>
      </c>
      <c r="T6" s="12">
        <v>12</v>
      </c>
      <c r="U6" s="12">
        <v>8.86</v>
      </c>
      <c r="V6" s="12">
        <v>13</v>
      </c>
      <c r="W6" s="12">
        <v>13</v>
      </c>
      <c r="X6" s="20" t="s">
        <v>49</v>
      </c>
      <c r="Y6" s="20" t="s">
        <v>49</v>
      </c>
      <c r="Z6" s="14">
        <f t="shared" si="2"/>
        <v>47</v>
      </c>
      <c r="AA6" s="14">
        <f t="shared" si="3"/>
        <v>40.980000000000004</v>
      </c>
      <c r="AB6" s="4">
        <f t="shared" si="4"/>
        <v>3583</v>
      </c>
      <c r="AC6" s="4">
        <f t="shared" si="5"/>
        <v>3348.7100000000005</v>
      </c>
      <c r="AD6" s="22">
        <v>10868843.61</v>
      </c>
      <c r="AE6" s="22">
        <v>158397.4</v>
      </c>
      <c r="AF6" s="22">
        <v>36119.21</v>
      </c>
      <c r="AG6" s="22">
        <v>17349.22</v>
      </c>
      <c r="AH6" s="22">
        <v>2206773.62</v>
      </c>
      <c r="AI6" s="22">
        <v>949887.84</v>
      </c>
      <c r="AJ6" s="23">
        <f t="shared" si="6"/>
        <v>14237370.900000002</v>
      </c>
      <c r="AK6" s="21">
        <v>249136.08</v>
      </c>
      <c r="AL6" s="21">
        <v>209462.3</v>
      </c>
      <c r="AM6" s="24">
        <f t="shared" si="7"/>
        <v>458598.38</v>
      </c>
      <c r="AN6" s="8">
        <f t="shared" si="8"/>
        <v>14695969.280000003</v>
      </c>
      <c r="AO6" s="9"/>
    </row>
    <row r="7" spans="1:41" ht="15">
      <c r="A7" s="3" t="s">
        <v>40</v>
      </c>
      <c r="B7" s="3" t="s">
        <v>41</v>
      </c>
      <c r="C7" s="3" t="s">
        <v>36</v>
      </c>
      <c r="D7" s="12">
        <v>38268</v>
      </c>
      <c r="E7" s="12">
        <v>33089.82000000012</v>
      </c>
      <c r="F7" s="12">
        <v>31840</v>
      </c>
      <c r="G7" s="12">
        <v>28469</v>
      </c>
      <c r="H7" s="12">
        <v>5717</v>
      </c>
      <c r="I7" s="12">
        <v>5483.57</v>
      </c>
      <c r="J7" s="12">
        <v>464</v>
      </c>
      <c r="K7" s="12">
        <v>459.41</v>
      </c>
      <c r="L7" s="12">
        <v>32</v>
      </c>
      <c r="M7" s="12">
        <v>31.54</v>
      </c>
      <c r="N7" s="12">
        <v>2</v>
      </c>
      <c r="O7" s="12">
        <v>1.81</v>
      </c>
      <c r="P7" s="13">
        <f t="shared" si="0"/>
        <v>76323</v>
      </c>
      <c r="Q7" s="13">
        <f t="shared" si="1"/>
        <v>67535.15000000013</v>
      </c>
      <c r="R7" s="20" t="s">
        <v>49</v>
      </c>
      <c r="S7" s="20" t="s">
        <v>49</v>
      </c>
      <c r="T7" s="20" t="s">
        <v>49</v>
      </c>
      <c r="U7" s="20" t="s">
        <v>49</v>
      </c>
      <c r="V7" s="20" t="s">
        <v>49</v>
      </c>
      <c r="W7" s="20" t="s">
        <v>49</v>
      </c>
      <c r="X7" s="20" t="s">
        <v>49</v>
      </c>
      <c r="Y7" s="20" t="s">
        <v>49</v>
      </c>
      <c r="Z7" s="14">
        <f t="shared" si="2"/>
        <v>0</v>
      </c>
      <c r="AA7" s="14">
        <f t="shared" si="3"/>
        <v>0</v>
      </c>
      <c r="AB7" s="4">
        <f t="shared" si="4"/>
        <v>76323</v>
      </c>
      <c r="AC7" s="4">
        <f t="shared" si="5"/>
        <v>67535.15000000013</v>
      </c>
      <c r="AD7" s="22">
        <v>126384408.89999999</v>
      </c>
      <c r="AE7" s="22">
        <v>1165836.24</v>
      </c>
      <c r="AF7" s="22">
        <v>425355</v>
      </c>
      <c r="AG7" s="22">
        <v>486542.58</v>
      </c>
      <c r="AH7" s="22">
        <v>22034863.43</v>
      </c>
      <c r="AI7" s="22">
        <v>7908958.42</v>
      </c>
      <c r="AJ7" s="23">
        <f t="shared" si="6"/>
        <v>158405964.56999996</v>
      </c>
      <c r="AK7" s="21">
        <v>16196</v>
      </c>
      <c r="AL7" s="21">
        <v>7177</v>
      </c>
      <c r="AM7" s="24">
        <f t="shared" si="7"/>
        <v>23373</v>
      </c>
      <c r="AN7" s="8">
        <f t="shared" si="8"/>
        <v>158429337.56999996</v>
      </c>
      <c r="AO7" s="25" t="s">
        <v>50</v>
      </c>
    </row>
    <row r="8" spans="1:41" ht="30">
      <c r="A8" s="3" t="s">
        <v>42</v>
      </c>
      <c r="B8" s="3" t="s">
        <v>41</v>
      </c>
      <c r="C8" s="3" t="s">
        <v>36</v>
      </c>
      <c r="D8" s="12">
        <v>8552</v>
      </c>
      <c r="E8" s="12">
        <v>7519.4</v>
      </c>
      <c r="F8" s="12">
        <v>4409</v>
      </c>
      <c r="G8" s="12">
        <v>3940.78</v>
      </c>
      <c r="H8" s="12">
        <v>938</v>
      </c>
      <c r="I8" s="12">
        <v>899.13</v>
      </c>
      <c r="J8" s="12">
        <v>159</v>
      </c>
      <c r="K8" s="12">
        <v>156.71</v>
      </c>
      <c r="L8" s="12">
        <v>19</v>
      </c>
      <c r="M8" s="12">
        <v>18.8</v>
      </c>
      <c r="N8" s="12">
        <v>1</v>
      </c>
      <c r="O8" s="12">
        <v>1</v>
      </c>
      <c r="P8" s="13">
        <f t="shared" si="0"/>
        <v>14078</v>
      </c>
      <c r="Q8" s="13">
        <f t="shared" si="1"/>
        <v>12535.82</v>
      </c>
      <c r="R8" s="20" t="s">
        <v>49</v>
      </c>
      <c r="S8" s="20" t="s">
        <v>49</v>
      </c>
      <c r="T8" s="20" t="s">
        <v>49</v>
      </c>
      <c r="U8" s="20" t="s">
        <v>49</v>
      </c>
      <c r="V8" s="20" t="s">
        <v>49</v>
      </c>
      <c r="W8" s="20" t="s">
        <v>49</v>
      </c>
      <c r="X8" s="20" t="s">
        <v>49</v>
      </c>
      <c r="Y8" s="20" t="s">
        <v>49</v>
      </c>
      <c r="Z8" s="14">
        <f t="shared" si="2"/>
        <v>0</v>
      </c>
      <c r="AA8" s="14">
        <f t="shared" si="3"/>
        <v>0</v>
      </c>
      <c r="AB8" s="4">
        <f t="shared" si="4"/>
        <v>14078</v>
      </c>
      <c r="AC8" s="4">
        <f t="shared" si="5"/>
        <v>12535.82</v>
      </c>
      <c r="AD8" s="22">
        <v>22194453.62</v>
      </c>
      <c r="AE8" s="22">
        <v>220523.92</v>
      </c>
      <c r="AF8" s="22">
        <v>54539.13</v>
      </c>
      <c r="AG8" s="22">
        <v>663180.94</v>
      </c>
      <c r="AH8" s="22">
        <v>3921470.6</v>
      </c>
      <c r="AI8" s="22">
        <v>1425542.54</v>
      </c>
      <c r="AJ8" s="23">
        <f t="shared" si="6"/>
        <v>28479710.750000004</v>
      </c>
      <c r="AK8" s="22">
        <v>0</v>
      </c>
      <c r="AL8" s="22">
        <v>0</v>
      </c>
      <c r="AM8" s="24">
        <f t="shared" si="7"/>
        <v>0</v>
      </c>
      <c r="AN8" s="8">
        <f t="shared" si="8"/>
        <v>28479710.750000004</v>
      </c>
      <c r="AO8" s="18"/>
    </row>
    <row r="9" spans="1:41" ht="30">
      <c r="A9" s="3" t="s">
        <v>43</v>
      </c>
      <c r="B9" s="3" t="s">
        <v>44</v>
      </c>
      <c r="C9" s="3" t="s">
        <v>36</v>
      </c>
      <c r="D9" s="12">
        <v>72</v>
      </c>
      <c r="E9" s="12">
        <v>60.92</v>
      </c>
      <c r="F9" s="12">
        <v>28</v>
      </c>
      <c r="G9" s="12">
        <v>24.53</v>
      </c>
      <c r="H9" s="12">
        <v>14</v>
      </c>
      <c r="I9" s="12">
        <v>13.15</v>
      </c>
      <c r="J9" s="12">
        <v>7</v>
      </c>
      <c r="K9" s="12">
        <v>6.73</v>
      </c>
      <c r="L9" s="12">
        <v>1</v>
      </c>
      <c r="M9" s="12">
        <v>1</v>
      </c>
      <c r="N9" s="20" t="s">
        <v>49</v>
      </c>
      <c r="O9" s="20" t="s">
        <v>49</v>
      </c>
      <c r="P9" s="13">
        <f t="shared" si="0"/>
        <v>122</v>
      </c>
      <c r="Q9" s="13">
        <f t="shared" si="1"/>
        <v>106.33000000000001</v>
      </c>
      <c r="R9" s="20" t="s">
        <v>49</v>
      </c>
      <c r="S9" s="20" t="s">
        <v>49</v>
      </c>
      <c r="T9" s="12">
        <v>1</v>
      </c>
      <c r="U9" s="12">
        <v>1</v>
      </c>
      <c r="V9" s="20" t="s">
        <v>49</v>
      </c>
      <c r="W9" s="20" t="s">
        <v>49</v>
      </c>
      <c r="X9" s="20" t="s">
        <v>49</v>
      </c>
      <c r="Y9" s="20" t="s">
        <v>49</v>
      </c>
      <c r="Z9" s="14">
        <f t="shared" si="2"/>
        <v>1</v>
      </c>
      <c r="AA9" s="14">
        <f t="shared" si="3"/>
        <v>1</v>
      </c>
      <c r="AB9" s="4">
        <f t="shared" si="4"/>
        <v>123</v>
      </c>
      <c r="AC9" s="4">
        <f t="shared" si="5"/>
        <v>107.33000000000001</v>
      </c>
      <c r="AD9" s="22">
        <v>232876.87</v>
      </c>
      <c r="AE9" s="22">
        <v>1918.37</v>
      </c>
      <c r="AF9" s="22">
        <v>57951.93</v>
      </c>
      <c r="AG9" s="22">
        <v>0</v>
      </c>
      <c r="AH9" s="22">
        <v>42194.06</v>
      </c>
      <c r="AI9" s="22">
        <v>22746.2</v>
      </c>
      <c r="AJ9" s="23">
        <f t="shared" si="6"/>
        <v>357687.43</v>
      </c>
      <c r="AK9" s="21">
        <v>5687.27</v>
      </c>
      <c r="AL9" s="22">
        <v>0</v>
      </c>
      <c r="AM9" s="24">
        <f t="shared" si="7"/>
        <v>5687.27</v>
      </c>
      <c r="AN9" s="8">
        <f t="shared" si="8"/>
        <v>363374.7</v>
      </c>
      <c r="AO9" s="9"/>
    </row>
    <row r="10" spans="1:41" ht="45">
      <c r="A10" s="3" t="s">
        <v>45</v>
      </c>
      <c r="B10" s="3" t="s">
        <v>44</v>
      </c>
      <c r="C10" s="3" t="s">
        <v>36</v>
      </c>
      <c r="D10" s="20" t="s">
        <v>49</v>
      </c>
      <c r="E10" s="20" t="s">
        <v>49</v>
      </c>
      <c r="F10" s="20" t="s">
        <v>49</v>
      </c>
      <c r="G10" s="20" t="s">
        <v>49</v>
      </c>
      <c r="H10" s="20" t="s">
        <v>49</v>
      </c>
      <c r="I10" s="20" t="s">
        <v>49</v>
      </c>
      <c r="J10" s="20" t="s">
        <v>49</v>
      </c>
      <c r="K10" s="20" t="s">
        <v>49</v>
      </c>
      <c r="L10" s="20" t="s">
        <v>49</v>
      </c>
      <c r="M10" s="20" t="s">
        <v>49</v>
      </c>
      <c r="N10" s="12">
        <v>191</v>
      </c>
      <c r="O10" s="12">
        <v>188.11</v>
      </c>
      <c r="P10" s="13">
        <f t="shared" si="0"/>
        <v>191</v>
      </c>
      <c r="Q10" s="13">
        <f t="shared" si="1"/>
        <v>188.11</v>
      </c>
      <c r="R10" s="12">
        <v>3</v>
      </c>
      <c r="S10" s="12">
        <v>2.55</v>
      </c>
      <c r="T10" s="12">
        <v>33</v>
      </c>
      <c r="U10" s="12">
        <v>25.2</v>
      </c>
      <c r="V10" s="20" t="s">
        <v>49</v>
      </c>
      <c r="W10" s="20" t="s">
        <v>49</v>
      </c>
      <c r="X10" s="12">
        <v>23</v>
      </c>
      <c r="Y10" s="12">
        <v>14.66</v>
      </c>
      <c r="Z10" s="14">
        <f t="shared" si="2"/>
        <v>59</v>
      </c>
      <c r="AA10" s="14">
        <f t="shared" si="3"/>
        <v>42.41</v>
      </c>
      <c r="AB10" s="4">
        <f t="shared" si="4"/>
        <v>250</v>
      </c>
      <c r="AC10" s="4">
        <f t="shared" si="5"/>
        <v>230.52</v>
      </c>
      <c r="AD10" s="22">
        <v>966194.37</v>
      </c>
      <c r="AE10" s="22">
        <v>13269.54</v>
      </c>
      <c r="AF10" s="22">
        <v>5688.22</v>
      </c>
      <c r="AG10" s="22">
        <v>576.9</v>
      </c>
      <c r="AH10" s="22">
        <v>68927.08</v>
      </c>
      <c r="AI10" s="22">
        <v>122463.4</v>
      </c>
      <c r="AJ10" s="23">
        <f t="shared" si="6"/>
        <v>1177119.51</v>
      </c>
      <c r="AK10" s="21">
        <v>324860.76</v>
      </c>
      <c r="AL10" s="21">
        <v>337016.53</v>
      </c>
      <c r="AM10" s="24">
        <f t="shared" si="7"/>
        <v>661877.29</v>
      </c>
      <c r="AN10" s="8">
        <f t="shared" si="8"/>
        <v>1838996.8</v>
      </c>
      <c r="AO10" s="19"/>
    </row>
    <row r="11" spans="1:41" ht="30">
      <c r="A11" s="3" t="s">
        <v>46</v>
      </c>
      <c r="B11" s="3" t="s">
        <v>44</v>
      </c>
      <c r="C11" s="3" t="s">
        <v>36</v>
      </c>
      <c r="D11" s="20" t="s">
        <v>49</v>
      </c>
      <c r="E11" s="20" t="s">
        <v>49</v>
      </c>
      <c r="F11" s="20" t="s">
        <v>49</v>
      </c>
      <c r="G11" s="20" t="s">
        <v>49</v>
      </c>
      <c r="H11" s="20" t="s">
        <v>49</v>
      </c>
      <c r="I11" s="20" t="s">
        <v>49</v>
      </c>
      <c r="J11" s="20" t="s">
        <v>49</v>
      </c>
      <c r="K11" s="20" t="s">
        <v>49</v>
      </c>
      <c r="L11" s="20" t="s">
        <v>49</v>
      </c>
      <c r="M11" s="20" t="s">
        <v>49</v>
      </c>
      <c r="N11" s="12">
        <v>3956</v>
      </c>
      <c r="O11" s="12">
        <v>3843.636000057143</v>
      </c>
      <c r="P11" s="13">
        <f t="shared" si="0"/>
        <v>3956</v>
      </c>
      <c r="Q11" s="13">
        <f t="shared" si="1"/>
        <v>3843.636000057143</v>
      </c>
      <c r="R11" s="12">
        <v>155</v>
      </c>
      <c r="S11" s="12">
        <v>152.2</v>
      </c>
      <c r="T11" s="12">
        <v>1</v>
      </c>
      <c r="U11" s="12">
        <v>0.8</v>
      </c>
      <c r="V11" s="20" t="s">
        <v>49</v>
      </c>
      <c r="W11" s="20" t="s">
        <v>49</v>
      </c>
      <c r="X11" s="20" t="s">
        <v>49</v>
      </c>
      <c r="Y11" s="20" t="s">
        <v>49</v>
      </c>
      <c r="Z11" s="14">
        <f t="shared" si="2"/>
        <v>156</v>
      </c>
      <c r="AA11" s="14">
        <f t="shared" si="3"/>
        <v>153</v>
      </c>
      <c r="AB11" s="4">
        <f t="shared" si="4"/>
        <v>4112</v>
      </c>
      <c r="AC11" s="4">
        <f t="shared" si="5"/>
        <v>3996.636000057143</v>
      </c>
      <c r="AD11" s="22">
        <v>5905685</v>
      </c>
      <c r="AE11" s="22">
        <v>0</v>
      </c>
      <c r="AF11" s="22">
        <v>162522</v>
      </c>
      <c r="AG11" s="22">
        <v>87553</v>
      </c>
      <c r="AH11" s="22">
        <v>617843</v>
      </c>
      <c r="AI11" s="22">
        <v>445285</v>
      </c>
      <c r="AJ11" s="23">
        <f t="shared" si="6"/>
        <v>7218888</v>
      </c>
      <c r="AK11" s="21">
        <v>323916</v>
      </c>
      <c r="AL11" s="22">
        <v>0</v>
      </c>
      <c r="AM11" s="24">
        <f t="shared" si="7"/>
        <v>323916</v>
      </c>
      <c r="AN11" s="8">
        <f t="shared" si="8"/>
        <v>7542804</v>
      </c>
      <c r="AO11" s="18" t="s">
        <v>51</v>
      </c>
    </row>
    <row r="12" spans="1:41" ht="30">
      <c r="A12" s="3" t="s">
        <v>47</v>
      </c>
      <c r="B12" s="3" t="s">
        <v>44</v>
      </c>
      <c r="C12" s="3" t="s">
        <v>36</v>
      </c>
      <c r="D12" s="20" t="s">
        <v>49</v>
      </c>
      <c r="E12" s="20" t="s">
        <v>49</v>
      </c>
      <c r="F12" s="20" t="s">
        <v>49</v>
      </c>
      <c r="G12" s="20" t="s">
        <v>49</v>
      </c>
      <c r="H12" s="20" t="s">
        <v>49</v>
      </c>
      <c r="I12" s="20" t="s">
        <v>49</v>
      </c>
      <c r="J12" s="20" t="s">
        <v>49</v>
      </c>
      <c r="K12" s="20" t="s">
        <v>49</v>
      </c>
      <c r="L12" s="20" t="s">
        <v>49</v>
      </c>
      <c r="M12" s="20" t="s">
        <v>49</v>
      </c>
      <c r="N12" s="12">
        <v>38</v>
      </c>
      <c r="O12" s="12">
        <v>37.86</v>
      </c>
      <c r="P12" s="13">
        <f t="shared" si="0"/>
        <v>38</v>
      </c>
      <c r="Q12" s="13">
        <f t="shared" si="1"/>
        <v>37.86</v>
      </c>
      <c r="R12" s="20" t="s">
        <v>49</v>
      </c>
      <c r="S12" s="20" t="s">
        <v>49</v>
      </c>
      <c r="T12" s="20" t="s">
        <v>49</v>
      </c>
      <c r="U12" s="20" t="s">
        <v>49</v>
      </c>
      <c r="V12" s="20" t="s">
        <v>49</v>
      </c>
      <c r="W12" s="20" t="s">
        <v>49</v>
      </c>
      <c r="X12" s="20" t="s">
        <v>49</v>
      </c>
      <c r="Y12" s="20" t="s">
        <v>49</v>
      </c>
      <c r="Z12" s="14">
        <f t="shared" si="2"/>
        <v>0</v>
      </c>
      <c r="AA12" s="14">
        <f t="shared" si="3"/>
        <v>0</v>
      </c>
      <c r="AB12" s="4">
        <f t="shared" si="4"/>
        <v>38</v>
      </c>
      <c r="AC12" s="4">
        <f t="shared" si="5"/>
        <v>37.86</v>
      </c>
      <c r="AD12" s="22">
        <v>124469.51</v>
      </c>
      <c r="AE12" s="22">
        <v>0</v>
      </c>
      <c r="AF12" s="22">
        <v>0</v>
      </c>
      <c r="AG12" s="22">
        <v>0</v>
      </c>
      <c r="AH12" s="22">
        <v>24741.68</v>
      </c>
      <c r="AI12" s="22">
        <v>10832.31</v>
      </c>
      <c r="AJ12" s="23">
        <f t="shared" si="6"/>
        <v>160043.5</v>
      </c>
      <c r="AK12" s="22">
        <v>0</v>
      </c>
      <c r="AL12" s="22">
        <v>0</v>
      </c>
      <c r="AM12" s="24">
        <f t="shared" si="7"/>
        <v>0</v>
      </c>
      <c r="AN12" s="8">
        <f t="shared" si="8"/>
        <v>160043.5</v>
      </c>
      <c r="AO12" s="25"/>
    </row>
    <row r="13" spans="1:41" ht="30">
      <c r="A13" s="3" t="s">
        <v>48</v>
      </c>
      <c r="B13" s="3" t="s">
        <v>44</v>
      </c>
      <c r="C13" s="3" t="s">
        <v>36</v>
      </c>
      <c r="D13" s="20" t="s">
        <v>49</v>
      </c>
      <c r="E13" s="20" t="s">
        <v>49</v>
      </c>
      <c r="F13" s="20" t="s">
        <v>49</v>
      </c>
      <c r="G13" s="20" t="s">
        <v>49</v>
      </c>
      <c r="H13" s="20" t="s">
        <v>49</v>
      </c>
      <c r="I13" s="20" t="s">
        <v>49</v>
      </c>
      <c r="J13" s="20" t="s">
        <v>49</v>
      </c>
      <c r="K13" s="20" t="s">
        <v>49</v>
      </c>
      <c r="L13" s="20" t="s">
        <v>49</v>
      </c>
      <c r="M13" s="20" t="s">
        <v>49</v>
      </c>
      <c r="N13" s="12">
        <v>293</v>
      </c>
      <c r="O13" s="12">
        <v>277</v>
      </c>
      <c r="P13" s="13">
        <f t="shared" si="0"/>
        <v>293</v>
      </c>
      <c r="Q13" s="13">
        <f t="shared" si="1"/>
        <v>277</v>
      </c>
      <c r="R13" s="12">
        <v>15</v>
      </c>
      <c r="S13" s="12">
        <v>14.9</v>
      </c>
      <c r="T13" s="20" t="s">
        <v>49</v>
      </c>
      <c r="U13" s="20" t="s">
        <v>49</v>
      </c>
      <c r="V13" s="12">
        <v>9</v>
      </c>
      <c r="W13" s="12">
        <v>8.7</v>
      </c>
      <c r="X13" s="20" t="s">
        <v>49</v>
      </c>
      <c r="Y13" s="20" t="s">
        <v>49</v>
      </c>
      <c r="Z13" s="14">
        <f>SUM(X13,V13,,T13,R13)</f>
        <v>24</v>
      </c>
      <c r="AA13" s="14">
        <f>SUM(Y13,W13,,U13,S13)</f>
        <v>23.6</v>
      </c>
      <c r="AB13" s="4">
        <f t="shared" si="4"/>
        <v>317</v>
      </c>
      <c r="AC13" s="4">
        <f t="shared" si="5"/>
        <v>300.6</v>
      </c>
      <c r="AD13" s="22">
        <v>1173579.16</v>
      </c>
      <c r="AE13" s="22">
        <v>0</v>
      </c>
      <c r="AF13" s="22">
        <v>0</v>
      </c>
      <c r="AG13" s="22">
        <v>0</v>
      </c>
      <c r="AH13" s="22">
        <v>225700.52</v>
      </c>
      <c r="AI13" s="22">
        <v>107406.17</v>
      </c>
      <c r="AJ13" s="23">
        <f t="shared" si="6"/>
        <v>1506685.8499999999</v>
      </c>
      <c r="AK13" s="21">
        <v>223744.74</v>
      </c>
      <c r="AL13" s="22">
        <v>0</v>
      </c>
      <c r="AM13" s="24">
        <f t="shared" si="7"/>
        <v>223744.74</v>
      </c>
      <c r="AN13" s="8">
        <f t="shared" si="8"/>
        <v>1730430.5899999999</v>
      </c>
      <c r="AO13" s="18" t="s">
        <v>52</v>
      </c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4:D100">
    <cfRule type="expression" priority="20" dxfId="0">
      <formula>AND(NOT(ISBLANK(E4)),ISBLANK(D4))</formula>
    </cfRule>
  </conditionalFormatting>
  <conditionalFormatting sqref="E4:E100">
    <cfRule type="expression" priority="19" dxfId="0">
      <formula>AND(NOT(ISBLANK(D4)),ISBLANK(E4))</formula>
    </cfRule>
  </conditionalFormatting>
  <conditionalFormatting sqref="F4:F100">
    <cfRule type="expression" priority="18" dxfId="0">
      <formula>AND(NOT(ISBLANK(G4)),ISBLANK(F4))</formula>
    </cfRule>
  </conditionalFormatting>
  <conditionalFormatting sqref="G4:G100">
    <cfRule type="expression" priority="17" dxfId="0">
      <formula>AND(NOT(ISBLANK(F4)),ISBLANK(G4))</formula>
    </cfRule>
  </conditionalFormatting>
  <conditionalFormatting sqref="H4:H100">
    <cfRule type="expression" priority="16" dxfId="0">
      <formula>AND(NOT(ISBLANK(I4)),ISBLANK(H4))</formula>
    </cfRule>
  </conditionalFormatting>
  <conditionalFormatting sqref="I4:I100">
    <cfRule type="expression" priority="15" dxfId="0">
      <formula>AND(NOT(ISBLANK(H4)),ISBLANK(I4))</formula>
    </cfRule>
  </conditionalFormatting>
  <conditionalFormatting sqref="J4:J100">
    <cfRule type="expression" priority="14" dxfId="0">
      <formula>AND(NOT(ISBLANK(K4)),ISBLANK(J4))</formula>
    </cfRule>
  </conditionalFormatting>
  <conditionalFormatting sqref="K4:K100">
    <cfRule type="expression" priority="13" dxfId="0">
      <formula>AND(NOT(ISBLANK(J4)),ISBLANK(K4))</formula>
    </cfRule>
  </conditionalFormatting>
  <conditionalFormatting sqref="L4:L100">
    <cfRule type="expression" priority="12" dxfId="0">
      <formula>AND(NOT(ISBLANK(M4)),ISBLANK(L4))</formula>
    </cfRule>
  </conditionalFormatting>
  <conditionalFormatting sqref="M4:M100">
    <cfRule type="expression" priority="11" dxfId="0">
      <formula>AND(NOT(ISBLANK(L4)),ISBLANK(M4))</formula>
    </cfRule>
  </conditionalFormatting>
  <conditionalFormatting sqref="N4:N100">
    <cfRule type="expression" priority="10" dxfId="0">
      <formula>AND(NOT(ISBLANK(O4)),ISBLANK(N4))</formula>
    </cfRule>
  </conditionalFormatting>
  <conditionalFormatting sqref="O4:O100">
    <cfRule type="expression" priority="9" dxfId="0">
      <formula>AND(NOT(ISBLANK(N4)),ISBLANK(O4))</formula>
    </cfRule>
  </conditionalFormatting>
  <conditionalFormatting sqref="R4:R100">
    <cfRule type="expression" priority="8" dxfId="0">
      <formula>AND(NOT(ISBLANK(S4)),ISBLANK(R4))</formula>
    </cfRule>
  </conditionalFormatting>
  <conditionalFormatting sqref="S4:S100">
    <cfRule type="expression" priority="7" dxfId="0">
      <formula>AND(NOT(ISBLANK(R4)),ISBLANK(S4))</formula>
    </cfRule>
  </conditionalFormatting>
  <conditionalFormatting sqref="T4:T100">
    <cfRule type="expression" priority="6" dxfId="0">
      <formula>AND(NOT(ISBLANK(U4)),ISBLANK(T4))</formula>
    </cfRule>
  </conditionalFormatting>
  <conditionalFormatting sqref="U4:U100">
    <cfRule type="expression" priority="5" dxfId="0">
      <formula>AND(NOT(ISBLANK(T4)),ISBLANK(U4))</formula>
    </cfRule>
  </conditionalFormatting>
  <conditionalFormatting sqref="V4:V100">
    <cfRule type="expression" priority="4" dxfId="0">
      <formula>AND(NOT(ISBLANK(W4)),ISBLANK(V4))</formula>
    </cfRule>
  </conditionalFormatting>
  <conditionalFormatting sqref="W4:W100">
    <cfRule type="expression" priority="3" dxfId="0">
      <formula>AND(NOT(ISBLANK(V4)),ISBLANK(W4))</formula>
    </cfRule>
  </conditionalFormatting>
  <conditionalFormatting sqref="X4:X100">
    <cfRule type="expression" priority="2" dxfId="0">
      <formula>AND(NOT(ISBLANK(Y4)),ISBLANK(X4))</formula>
    </cfRule>
  </conditionalFormatting>
  <conditionalFormatting sqref="Y4:Y100">
    <cfRule type="expression" priority="1" dxfId="0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O4:O100 U4:U100 W4:W100 Y4:Y100 S4:S100 E4:E100 K4:K100 I4:I100 G4:G100 M4:M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N4:N100 T4:T100 V4:V100 X4:X100 R4:R100 D4:D100 L4:L100 J4:J100 H4:H100 F4:F100">
      <formula1>N4&gt;=O4</formula1>
    </dataValidation>
    <dataValidation operator="lessThanOrEqual" allowBlank="1" showInputMessage="1" showErrorMessage="1" error="FTE cannot be greater than Headcount&#10;" sqref="AP1:IV65536 R101:AN65536 AO1 AB3:AC100 R1 A1:C1 P2 A101:O65536 AB1 P4:Q65536 AO4:AO65536"/>
    <dataValidation type="decimal" operator="greaterThan" allowBlank="1" showInputMessage="1" showErrorMessage="1" sqref="AE14:AI100 AF4:AF8 AF10:AF13 AD4:AD100 AE4:AE13 AG11:AG13 AH4:AI12 AG4:AG9 AL4:AL5 AK4:AK100 AL7:AL100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workforce-management-2011-september</dc:title>
  <dc:subject/>
  <dc:creator>DWP</dc:creator>
  <cp:keywords/>
  <dc:description/>
  <cp:lastModifiedBy>39404705</cp:lastModifiedBy>
  <cp:lastPrinted>2011-05-16T09:46:00Z</cp:lastPrinted>
  <dcterms:created xsi:type="dcterms:W3CDTF">2011-03-30T15:28:39Z</dcterms:created>
  <dcterms:modified xsi:type="dcterms:W3CDTF">2012-01-12T10:40:40Z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1385954499</vt:i4>
  </property>
  <property fmtid="{D5CDD505-2E9C-101B-9397-08002B2CF9AE}" pid="4" name="_EmailSubje">
    <vt:lpwstr>workforce management stats - sept, oct and nov 2011</vt:lpwstr>
  </property>
  <property fmtid="{D5CDD505-2E9C-101B-9397-08002B2CF9AE}" pid="5" name="_AuthorEma">
    <vt:lpwstr>MICHAEL.WILLIAMS3@DWP.GSI.GOV.UK</vt:lpwstr>
  </property>
  <property fmtid="{D5CDD505-2E9C-101B-9397-08002B2CF9AE}" pid="6" name="_AuthorEmailDisplayNa">
    <vt:lpwstr>Williams Michael DWP DIGITAL MEDIA</vt:lpwstr>
  </property>
</Properties>
</file>