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MS\Analytical Services\DIAL\04 JDL\02 Requests\058 West Yorkshire DISC programme\03 Final reports\"/>
    </mc:Choice>
  </mc:AlternateContent>
  <bookViews>
    <workbookView xWindow="120" yWindow="120" windowWidth="19035" windowHeight="11760" tabRatio="725"/>
  </bookViews>
  <sheets>
    <sheet name="Index" sheetId="15" r:id="rId1"/>
    <sheet name="A.1 Nat_comp_all model" sheetId="27" r:id="rId2"/>
    <sheet name="A.2 Reg_comp_all model" sheetId="29" r:id="rId3"/>
    <sheet name="A.3 Nat_basic_all model" sheetId="31" r:id="rId4"/>
    <sheet name="A.4 Reg_basic_all model" sheetId="30" r:id="rId5"/>
    <sheet name="A.5 Nat_comp_below12wks model" sheetId="3" r:id="rId6"/>
    <sheet name="A.6 Reg_comp_below12wks model" sheetId="32" r:id="rId7"/>
    <sheet name="A.7 Nat_basic_below12wks model" sheetId="28" r:id="rId8"/>
    <sheet name="A.8 Reg_basic_below12wks model" sheetId="1" r:id="rId9"/>
    <sheet name="B.1 Established needs" sheetId="33" r:id="rId10"/>
    <sheet name="B.2 Combined needs" sheetId="17" r:id="rId11"/>
    <sheet name="B.3 Substance misuse comparison" sheetId="18" r:id="rId12"/>
  </sheets>
  <calcPr calcId="152511"/>
</workbook>
</file>

<file path=xl/calcChain.xml><?xml version="1.0" encoding="utf-8"?>
<calcChain xmlns="http://schemas.openxmlformats.org/spreadsheetml/2006/main">
  <c r="C32" i="18" l="1"/>
  <c r="C35" i="18"/>
  <c r="C34" i="18"/>
  <c r="C33" i="18"/>
  <c r="B35" i="17"/>
  <c r="B32" i="17"/>
  <c r="B34" i="17"/>
  <c r="B31" i="17"/>
  <c r="B33" i="17"/>
  <c r="B33" i="33"/>
  <c r="B30" i="33"/>
  <c r="B35" i="33"/>
  <c r="B31" i="33"/>
  <c r="B32" i="33"/>
  <c r="B34" i="33"/>
  <c r="B29" i="33"/>
</calcChain>
</file>

<file path=xl/sharedStrings.xml><?xml version="1.0" encoding="utf-8"?>
<sst xmlns="http://schemas.openxmlformats.org/spreadsheetml/2006/main" count="542" uniqueCount="133">
  <si>
    <t>Treatment Group</t>
  </si>
  <si>
    <t>Matched Control Group</t>
  </si>
  <si>
    <t>Standardised Difference</t>
  </si>
  <si>
    <t>Number in group</t>
  </si>
  <si>
    <t>Ethnicity</t>
  </si>
  <si>
    <t xml:space="preserve">White </t>
  </si>
  <si>
    <t>Nationality</t>
  </si>
  <si>
    <t>Gender</t>
  </si>
  <si>
    <t>Male</t>
  </si>
  <si>
    <t>Age</t>
  </si>
  <si>
    <t>Burglary</t>
  </si>
  <si>
    <t>Mean total previous offences</t>
  </si>
  <si>
    <t>Mean previous criminal convictions</t>
  </si>
  <si>
    <t>Mean previous custodial sentences</t>
  </si>
  <si>
    <t>Mean previous court orders</t>
  </si>
  <si>
    <t>In P45 employment (year prior to conviction)</t>
  </si>
  <si>
    <t>In P45 employment (month prior to conviction)</t>
  </si>
  <si>
    <t>Claiming Incapacity Benefit and/or Income Support (year prior to conviction)</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</si>
  <si>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</si>
  <si>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</si>
  <si>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</si>
  <si>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</si>
  <si>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</si>
  <si>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A.1</t>
  </si>
  <si>
    <t>A.3</t>
  </si>
  <si>
    <t>Annex Tables</t>
  </si>
  <si>
    <t>Table number</t>
  </si>
  <si>
    <t>Table title</t>
  </si>
  <si>
    <t>Violent offences, including robbery</t>
  </si>
  <si>
    <t>B.1</t>
  </si>
  <si>
    <t>B.2</t>
  </si>
  <si>
    <t>B.3</t>
  </si>
  <si>
    <t>Profile of treatment group - Established needs (for treatment group offenders with OASys record)</t>
  </si>
  <si>
    <t>Profile of treatment group - Combined needs (for treatment group offenders with OASys record)</t>
  </si>
  <si>
    <t>Profile of treatment group - Comparison between current and previous substance misuse (for treatment group offenders with OASys record)</t>
  </si>
  <si>
    <t xml:space="preserve">Justice Data Lab (JDL) Re-offending Analysis: DISC Leeds DIP/IOM project
</t>
  </si>
  <si>
    <t>S12Q1_PROCRIMINAL_ATTITUDES_2</t>
  </si>
  <si>
    <t>S12Q8_MOTIVATION_3</t>
  </si>
  <si>
    <t>A.2</t>
  </si>
  <si>
    <t>Section A - Comparison of characteristics of JDL treatment and control groups</t>
  </si>
  <si>
    <t>Table A.1: Standardised differences between all treated individuals and a national control group (complex model)</t>
  </si>
  <si>
    <t>Table A.2: Standardised differences between all treated individuals and a regional control group (complex model)</t>
  </si>
  <si>
    <t>Table A.3: Standardised differences between all treated individuals and a national control group (basic model)</t>
  </si>
  <si>
    <t>Table A.4: Standardised differences between all treated individuals and a regional control group (basic model)</t>
  </si>
  <si>
    <t>Table A.5: Standardised differences between individuals receiving fewer than 12 weeks' treatment and a national control group (complex model)</t>
  </si>
  <si>
    <t>Table A.6: Standardised differences between individuals receiving fewer than 12 weeks' treatment and a regional control group (complex model)</t>
  </si>
  <si>
    <t>Table A.7: Standardised differences between individuals receiving fewer than 12 weeks' treatment and a national control group (basic model)</t>
  </si>
  <si>
    <t>Table A.8: Standardised differences between individuals receiving fewer than 12 weeks' treatment and a regional control group (basic model)</t>
  </si>
  <si>
    <t>A.4</t>
  </si>
  <si>
    <t>A.5</t>
  </si>
  <si>
    <t>A.6</t>
  </si>
  <si>
    <t>A.7</t>
  </si>
  <si>
    <t>A.8</t>
  </si>
  <si>
    <t>Section B - Needs among the treatment group</t>
  </si>
  <si>
    <t>Standardised differences between all treated individuals and a national control group (complex model)</t>
  </si>
  <si>
    <t>Standardised differences between all treated individuals and a regional control group (complex model)</t>
  </si>
  <si>
    <t>Standardised differences between all treated individuals and a national control group (basic model)</t>
  </si>
  <si>
    <t>Standardised differences between all treated individuals and a regional control group (basic model)</t>
  </si>
  <si>
    <t>Standardised differences between individuals receiving fewer than 12 weeks' treatment and a national control group (complex model)</t>
  </si>
  <si>
    <t>Standardised differences between individuals receiving fewer than 12 weeks' treatment and a regional control group (complex model)</t>
  </si>
  <si>
    <t>Standardised differences between individuals receiving fewer than 12 weeks' treatment and a national control group (basic model)</t>
  </si>
  <si>
    <t>Standardised differences between individuals receiving fewer than 12 weeks' treatment and a regional control group (basic model)</t>
  </si>
  <si>
    <r>
      <rPr>
        <b/>
        <sz val="11"/>
        <color theme="1"/>
        <rFont val="Calibri"/>
        <family val="2"/>
        <scheme val="minor"/>
      </rPr>
      <t>Models used to match treatment and control groups:</t>
    </r>
    <r>
      <rPr>
        <sz val="11"/>
        <color theme="1"/>
        <rFont val="Calibri"/>
        <family val="2"/>
        <scheme val="minor"/>
      </rPr>
      <t xml:space="preserve"> Complex models control for drug and alcohol use, mental health, attitude towards offending, accommodation status, employment history and employability and relationships with family and partner, as well as the standard offender characteristics that are included in basic models</t>
    </r>
  </si>
  <si>
    <r>
      <rPr>
        <b/>
        <sz val="11"/>
        <color theme="1"/>
        <rFont val="Calibri"/>
        <family val="2"/>
      </rPr>
      <t>Geographical area:</t>
    </r>
    <r>
      <rPr>
        <sz val="11"/>
        <color theme="1"/>
        <rFont val="Calibri"/>
        <family val="2"/>
      </rPr>
      <t xml:space="preserve"> Individuals in national groups are based in England and Wales; individuals in regional groups are based in West Yorkshire and Humberside</t>
    </r>
  </si>
  <si>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</si>
  <si>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</si>
  <si>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</si>
  <si>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</si>
  <si>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t>Theft, handling, fraud and forgery</t>
  </si>
  <si>
    <t>Vehicle-related offences and criminal or malicious damage</t>
  </si>
  <si>
    <r>
      <t xml:space="preserve">3 </t>
    </r>
    <r>
      <rPr>
        <sz val="9"/>
        <color indexed="8"/>
        <rFont val="Arial"/>
        <family val="2"/>
      </rPr>
      <t>Drug-related offences including importation, exportation, possession and supply of drugs.</t>
    </r>
  </si>
  <si>
    <r>
      <t xml:space="preserve">5 </t>
    </r>
    <r>
      <rPr>
        <sz val="9"/>
        <color indexed="8"/>
        <rFont val="Arial"/>
        <family val="2"/>
      </rPr>
      <t>All excluding Penalty Notices for Disorder. All prior to Index offence.</t>
    </r>
  </si>
  <si>
    <t>6 The Copas rate controls for the rate at which an offender has built up convictions throughout their criminal career. The higher the rate, the more convictions an offender has in a given amount of time.</t>
  </si>
  <si>
    <r>
      <t>Mean Copas rate</t>
    </r>
    <r>
      <rPr>
        <vertAlign val="superscript"/>
        <sz val="9"/>
        <color rgb="FF000000"/>
        <rFont val="Arial"/>
        <family val="2"/>
      </rPr>
      <t>6</t>
    </r>
  </si>
  <si>
    <r>
      <t>Criminal history</t>
    </r>
    <r>
      <rPr>
        <b/>
        <vertAlign val="superscript"/>
        <sz val="9"/>
        <color rgb="FF000000"/>
        <rFont val="Arial"/>
        <family val="2"/>
      </rPr>
      <t>5</t>
    </r>
  </si>
  <si>
    <r>
      <t>Other</t>
    </r>
    <r>
      <rPr>
        <vertAlign val="superscript"/>
        <sz val="9"/>
        <color rgb="FF000000"/>
        <rFont val="Arial"/>
        <family val="2"/>
      </rPr>
      <t>4</t>
    </r>
  </si>
  <si>
    <r>
      <t>Drug-related offences</t>
    </r>
    <r>
      <rPr>
        <vertAlign val="superscript"/>
        <sz val="9"/>
        <color rgb="FF000000"/>
        <rFont val="Arial"/>
        <family val="2"/>
      </rPr>
      <t>3</t>
    </r>
  </si>
  <si>
    <t>1 Index Offence is based on OGRS categories. Further details on make-up of categories available upon request</t>
  </si>
  <si>
    <t>4 Other offences include absconding and bail offences.</t>
  </si>
  <si>
    <t>2 Vehicle-related offences include theft of or from vehicles, drink-driving and other motoring offences</t>
  </si>
  <si>
    <t>Female</t>
  </si>
  <si>
    <t>Black, Asian, other and unknown</t>
  </si>
  <si>
    <t>Non-UK and unknown</t>
  </si>
  <si>
    <t>UK</t>
  </si>
  <si>
    <t>Mean age at index offence</t>
  </si>
  <si>
    <t>Mean age at first contact with criminal justice system</t>
  </si>
  <si>
    <r>
      <t>Claiming Out-Of-Work Benefits (year prior to conviction)</t>
    </r>
    <r>
      <rPr>
        <vertAlign val="superscript"/>
        <sz val="9"/>
        <color rgb="FF000000"/>
        <rFont val="Arial"/>
        <family val="2"/>
      </rPr>
      <t>7</t>
    </r>
  </si>
  <si>
    <t>7 Out-Of Work Benefits (OOWB) include people on Jobseeker’s Allowance (JSA), Employment and Support Allowance (ESA), Incapacity Benefits (IB) and Income Support (IS), but it does not count people whose primary benefit is Carer's Allowance (CA).</t>
  </si>
  <si>
    <t>Claiming Jobseeker's Allowance (year prior to conviction)</t>
  </si>
  <si>
    <t>Sentence type</t>
  </si>
  <si>
    <t>Non-custodial</t>
  </si>
  <si>
    <t>Custodial, less than 1 year</t>
  </si>
  <si>
    <t>Custodial, 1-4 years</t>
  </si>
  <si>
    <t>Custodial, 4-10 years</t>
  </si>
  <si>
    <r>
      <t>OASys variables</t>
    </r>
    <r>
      <rPr>
        <b/>
        <vertAlign val="superscript"/>
        <sz val="9"/>
        <color rgb="FF000000"/>
        <rFont val="Arial"/>
        <family val="2"/>
      </rPr>
      <t>8</t>
    </r>
  </si>
  <si>
    <t>Drugs ever misused</t>
  </si>
  <si>
    <t>Drugs currently used at least weekly</t>
  </si>
  <si>
    <t>Significant past misuse of alcohol</t>
  </si>
  <si>
    <t>Violent behaviour ever related to alcohol use</t>
  </si>
  <si>
    <t>Significant problems with suitability of accommodation</t>
  </si>
  <si>
    <t>Currently unemployed or will be unemployed upon release from custody</t>
  </si>
  <si>
    <t>Any close family member has a criminal record</t>
  </si>
  <si>
    <t>Significant problems with relationships with close family members</t>
  </si>
  <si>
    <t>Evidence of involvement in domestic violence, as perpetrator or victim</t>
  </si>
  <si>
    <t>Parenting responsibilities</t>
  </si>
  <si>
    <t>Evidence of childhood behavioural problems</t>
  </si>
  <si>
    <t>Very low motivation to change offending behaviour</t>
  </si>
  <si>
    <t>Violent behaviour ever related to drug use</t>
  </si>
  <si>
    <t>Significant problems with work skills</t>
  </si>
  <si>
    <t>Significant binge drinking or excessive use of alcohol in the last six months</t>
  </si>
  <si>
    <t>No fixed abode</t>
  </si>
  <si>
    <t>Significant problems with family relationships</t>
  </si>
  <si>
    <t>Perpetrator or victim of domestic violence</t>
  </si>
  <si>
    <t>Significant psychological problems</t>
  </si>
  <si>
    <t>Chart B.1: Profile of treatment group - established needs (for treatment group offenders with an OASys record)</t>
  </si>
  <si>
    <t>Current drug and/or alcohol use a significant problem and no fixed abode</t>
  </si>
  <si>
    <t>Current drug and/or alcohol use a significant problem and significant problems with work skills</t>
  </si>
  <si>
    <t>Current drug and/or alcohol use a significant problem and significant problems with family relationships</t>
  </si>
  <si>
    <t>Current drug and/or alcohol use a significant problem and perpetrator or victim of domestic violence</t>
  </si>
  <si>
    <t>Current drug and/or alcohol use a significant problem and significant psychological problems</t>
  </si>
  <si>
    <t>Percentage of treatment group with combined need</t>
  </si>
  <si>
    <t>Percentage of treatment group with need</t>
  </si>
  <si>
    <t>Drugs misued in the past but not currently used at least weekly</t>
  </si>
  <si>
    <t>Drugs misused in the past and currently used at least weekly</t>
  </si>
  <si>
    <t>Current use of alcohol a significant problem</t>
  </si>
  <si>
    <t>Significant past misuse of alcohol and current use a significant problem</t>
  </si>
  <si>
    <t>Significant past misuse of alcohol but current use not a significant problem</t>
  </si>
  <si>
    <t>Percentage of treatment group with in category</t>
  </si>
  <si>
    <t>Drugs</t>
  </si>
  <si>
    <t>Alcohol</t>
  </si>
  <si>
    <t>Chart B.2: Profile of treatment group - combined needs (for treatment group offenders with an OASys record)</t>
  </si>
  <si>
    <t>Chart B.3: Profile of treatment group - comparison between current and previous substance misuse (for treatment group offenders with an OASys record)</t>
  </si>
  <si>
    <t>8 OASys variables refer to the time of the assessment. Key OASys variables included in the model are shown, with a full list available 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</si>
</sst>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7"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theme="0"/>
      <name val="Calibri"/>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9" fontId="32" fillId="0" borderId="0" applyFont="0" applyFill="0" applyBorder="0" applyAlignment="0" applyProtection="0"/>
    <xf numFmtId="0" fontId="33" fillId="0" borderId="0"/>
    <xf numFmtId="0" fontId="1" fillId="0" borderId="0"/>
  </cellStyleXfs>
  <cellXfs count="104">
    <xf numFmtId="0" fontId="0" fillId="0" borderId="0" xfId="0"/>
    <xf numFmtId="0" fontId="13" fillId="2" borderId="3" xfId="0" applyFont="1" applyFill="1" applyBorder="1" applyAlignment="1">
      <alignment wrapText="1"/>
    </xf>
    <xf numFmtId="0" fontId="9" fillId="0" borderId="0" xfId="0" applyFont="1"/>
    <xf numFmtId="0" fontId="8" fillId="0" borderId="0" xfId="1" applyAlignment="1" applyProtection="1"/>
    <xf numFmtId="0" fontId="6" fillId="0" borderId="0" xfId="0" applyFont="1"/>
    <xf numFmtId="0" fontId="4" fillId="0" borderId="0" xfId="0" applyFont="1"/>
    <xf numFmtId="0" fontId="22" fillId="0" borderId="0" xfId="0" applyFont="1"/>
    <xf numFmtId="0" fontId="23" fillId="0" borderId="0" xfId="0" applyFont="1"/>
    <xf numFmtId="0" fontId="21" fillId="0" borderId="0" xfId="0" applyFont="1" applyAlignment="1">
      <alignment horizontal="left"/>
    </xf>
    <xf numFmtId="0" fontId="5" fillId="0" borderId="0" xfId="0" applyFont="1" applyAlignment="1">
      <alignment vertical="center"/>
    </xf>
    <xf numFmtId="0" fontId="0" fillId="0" borderId="0" xfId="0" applyFont="1"/>
    <xf numFmtId="0" fontId="0" fillId="0" borderId="0" xfId="0" applyFont="1" applyAlignment="1"/>
    <xf numFmtId="0" fontId="0" fillId="0" borderId="0" xfId="0" applyAlignment="1">
      <alignment horizontal="left" wrapText="1"/>
    </xf>
    <xf numFmtId="0" fontId="12" fillId="0" borderId="1" xfId="0" applyFont="1" applyBorder="1" applyAlignment="1">
      <alignment vertical="center"/>
    </xf>
    <xf numFmtId="0" fontId="12" fillId="0" borderId="1" xfId="2" applyFont="1" applyBorder="1" applyAlignment="1">
      <alignment vertical="center"/>
    </xf>
    <xf numFmtId="0" fontId="12" fillId="0" borderId="1" xfId="2" applyFont="1" applyBorder="1" applyAlignment="1">
      <alignment vertical="top"/>
    </xf>
    <xf numFmtId="0" fontId="10" fillId="0" borderId="1" xfId="0" applyFont="1" applyBorder="1" applyAlignment="1">
      <alignment vertical="center" wrapText="1"/>
    </xf>
    <xf numFmtId="3" fontId="17" fillId="0" borderId="2"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0" fillId="0" borderId="1" xfId="0" applyFont="1" applyBorder="1" applyAlignment="1">
      <alignment vertical="center"/>
    </xf>
    <xf numFmtId="0" fontId="11" fillId="0" borderId="2" xfId="0" applyFont="1" applyBorder="1" applyAlignment="1">
      <alignment horizontal="right" vertical="center"/>
    </xf>
    <xf numFmtId="0" fontId="15" fillId="0" borderId="2" xfId="0" applyFont="1" applyBorder="1" applyAlignment="1">
      <alignment horizontal="right" vertical="center"/>
    </xf>
    <xf numFmtId="9" fontId="18" fillId="0" borderId="2" xfId="0" applyNumberFormat="1" applyFont="1" applyBorder="1" applyAlignment="1">
      <alignment horizontal="right" vertical="center"/>
    </xf>
    <xf numFmtId="1" fontId="16"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1" fontId="15" fillId="0" borderId="2" xfId="0" applyNumberFormat="1" applyFont="1" applyBorder="1" applyAlignment="1">
      <alignment horizontal="right" vertical="center"/>
    </xf>
    <xf numFmtId="1" fontId="18" fillId="0" borderId="2" xfId="0" applyNumberFormat="1" applyFont="1" applyBorder="1" applyAlignment="1">
      <alignment horizontal="right" vertical="center"/>
    </xf>
    <xf numFmtId="0" fontId="10" fillId="0" borderId="3" xfId="2" applyFont="1" applyBorder="1" applyAlignment="1">
      <alignment vertical="center"/>
    </xf>
    <xf numFmtId="1" fontId="11" fillId="0" borderId="2" xfId="0" applyNumberFormat="1" applyFont="1" applyBorder="1" applyAlignment="1">
      <alignment horizontal="right" vertical="center"/>
    </xf>
    <xf numFmtId="0" fontId="19" fillId="0" borderId="1" xfId="0" applyFont="1" applyBorder="1" applyAlignment="1">
      <alignment vertical="center"/>
    </xf>
    <xf numFmtId="0" fontId="20" fillId="0" borderId="1" xfId="0" applyFont="1" applyBorder="1" applyAlignment="1">
      <alignment vertical="center"/>
    </xf>
    <xf numFmtId="2" fontId="18" fillId="0" borderId="2" xfId="0" applyNumberFormat="1" applyFont="1" applyBorder="1" applyAlignment="1">
      <alignment horizontal="right" vertical="center"/>
    </xf>
    <xf numFmtId="0" fontId="12" fillId="0" borderId="1" xfId="0" applyFont="1" applyBorder="1" applyAlignment="1">
      <alignment vertical="center" wrapText="1"/>
    </xf>
    <xf numFmtId="0" fontId="12" fillId="0" borderId="1" xfId="2" applyFont="1" applyBorder="1" applyAlignment="1">
      <alignment vertical="center" wrapText="1"/>
    </xf>
    <xf numFmtId="0" fontId="12" fillId="0" borderId="3" xfId="0" applyFont="1" applyFill="1" applyBorder="1" applyAlignment="1">
      <alignment vertical="center" wrapText="1"/>
    </xf>
    <xf numFmtId="0" fontId="19" fillId="3" borderId="1" xfId="0" applyFont="1" applyFill="1" applyBorder="1" applyAlignment="1">
      <alignment vertical="center"/>
    </xf>
    <xf numFmtId="0" fontId="14" fillId="3" borderId="2" xfId="0" applyFont="1" applyFill="1" applyBorder="1" applyAlignment="1">
      <alignment vertical="center"/>
    </xf>
    <xf numFmtId="0" fontId="10" fillId="0" borderId="1" xfId="2" applyFont="1" applyBorder="1" applyAlignment="1">
      <alignment vertical="top"/>
    </xf>
    <xf numFmtId="0" fontId="17" fillId="2" borderId="4" xfId="0" applyFont="1" applyFill="1" applyBorder="1" applyAlignment="1">
      <alignment horizontal="center" vertical="center" wrapText="1"/>
    </xf>
    <xf numFmtId="0" fontId="12" fillId="0" borderId="3" xfId="0" applyFont="1" applyBorder="1" applyAlignment="1">
      <alignment vertical="center"/>
    </xf>
    <xf numFmtId="0" fontId="9" fillId="0" borderId="0" xfId="0" applyFont="1" applyAlignment="1">
      <alignment horizontal="left"/>
    </xf>
    <xf numFmtId="0" fontId="33" fillId="0" borderId="0" xfId="4"/>
    <xf numFmtId="9" fontId="34" fillId="0" borderId="0" xfId="4" applyNumberFormat="1" applyFont="1"/>
    <xf numFmtId="164" fontId="35" fillId="0" borderId="0" xfId="4" applyNumberFormat="1" applyFont="1" applyAlignment="1">
      <alignment vertical="center"/>
    </xf>
    <xf numFmtId="164" fontId="0" fillId="0" borderId="0" xfId="3" applyNumberFormat="1" applyFont="1"/>
    <xf numFmtId="164" fontId="1" fillId="0" borderId="0" xfId="3" applyNumberFormat="1" applyFont="1"/>
    <xf numFmtId="164" fontId="33" fillId="0" borderId="0" xfId="4" applyNumberFormat="1"/>
    <xf numFmtId="164" fontId="34" fillId="0" borderId="0" xfId="4" applyNumberFormat="1" applyFont="1"/>
    <xf numFmtId="9" fontId="35" fillId="0" borderId="0" xfId="4" applyNumberFormat="1" applyFont="1" applyAlignment="1">
      <alignment vertical="center"/>
    </xf>
    <xf numFmtId="165" fontId="33" fillId="0" borderId="0" xfId="4" applyNumberFormat="1"/>
    <xf numFmtId="165" fontId="1" fillId="0" borderId="0" xfId="5" applyNumberFormat="1"/>
    <xf numFmtId="1" fontId="33" fillId="0" borderId="0" xfId="4" applyNumberFormat="1"/>
    <xf numFmtId="1" fontId="34" fillId="0" borderId="0" xfId="4" applyNumberFormat="1" applyFont="1"/>
    <xf numFmtId="9" fontId="33" fillId="0" borderId="0" xfId="4" applyNumberFormat="1"/>
    <xf numFmtId="0" fontId="12" fillId="0" borderId="0" xfId="0" applyFont="1" applyBorder="1" applyAlignment="1">
      <alignment vertical="center" wrapText="1"/>
    </xf>
    <xf numFmtId="0" fontId="2" fillId="0" borderId="0" xfId="4" applyFont="1"/>
    <xf numFmtId="0" fontId="9" fillId="0" borderId="0" xfId="0" applyFont="1" applyAlignment="1"/>
    <xf numFmtId="0" fontId="30" fillId="0" borderId="0" xfId="4" applyFont="1"/>
    <xf numFmtId="0" fontId="36" fillId="0" borderId="0" xfId="4" applyFont="1"/>
    <xf numFmtId="0" fontId="36" fillId="0" borderId="0" xfId="0" applyFont="1" applyBorder="1" applyAlignment="1">
      <alignment vertical="center" wrapText="1"/>
    </xf>
    <xf numFmtId="9" fontId="36" fillId="0" borderId="0" xfId="4" applyNumberFormat="1" applyFont="1"/>
    <xf numFmtId="0" fontId="36" fillId="0" borderId="0" xfId="4" applyFont="1" applyAlignment="1">
      <alignment horizontal="left"/>
    </xf>
    <xf numFmtId="0" fontId="30" fillId="0" borderId="0" xfId="1" applyFont="1" applyAlignment="1" applyProtection="1">
      <alignment horizontal="left"/>
    </xf>
    <xf numFmtId="0" fontId="0" fillId="0" borderId="0" xfId="0" applyAlignment="1">
      <alignment horizontal="left" wrapText="1"/>
    </xf>
    <xf numFmtId="0" fontId="5" fillId="0" borderId="0" xfId="0" applyFont="1" applyAlignment="1">
      <alignment horizontal="left" vertical="center"/>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26" fillId="3" borderId="7" xfId="0" applyFont="1" applyFill="1" applyBorder="1" applyAlignment="1">
      <alignment vertical="center"/>
    </xf>
    <xf numFmtId="0" fontId="26" fillId="3" borderId="8" xfId="0" applyFont="1" applyFill="1" applyBorder="1" applyAlignment="1">
      <alignment vertical="center"/>
    </xf>
    <xf numFmtId="0" fontId="26" fillId="3" borderId="12" xfId="0" applyFont="1" applyFill="1" applyBorder="1" applyAlignment="1">
      <alignment vertical="center"/>
    </xf>
    <xf numFmtId="0" fontId="9" fillId="0" borderId="0" xfId="0" applyFont="1" applyAlignment="1">
      <alignment horizontal="left"/>
    </xf>
    <xf numFmtId="0" fontId="12" fillId="3" borderId="5" xfId="2" applyFont="1" applyFill="1" applyBorder="1" applyAlignment="1">
      <alignment horizontal="left" vertical="center" wrapText="1"/>
    </xf>
    <xf numFmtId="0" fontId="12" fillId="3" borderId="0" xfId="2" applyFont="1" applyFill="1" applyBorder="1" applyAlignment="1">
      <alignment horizontal="left" vertical="center" wrapText="1"/>
    </xf>
    <xf numFmtId="0" fontId="12" fillId="3" borderId="6" xfId="2" applyFont="1" applyFill="1" applyBorder="1" applyAlignment="1">
      <alignment horizontal="left" vertical="center" wrapText="1"/>
    </xf>
    <xf numFmtId="0" fontId="2" fillId="3" borderId="5" xfId="0" applyFont="1" applyFill="1" applyBorder="1" applyAlignment="1">
      <alignment vertical="center" wrapText="1"/>
    </xf>
    <xf numFmtId="0" fontId="20" fillId="3" borderId="0" xfId="0" applyFont="1" applyFill="1" applyBorder="1" applyAlignment="1">
      <alignment vertical="center" wrapText="1"/>
    </xf>
    <xf numFmtId="0" fontId="20" fillId="3" borderId="11" xfId="0" applyFont="1" applyFill="1" applyBorder="1" applyAlignment="1">
      <alignment vertical="center" wrapText="1"/>
    </xf>
    <xf numFmtId="0" fontId="20" fillId="3" borderId="7" xfId="0" applyFont="1" applyFill="1" applyBorder="1" applyAlignment="1">
      <alignment vertical="center" wrapText="1"/>
    </xf>
    <xf numFmtId="0" fontId="20" fillId="3" borderId="8" xfId="0" applyFont="1" applyFill="1" applyBorder="1" applyAlignment="1">
      <alignment vertical="center" wrapText="1"/>
    </xf>
    <xf numFmtId="0" fontId="20" fillId="3" borderId="12" xfId="0" applyFont="1" applyFill="1" applyBorder="1" applyAlignment="1">
      <alignment vertical="center" wrapText="1"/>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12" xfId="0" applyFont="1" applyFill="1" applyBorder="1" applyAlignment="1">
      <alignment vertical="center"/>
    </xf>
    <xf numFmtId="0" fontId="24" fillId="3" borderId="7" xfId="0" applyFont="1" applyFill="1" applyBorder="1" applyAlignment="1">
      <alignment vertical="center"/>
    </xf>
    <xf numFmtId="0" fontId="24" fillId="3" borderId="8" xfId="0" applyFont="1" applyFill="1" applyBorder="1" applyAlignment="1">
      <alignment vertical="center"/>
    </xf>
    <xf numFmtId="0" fontId="24" fillId="3" borderId="12" xfId="0" applyFont="1" applyFill="1" applyBorder="1" applyAlignment="1">
      <alignment vertical="center"/>
    </xf>
    <xf numFmtId="0" fontId="25" fillId="3" borderId="7" xfId="0" applyFont="1" applyFill="1" applyBorder="1" applyAlignment="1">
      <alignment vertical="center"/>
    </xf>
    <xf numFmtId="0" fontId="25" fillId="3" borderId="8" xfId="0" applyFont="1" applyFill="1" applyBorder="1" applyAlignment="1">
      <alignment vertical="center"/>
    </xf>
    <xf numFmtId="0" fontId="25" fillId="3" borderId="12" xfId="0" applyFont="1" applyFill="1" applyBorder="1" applyAlignment="1">
      <alignment vertical="center"/>
    </xf>
    <xf numFmtId="0" fontId="12" fillId="3" borderId="5" xfId="2" applyFont="1" applyFill="1" applyBorder="1" applyAlignment="1">
      <alignment vertical="center" wrapText="1"/>
    </xf>
    <xf numFmtId="0" fontId="12" fillId="3" borderId="0" xfId="2" applyFont="1" applyFill="1" applyBorder="1" applyAlignment="1">
      <alignment vertical="center" wrapText="1"/>
    </xf>
    <xf numFmtId="0" fontId="12" fillId="3" borderId="6" xfId="2" applyFont="1" applyFill="1" applyBorder="1" applyAlignment="1">
      <alignment vertical="center" wrapText="1"/>
    </xf>
    <xf numFmtId="0" fontId="3" fillId="3" borderId="5" xfId="2" applyFont="1" applyFill="1" applyBorder="1" applyAlignment="1">
      <alignment vertical="center" wrapText="1"/>
    </xf>
    <xf numFmtId="0" fontId="3" fillId="3" borderId="0" xfId="2" applyFont="1" applyFill="1" applyBorder="1" applyAlignment="1">
      <alignment vertical="center" wrapText="1"/>
    </xf>
    <xf numFmtId="0" fontId="3" fillId="3" borderId="6" xfId="2" applyFont="1" applyFill="1" applyBorder="1" applyAlignment="1">
      <alignment vertical="center" wrapText="1"/>
    </xf>
    <xf numFmtId="0" fontId="20" fillId="3" borderId="5" xfId="0" applyFont="1" applyFill="1" applyBorder="1" applyAlignment="1">
      <alignment vertical="center" wrapText="1"/>
    </xf>
    <xf numFmtId="0" fontId="12" fillId="3" borderId="5" xfId="0" applyFont="1" applyFill="1" applyBorder="1" applyAlignment="1">
      <alignment vertical="center" wrapText="1"/>
    </xf>
    <xf numFmtId="0" fontId="12" fillId="3" borderId="0" xfId="0" applyFont="1" applyFill="1" applyBorder="1" applyAlignment="1">
      <alignment vertical="center" wrapText="1"/>
    </xf>
    <xf numFmtId="0" fontId="12" fillId="3" borderId="11" xfId="0" applyFont="1" applyFill="1" applyBorder="1" applyAlignment="1">
      <alignmen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36" fillId="0" borderId="0" xfId="4" applyFont="1" applyAlignment="1">
      <alignment horizontal="left" vertical="center"/>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45">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71DAFF"/>
      <color rgb="FF4881BD"/>
      <color rgb="FFFF9900"/>
      <color rgb="FF0080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819966486862"/>
          <c:y val="1.7986958825575741E-2"/>
          <c:w val="0.86971883005642314"/>
          <c:h val="0.75527115838752401"/>
        </c:manualLayout>
      </c:layout>
      <c:barChart>
        <c:barDir val="col"/>
        <c:grouping val="clustered"/>
        <c:varyColors val="0"/>
        <c:ser>
          <c:idx val="0"/>
          <c:order val="0"/>
          <c:tx>
            <c:strRef>
              <c:f>'B.1 Established needs'!$B$28</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needs'!$A$29:$A$35</c:f>
              <c:strCache>
                <c:ptCount val="7"/>
                <c:pt idx="0">
                  <c:v>Drugs currently used at least weekly</c:v>
                </c:pt>
                <c:pt idx="1">
                  <c:v>Perpetrator or victim of domestic violence</c:v>
                </c:pt>
                <c:pt idx="2">
                  <c:v>Significant problems with work skills</c:v>
                </c:pt>
                <c:pt idx="3">
                  <c:v>No fixed abode</c:v>
                </c:pt>
                <c:pt idx="4">
                  <c:v>Significant psychological problems</c:v>
                </c:pt>
                <c:pt idx="5">
                  <c:v>Current use of alcohol a significant problem</c:v>
                </c:pt>
                <c:pt idx="6">
                  <c:v>Significant problems with family relationships</c:v>
                </c:pt>
              </c:strCache>
            </c:strRef>
          </c:cat>
          <c:val>
            <c:numRef>
              <c:f>'B.1 Established needs'!$B$29:$B$35</c:f>
              <c:numCache>
                <c:formatCode>0%</c:formatCode>
                <c:ptCount val="7"/>
                <c:pt idx="0">
                  <c:v>0.48660714285714285</c:v>
                </c:pt>
                <c:pt idx="1">
                  <c:v>0.34375</c:v>
                </c:pt>
                <c:pt idx="2">
                  <c:v>0.32142857142857145</c:v>
                </c:pt>
                <c:pt idx="3">
                  <c:v>0.29910714285714285</c:v>
                </c:pt>
                <c:pt idx="4">
                  <c:v>0.20535714285714285</c:v>
                </c:pt>
                <c:pt idx="5">
                  <c:v>0.19642857142857142</c:v>
                </c:pt>
                <c:pt idx="6">
                  <c:v>0.1875</c:v>
                </c:pt>
              </c:numCache>
            </c:numRef>
          </c:val>
        </c:ser>
        <c:dLbls>
          <c:showLegendKey val="0"/>
          <c:showVal val="0"/>
          <c:showCatName val="0"/>
          <c:showSerName val="0"/>
          <c:showPercent val="0"/>
          <c:showBubbleSize val="0"/>
        </c:dLbls>
        <c:gapWidth val="150"/>
        <c:axId val="234817280"/>
        <c:axId val="345968632"/>
      </c:barChart>
      <c:catAx>
        <c:axId val="234817280"/>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40688288759818608"/>
              <c:y val="0.93901425519249293"/>
            </c:manualLayout>
          </c:layout>
          <c:overlay val="0"/>
        </c:title>
        <c:numFmt formatCode="General" sourceLinked="0"/>
        <c:majorTickMark val="out"/>
        <c:minorTickMark val="none"/>
        <c:tickLblPos val="nextTo"/>
        <c:crossAx val="345968632"/>
        <c:crosses val="autoZero"/>
        <c:auto val="1"/>
        <c:lblAlgn val="ctr"/>
        <c:lblOffset val="100"/>
        <c:noMultiLvlLbl val="0"/>
      </c:catAx>
      <c:valAx>
        <c:axId val="345968632"/>
        <c:scaling>
          <c:orientation val="minMax"/>
          <c:max val="1"/>
        </c:scaling>
        <c:delete val="0"/>
        <c:axPos val="l"/>
        <c:majorGridlines>
          <c:spPr>
            <a:ln>
              <a:solidFill>
                <a:schemeClr val="bg1">
                  <a:lumMod val="65000"/>
                </a:schemeClr>
              </a:solidFill>
              <a:prstDash val="sysDot"/>
            </a:ln>
          </c:spPr>
        </c:majorGridlines>
        <c:title>
          <c:tx>
            <c:strRef>
              <c:f>'B.1 Established needs'!$B$28</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234817280"/>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needs'!$B$30</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needs'!$A$31:$A$35</c:f>
              <c:strCache>
                <c:ptCount val="5"/>
                <c:pt idx="0">
                  <c:v>Current drug and/or alcohol use a significant problem and significant problems with work skills</c:v>
                </c:pt>
                <c:pt idx="1">
                  <c:v>Current drug and/or alcohol use a significant problem and perpetrator or victim of domestic violence</c:v>
                </c:pt>
                <c:pt idx="2">
                  <c:v>Current drug and/or alcohol use a significant problem and no fixed abode</c:v>
                </c:pt>
                <c:pt idx="3">
                  <c:v>Current drug and/or alcohol use a significant problem and significant problems with family relationships</c:v>
                </c:pt>
                <c:pt idx="4">
                  <c:v>Current drug and/or alcohol use a significant problem and significant psychological problems</c:v>
                </c:pt>
              </c:strCache>
            </c:strRef>
          </c:cat>
          <c:val>
            <c:numRef>
              <c:f>'B.2 Combined needs'!$B$31:$B$35</c:f>
              <c:numCache>
                <c:formatCode>0%</c:formatCode>
                <c:ptCount val="5"/>
                <c:pt idx="0">
                  <c:v>0.23214285714285715</c:v>
                </c:pt>
                <c:pt idx="1">
                  <c:v>0.21428571428571427</c:v>
                </c:pt>
                <c:pt idx="2">
                  <c:v>0.20982142857142858</c:v>
                </c:pt>
                <c:pt idx="3">
                  <c:v>0.13392857142857142</c:v>
                </c:pt>
                <c:pt idx="4">
                  <c:v>0.11160714285714286</c:v>
                </c:pt>
              </c:numCache>
            </c:numRef>
          </c:val>
        </c:ser>
        <c:dLbls>
          <c:showLegendKey val="0"/>
          <c:showVal val="1"/>
          <c:showCatName val="0"/>
          <c:showSerName val="0"/>
          <c:showPercent val="0"/>
          <c:showBubbleSize val="0"/>
        </c:dLbls>
        <c:gapWidth val="150"/>
        <c:axId val="345966672"/>
        <c:axId val="345965888"/>
      </c:barChart>
      <c:catAx>
        <c:axId val="345966672"/>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345965888"/>
        <c:crosses val="autoZero"/>
        <c:auto val="1"/>
        <c:lblAlgn val="ctr"/>
        <c:lblOffset val="100"/>
        <c:tickLblSkip val="1"/>
        <c:noMultiLvlLbl val="0"/>
      </c:catAx>
      <c:valAx>
        <c:axId val="345965888"/>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needs'!$B$30</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2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345966672"/>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Significant misuse in the past</c:v>
          </c:tx>
          <c:spPr>
            <a:solidFill>
              <a:srgbClr val="0070C0"/>
            </a:solidFill>
          </c:spPr>
          <c:invertIfNegative val="0"/>
          <c:dPt>
            <c:idx val="0"/>
            <c:invertIfNegative val="0"/>
            <c:bubble3D val="0"/>
            <c:spPr>
              <a:solidFill>
                <a:srgbClr val="4881BD"/>
              </a:solidFill>
            </c:spPr>
          </c:dPt>
          <c:dPt>
            <c:idx val="1"/>
            <c:invertIfNegative val="0"/>
            <c:bubble3D val="0"/>
            <c:spPr>
              <a:solidFill>
                <a:srgbClr val="4881BD"/>
              </a:solidFill>
            </c:spPr>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('B.3 Substance misuse comparison'!$A$32,'B.3 Substance misuse comparison'!$A$34)</c:f>
              <c:strCache>
                <c:ptCount val="2"/>
                <c:pt idx="0">
                  <c:v>Drugs</c:v>
                </c:pt>
                <c:pt idx="1">
                  <c:v>Alcohol</c:v>
                </c:pt>
              </c:strCache>
            </c:strRef>
          </c:cat>
          <c:val>
            <c:numRef>
              <c:f>('B.3 Substance misuse comparison'!$C$33,'B.3 Substance misuse comparison'!$C$35)</c:f>
              <c:numCache>
                <c:formatCode>0%</c:formatCode>
                <c:ptCount val="2"/>
                <c:pt idx="0">
                  <c:v>0.49107142857142855</c:v>
                </c:pt>
                <c:pt idx="1">
                  <c:v>0.14285714285714285</c:v>
                </c:pt>
              </c:numCache>
            </c:numRef>
          </c:val>
        </c:ser>
        <c:ser>
          <c:idx val="0"/>
          <c:order val="1"/>
          <c:tx>
            <c:v>Significant misuse in the past and present</c:v>
          </c:tx>
          <c:spPr>
            <a:solidFill>
              <a:srgbClr val="71DAFF"/>
            </a:solidFill>
          </c:spPr>
          <c:invertIfNegative val="0"/>
          <c:dPt>
            <c:idx val="0"/>
            <c:invertIfNegative val="0"/>
            <c:bubble3D val="0"/>
          </c:dPt>
          <c:dPt>
            <c:idx val="1"/>
            <c:invertIfNegative val="0"/>
            <c:bubble3D val="0"/>
          </c:dPt>
          <c:dLbls>
            <c:dLbl>
              <c:idx val="3"/>
              <c:layout>
                <c:manualLayout>
                  <c:x val="0"/>
                  <c:y val="-1.055408970976256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('B.3 Substance misuse comparison'!$A$32,'B.3 Substance misuse comparison'!$A$34)</c:f>
              <c:strCache>
                <c:ptCount val="2"/>
                <c:pt idx="0">
                  <c:v>Drugs</c:v>
                </c:pt>
                <c:pt idx="1">
                  <c:v>Alcohol</c:v>
                </c:pt>
              </c:strCache>
            </c:strRef>
          </c:cat>
          <c:val>
            <c:numRef>
              <c:f>('B.3 Substance misuse comparison'!$C$32,'B.3 Substance misuse comparison'!$C$34)</c:f>
              <c:numCache>
                <c:formatCode>0%</c:formatCode>
                <c:ptCount val="2"/>
                <c:pt idx="0">
                  <c:v>0.48660714285714285</c:v>
                </c:pt>
                <c:pt idx="1">
                  <c:v>0.13839285714285715</c:v>
                </c:pt>
              </c:numCache>
            </c:numRef>
          </c:val>
        </c:ser>
        <c:dLbls>
          <c:showLegendKey val="0"/>
          <c:showVal val="0"/>
          <c:showCatName val="0"/>
          <c:showSerName val="0"/>
          <c:showPercent val="0"/>
          <c:showBubbleSize val="0"/>
        </c:dLbls>
        <c:gapWidth val="150"/>
        <c:overlap val="100"/>
        <c:axId val="345965496"/>
        <c:axId val="345966280"/>
      </c:barChart>
      <c:catAx>
        <c:axId val="345965496"/>
        <c:scaling>
          <c:orientation val="minMax"/>
        </c:scaling>
        <c:delete val="0"/>
        <c:axPos val="b"/>
        <c:title>
          <c:tx>
            <c:rich>
              <a:bodyPr/>
              <a:lstStyle/>
              <a:p>
                <a:pPr>
                  <a:defRPr/>
                </a:pPr>
                <a:r>
                  <a:rPr lang="en-GB" sz="1200">
                    <a:latin typeface="Arial" panose="020B0604020202020204" pitchFamily="34" charset="0"/>
                    <a:cs typeface="Arial" panose="020B0604020202020204" pitchFamily="34" charset="0"/>
                  </a:rPr>
                  <a:t>Needs</a:t>
                </a:r>
                <a:r>
                  <a:rPr lang="en-GB" sz="1200" baseline="0">
                    <a:latin typeface="Arial" panose="020B0604020202020204" pitchFamily="34" charset="0"/>
                    <a:cs typeface="Arial" panose="020B0604020202020204" pitchFamily="34" charset="0"/>
                  </a:rPr>
                  <a:t> assessed from OASys</a:t>
                </a:r>
                <a:endParaRPr lang="en-GB" sz="1200">
                  <a:latin typeface="Arial" panose="020B0604020202020204" pitchFamily="34" charset="0"/>
                  <a:cs typeface="Arial" panose="020B0604020202020204" pitchFamily="34" charset="0"/>
                </a:endParaRPr>
              </a:p>
            </c:rich>
          </c:tx>
          <c:layout>
            <c:manualLayout>
              <c:xMode val="edge"/>
              <c:yMode val="edge"/>
              <c:x val="0.36149749138500542"/>
              <c:y val="0.94789715801653829"/>
            </c:manualLayout>
          </c:layout>
          <c:overlay val="0"/>
        </c:title>
        <c:numFmt formatCode="General" sourceLinked="0"/>
        <c:majorTickMark val="out"/>
        <c:minorTickMark val="none"/>
        <c:tickLblPos val="nextTo"/>
        <c:crossAx val="345966280"/>
        <c:crosses val="autoZero"/>
        <c:auto val="1"/>
        <c:lblAlgn val="ctr"/>
        <c:lblOffset val="100"/>
        <c:noMultiLvlLbl val="0"/>
      </c:catAx>
      <c:valAx>
        <c:axId val="345966280"/>
        <c:scaling>
          <c:orientation val="minMax"/>
          <c:max val="1"/>
        </c:scaling>
        <c:delete val="0"/>
        <c:axPos val="l"/>
        <c:majorGridlines>
          <c:spPr>
            <a:ln>
              <a:solidFill>
                <a:schemeClr val="bg1">
                  <a:lumMod val="65000"/>
                </a:schemeClr>
              </a:solidFill>
              <a:prstDash val="sysDot"/>
            </a:ln>
          </c:spPr>
        </c:majorGridlines>
        <c:title>
          <c:tx>
            <c:strRef>
              <c:f>'B.3 Substance misuse comparison'!$C$31</c:f>
              <c:strCache>
                <c:ptCount val="1"/>
                <c:pt idx="0">
                  <c:v>Percentage of treatment group with in category</c:v>
                </c:pt>
              </c:strCache>
            </c:strRef>
          </c:tx>
          <c:layout>
            <c:manualLayout>
              <c:xMode val="edge"/>
              <c:yMode val="edge"/>
              <c:x val="1.5873015873015872E-2"/>
              <c:y val="0.1558347679658322"/>
            </c:manualLayout>
          </c:layout>
          <c:overlay val="0"/>
          <c:txPr>
            <a:bodyPr rot="-5400000" vert="horz"/>
            <a:lstStyle/>
            <a:p>
              <a:pPr>
                <a:defRPr sz="1200" baseline="0">
                  <a:latin typeface="Arial" panose="020B0604020202020204" pitchFamily="34" charset="0"/>
                </a:defRPr>
              </a:pPr>
              <a:endParaRPr lang="en-US"/>
            </a:p>
          </c:txPr>
        </c:title>
        <c:numFmt formatCode="0%" sourceLinked="0"/>
        <c:majorTickMark val="out"/>
        <c:minorTickMark val="none"/>
        <c:tickLblPos val="nextTo"/>
        <c:crossAx val="345965496"/>
        <c:crosses val="autoZero"/>
        <c:crossBetween val="between"/>
      </c:valAx>
    </c:plotArea>
    <c:legend>
      <c:legendPos val="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619124</xdr:colOff>
      <xdr:row>2</xdr:row>
      <xdr:rowOff>38099</xdr:rowOff>
    </xdr:from>
    <xdr:to>
      <xdr:col>9</xdr:col>
      <xdr:colOff>448782</xdr:colOff>
      <xdr:row>26</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628650</xdr:colOff>
      <xdr:row>2</xdr:row>
      <xdr:rowOff>38100</xdr:rowOff>
    </xdr:from>
    <xdr:to>
      <xdr:col>6</xdr:col>
      <xdr:colOff>361950</xdr:colOff>
      <xdr:row>27</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1</xdr:row>
      <xdr:rowOff>123825</xdr:rowOff>
    </xdr:from>
    <xdr:to>
      <xdr:col>3</xdr:col>
      <xdr:colOff>552450</xdr:colOff>
      <xdr:row>29</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workbookViewId="0">
      <selection sqref="A1:B1"/>
    </sheetView>
  </sheetViews>
  <sheetFormatPr defaultRowHeight="15" x14ac:dyDescent="0.25"/>
  <cols>
    <col min="1" max="1" width="13.140625" customWidth="1"/>
    <col min="2" max="2" width="128.7109375" bestFit="1" customWidth="1"/>
  </cols>
  <sheetData>
    <row r="1" spans="1:9" s="4" customFormat="1" ht="35.25" customHeight="1" x14ac:dyDescent="0.2">
      <c r="A1" s="64" t="s">
        <v>35</v>
      </c>
      <c r="B1" s="64"/>
      <c r="C1" s="9"/>
      <c r="D1" s="9"/>
      <c r="E1" s="9"/>
    </row>
    <row r="2" spans="1:9" s="4" customFormat="1" x14ac:dyDescent="0.25">
      <c r="A2" s="65" t="s">
        <v>25</v>
      </c>
      <c r="B2" s="65"/>
      <c r="C2" s="5"/>
      <c r="D2" s="5"/>
    </row>
    <row r="3" spans="1:9" s="4" customFormat="1" x14ac:dyDescent="0.25">
      <c r="A3" s="67"/>
      <c r="B3" s="67"/>
      <c r="C3" s="5"/>
      <c r="D3" s="5"/>
    </row>
    <row r="4" spans="1:9" x14ac:dyDescent="0.25">
      <c r="A4" s="66" t="s">
        <v>39</v>
      </c>
      <c r="B4" s="66"/>
    </row>
    <row r="5" spans="1:9" x14ac:dyDescent="0.25">
      <c r="A5" s="2" t="s">
        <v>26</v>
      </c>
      <c r="B5" s="2" t="s">
        <v>27</v>
      </c>
    </row>
    <row r="6" spans="1:9" x14ac:dyDescent="0.25">
      <c r="A6" s="3" t="s">
        <v>23</v>
      </c>
      <c r="B6" t="s">
        <v>54</v>
      </c>
    </row>
    <row r="7" spans="1:9" x14ac:dyDescent="0.25">
      <c r="A7" s="3" t="s">
        <v>38</v>
      </c>
      <c r="B7" t="s">
        <v>55</v>
      </c>
    </row>
    <row r="8" spans="1:9" x14ac:dyDescent="0.25">
      <c r="A8" s="3" t="s">
        <v>24</v>
      </c>
      <c r="B8" t="s">
        <v>56</v>
      </c>
    </row>
    <row r="9" spans="1:9" x14ac:dyDescent="0.25">
      <c r="A9" s="3" t="s">
        <v>48</v>
      </c>
      <c r="B9" t="s">
        <v>57</v>
      </c>
    </row>
    <row r="10" spans="1:9" x14ac:dyDescent="0.25">
      <c r="A10" s="3" t="s">
        <v>49</v>
      </c>
      <c r="B10" s="11" t="s">
        <v>58</v>
      </c>
      <c r="C10" s="11"/>
      <c r="D10" s="11"/>
      <c r="E10" s="11"/>
      <c r="F10" s="11"/>
      <c r="G10" s="11"/>
      <c r="H10" s="11"/>
      <c r="I10" s="11"/>
    </row>
    <row r="11" spans="1:9" x14ac:dyDescent="0.25">
      <c r="A11" s="3" t="s">
        <v>50</v>
      </c>
      <c r="B11" s="11" t="s">
        <v>59</v>
      </c>
      <c r="C11" s="11"/>
      <c r="D11" s="11"/>
      <c r="E11" s="11"/>
      <c r="F11" s="11"/>
      <c r="G11" s="11"/>
      <c r="H11" s="11"/>
      <c r="I11" s="11"/>
    </row>
    <row r="12" spans="1:9" x14ac:dyDescent="0.25">
      <c r="A12" s="3" t="s">
        <v>51</v>
      </c>
      <c r="B12" s="11" t="s">
        <v>60</v>
      </c>
      <c r="C12" s="11"/>
      <c r="D12" s="11"/>
      <c r="E12" s="11"/>
      <c r="F12" s="11"/>
      <c r="G12" s="11"/>
      <c r="H12" s="11"/>
      <c r="I12" s="11"/>
    </row>
    <row r="13" spans="1:9" x14ac:dyDescent="0.25">
      <c r="A13" s="3" t="s">
        <v>52</v>
      </c>
      <c r="B13" s="11" t="s">
        <v>61</v>
      </c>
      <c r="C13" s="11"/>
      <c r="D13" s="11"/>
      <c r="E13" s="11"/>
      <c r="F13" s="11"/>
      <c r="G13" s="11"/>
      <c r="H13" s="11"/>
      <c r="I13" s="11"/>
    </row>
    <row r="14" spans="1:9" x14ac:dyDescent="0.25">
      <c r="A14" s="3"/>
    </row>
    <row r="15" spans="1:9" x14ac:dyDescent="0.25">
      <c r="A15" s="66" t="s">
        <v>53</v>
      </c>
      <c r="B15" s="66"/>
    </row>
    <row r="16" spans="1:9" x14ac:dyDescent="0.25">
      <c r="A16" s="3" t="s">
        <v>29</v>
      </c>
      <c r="B16" t="s">
        <v>32</v>
      </c>
    </row>
    <row r="17" spans="1:4" x14ac:dyDescent="0.25">
      <c r="A17" s="3" t="s">
        <v>30</v>
      </c>
      <c r="B17" t="s">
        <v>33</v>
      </c>
    </row>
    <row r="18" spans="1:4" x14ac:dyDescent="0.25">
      <c r="A18" s="3" t="s">
        <v>31</v>
      </c>
      <c r="B18" t="s">
        <v>34</v>
      </c>
    </row>
    <row r="19" spans="1:4" x14ac:dyDescent="0.25">
      <c r="A19" s="3"/>
    </row>
    <row r="20" spans="1:4" ht="45" customHeight="1" x14ac:dyDescent="0.25">
      <c r="A20" s="63" t="s">
        <v>62</v>
      </c>
      <c r="B20" s="63"/>
    </row>
    <row r="21" spans="1:4" ht="15" customHeight="1" x14ac:dyDescent="0.25">
      <c r="A21" s="12"/>
      <c r="B21" s="12"/>
    </row>
    <row r="22" spans="1:4" x14ac:dyDescent="0.25">
      <c r="A22" s="62" t="s">
        <v>63</v>
      </c>
      <c r="B22" s="62"/>
      <c r="D22" s="6"/>
    </row>
    <row r="23" spans="1:4" x14ac:dyDescent="0.25">
      <c r="D23" s="6"/>
    </row>
    <row r="24" spans="1:4" x14ac:dyDescent="0.25">
      <c r="A24" s="2"/>
      <c r="B24" s="2"/>
      <c r="D24" s="6"/>
    </row>
    <row r="25" spans="1:4" x14ac:dyDescent="0.25">
      <c r="A25" s="3"/>
      <c r="D25" s="6"/>
    </row>
    <row r="26" spans="1:4" x14ac:dyDescent="0.25">
      <c r="A26" s="3"/>
      <c r="D26" s="6"/>
    </row>
    <row r="27" spans="1:4" x14ac:dyDescent="0.25">
      <c r="A27" s="3"/>
    </row>
    <row r="28" spans="1:4" x14ac:dyDescent="0.25">
      <c r="A28" s="3"/>
    </row>
    <row r="31" spans="1:4" x14ac:dyDescent="0.25">
      <c r="A31" s="2"/>
      <c r="B31" s="2"/>
    </row>
    <row r="32" spans="1:4" x14ac:dyDescent="0.25">
      <c r="A32" s="3"/>
    </row>
  </sheetData>
  <mergeCells count="7">
    <mergeCell ref="A22:B22"/>
    <mergeCell ref="A20:B20"/>
    <mergeCell ref="A1:B1"/>
    <mergeCell ref="A2:B2"/>
    <mergeCell ref="A4:B4"/>
    <mergeCell ref="A3:B3"/>
    <mergeCell ref="A15:B15"/>
  </mergeCells>
  <hyperlinks>
    <hyperlink ref="A6" location="'A.1 Nat_comp_all model'!A1" display="A.1"/>
    <hyperlink ref="A7" location="'A.2 Reg_comp_all model'!A1" display="A.2"/>
    <hyperlink ref="A16" location="'B.1 Established needs'!A1" display="B.1"/>
    <hyperlink ref="A17" location="'B.2 Combined needs'!A1" display="B.2"/>
    <hyperlink ref="A18" location="'B.3 Substance misuse comparison'!A1" display="B.3"/>
    <hyperlink ref="A8" location="'A.3 Nat_basic_all model'!A1" display="A.3"/>
    <hyperlink ref="A9" location="'A.4 Reg_basic_all model'!A1" display="A.4"/>
    <hyperlink ref="A10" location="'A.5 Nat_comp_below12wks model'!A1" display="A.5"/>
    <hyperlink ref="A11" location="'A.6 Reg_comp_below12wks model'!A1" display="A.6"/>
    <hyperlink ref="A12" location="'A.7 Nat_basic_below12wks model'!A1" display="A.7"/>
    <hyperlink ref="A13" location="'A.8 Reg_basic_below12wks model'!A1" display="A.8"/>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H1"/>
    </sheetView>
  </sheetViews>
  <sheetFormatPr defaultRowHeight="15" x14ac:dyDescent="0.25"/>
  <cols>
    <col min="1" max="1" width="42.7109375" style="41" bestFit="1" customWidth="1"/>
    <col min="2" max="3" width="9.140625" style="41"/>
    <col min="4" max="6" width="9.140625" style="41" customWidth="1"/>
    <col min="7" max="16384" width="9.140625" style="41"/>
  </cols>
  <sheetData>
    <row r="1" spans="1:11" x14ac:dyDescent="0.25">
      <c r="A1" s="71" t="s">
        <v>114</v>
      </c>
      <c r="B1" s="71"/>
      <c r="C1" s="71"/>
      <c r="D1" s="71"/>
      <c r="E1" s="71"/>
      <c r="F1" s="71"/>
      <c r="G1" s="71"/>
      <c r="H1" s="71"/>
      <c r="I1" s="56"/>
      <c r="J1" s="56"/>
      <c r="K1" s="56"/>
    </row>
    <row r="2" spans="1:11" x14ac:dyDescent="0.25">
      <c r="A2" s="40"/>
      <c r="B2" s="40"/>
      <c r="C2" s="40"/>
      <c r="D2" s="40"/>
      <c r="E2" s="40"/>
      <c r="F2" s="40"/>
      <c r="G2" s="40"/>
      <c r="H2" s="40"/>
      <c r="I2" s="40"/>
      <c r="J2" s="40"/>
      <c r="K2" s="40"/>
    </row>
    <row r="4" spans="1:11" x14ac:dyDescent="0.25">
      <c r="C4" s="43"/>
      <c r="D4" s="44"/>
      <c r="E4" s="45"/>
    </row>
    <row r="5" spans="1:11" x14ac:dyDescent="0.25">
      <c r="C5" s="43"/>
      <c r="D5" s="44"/>
      <c r="E5" s="45"/>
    </row>
    <row r="6" spans="1:11" x14ac:dyDescent="0.25">
      <c r="C6" s="43"/>
      <c r="D6" s="44"/>
      <c r="E6" s="45"/>
    </row>
    <row r="7" spans="1:11" x14ac:dyDescent="0.25">
      <c r="C7" s="43"/>
      <c r="D7" s="44"/>
      <c r="E7" s="45"/>
    </row>
    <row r="8" spans="1:11" x14ac:dyDescent="0.25">
      <c r="C8" s="43"/>
      <c r="D8" s="44"/>
      <c r="E8" s="45"/>
    </row>
    <row r="9" spans="1:11" x14ac:dyDescent="0.25">
      <c r="C9" s="43"/>
      <c r="D9" s="44"/>
      <c r="E9" s="45"/>
      <c r="G9" s="46"/>
      <c r="H9" s="46"/>
    </row>
    <row r="10" spans="1:11" x14ac:dyDescent="0.25">
      <c r="C10" s="43"/>
      <c r="D10" s="44"/>
      <c r="E10" s="45"/>
    </row>
    <row r="11" spans="1:11" x14ac:dyDescent="0.25">
      <c r="A11" s="55"/>
      <c r="B11" s="42"/>
      <c r="C11" s="48"/>
      <c r="D11" s="44"/>
      <c r="E11" s="45"/>
    </row>
    <row r="12" spans="1:11" x14ac:dyDescent="0.25">
      <c r="B12" s="42"/>
      <c r="C12" s="43"/>
      <c r="D12" s="44"/>
      <c r="E12" s="45"/>
    </row>
    <row r="13" spans="1:11" x14ac:dyDescent="0.25">
      <c r="B13" s="42"/>
      <c r="C13" s="43"/>
      <c r="D13" s="44"/>
      <c r="E13" s="45"/>
    </row>
    <row r="14" spans="1:11" x14ac:dyDescent="0.25">
      <c r="B14" s="42"/>
      <c r="D14" s="44"/>
      <c r="E14" s="44"/>
    </row>
    <row r="15" spans="1:11" x14ac:dyDescent="0.25">
      <c r="B15" s="42"/>
    </row>
    <row r="18" spans="1:10" x14ac:dyDescent="0.25">
      <c r="B18" s="46"/>
      <c r="C18" s="47"/>
      <c r="D18" s="46"/>
      <c r="E18" s="49"/>
      <c r="G18" s="46"/>
      <c r="H18" s="43"/>
      <c r="I18" s="46"/>
      <c r="J18" s="50"/>
    </row>
    <row r="19" spans="1:10" x14ac:dyDescent="0.25">
      <c r="B19" s="51"/>
      <c r="C19" s="52"/>
      <c r="D19" s="51"/>
      <c r="E19" s="51"/>
      <c r="G19" s="46"/>
      <c r="H19" s="43"/>
      <c r="I19" s="46"/>
      <c r="J19" s="50"/>
    </row>
    <row r="20" spans="1:10" x14ac:dyDescent="0.25">
      <c r="B20" s="51"/>
      <c r="C20" s="52"/>
      <c r="D20" s="51"/>
      <c r="E20" s="51"/>
      <c r="G20" s="46"/>
      <c r="H20" s="43"/>
      <c r="I20" s="46"/>
      <c r="J20" s="50"/>
    </row>
    <row r="21" spans="1:10" x14ac:dyDescent="0.25">
      <c r="B21" s="53"/>
      <c r="C21" s="42"/>
      <c r="D21" s="53"/>
      <c r="E21" s="53"/>
      <c r="F21" s="53"/>
      <c r="G21" s="46"/>
      <c r="H21" s="43"/>
      <c r="I21" s="46"/>
      <c r="J21" s="50"/>
    </row>
    <row r="22" spans="1:10" x14ac:dyDescent="0.25">
      <c r="B22" s="46"/>
      <c r="C22" s="47"/>
      <c r="D22" s="46"/>
      <c r="E22" s="49"/>
      <c r="G22" s="46"/>
      <c r="H22" s="43"/>
      <c r="I22" s="46"/>
      <c r="J22" s="50"/>
    </row>
    <row r="23" spans="1:10" x14ac:dyDescent="0.25">
      <c r="B23" s="46"/>
      <c r="C23" s="47"/>
      <c r="D23" s="46"/>
      <c r="E23" s="49"/>
      <c r="G23" s="46"/>
      <c r="H23" s="43"/>
      <c r="I23" s="46"/>
      <c r="J23" s="50"/>
    </row>
    <row r="24" spans="1:10" x14ac:dyDescent="0.25">
      <c r="B24" s="46"/>
      <c r="C24" s="47"/>
      <c r="D24" s="46"/>
      <c r="E24" s="49"/>
      <c r="G24" s="46"/>
      <c r="H24" s="43"/>
      <c r="I24" s="46"/>
      <c r="J24" s="50"/>
    </row>
    <row r="25" spans="1:10" x14ac:dyDescent="0.25">
      <c r="B25" s="46"/>
      <c r="C25" s="47"/>
      <c r="D25" s="46"/>
      <c r="E25" s="49"/>
      <c r="G25" s="46"/>
      <c r="H25" s="43"/>
      <c r="I25" s="46"/>
      <c r="J25" s="50"/>
    </row>
    <row r="27" spans="1:10" x14ac:dyDescent="0.25">
      <c r="A27" s="2"/>
    </row>
    <row r="28" spans="1:10" x14ac:dyDescent="0.25">
      <c r="A28" s="58"/>
      <c r="B28" s="61" t="s">
        <v>121</v>
      </c>
      <c r="C28" s="57"/>
      <c r="D28" s="57"/>
      <c r="E28" s="57"/>
      <c r="F28" s="57"/>
    </row>
    <row r="29" spans="1:10" x14ac:dyDescent="0.25">
      <c r="A29" s="59" t="s">
        <v>96</v>
      </c>
      <c r="B29" s="60">
        <f>109/224</f>
        <v>0.48660714285714285</v>
      </c>
      <c r="C29" s="57"/>
      <c r="D29" s="57"/>
      <c r="E29" s="57"/>
      <c r="F29" s="57"/>
    </row>
    <row r="30" spans="1:10" x14ac:dyDescent="0.25">
      <c r="A30" s="58" t="s">
        <v>112</v>
      </c>
      <c r="B30" s="60">
        <f>77/224</f>
        <v>0.34375</v>
      </c>
      <c r="C30" s="57"/>
      <c r="D30" s="57"/>
      <c r="E30" s="57"/>
      <c r="F30" s="57"/>
    </row>
    <row r="31" spans="1:10" x14ac:dyDescent="0.25">
      <c r="A31" s="58" t="s">
        <v>108</v>
      </c>
      <c r="B31" s="60">
        <f>72/224</f>
        <v>0.32142857142857145</v>
      </c>
      <c r="C31" s="57"/>
      <c r="D31" s="57"/>
      <c r="E31" s="57"/>
      <c r="F31" s="57"/>
    </row>
    <row r="32" spans="1:10" x14ac:dyDescent="0.25">
      <c r="A32" s="58" t="s">
        <v>110</v>
      </c>
      <c r="B32" s="60">
        <f>67/224</f>
        <v>0.29910714285714285</v>
      </c>
      <c r="C32" s="57"/>
      <c r="D32" s="57"/>
      <c r="E32" s="57"/>
      <c r="F32" s="57"/>
    </row>
    <row r="33" spans="1:6" x14ac:dyDescent="0.25">
      <c r="A33" s="58" t="s">
        <v>113</v>
      </c>
      <c r="B33" s="60">
        <f>46/224</f>
        <v>0.20535714285714285</v>
      </c>
      <c r="C33" s="57"/>
      <c r="D33" s="57"/>
      <c r="E33" s="57"/>
      <c r="F33" s="57"/>
    </row>
    <row r="34" spans="1:6" x14ac:dyDescent="0.25">
      <c r="A34" s="59" t="s">
        <v>124</v>
      </c>
      <c r="B34" s="60">
        <f>44/224</f>
        <v>0.19642857142857142</v>
      </c>
      <c r="C34" s="57"/>
      <c r="D34" s="57"/>
      <c r="E34" s="57"/>
      <c r="F34" s="57"/>
    </row>
    <row r="35" spans="1:6" x14ac:dyDescent="0.25">
      <c r="A35" s="58" t="s">
        <v>111</v>
      </c>
      <c r="B35" s="60">
        <f>42/224</f>
        <v>0.1875</v>
      </c>
    </row>
  </sheetData>
  <sortState ref="A29:B35">
    <sortCondition descending="1" ref="B4:B10"/>
  </sortState>
  <mergeCells count="1">
    <mergeCell ref="A1:H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B1"/>
    </sheetView>
  </sheetViews>
  <sheetFormatPr defaultRowHeight="15" x14ac:dyDescent="0.25"/>
  <cols>
    <col min="1" max="1" width="95.42578125" bestFit="1" customWidth="1"/>
  </cols>
  <sheetData>
    <row r="1" spans="1:11" x14ac:dyDescent="0.25">
      <c r="A1" s="71" t="s">
        <v>130</v>
      </c>
      <c r="B1" s="71"/>
      <c r="C1" s="56"/>
      <c r="D1" s="56"/>
      <c r="E1" s="56"/>
      <c r="F1" s="56"/>
      <c r="G1" s="56"/>
      <c r="H1" s="56"/>
      <c r="I1" s="56"/>
      <c r="J1" s="56"/>
      <c r="K1" s="56"/>
    </row>
    <row r="3" spans="1:11" s="41" customFormat="1" x14ac:dyDescent="0.25"/>
    <row r="4" spans="1:11" s="41" customFormat="1" ht="15" customHeight="1" x14ac:dyDescent="0.25">
      <c r="C4" s="43"/>
      <c r="D4" s="44"/>
      <c r="E4" s="45"/>
    </row>
    <row r="5" spans="1:11" s="41" customFormat="1" ht="15" customHeight="1" x14ac:dyDescent="0.25">
      <c r="C5" s="43"/>
      <c r="D5" s="44"/>
      <c r="E5" s="45"/>
    </row>
    <row r="6" spans="1:11" s="41" customFormat="1" ht="15" customHeight="1" x14ac:dyDescent="0.25">
      <c r="C6" s="43"/>
      <c r="D6" s="44"/>
      <c r="E6" s="45"/>
    </row>
    <row r="7" spans="1:11" s="41" customFormat="1" ht="15" customHeight="1" x14ac:dyDescent="0.25">
      <c r="C7" s="43"/>
      <c r="D7" s="44"/>
      <c r="E7" s="45"/>
    </row>
    <row r="8" spans="1:11" s="41" customFormat="1" ht="15" customHeight="1" x14ac:dyDescent="0.25">
      <c r="C8" s="43"/>
      <c r="D8" s="44"/>
      <c r="E8" s="45"/>
    </row>
    <row r="30" spans="1:2" x14ac:dyDescent="0.25">
      <c r="A30" s="58"/>
      <c r="B30" s="58" t="s">
        <v>120</v>
      </c>
    </row>
    <row r="31" spans="1:2" x14ac:dyDescent="0.25">
      <c r="A31" s="59" t="s">
        <v>116</v>
      </c>
      <c r="B31" s="60">
        <f>52/224</f>
        <v>0.23214285714285715</v>
      </c>
    </row>
    <row r="32" spans="1:2" x14ac:dyDescent="0.25">
      <c r="A32" s="59" t="s">
        <v>118</v>
      </c>
      <c r="B32" s="60">
        <f>48/224</f>
        <v>0.21428571428571427</v>
      </c>
    </row>
    <row r="33" spans="1:2" x14ac:dyDescent="0.25">
      <c r="A33" s="59" t="s">
        <v>115</v>
      </c>
      <c r="B33" s="60">
        <f>47/224</f>
        <v>0.20982142857142858</v>
      </c>
    </row>
    <row r="34" spans="1:2" x14ac:dyDescent="0.25">
      <c r="A34" s="59" t="s">
        <v>117</v>
      </c>
      <c r="B34" s="60">
        <f>30/224</f>
        <v>0.13392857142857142</v>
      </c>
    </row>
    <row r="35" spans="1:2" x14ac:dyDescent="0.25">
      <c r="A35" s="59" t="s">
        <v>119</v>
      </c>
      <c r="B35" s="60">
        <f>25/224</f>
        <v>0.11160714285714286</v>
      </c>
    </row>
  </sheetData>
  <sortState ref="A31:B35">
    <sortCondition descending="1" ref="B4:B8"/>
  </sortState>
  <mergeCells count="1">
    <mergeCell ref="A1:B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election sqref="A1:I1"/>
    </sheetView>
  </sheetViews>
  <sheetFormatPr defaultRowHeight="15" x14ac:dyDescent="0.25"/>
  <cols>
    <col min="1" max="1" width="7.7109375" bestFit="1" customWidth="1"/>
    <col min="2" max="2" width="68.5703125" bestFit="1" customWidth="1"/>
  </cols>
  <sheetData>
    <row r="1" spans="1:16" x14ac:dyDescent="0.25">
      <c r="A1" s="71" t="s">
        <v>131</v>
      </c>
      <c r="B1" s="71"/>
      <c r="C1" s="71"/>
      <c r="D1" s="71"/>
      <c r="E1" s="71"/>
      <c r="F1" s="71"/>
      <c r="G1" s="71"/>
      <c r="H1" s="71"/>
      <c r="I1" s="71"/>
      <c r="J1" s="56"/>
      <c r="K1" s="56"/>
      <c r="L1" s="56"/>
      <c r="M1" s="56"/>
      <c r="N1" s="56"/>
      <c r="O1" s="56"/>
      <c r="P1" s="56"/>
    </row>
    <row r="3" spans="1:16" s="41" customFormat="1" x14ac:dyDescent="0.25"/>
    <row r="4" spans="1:16" s="41" customFormat="1" ht="15" customHeight="1" x14ac:dyDescent="0.25">
      <c r="D4" s="43"/>
      <c r="E4" s="44"/>
      <c r="F4" s="45"/>
    </row>
    <row r="5" spans="1:16" s="41" customFormat="1" ht="15" customHeight="1" x14ac:dyDescent="0.25">
      <c r="D5" s="43"/>
      <c r="E5" s="44"/>
      <c r="F5" s="45"/>
    </row>
    <row r="6" spans="1:16" s="41" customFormat="1" ht="15" customHeight="1" x14ac:dyDescent="0.25">
      <c r="D6" s="43"/>
      <c r="E6" s="44"/>
      <c r="F6" s="45"/>
    </row>
    <row r="7" spans="1:16" s="41" customFormat="1" ht="15" customHeight="1" x14ac:dyDescent="0.25">
      <c r="D7" s="43"/>
      <c r="E7" s="44"/>
      <c r="F7" s="45"/>
    </row>
    <row r="31" spans="1:3" x14ac:dyDescent="0.25">
      <c r="A31" s="58"/>
      <c r="B31" s="58"/>
      <c r="C31" s="58" t="s">
        <v>127</v>
      </c>
    </row>
    <row r="32" spans="1:3" x14ac:dyDescent="0.25">
      <c r="A32" s="103" t="s">
        <v>128</v>
      </c>
      <c r="B32" s="59" t="s">
        <v>123</v>
      </c>
      <c r="C32" s="60">
        <f>109/224</f>
        <v>0.48660714285714285</v>
      </c>
    </row>
    <row r="33" spans="1:3" x14ac:dyDescent="0.25">
      <c r="A33" s="103"/>
      <c r="B33" s="59" t="s">
        <v>122</v>
      </c>
      <c r="C33" s="60">
        <f>110/224</f>
        <v>0.49107142857142855</v>
      </c>
    </row>
    <row r="34" spans="1:3" x14ac:dyDescent="0.25">
      <c r="A34" s="103" t="s">
        <v>129</v>
      </c>
      <c r="B34" s="59" t="s">
        <v>125</v>
      </c>
      <c r="C34" s="60">
        <f>31/224</f>
        <v>0.13839285714285715</v>
      </c>
    </row>
    <row r="35" spans="1:3" x14ac:dyDescent="0.25">
      <c r="A35" s="103"/>
      <c r="B35" s="59" t="s">
        <v>126</v>
      </c>
      <c r="C35" s="60">
        <f>32/224</f>
        <v>0.14285714285714285</v>
      </c>
    </row>
  </sheetData>
  <mergeCells count="3">
    <mergeCell ref="A32:A33"/>
    <mergeCell ref="A34:A35"/>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workbookViewId="0">
      <selection sqref="A1:E1"/>
    </sheetView>
  </sheetViews>
  <sheetFormatPr defaultRowHeight="15" x14ac:dyDescent="0.25"/>
  <cols>
    <col min="1" max="1" width="60.7109375" customWidth="1"/>
    <col min="2" max="4" width="12.7109375" customWidth="1"/>
    <col min="5" max="5" width="9.140625" customWidth="1"/>
  </cols>
  <sheetData>
    <row r="1" spans="1:6" x14ac:dyDescent="0.25">
      <c r="A1" s="71" t="s">
        <v>40</v>
      </c>
      <c r="B1" s="71"/>
      <c r="C1" s="71"/>
      <c r="D1" s="71"/>
      <c r="E1" s="71"/>
    </row>
    <row r="2" spans="1:6" ht="15" customHeight="1" thickBot="1" x14ac:dyDescent="0.3">
      <c r="A2" s="2"/>
    </row>
    <row r="3" spans="1:6" ht="45" customHeight="1" thickBot="1" x14ac:dyDescent="0.3">
      <c r="A3" s="1"/>
      <c r="B3" s="38" t="s">
        <v>0</v>
      </c>
      <c r="C3" s="38" t="s">
        <v>1</v>
      </c>
      <c r="D3" s="38" t="s">
        <v>2</v>
      </c>
    </row>
    <row r="4" spans="1:6" ht="15" customHeight="1" thickBot="1" x14ac:dyDescent="0.3">
      <c r="A4" s="16" t="s">
        <v>3</v>
      </c>
      <c r="B4" s="17">
        <v>252</v>
      </c>
      <c r="C4" s="17">
        <v>570254</v>
      </c>
      <c r="D4" s="18"/>
      <c r="F4" s="10"/>
    </row>
    <row r="5" spans="1:6" ht="15" customHeight="1" thickBot="1" x14ac:dyDescent="0.3">
      <c r="A5" s="19" t="s">
        <v>4</v>
      </c>
      <c r="B5" s="20"/>
      <c r="C5" s="20"/>
      <c r="D5" s="21"/>
    </row>
    <row r="6" spans="1:6" ht="15" customHeight="1" thickBot="1" x14ac:dyDescent="0.3">
      <c r="A6" s="13" t="s">
        <v>5</v>
      </c>
      <c r="B6" s="22">
        <v>0.94841269841269804</v>
      </c>
      <c r="C6" s="22">
        <v>0.94820972429481198</v>
      </c>
      <c r="D6" s="23">
        <v>9.1586340591649898E-2</v>
      </c>
    </row>
    <row r="7" spans="1:6" ht="15" customHeight="1" thickBot="1" x14ac:dyDescent="0.3">
      <c r="A7" s="13" t="s">
        <v>81</v>
      </c>
      <c r="B7" s="22">
        <v>5.1587301587301598E-2</v>
      </c>
      <c r="C7" s="22">
        <v>5.1790275705188099E-2</v>
      </c>
      <c r="D7" s="23">
        <v>-9.1586340591609194E-2</v>
      </c>
    </row>
    <row r="8" spans="1:6" ht="15" customHeight="1" thickBot="1" x14ac:dyDescent="0.3">
      <c r="A8" s="19" t="s">
        <v>6</v>
      </c>
      <c r="B8" s="20"/>
      <c r="C8" s="20"/>
      <c r="D8" s="23"/>
    </row>
    <row r="9" spans="1:6" ht="15" customHeight="1" thickBot="1" x14ac:dyDescent="0.3">
      <c r="A9" s="13" t="s">
        <v>83</v>
      </c>
      <c r="B9" s="22">
        <v>0.96031746031746001</v>
      </c>
      <c r="C9" s="22">
        <v>0.964428233433132</v>
      </c>
      <c r="D9" s="23">
        <v>-2.1580768778131798</v>
      </c>
    </row>
    <row r="10" spans="1:6" ht="15" customHeight="1" thickBot="1" x14ac:dyDescent="0.3">
      <c r="A10" s="13" t="s">
        <v>82</v>
      </c>
      <c r="B10" s="22">
        <v>3.9682539682539701E-2</v>
      </c>
      <c r="C10" s="22">
        <v>3.5571766566867502E-2</v>
      </c>
      <c r="D10" s="23">
        <v>2.1580768778132402</v>
      </c>
    </row>
    <row r="11" spans="1:6" ht="15" customHeight="1" thickBot="1" x14ac:dyDescent="0.3">
      <c r="A11" s="19" t="s">
        <v>7</v>
      </c>
      <c r="B11" s="20"/>
      <c r="C11" s="20"/>
      <c r="D11" s="23"/>
    </row>
    <row r="12" spans="1:6" ht="15" customHeight="1" thickBot="1" x14ac:dyDescent="0.3">
      <c r="A12" s="13" t="s">
        <v>80</v>
      </c>
      <c r="B12" s="22">
        <v>0.146825396825397</v>
      </c>
      <c r="C12" s="22">
        <v>0.14461445357570801</v>
      </c>
      <c r="D12" s="23">
        <v>0.62600854331720701</v>
      </c>
    </row>
    <row r="13" spans="1:6" ht="15" customHeight="1" thickBot="1" x14ac:dyDescent="0.3">
      <c r="A13" s="13" t="s">
        <v>8</v>
      </c>
      <c r="B13" s="24">
        <v>0.85317460317460303</v>
      </c>
      <c r="C13" s="24">
        <v>0.85538554642429199</v>
      </c>
      <c r="D13" s="23">
        <v>-0.62600854331718303</v>
      </c>
    </row>
    <row r="14" spans="1:6" ht="15" customHeight="1" thickBot="1" x14ac:dyDescent="0.3">
      <c r="A14" s="19" t="s">
        <v>9</v>
      </c>
      <c r="B14" s="20"/>
      <c r="C14" s="20"/>
      <c r="D14" s="25"/>
    </row>
    <row r="15" spans="1:6" ht="15" customHeight="1" thickBot="1" x14ac:dyDescent="0.3">
      <c r="A15" s="13" t="s">
        <v>84</v>
      </c>
      <c r="B15" s="26">
        <v>32.988095238095198</v>
      </c>
      <c r="C15" s="26">
        <v>33.085162543974299</v>
      </c>
      <c r="D15" s="23">
        <v>-1.4499630745965</v>
      </c>
    </row>
    <row r="16" spans="1:6" ht="15" customHeight="1" thickBot="1" x14ac:dyDescent="0.3">
      <c r="A16" s="13" t="s">
        <v>85</v>
      </c>
      <c r="B16" s="26">
        <v>15.6071428571429</v>
      </c>
      <c r="C16" s="26">
        <v>15.552791663819701</v>
      </c>
      <c r="D16" s="23">
        <v>1.32466406755318</v>
      </c>
    </row>
    <row r="17" spans="1:6" ht="15" customHeight="1" thickBot="1" x14ac:dyDescent="0.3">
      <c r="A17" s="27" t="s">
        <v>64</v>
      </c>
      <c r="B17" s="20"/>
      <c r="C17" s="20"/>
      <c r="D17" s="28"/>
    </row>
    <row r="18" spans="1:6" ht="15" customHeight="1" thickBot="1" x14ac:dyDescent="0.3">
      <c r="A18" s="39" t="s">
        <v>28</v>
      </c>
      <c r="B18" s="22">
        <v>0.24603174603174599</v>
      </c>
      <c r="C18" s="22">
        <v>0.246748228737217</v>
      </c>
      <c r="D18" s="23">
        <v>-0.166105589915783</v>
      </c>
    </row>
    <row r="19" spans="1:6" ht="15" customHeight="1" thickBot="1" x14ac:dyDescent="0.3">
      <c r="A19" s="14" t="s">
        <v>10</v>
      </c>
      <c r="B19" s="22">
        <v>0.28968253968253999</v>
      </c>
      <c r="C19" s="22">
        <v>0.288076005713023</v>
      </c>
      <c r="D19" s="23">
        <v>0.35409749710939298</v>
      </c>
    </row>
    <row r="20" spans="1:6" ht="15" customHeight="1" thickBot="1" x14ac:dyDescent="0.3">
      <c r="A20" s="14" t="s">
        <v>68</v>
      </c>
      <c r="B20" s="22">
        <v>0.28571428571428598</v>
      </c>
      <c r="C20" s="22">
        <v>0.28276838841532798</v>
      </c>
      <c r="D20" s="23">
        <v>0.65246089250450101</v>
      </c>
    </row>
    <row r="21" spans="1:6" ht="15" customHeight="1" thickBot="1" x14ac:dyDescent="0.3">
      <c r="A21" s="14" t="s">
        <v>69</v>
      </c>
      <c r="B21" s="22">
        <v>7.5396825396825407E-2</v>
      </c>
      <c r="C21" s="22">
        <v>7.6551592070131902E-2</v>
      </c>
      <c r="D21" s="23">
        <v>-0.43539750427269902</v>
      </c>
    </row>
    <row r="22" spans="1:6" ht="15" customHeight="1" thickBot="1" x14ac:dyDescent="0.3">
      <c r="A22" s="15" t="s">
        <v>76</v>
      </c>
      <c r="B22" s="22">
        <v>5.1587301587301598E-2</v>
      </c>
      <c r="C22" s="22">
        <v>5.1142955428552399E-2</v>
      </c>
      <c r="D22" s="23">
        <v>0.20109394714707199</v>
      </c>
    </row>
    <row r="23" spans="1:6" ht="15" customHeight="1" thickBot="1" x14ac:dyDescent="0.3">
      <c r="A23" s="15" t="s">
        <v>75</v>
      </c>
      <c r="B23" s="22">
        <v>5.1587301587301598E-2</v>
      </c>
      <c r="C23" s="22">
        <v>5.4712829635746203E-2</v>
      </c>
      <c r="D23" s="23">
        <v>-1.3919259363543599</v>
      </c>
    </row>
    <row r="24" spans="1:6" ht="15" customHeight="1" thickBot="1" x14ac:dyDescent="0.3">
      <c r="A24" s="29" t="s">
        <v>89</v>
      </c>
      <c r="B24" s="20"/>
      <c r="C24" s="20"/>
      <c r="D24" s="28"/>
    </row>
    <row r="25" spans="1:6" ht="15" customHeight="1" thickBot="1" x14ac:dyDescent="0.3">
      <c r="A25" s="30" t="s">
        <v>90</v>
      </c>
      <c r="B25" s="22">
        <v>0.19841269841269801</v>
      </c>
      <c r="C25" s="22">
        <v>0.19841269841269801</v>
      </c>
      <c r="D25" s="23">
        <v>1.2514843515422699E-13</v>
      </c>
      <c r="F25" s="2"/>
    </row>
    <row r="26" spans="1:6" ht="15" customHeight="1" thickBot="1" x14ac:dyDescent="0.3">
      <c r="A26" s="30" t="s">
        <v>91</v>
      </c>
      <c r="B26" s="22">
        <v>0.25396825396825401</v>
      </c>
      <c r="C26" s="22">
        <v>0.251575382377909</v>
      </c>
      <c r="D26" s="23">
        <v>0.55003659049739195</v>
      </c>
      <c r="F26" s="2"/>
    </row>
    <row r="27" spans="1:6" ht="15" customHeight="1" thickBot="1" x14ac:dyDescent="0.3">
      <c r="A27" s="30" t="s">
        <v>92</v>
      </c>
      <c r="B27" s="22">
        <v>0.39682539682539703</v>
      </c>
      <c r="C27" s="22">
        <v>0.40243739320899502</v>
      </c>
      <c r="D27" s="23">
        <v>-1.1445889534306399</v>
      </c>
      <c r="F27" s="2"/>
    </row>
    <row r="28" spans="1:6" ht="15" customHeight="1" thickBot="1" x14ac:dyDescent="0.3">
      <c r="A28" s="30" t="s">
        <v>93</v>
      </c>
      <c r="B28" s="22">
        <v>0.15079365079365101</v>
      </c>
      <c r="C28" s="22">
        <v>0.147574526000397</v>
      </c>
      <c r="D28" s="23">
        <v>0.90265589146947001</v>
      </c>
      <c r="F28" s="2"/>
    </row>
    <row r="29" spans="1:6" ht="15" customHeight="1" thickBot="1" x14ac:dyDescent="0.3">
      <c r="A29" s="37" t="s">
        <v>74</v>
      </c>
      <c r="B29" s="20"/>
      <c r="C29" s="20"/>
      <c r="D29" s="28"/>
      <c r="F29" s="2"/>
    </row>
    <row r="30" spans="1:6" ht="15" customHeight="1" thickBot="1" x14ac:dyDescent="0.3">
      <c r="A30" s="15" t="s">
        <v>73</v>
      </c>
      <c r="B30" s="31">
        <v>-0.173271473551558</v>
      </c>
      <c r="C30" s="31">
        <v>-0.169127368206755</v>
      </c>
      <c r="D30" s="23">
        <v>-0.87315276244454798</v>
      </c>
      <c r="F30" s="2"/>
    </row>
    <row r="31" spans="1:6" ht="15" customHeight="1" thickBot="1" x14ac:dyDescent="0.3">
      <c r="A31" s="13" t="s">
        <v>11</v>
      </c>
      <c r="B31" s="26">
        <v>60.5555555555556</v>
      </c>
      <c r="C31" s="26">
        <v>60.996572418353999</v>
      </c>
      <c r="D31" s="23">
        <v>-1.1889488801246699</v>
      </c>
      <c r="F31" s="2"/>
    </row>
    <row r="32" spans="1:6" ht="15" customHeight="1" thickBot="1" x14ac:dyDescent="0.3">
      <c r="A32" s="13" t="s">
        <v>12</v>
      </c>
      <c r="B32" s="26">
        <v>23.206349206349199</v>
      </c>
      <c r="C32" s="26">
        <v>23.2778839215262</v>
      </c>
      <c r="D32" s="23">
        <v>-0.59861530231265803</v>
      </c>
      <c r="F32" s="2"/>
    </row>
    <row r="33" spans="1:6" ht="15" customHeight="1" thickBot="1" x14ac:dyDescent="0.3">
      <c r="A33" s="13" t="s">
        <v>13</v>
      </c>
      <c r="B33" s="26">
        <v>8.4444444444444393</v>
      </c>
      <c r="C33" s="26">
        <v>8.4062984526570297</v>
      </c>
      <c r="D33" s="23">
        <v>0.62487560492016803</v>
      </c>
      <c r="F33" s="2"/>
    </row>
    <row r="34" spans="1:6" ht="15" customHeight="1" thickBot="1" x14ac:dyDescent="0.3">
      <c r="A34" s="13" t="s">
        <v>14</v>
      </c>
      <c r="B34" s="28">
        <v>6.4047619047619104</v>
      </c>
      <c r="C34" s="28">
        <v>6.4824134185153799</v>
      </c>
      <c r="D34" s="23">
        <v>-1.82471878741986</v>
      </c>
      <c r="F34" s="2"/>
    </row>
    <row r="35" spans="1:6" ht="15" customHeight="1" thickBot="1" x14ac:dyDescent="0.3">
      <c r="A35" s="19" t="s">
        <v>65</v>
      </c>
      <c r="B35" s="20"/>
      <c r="C35" s="20"/>
      <c r="D35" s="28"/>
      <c r="F35" s="2"/>
    </row>
    <row r="36" spans="1:6" ht="15" customHeight="1" thickBot="1" x14ac:dyDescent="0.3">
      <c r="A36" s="32" t="s">
        <v>15</v>
      </c>
      <c r="B36" s="22">
        <v>0.158730158730159</v>
      </c>
      <c r="C36" s="22">
        <v>0.156115862842996</v>
      </c>
      <c r="D36" s="23">
        <v>0.71709811009451796</v>
      </c>
      <c r="F36" s="2"/>
    </row>
    <row r="37" spans="1:6" ht="15" customHeight="1" thickBot="1" x14ac:dyDescent="0.3">
      <c r="A37" s="32" t="s">
        <v>16</v>
      </c>
      <c r="B37" s="22">
        <v>0.107142857142857</v>
      </c>
      <c r="C37" s="22">
        <v>0.10523715730955201</v>
      </c>
      <c r="D37" s="23">
        <v>0.6179475257589</v>
      </c>
      <c r="F37" s="2"/>
    </row>
    <row r="38" spans="1:6" ht="15" customHeight="1" thickBot="1" x14ac:dyDescent="0.3">
      <c r="A38" s="33" t="s">
        <v>86</v>
      </c>
      <c r="B38" s="22">
        <v>0.71428571428571397</v>
      </c>
      <c r="C38" s="22">
        <v>0.71725466786103398</v>
      </c>
      <c r="D38" s="23">
        <v>-0.65757550325796998</v>
      </c>
      <c r="F38" s="2"/>
    </row>
    <row r="39" spans="1:6" ht="15" customHeight="1" thickBot="1" x14ac:dyDescent="0.3">
      <c r="A39" s="32" t="s">
        <v>88</v>
      </c>
      <c r="B39" s="22">
        <v>0.50793650793650802</v>
      </c>
      <c r="C39" s="22">
        <v>0.50362718657829697</v>
      </c>
      <c r="D39" s="23">
        <v>0.86106278180592499</v>
      </c>
      <c r="F39" s="2"/>
    </row>
    <row r="40" spans="1:6" ht="15" customHeight="1" thickBot="1" x14ac:dyDescent="0.3">
      <c r="A40" s="32" t="s">
        <v>17</v>
      </c>
      <c r="B40" s="22">
        <v>0.32936507936507903</v>
      </c>
      <c r="C40" s="22">
        <v>0.337168060392603</v>
      </c>
      <c r="D40" s="23">
        <v>-1.65374582192817</v>
      </c>
      <c r="F40" s="2"/>
    </row>
    <row r="41" spans="1:6" ht="15" customHeight="1" thickBot="1" x14ac:dyDescent="0.3">
      <c r="A41" s="16" t="s">
        <v>94</v>
      </c>
      <c r="B41" s="22"/>
      <c r="C41" s="22"/>
      <c r="D41" s="23"/>
      <c r="F41" s="2"/>
    </row>
    <row r="42" spans="1:6" ht="15" customHeight="1" thickBot="1" x14ac:dyDescent="0.3">
      <c r="A42" s="32" t="s">
        <v>95</v>
      </c>
      <c r="B42" s="22">
        <v>0.86111111111111105</v>
      </c>
      <c r="C42" s="22">
        <v>0.86423182693150902</v>
      </c>
      <c r="D42" s="23">
        <v>-0.90576248850419605</v>
      </c>
      <c r="F42" s="2"/>
    </row>
    <row r="43" spans="1:6" ht="15" customHeight="1" thickBot="1" x14ac:dyDescent="0.3">
      <c r="A43" s="32" t="s">
        <v>96</v>
      </c>
      <c r="B43" s="22">
        <v>0.432539682539683</v>
      </c>
      <c r="C43" s="22">
        <v>0.431556861330532</v>
      </c>
      <c r="D43" s="23">
        <v>0.19820545127108899</v>
      </c>
      <c r="F43" s="54"/>
    </row>
    <row r="44" spans="1:6" ht="15" customHeight="1" thickBot="1" x14ac:dyDescent="0.3">
      <c r="A44" s="32" t="s">
        <v>97</v>
      </c>
      <c r="B44" s="22">
        <v>0.25</v>
      </c>
      <c r="C44" s="22">
        <v>0.254919248230909</v>
      </c>
      <c r="D44" s="23">
        <v>-1.13124841923065</v>
      </c>
    </row>
    <row r="45" spans="1:6" ht="15" customHeight="1" thickBot="1" x14ac:dyDescent="0.3">
      <c r="A45" s="34" t="s">
        <v>98</v>
      </c>
      <c r="B45" s="22">
        <v>0.31349206349206299</v>
      </c>
      <c r="C45" s="22">
        <v>0.31967023987888499</v>
      </c>
      <c r="D45" s="23">
        <v>-1.32693282680612</v>
      </c>
    </row>
    <row r="46" spans="1:6" ht="15" customHeight="1" thickBot="1" x14ac:dyDescent="0.3">
      <c r="A46" s="32" t="s">
        <v>124</v>
      </c>
      <c r="B46" s="22">
        <v>0.170634920634921</v>
      </c>
      <c r="C46" s="22">
        <v>0.17456498326426301</v>
      </c>
      <c r="D46" s="23">
        <v>-1.0389482287535601</v>
      </c>
    </row>
    <row r="47" spans="1:6" ht="15" customHeight="1" thickBot="1" x14ac:dyDescent="0.3">
      <c r="A47" s="32" t="s">
        <v>99</v>
      </c>
      <c r="B47" s="22">
        <v>0.297619047619048</v>
      </c>
      <c r="C47" s="22">
        <v>0.30004821004568499</v>
      </c>
      <c r="D47" s="23">
        <v>-0.53014739455018001</v>
      </c>
      <c r="F47" s="2"/>
    </row>
    <row r="48" spans="1:6" ht="15" customHeight="1" thickBot="1" x14ac:dyDescent="0.3">
      <c r="A48" s="32" t="s">
        <v>100</v>
      </c>
      <c r="B48" s="22">
        <v>0.63888888888888895</v>
      </c>
      <c r="C48" s="22">
        <v>0.64533559229486304</v>
      </c>
      <c r="D48" s="23">
        <v>-1.34347545468264</v>
      </c>
      <c r="F48" s="2"/>
    </row>
    <row r="49" spans="1:6" ht="15" customHeight="1" thickBot="1" x14ac:dyDescent="0.3">
      <c r="A49" s="32" t="s">
        <v>102</v>
      </c>
      <c r="B49" s="22">
        <v>0.16666666666666699</v>
      </c>
      <c r="C49" s="22">
        <v>0.165044155144147</v>
      </c>
      <c r="D49" s="23">
        <v>0.43577718191235598</v>
      </c>
      <c r="F49" s="2"/>
    </row>
    <row r="50" spans="1:6" ht="15" customHeight="1" thickBot="1" x14ac:dyDescent="0.3">
      <c r="A50" s="32" t="s">
        <v>101</v>
      </c>
      <c r="B50" s="22">
        <v>8.3333333333333301E-2</v>
      </c>
      <c r="C50" s="22">
        <v>8.2072985025972101E-2</v>
      </c>
      <c r="D50" s="23">
        <v>0.457125647776981</v>
      </c>
      <c r="F50" s="2"/>
    </row>
    <row r="51" spans="1:6" ht="15" customHeight="1" thickBot="1" x14ac:dyDescent="0.3">
      <c r="A51" s="32" t="s">
        <v>103</v>
      </c>
      <c r="B51" s="22">
        <v>0.30555555555555602</v>
      </c>
      <c r="C51" s="22">
        <v>0.30540675459497102</v>
      </c>
      <c r="D51" s="23">
        <v>3.2272624078409098E-2</v>
      </c>
      <c r="F51" s="2"/>
    </row>
    <row r="52" spans="1:6" ht="15" customHeight="1" thickBot="1" x14ac:dyDescent="0.3">
      <c r="A52" s="32" t="s">
        <v>104</v>
      </c>
      <c r="B52" s="22">
        <v>0.21031746031745999</v>
      </c>
      <c r="C52" s="22">
        <v>0.21757060515205501</v>
      </c>
      <c r="D52" s="23">
        <v>-1.7669920667002701</v>
      </c>
      <c r="F52" s="2"/>
    </row>
    <row r="53" spans="1:6" ht="15" customHeight="1" thickBot="1" x14ac:dyDescent="0.3">
      <c r="A53" s="32" t="s">
        <v>105</v>
      </c>
      <c r="B53" s="22">
        <v>0.214285714285714</v>
      </c>
      <c r="C53" s="22">
        <v>0.21515653395059001</v>
      </c>
      <c r="D53" s="23">
        <v>-0.21185688529347499</v>
      </c>
      <c r="F53" s="2"/>
    </row>
    <row r="54" spans="1:6" ht="15" customHeight="1" thickBot="1" x14ac:dyDescent="0.3">
      <c r="A54" s="32" t="s">
        <v>106</v>
      </c>
      <c r="B54" s="22">
        <v>1.58730158730159E-2</v>
      </c>
      <c r="C54" s="22">
        <v>1.58573642812058E-2</v>
      </c>
      <c r="D54" s="23">
        <v>1.2513280975054501E-2</v>
      </c>
      <c r="F54" s="2"/>
    </row>
    <row r="55" spans="1:6" ht="15" customHeight="1" thickBot="1" x14ac:dyDescent="0.3">
      <c r="A55" s="35" t="s">
        <v>18</v>
      </c>
      <c r="B55" s="36"/>
      <c r="C55" s="36"/>
      <c r="D55" s="36"/>
    </row>
    <row r="56" spans="1:6" ht="15" customHeight="1" x14ac:dyDescent="0.25">
      <c r="A56" s="90" t="s">
        <v>77</v>
      </c>
      <c r="B56" s="91"/>
      <c r="C56" s="91"/>
      <c r="D56" s="92"/>
    </row>
    <row r="57" spans="1:6" ht="15" customHeight="1" x14ac:dyDescent="0.25">
      <c r="A57" s="72" t="s">
        <v>79</v>
      </c>
      <c r="B57" s="73"/>
      <c r="C57" s="73"/>
      <c r="D57" s="74"/>
    </row>
    <row r="58" spans="1:6" ht="15" customHeight="1" x14ac:dyDescent="0.25">
      <c r="A58" s="93" t="s">
        <v>70</v>
      </c>
      <c r="B58" s="94"/>
      <c r="C58" s="94"/>
      <c r="D58" s="95"/>
    </row>
    <row r="59" spans="1:6" ht="15" customHeight="1" x14ac:dyDescent="0.25">
      <c r="A59" s="93" t="s">
        <v>78</v>
      </c>
      <c r="B59" s="94"/>
      <c r="C59" s="94"/>
      <c r="D59" s="95"/>
    </row>
    <row r="60" spans="1:6" ht="15" customHeight="1" x14ac:dyDescent="0.25">
      <c r="A60" s="96" t="s">
        <v>71</v>
      </c>
      <c r="B60" s="76"/>
      <c r="C60" s="76"/>
      <c r="D60" s="77"/>
    </row>
    <row r="61" spans="1:6" ht="30" customHeight="1" x14ac:dyDescent="0.25">
      <c r="A61" s="97" t="s">
        <v>72</v>
      </c>
      <c r="B61" s="98"/>
      <c r="C61" s="98"/>
      <c r="D61" s="99"/>
    </row>
    <row r="62" spans="1:6" ht="30" customHeight="1" x14ac:dyDescent="0.25">
      <c r="A62" s="75" t="s">
        <v>87</v>
      </c>
      <c r="B62" s="76"/>
      <c r="C62" s="76"/>
      <c r="D62" s="77"/>
    </row>
    <row r="63" spans="1:6" ht="30" customHeight="1" thickBot="1" x14ac:dyDescent="0.3">
      <c r="A63" s="100" t="s">
        <v>132</v>
      </c>
      <c r="B63" s="101"/>
      <c r="C63" s="101"/>
      <c r="D63" s="102"/>
    </row>
    <row r="64" spans="1:6" ht="30" customHeight="1" thickBot="1" x14ac:dyDescent="0.3">
      <c r="A64" s="78" t="s">
        <v>66</v>
      </c>
      <c r="B64" s="79"/>
      <c r="C64" s="79"/>
      <c r="D64" s="80"/>
    </row>
    <row r="65" spans="1:6" ht="30" customHeight="1" thickBot="1" x14ac:dyDescent="0.3">
      <c r="A65" s="78" t="s">
        <v>67</v>
      </c>
      <c r="B65" s="79"/>
      <c r="C65" s="79"/>
      <c r="D65" s="80"/>
    </row>
    <row r="66" spans="1:6" ht="15" customHeight="1" thickBot="1" x14ac:dyDescent="0.3">
      <c r="A66" s="81" t="s">
        <v>19</v>
      </c>
      <c r="B66" s="82"/>
      <c r="C66" s="82"/>
      <c r="D66" s="83"/>
    </row>
    <row r="67" spans="1:6" ht="15" customHeight="1" thickBot="1" x14ac:dyDescent="0.3">
      <c r="A67" s="84" t="s">
        <v>20</v>
      </c>
      <c r="B67" s="85"/>
      <c r="C67" s="85"/>
      <c r="D67" s="86"/>
    </row>
    <row r="68" spans="1:6" ht="15" customHeight="1" thickBot="1" x14ac:dyDescent="0.3">
      <c r="A68" s="87" t="s">
        <v>21</v>
      </c>
      <c r="B68" s="88"/>
      <c r="C68" s="88"/>
      <c r="D68" s="89"/>
    </row>
    <row r="69" spans="1:6" ht="15" customHeight="1" thickBot="1" x14ac:dyDescent="0.3">
      <c r="A69" s="68" t="s">
        <v>22</v>
      </c>
      <c r="B69" s="69"/>
      <c r="C69" s="69"/>
      <c r="D69" s="70"/>
    </row>
    <row r="71" spans="1:6" ht="15.75" x14ac:dyDescent="0.25">
      <c r="A71" s="8"/>
    </row>
    <row r="72" spans="1:6" ht="15.75" x14ac:dyDescent="0.25">
      <c r="A72" s="7"/>
      <c r="F72" s="2"/>
    </row>
    <row r="73" spans="1:6" x14ac:dyDescent="0.25">
      <c r="F73" s="2"/>
    </row>
    <row r="78" spans="1:6" x14ac:dyDescent="0.25">
      <c r="F78" s="2"/>
    </row>
    <row r="79" spans="1:6" x14ac:dyDescent="0.25">
      <c r="F79" s="2"/>
    </row>
    <row r="80" spans="1:6" x14ac:dyDescent="0.25">
      <c r="F80" s="2"/>
    </row>
    <row r="82" spans="6:6" x14ac:dyDescent="0.25">
      <c r="F82" s="2"/>
    </row>
    <row r="83" spans="6:6" x14ac:dyDescent="0.25">
      <c r="F83" s="2"/>
    </row>
    <row r="84" spans="6:6" x14ac:dyDescent="0.25">
      <c r="F84" s="2"/>
    </row>
    <row r="197" spans="6:6" x14ac:dyDescent="0.25">
      <c r="F197" s="10"/>
    </row>
    <row r="198" spans="6:6" x14ac:dyDescent="0.25">
      <c r="F198" s="10"/>
    </row>
  </sheetData>
  <mergeCells count="15">
    <mergeCell ref="A69:D69"/>
    <mergeCell ref="A1:E1"/>
    <mergeCell ref="A57:D57"/>
    <mergeCell ref="A62:D62"/>
    <mergeCell ref="A64:D64"/>
    <mergeCell ref="A65:D65"/>
    <mergeCell ref="A66:D66"/>
    <mergeCell ref="A67:D67"/>
    <mergeCell ref="A68:D68"/>
    <mergeCell ref="A56:D56"/>
    <mergeCell ref="A58:D58"/>
    <mergeCell ref="A59:D59"/>
    <mergeCell ref="A60:D60"/>
    <mergeCell ref="A61:D61"/>
    <mergeCell ref="A63:D63"/>
  </mergeCells>
  <conditionalFormatting sqref="D4:D55">
    <cfRule type="cellIs" dxfId="44" priority="1" operator="lessThanOrEqual">
      <formula>-10.5</formula>
    </cfRule>
    <cfRule type="cellIs" dxfId="43" priority="2" operator="greaterThanOrEqual">
      <formula>10.5</formula>
    </cfRule>
    <cfRule type="cellIs" dxfId="42" priority="3" operator="between">
      <formula>-5.5</formula>
      <formula>-10.5</formula>
    </cfRule>
    <cfRule type="cellIs" dxfId="41" priority="4" operator="between">
      <formula>5.5</formula>
      <formula>10.5</formula>
    </cfRule>
    <cfRule type="cellIs" dxfId="40" priority="5" operator="between">
      <formula>-5.5</formula>
      <formula>5.5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workbookViewId="0">
      <selection sqref="A1:E1"/>
    </sheetView>
  </sheetViews>
  <sheetFormatPr defaultRowHeight="15" x14ac:dyDescent="0.25"/>
  <cols>
    <col min="1" max="1" width="60.7109375" customWidth="1"/>
    <col min="2" max="4" width="12.7109375" customWidth="1"/>
  </cols>
  <sheetData>
    <row r="1" spans="1:6" x14ac:dyDescent="0.25">
      <c r="A1" s="71" t="s">
        <v>41</v>
      </c>
      <c r="B1" s="71"/>
      <c r="C1" s="71"/>
      <c r="D1" s="71"/>
      <c r="E1" s="71"/>
    </row>
    <row r="2" spans="1:6" ht="15" customHeight="1" thickBot="1" x14ac:dyDescent="0.3">
      <c r="A2" s="2"/>
    </row>
    <row r="3" spans="1:6" ht="45" customHeight="1" thickBot="1" x14ac:dyDescent="0.3">
      <c r="A3" s="1"/>
      <c r="B3" s="38" t="s">
        <v>0</v>
      </c>
      <c r="C3" s="38" t="s">
        <v>1</v>
      </c>
      <c r="D3" s="38" t="s">
        <v>2</v>
      </c>
    </row>
    <row r="4" spans="1:6" ht="15" customHeight="1" thickBot="1" x14ac:dyDescent="0.3">
      <c r="A4" s="16" t="s">
        <v>3</v>
      </c>
      <c r="B4" s="17">
        <v>251</v>
      </c>
      <c r="C4" s="17">
        <v>45115</v>
      </c>
      <c r="D4" s="18"/>
      <c r="E4" s="2"/>
      <c r="F4" s="10"/>
    </row>
    <row r="5" spans="1:6" ht="15" customHeight="1" thickBot="1" x14ac:dyDescent="0.3">
      <c r="A5" s="19" t="s">
        <v>4</v>
      </c>
      <c r="B5" s="20"/>
      <c r="C5" s="20"/>
      <c r="D5" s="21"/>
      <c r="E5" s="2"/>
    </row>
    <row r="6" spans="1:6" ht="15" customHeight="1" thickBot="1" x14ac:dyDescent="0.3">
      <c r="A6" s="13" t="s">
        <v>5</v>
      </c>
      <c r="B6" s="22">
        <v>0.94820717131474097</v>
      </c>
      <c r="C6" s="22">
        <v>0.94958903642351</v>
      </c>
      <c r="D6" s="23">
        <v>-0.62685467056993804</v>
      </c>
      <c r="E6" s="2"/>
    </row>
    <row r="7" spans="1:6" ht="15" customHeight="1" thickBot="1" x14ac:dyDescent="0.3">
      <c r="A7" s="13" t="s">
        <v>81</v>
      </c>
      <c r="B7" s="22">
        <v>5.1792828685259001E-2</v>
      </c>
      <c r="C7" s="22">
        <v>5.0410963576490102E-2</v>
      </c>
      <c r="D7" s="23">
        <v>0.62685467056995603</v>
      </c>
    </row>
    <row r="8" spans="1:6" ht="15" customHeight="1" thickBot="1" x14ac:dyDescent="0.3">
      <c r="A8" s="19" t="s">
        <v>6</v>
      </c>
      <c r="B8" s="20"/>
      <c r="C8" s="20"/>
      <c r="D8" s="23"/>
    </row>
    <row r="9" spans="1:6" ht="15" customHeight="1" thickBot="1" x14ac:dyDescent="0.3">
      <c r="A9" s="13" t="s">
        <v>83</v>
      </c>
      <c r="B9" s="22">
        <v>0.96015936254980105</v>
      </c>
      <c r="C9" s="22">
        <v>0.96301548727137698</v>
      </c>
      <c r="D9" s="23">
        <v>-1.4844865920418899</v>
      </c>
    </row>
    <row r="10" spans="1:6" ht="15" customHeight="1" thickBot="1" x14ac:dyDescent="0.3">
      <c r="A10" s="13" t="s">
        <v>82</v>
      </c>
      <c r="B10" s="22">
        <v>3.9840637450199202E-2</v>
      </c>
      <c r="C10" s="22">
        <v>3.6984512728622597E-2</v>
      </c>
      <c r="D10" s="23">
        <v>1.4844865920419199</v>
      </c>
    </row>
    <row r="11" spans="1:6" ht="15" customHeight="1" thickBot="1" x14ac:dyDescent="0.3">
      <c r="A11" s="19" t="s">
        <v>7</v>
      </c>
      <c r="B11" s="20"/>
      <c r="C11" s="20"/>
      <c r="D11" s="23"/>
    </row>
    <row r="12" spans="1:6" ht="15" customHeight="1" thickBot="1" x14ac:dyDescent="0.3">
      <c r="A12" s="13" t="s">
        <v>80</v>
      </c>
      <c r="B12" s="22">
        <v>0.147410358565737</v>
      </c>
      <c r="C12" s="22">
        <v>0.15204024414912101</v>
      </c>
      <c r="D12" s="23">
        <v>-1.2962529347982801</v>
      </c>
    </row>
    <row r="13" spans="1:6" ht="15" customHeight="1" thickBot="1" x14ac:dyDescent="0.3">
      <c r="A13" s="13" t="s">
        <v>8</v>
      </c>
      <c r="B13" s="24">
        <v>0.85258964143426297</v>
      </c>
      <c r="C13" s="24">
        <v>0.84795975585087902</v>
      </c>
      <c r="D13" s="23">
        <v>1.2962529347982801</v>
      </c>
    </row>
    <row r="14" spans="1:6" ht="15" customHeight="1" thickBot="1" x14ac:dyDescent="0.3">
      <c r="A14" s="19" t="s">
        <v>9</v>
      </c>
      <c r="B14" s="20"/>
      <c r="C14" s="20"/>
      <c r="D14" s="25"/>
    </row>
    <row r="15" spans="1:6" ht="15" customHeight="1" thickBot="1" x14ac:dyDescent="0.3">
      <c r="A15" s="13" t="s">
        <v>84</v>
      </c>
      <c r="B15" s="26">
        <v>33.0239043824701</v>
      </c>
      <c r="C15" s="26">
        <v>33.120741968884303</v>
      </c>
      <c r="D15" s="23">
        <v>-1.45194424782436</v>
      </c>
    </row>
    <row r="16" spans="1:6" ht="15" customHeight="1" thickBot="1" x14ac:dyDescent="0.3">
      <c r="A16" s="13" t="s">
        <v>85</v>
      </c>
      <c r="B16" s="26">
        <v>15.601593625497999</v>
      </c>
      <c r="C16" s="26">
        <v>15.6277059345508</v>
      </c>
      <c r="D16" s="23">
        <v>-0.63370269412897895</v>
      </c>
    </row>
    <row r="17" spans="1:6" ht="15" customHeight="1" thickBot="1" x14ac:dyDescent="0.3">
      <c r="A17" s="27" t="s">
        <v>64</v>
      </c>
      <c r="B17" s="20"/>
      <c r="C17" s="20"/>
      <c r="D17" s="28"/>
    </row>
    <row r="18" spans="1:6" ht="15" customHeight="1" thickBot="1" x14ac:dyDescent="0.3">
      <c r="A18" s="39" t="s">
        <v>28</v>
      </c>
      <c r="B18" s="22">
        <v>0.24701195219123501</v>
      </c>
      <c r="C18" s="22">
        <v>0.25658739334171499</v>
      </c>
      <c r="D18" s="23">
        <v>-2.2038712324257599</v>
      </c>
    </row>
    <row r="19" spans="1:6" ht="15" customHeight="1" thickBot="1" x14ac:dyDescent="0.3">
      <c r="A19" s="14" t="s">
        <v>10</v>
      </c>
      <c r="B19" s="22">
        <v>0.29083665338645398</v>
      </c>
      <c r="C19" s="22">
        <v>0.28565296333755702</v>
      </c>
      <c r="D19" s="23">
        <v>1.14322158476253</v>
      </c>
    </row>
    <row r="20" spans="1:6" ht="15" customHeight="1" thickBot="1" x14ac:dyDescent="0.3">
      <c r="A20" s="14" t="s">
        <v>68</v>
      </c>
      <c r="B20" s="22">
        <v>0.28286852589641398</v>
      </c>
      <c r="C20" s="22">
        <v>0.27849465729040401</v>
      </c>
      <c r="D20" s="23">
        <v>0.972375284749878</v>
      </c>
    </row>
    <row r="21" spans="1:6" ht="15" customHeight="1" thickBot="1" x14ac:dyDescent="0.3">
      <c r="A21" s="14" t="s">
        <v>69</v>
      </c>
      <c r="B21" s="22">
        <v>7.5697211155378502E-2</v>
      </c>
      <c r="C21" s="22">
        <v>7.6746818718394796E-2</v>
      </c>
      <c r="D21" s="23">
        <v>-0.39512890067822098</v>
      </c>
      <c r="E21" s="2"/>
    </row>
    <row r="22" spans="1:6" ht="15" customHeight="1" thickBot="1" x14ac:dyDescent="0.3">
      <c r="A22" s="15" t="s">
        <v>76</v>
      </c>
      <c r="B22" s="22">
        <v>4.7808764940239001E-2</v>
      </c>
      <c r="C22" s="22">
        <v>4.9769006015557497E-2</v>
      </c>
      <c r="D22" s="23">
        <v>-0.90898178122961804</v>
      </c>
    </row>
    <row r="23" spans="1:6" ht="15" customHeight="1" thickBot="1" x14ac:dyDescent="0.3">
      <c r="A23" s="15" t="s">
        <v>75</v>
      </c>
      <c r="B23" s="22">
        <v>5.5776892430278897E-2</v>
      </c>
      <c r="C23" s="22">
        <v>5.2749161296371E-2</v>
      </c>
      <c r="D23" s="23">
        <v>1.33509382679009</v>
      </c>
      <c r="E23" s="2"/>
    </row>
    <row r="24" spans="1:6" ht="15" customHeight="1" thickBot="1" x14ac:dyDescent="0.3">
      <c r="A24" s="29" t="s">
        <v>89</v>
      </c>
      <c r="B24" s="20"/>
      <c r="C24" s="20"/>
      <c r="D24" s="28"/>
      <c r="E24" s="2"/>
    </row>
    <row r="25" spans="1:6" ht="15" customHeight="1" thickBot="1" x14ac:dyDescent="0.3">
      <c r="A25" s="30" t="s">
        <v>90</v>
      </c>
      <c r="B25" s="22">
        <v>0.19920318725099601</v>
      </c>
      <c r="C25" s="22">
        <v>0.19920318725099601</v>
      </c>
      <c r="D25" s="23">
        <v>-6.94182108464938E-15</v>
      </c>
      <c r="F25" s="2"/>
    </row>
    <row r="26" spans="1:6" ht="15" customHeight="1" thickBot="1" x14ac:dyDescent="0.3">
      <c r="A26" s="30" t="s">
        <v>91</v>
      </c>
      <c r="B26" s="22">
        <v>0.25099601593625498</v>
      </c>
      <c r="C26" s="22">
        <v>0.24662568809882801</v>
      </c>
      <c r="D26" s="23">
        <v>1.00981168465722</v>
      </c>
      <c r="E26" s="2"/>
      <c r="F26" s="2"/>
    </row>
    <row r="27" spans="1:6" ht="15" customHeight="1" thickBot="1" x14ac:dyDescent="0.3">
      <c r="A27" s="30" t="s">
        <v>92</v>
      </c>
      <c r="B27" s="22">
        <v>0.40239043824701198</v>
      </c>
      <c r="C27" s="22">
        <v>0.40579537562860102</v>
      </c>
      <c r="D27" s="23">
        <v>-0.69313029502496004</v>
      </c>
      <c r="E27" s="2"/>
      <c r="F27" s="2"/>
    </row>
    <row r="28" spans="1:6" ht="15" customHeight="1" thickBot="1" x14ac:dyDescent="0.3">
      <c r="A28" s="30" t="s">
        <v>93</v>
      </c>
      <c r="B28" s="22">
        <v>0.147410358565737</v>
      </c>
      <c r="C28" s="22">
        <v>0.14837574902157499</v>
      </c>
      <c r="D28" s="23">
        <v>-0.27165395139682502</v>
      </c>
      <c r="F28" s="2"/>
    </row>
    <row r="29" spans="1:6" ht="15" customHeight="1" thickBot="1" x14ac:dyDescent="0.3">
      <c r="A29" s="37" t="s">
        <v>74</v>
      </c>
      <c r="B29" s="20"/>
      <c r="C29" s="20"/>
      <c r="D29" s="28"/>
      <c r="E29" s="2"/>
      <c r="F29" s="2"/>
    </row>
    <row r="30" spans="1:6" ht="15" customHeight="1" thickBot="1" x14ac:dyDescent="0.3">
      <c r="A30" s="15" t="s">
        <v>73</v>
      </c>
      <c r="B30" s="31">
        <v>-0.16967095152589601</v>
      </c>
      <c r="C30" s="31">
        <v>-0.163825555924142</v>
      </c>
      <c r="D30" s="23">
        <v>-1.2374243479953699</v>
      </c>
      <c r="E30" s="2"/>
      <c r="F30" s="2"/>
    </row>
    <row r="31" spans="1:6" ht="15" customHeight="1" thickBot="1" x14ac:dyDescent="0.3">
      <c r="A31" s="13" t="s">
        <v>11</v>
      </c>
      <c r="B31" s="26">
        <v>61.354581673306797</v>
      </c>
      <c r="C31" s="26">
        <v>60.617999327013102</v>
      </c>
      <c r="D31" s="23">
        <v>1.9800528277954299</v>
      </c>
      <c r="E31" s="2"/>
      <c r="F31" s="2"/>
    </row>
    <row r="32" spans="1:6" ht="15" customHeight="1" thickBot="1" x14ac:dyDescent="0.3">
      <c r="A32" s="13" t="s">
        <v>12</v>
      </c>
      <c r="B32" s="26">
        <v>23.3426294820717</v>
      </c>
      <c r="C32" s="26">
        <v>23.296226117255699</v>
      </c>
      <c r="D32" s="23">
        <v>0.38953084485954398</v>
      </c>
      <c r="F32" s="2"/>
    </row>
    <row r="33" spans="1:6" ht="15" customHeight="1" thickBot="1" x14ac:dyDescent="0.3">
      <c r="A33" s="13" t="s">
        <v>13</v>
      </c>
      <c r="B33" s="26">
        <v>8.4940239043824697</v>
      </c>
      <c r="C33" s="26">
        <v>8.3386661000656392</v>
      </c>
      <c r="D33" s="23">
        <v>2.5641521431046401</v>
      </c>
      <c r="E33" s="2"/>
      <c r="F33" s="2"/>
    </row>
    <row r="34" spans="1:6" ht="15" customHeight="1" thickBot="1" x14ac:dyDescent="0.3">
      <c r="A34" s="13" t="s">
        <v>14</v>
      </c>
      <c r="B34" s="28">
        <v>6.4661354581673303</v>
      </c>
      <c r="C34" s="28">
        <v>6.4958953480198298</v>
      </c>
      <c r="D34" s="23">
        <v>-0.69910904238083904</v>
      </c>
      <c r="E34" s="2"/>
      <c r="F34" s="2"/>
    </row>
    <row r="35" spans="1:6" ht="15" customHeight="1" thickBot="1" x14ac:dyDescent="0.3">
      <c r="A35" s="19" t="s">
        <v>65</v>
      </c>
      <c r="B35" s="20"/>
      <c r="C35" s="20"/>
      <c r="D35" s="28"/>
      <c r="E35" s="2"/>
      <c r="F35" s="2"/>
    </row>
    <row r="36" spans="1:6" ht="15" customHeight="1" thickBot="1" x14ac:dyDescent="0.3">
      <c r="A36" s="32" t="s">
        <v>15</v>
      </c>
      <c r="B36" s="22">
        <v>0.159362549800797</v>
      </c>
      <c r="C36" s="22">
        <v>0.15723683878002401</v>
      </c>
      <c r="D36" s="23">
        <v>0.58172481846160795</v>
      </c>
      <c r="E36" s="2"/>
      <c r="F36" s="2"/>
    </row>
    <row r="37" spans="1:6" ht="15" customHeight="1" thickBot="1" x14ac:dyDescent="0.3">
      <c r="A37" s="32" t="s">
        <v>16</v>
      </c>
      <c r="B37" s="22">
        <v>0.107569721115538</v>
      </c>
      <c r="C37" s="22">
        <v>0.10649575566457101</v>
      </c>
      <c r="D37" s="23">
        <v>0.34701288494854499</v>
      </c>
      <c r="E37" s="2"/>
      <c r="F37" s="2"/>
    </row>
    <row r="38" spans="1:6" ht="15" customHeight="1" thickBot="1" x14ac:dyDescent="0.3">
      <c r="A38" s="33" t="s">
        <v>86</v>
      </c>
      <c r="B38" s="22">
        <v>0.71314741035856599</v>
      </c>
      <c r="C38" s="22">
        <v>0.72056791915979801</v>
      </c>
      <c r="D38" s="23">
        <v>-1.64535213432799</v>
      </c>
      <c r="E38" s="2"/>
      <c r="F38" s="2"/>
    </row>
    <row r="39" spans="1:6" ht="15" customHeight="1" thickBot="1" x14ac:dyDescent="0.3">
      <c r="A39" s="32" t="s">
        <v>88</v>
      </c>
      <c r="B39" s="22">
        <v>0.50199203187250996</v>
      </c>
      <c r="C39" s="22">
        <v>0.491445980157944</v>
      </c>
      <c r="D39" s="23">
        <v>2.1071033030159301</v>
      </c>
      <c r="E39" s="2"/>
      <c r="F39" s="2"/>
    </row>
    <row r="40" spans="1:6" ht="15" customHeight="1" thickBot="1" x14ac:dyDescent="0.3">
      <c r="A40" s="32" t="s">
        <v>17</v>
      </c>
      <c r="B40" s="22">
        <v>0.33067729083665298</v>
      </c>
      <c r="C40" s="22">
        <v>0.33457186779081</v>
      </c>
      <c r="D40" s="23">
        <v>-0.82572491093575995</v>
      </c>
      <c r="E40" s="2"/>
      <c r="F40" s="2"/>
    </row>
    <row r="41" spans="1:6" ht="15" customHeight="1" thickBot="1" x14ac:dyDescent="0.3">
      <c r="A41" s="16" t="s">
        <v>94</v>
      </c>
      <c r="B41" s="22"/>
      <c r="C41" s="22"/>
      <c r="D41" s="23"/>
      <c r="E41" s="2"/>
      <c r="F41" s="2"/>
    </row>
    <row r="42" spans="1:6" ht="15" customHeight="1" thickBot="1" x14ac:dyDescent="0.3">
      <c r="A42" s="32" t="s">
        <v>95</v>
      </c>
      <c r="B42" s="22">
        <v>0.86454183266932305</v>
      </c>
      <c r="C42" s="22">
        <v>0.86616858917347905</v>
      </c>
      <c r="D42" s="23">
        <v>-0.47606061267086303</v>
      </c>
      <c r="E42" s="2"/>
      <c r="F42" s="2"/>
    </row>
    <row r="43" spans="1:6" ht="15" customHeight="1" thickBot="1" x14ac:dyDescent="0.3">
      <c r="A43" s="32" t="s">
        <v>107</v>
      </c>
      <c r="B43" s="22">
        <v>5.5776892430278897E-2</v>
      </c>
      <c r="C43" s="22">
        <v>5.8401402244661803E-2</v>
      </c>
      <c r="D43" s="23">
        <v>-1.1300149034843201</v>
      </c>
      <c r="E43" s="2"/>
      <c r="F43" s="2"/>
    </row>
    <row r="44" spans="1:6" ht="15" customHeight="1" thickBot="1" x14ac:dyDescent="0.3">
      <c r="A44" s="32" t="s">
        <v>96</v>
      </c>
      <c r="B44" s="22">
        <v>0.42629482071713098</v>
      </c>
      <c r="C44" s="22">
        <v>0.42300091185411298</v>
      </c>
      <c r="D44" s="23">
        <v>0.665678811260216</v>
      </c>
      <c r="E44" s="2"/>
      <c r="F44" s="2"/>
    </row>
    <row r="45" spans="1:6" ht="15" customHeight="1" thickBot="1" x14ac:dyDescent="0.3">
      <c r="A45" s="32" t="s">
        <v>97</v>
      </c>
      <c r="B45" s="22">
        <v>0.24701195219123501</v>
      </c>
      <c r="C45" s="22">
        <v>0.25552111931953803</v>
      </c>
      <c r="D45" s="23">
        <v>-1.9598100672715899</v>
      </c>
      <c r="E45" s="2"/>
    </row>
    <row r="46" spans="1:6" ht="15" customHeight="1" thickBot="1" x14ac:dyDescent="0.3">
      <c r="A46" s="32" t="s">
        <v>99</v>
      </c>
      <c r="B46" s="22">
        <v>0.30278884462151401</v>
      </c>
      <c r="C46" s="22">
        <v>0.29272740688864002</v>
      </c>
      <c r="D46" s="23">
        <v>2.1980610585550902</v>
      </c>
      <c r="F46" s="2"/>
    </row>
    <row r="47" spans="1:6" ht="15" customHeight="1" thickBot="1" x14ac:dyDescent="0.3">
      <c r="A47" s="32" t="s">
        <v>102</v>
      </c>
      <c r="B47" s="22">
        <v>0.167330677290837</v>
      </c>
      <c r="C47" s="22">
        <v>0.15770677161409999</v>
      </c>
      <c r="D47" s="23">
        <v>2.6059854994301501</v>
      </c>
      <c r="F47" s="2"/>
    </row>
    <row r="48" spans="1:6" ht="15" customHeight="1" thickBot="1" x14ac:dyDescent="0.3">
      <c r="A48" s="32" t="s">
        <v>101</v>
      </c>
      <c r="B48" s="22">
        <v>8.3665338645418294E-2</v>
      </c>
      <c r="C48" s="22">
        <v>8.0488394204833502E-2</v>
      </c>
      <c r="D48" s="23">
        <v>1.15618889602132</v>
      </c>
      <c r="F48" s="2"/>
    </row>
    <row r="49" spans="1:6" ht="15" customHeight="1" thickBot="1" x14ac:dyDescent="0.3">
      <c r="A49" s="32" t="s">
        <v>103</v>
      </c>
      <c r="B49" s="22">
        <v>0.30677290836653398</v>
      </c>
      <c r="C49" s="22">
        <v>0.31128207695298898</v>
      </c>
      <c r="D49" s="23">
        <v>-0.97478042242491603</v>
      </c>
      <c r="E49" s="2"/>
      <c r="F49" s="2"/>
    </row>
    <row r="50" spans="1:6" ht="15" customHeight="1" thickBot="1" x14ac:dyDescent="0.3">
      <c r="A50" s="32" t="s">
        <v>104</v>
      </c>
      <c r="B50" s="22">
        <v>0.21513944223107601</v>
      </c>
      <c r="C50" s="22">
        <v>0.22106052915482299</v>
      </c>
      <c r="D50" s="23">
        <v>-1.4323381791910501</v>
      </c>
      <c r="E50" s="2"/>
      <c r="F50" s="2"/>
    </row>
    <row r="51" spans="1:6" ht="15" customHeight="1" thickBot="1" x14ac:dyDescent="0.3">
      <c r="A51" s="32" t="s">
        <v>105</v>
      </c>
      <c r="B51" s="22">
        <v>0.20717131474103601</v>
      </c>
      <c r="C51" s="22">
        <v>0.21075825748374999</v>
      </c>
      <c r="D51" s="23">
        <v>-0.88131105790601305</v>
      </c>
      <c r="E51" s="2"/>
      <c r="F51" s="2"/>
    </row>
    <row r="52" spans="1:6" ht="15" customHeight="1" thickBot="1" x14ac:dyDescent="0.3">
      <c r="A52" s="32" t="s">
        <v>106</v>
      </c>
      <c r="B52" s="22">
        <v>1.5936254980079698E-2</v>
      </c>
      <c r="C52" s="22">
        <v>1.9285105418227599E-2</v>
      </c>
      <c r="D52" s="23">
        <v>-2.5437292485593801</v>
      </c>
      <c r="F52" s="2"/>
    </row>
    <row r="53" spans="1:6" ht="15" customHeight="1" thickBot="1" x14ac:dyDescent="0.3">
      <c r="A53" s="35" t="s">
        <v>18</v>
      </c>
      <c r="B53" s="36"/>
      <c r="C53" s="36"/>
      <c r="D53" s="36"/>
    </row>
    <row r="54" spans="1:6" ht="15" customHeight="1" x14ac:dyDescent="0.25">
      <c r="A54" s="90" t="s">
        <v>77</v>
      </c>
      <c r="B54" s="91"/>
      <c r="C54" s="91"/>
      <c r="D54" s="92"/>
    </row>
    <row r="55" spans="1:6" ht="15" customHeight="1" x14ac:dyDescent="0.25">
      <c r="A55" s="72" t="s">
        <v>79</v>
      </c>
      <c r="B55" s="73"/>
      <c r="C55" s="73"/>
      <c r="D55" s="74"/>
    </row>
    <row r="56" spans="1:6" ht="15" customHeight="1" x14ac:dyDescent="0.25">
      <c r="A56" s="93" t="s">
        <v>70</v>
      </c>
      <c r="B56" s="94"/>
      <c r="C56" s="94"/>
      <c r="D56" s="95"/>
    </row>
    <row r="57" spans="1:6" ht="15" customHeight="1" x14ac:dyDescent="0.25">
      <c r="A57" s="93" t="s">
        <v>78</v>
      </c>
      <c r="B57" s="94"/>
      <c r="C57" s="94"/>
      <c r="D57" s="95"/>
    </row>
    <row r="58" spans="1:6" ht="15" customHeight="1" x14ac:dyDescent="0.25">
      <c r="A58" s="96" t="s">
        <v>71</v>
      </c>
      <c r="B58" s="76"/>
      <c r="C58" s="76"/>
      <c r="D58" s="77"/>
      <c r="E58" s="10"/>
    </row>
    <row r="59" spans="1:6" ht="30" customHeight="1" x14ac:dyDescent="0.25">
      <c r="A59" s="97" t="s">
        <v>72</v>
      </c>
      <c r="B59" s="98"/>
      <c r="C59" s="98"/>
      <c r="D59" s="99"/>
      <c r="E59" s="10"/>
    </row>
    <row r="60" spans="1:6" ht="30" customHeight="1" x14ac:dyDescent="0.25">
      <c r="A60" s="75" t="s">
        <v>87</v>
      </c>
      <c r="B60" s="76"/>
      <c r="C60" s="76"/>
      <c r="D60" s="77"/>
      <c r="E60" s="10"/>
    </row>
    <row r="61" spans="1:6" ht="30" customHeight="1" thickBot="1" x14ac:dyDescent="0.3">
      <c r="A61" s="100" t="s">
        <v>132</v>
      </c>
      <c r="B61" s="101"/>
      <c r="C61" s="101"/>
      <c r="D61" s="102"/>
      <c r="E61" s="10"/>
    </row>
    <row r="62" spans="1:6" ht="30" customHeight="1" thickBot="1" x14ac:dyDescent="0.3">
      <c r="A62" s="78" t="s">
        <v>66</v>
      </c>
      <c r="B62" s="79"/>
      <c r="C62" s="79"/>
      <c r="D62" s="80"/>
      <c r="E62" s="2"/>
    </row>
    <row r="63" spans="1:6" ht="30" customHeight="1" thickBot="1" x14ac:dyDescent="0.3">
      <c r="A63" s="78" t="s">
        <v>67</v>
      </c>
      <c r="B63" s="79"/>
      <c r="C63" s="79"/>
      <c r="D63" s="80"/>
      <c r="E63" s="2"/>
    </row>
    <row r="64" spans="1:6" ht="15" customHeight="1" thickBot="1" x14ac:dyDescent="0.3">
      <c r="A64" s="81" t="s">
        <v>19</v>
      </c>
      <c r="B64" s="82"/>
      <c r="C64" s="82"/>
      <c r="D64" s="83"/>
      <c r="E64" s="2"/>
    </row>
    <row r="65" spans="1:5" ht="15" customHeight="1" thickBot="1" x14ac:dyDescent="0.3">
      <c r="A65" s="84" t="s">
        <v>20</v>
      </c>
      <c r="B65" s="85"/>
      <c r="C65" s="85"/>
      <c r="D65" s="86"/>
    </row>
    <row r="66" spans="1:5" ht="15" customHeight="1" thickBot="1" x14ac:dyDescent="0.3">
      <c r="A66" s="87" t="s">
        <v>21</v>
      </c>
      <c r="B66" s="88"/>
      <c r="C66" s="88"/>
      <c r="D66" s="89"/>
    </row>
    <row r="67" spans="1:5" ht="15" customHeight="1" thickBot="1" x14ac:dyDescent="0.3">
      <c r="A67" s="68" t="s">
        <v>22</v>
      </c>
      <c r="B67" s="69"/>
      <c r="C67" s="69"/>
      <c r="D67" s="70"/>
    </row>
    <row r="76" spans="1:5" x14ac:dyDescent="0.25">
      <c r="E76" s="10"/>
    </row>
    <row r="77" spans="1:5" x14ac:dyDescent="0.25">
      <c r="E77" s="10"/>
    </row>
    <row r="78" spans="1:5" x14ac:dyDescent="0.25">
      <c r="E78" s="10"/>
    </row>
    <row r="79" spans="1:5" x14ac:dyDescent="0.25">
      <c r="E79" s="2"/>
    </row>
    <row r="80" spans="1:5" x14ac:dyDescent="0.25">
      <c r="E80" s="2"/>
    </row>
    <row r="81" spans="5:5" x14ac:dyDescent="0.25">
      <c r="E81" s="2"/>
    </row>
    <row r="87" spans="5:5" x14ac:dyDescent="0.25">
      <c r="E87" s="10"/>
    </row>
    <row r="88" spans="5:5" x14ac:dyDescent="0.25">
      <c r="E88" s="10"/>
    </row>
    <row r="89" spans="5:5" x14ac:dyDescent="0.25">
      <c r="E89" s="10"/>
    </row>
    <row r="90" spans="5:5" x14ac:dyDescent="0.25">
      <c r="E90" s="10"/>
    </row>
    <row r="95" spans="5:5" x14ac:dyDescent="0.25">
      <c r="E95" s="10"/>
    </row>
    <row r="96" spans="5:5" x14ac:dyDescent="0.25">
      <c r="E96" s="10"/>
    </row>
    <row r="97" spans="5:5" x14ac:dyDescent="0.25">
      <c r="E97" s="10"/>
    </row>
    <row r="102" spans="5:5" x14ac:dyDescent="0.25">
      <c r="E102" s="2"/>
    </row>
    <row r="103" spans="5:5" x14ac:dyDescent="0.25">
      <c r="E103" s="2"/>
    </row>
    <row r="117" spans="5:5" x14ac:dyDescent="0.25">
      <c r="E117" s="2"/>
    </row>
    <row r="118" spans="5:5" x14ac:dyDescent="0.25">
      <c r="E118" s="2"/>
    </row>
    <row r="129" spans="5:5" x14ac:dyDescent="0.25">
      <c r="E129" s="10"/>
    </row>
    <row r="130" spans="5:5" x14ac:dyDescent="0.25">
      <c r="E130" s="10"/>
    </row>
    <row r="131" spans="5:5" x14ac:dyDescent="0.25">
      <c r="E131" s="2"/>
    </row>
    <row r="132" spans="5:5" x14ac:dyDescent="0.25">
      <c r="E132" s="2"/>
    </row>
    <row r="135" spans="5:5" x14ac:dyDescent="0.25">
      <c r="E135" s="2"/>
    </row>
  </sheetData>
  <mergeCells count="15">
    <mergeCell ref="A58:D58"/>
    <mergeCell ref="A64:D64"/>
    <mergeCell ref="A65:D65"/>
    <mergeCell ref="A66:D66"/>
    <mergeCell ref="A67:D67"/>
    <mergeCell ref="A59:D59"/>
    <mergeCell ref="A60:D60"/>
    <mergeCell ref="A61:D61"/>
    <mergeCell ref="A62:D62"/>
    <mergeCell ref="A63:D63"/>
    <mergeCell ref="A1:E1"/>
    <mergeCell ref="A54:D54"/>
    <mergeCell ref="A55:D55"/>
    <mergeCell ref="A56:D56"/>
    <mergeCell ref="A57:D57"/>
  </mergeCells>
  <conditionalFormatting sqref="D4:D42 D44:D53">
    <cfRule type="cellIs" dxfId="39" priority="11" operator="lessThanOrEqual">
      <formula>-10.5</formula>
    </cfRule>
    <cfRule type="cellIs" dxfId="38" priority="12" operator="greaterThanOrEqual">
      <formula>10.5</formula>
    </cfRule>
    <cfRule type="cellIs" dxfId="37" priority="13" operator="between">
      <formula>-5.5</formula>
      <formula>-10.5</formula>
    </cfRule>
    <cfRule type="cellIs" dxfId="36" priority="14" operator="between">
      <formula>5.5</formula>
      <formula>10.5</formula>
    </cfRule>
    <cfRule type="cellIs" dxfId="35" priority="15" operator="between">
      <formula>-5.5</formula>
      <formula>5.5</formula>
    </cfRule>
  </conditionalFormatting>
  <conditionalFormatting sqref="D43">
    <cfRule type="cellIs" dxfId="34" priority="6" operator="lessThanOrEqual">
      <formula>-10.5</formula>
    </cfRule>
    <cfRule type="cellIs" dxfId="33" priority="7" operator="greaterThanOrEqual">
      <formula>10.5</formula>
    </cfRule>
    <cfRule type="cellIs" dxfId="32" priority="8" operator="between">
      <formula>-5.5</formula>
      <formula>-10.5</formula>
    </cfRule>
    <cfRule type="cellIs" dxfId="31" priority="9" operator="between">
      <formula>5.5</formula>
      <formula>10.5</formula>
    </cfRule>
    <cfRule type="cellIs" dxfId="30" priority="10" operator="between">
      <formula>-5.5</formula>
      <formula>5.5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E1"/>
    </sheetView>
  </sheetViews>
  <sheetFormatPr defaultRowHeight="15" x14ac:dyDescent="0.25"/>
  <cols>
    <col min="1" max="1" width="60.7109375" customWidth="1"/>
    <col min="2" max="4" width="12.7109375" customWidth="1"/>
  </cols>
  <sheetData>
    <row r="1" spans="1:6" x14ac:dyDescent="0.25">
      <c r="A1" s="71" t="s">
        <v>42</v>
      </c>
      <c r="B1" s="71"/>
      <c r="C1" s="71"/>
      <c r="D1" s="71"/>
      <c r="E1" s="71"/>
    </row>
    <row r="2" spans="1:6" ht="15" customHeight="1" thickBot="1" x14ac:dyDescent="0.3">
      <c r="A2" s="2"/>
    </row>
    <row r="3" spans="1:6" ht="45" customHeight="1" thickBot="1" x14ac:dyDescent="0.3">
      <c r="A3" s="1"/>
      <c r="B3" s="38" t="s">
        <v>0</v>
      </c>
      <c r="C3" s="38" t="s">
        <v>1</v>
      </c>
      <c r="D3" s="38" t="s">
        <v>2</v>
      </c>
    </row>
    <row r="4" spans="1:6" ht="15" customHeight="1" thickBot="1" x14ac:dyDescent="0.3">
      <c r="A4" s="16" t="s">
        <v>3</v>
      </c>
      <c r="B4" s="17">
        <v>254</v>
      </c>
      <c r="C4" s="17">
        <v>598951</v>
      </c>
      <c r="D4" s="18"/>
      <c r="F4" s="10"/>
    </row>
    <row r="5" spans="1:6" ht="15" customHeight="1" thickBot="1" x14ac:dyDescent="0.3">
      <c r="A5" s="19" t="s">
        <v>4</v>
      </c>
      <c r="B5" s="20"/>
      <c r="C5" s="20"/>
      <c r="D5" s="21"/>
    </row>
    <row r="6" spans="1:6" ht="15" customHeight="1" thickBot="1" x14ac:dyDescent="0.3">
      <c r="A6" s="13" t="s">
        <v>5</v>
      </c>
      <c r="B6" s="22">
        <v>0.94881889763779503</v>
      </c>
      <c r="C6" s="22">
        <v>0.94803802726493502</v>
      </c>
      <c r="D6" s="23">
        <v>0.35273134724023603</v>
      </c>
    </row>
    <row r="7" spans="1:6" ht="15" customHeight="1" thickBot="1" x14ac:dyDescent="0.3">
      <c r="A7" s="13" t="s">
        <v>81</v>
      </c>
      <c r="B7" s="22">
        <v>5.1181102362204703E-2</v>
      </c>
      <c r="C7" s="22">
        <v>5.1961972735065101E-2</v>
      </c>
      <c r="D7" s="23">
        <v>-0.35273134724030503</v>
      </c>
    </row>
    <row r="8" spans="1:6" ht="15" customHeight="1" thickBot="1" x14ac:dyDescent="0.3">
      <c r="A8" s="19" t="s">
        <v>6</v>
      </c>
      <c r="B8" s="20"/>
      <c r="C8" s="20"/>
      <c r="D8" s="23"/>
    </row>
    <row r="9" spans="1:6" ht="15" customHeight="1" thickBot="1" x14ac:dyDescent="0.3">
      <c r="A9" s="13" t="s">
        <v>83</v>
      </c>
      <c r="B9" s="22">
        <v>0.96062992125984203</v>
      </c>
      <c r="C9" s="22">
        <v>0.96529994514051298</v>
      </c>
      <c r="D9" s="23">
        <v>-2.47049172568589</v>
      </c>
    </row>
    <row r="10" spans="1:6" ht="15" customHeight="1" thickBot="1" x14ac:dyDescent="0.3">
      <c r="A10" s="13" t="s">
        <v>82</v>
      </c>
      <c r="B10" s="22">
        <v>3.9370078740157501E-2</v>
      </c>
      <c r="C10" s="22">
        <v>3.4700054859487899E-2</v>
      </c>
      <c r="D10" s="23">
        <v>2.47049172568562</v>
      </c>
    </row>
    <row r="11" spans="1:6" ht="15" customHeight="1" thickBot="1" x14ac:dyDescent="0.3">
      <c r="A11" s="19" t="s">
        <v>7</v>
      </c>
      <c r="B11" s="20"/>
      <c r="C11" s="20"/>
      <c r="D11" s="23"/>
    </row>
    <row r="12" spans="1:6" ht="15" customHeight="1" thickBot="1" x14ac:dyDescent="0.3">
      <c r="A12" s="13" t="s">
        <v>80</v>
      </c>
      <c r="B12" s="22">
        <v>0.145669291338583</v>
      </c>
      <c r="C12" s="22">
        <v>0.14764647454329799</v>
      </c>
      <c r="D12" s="23">
        <v>-0.55834856583339298</v>
      </c>
    </row>
    <row r="13" spans="1:6" ht="15" customHeight="1" thickBot="1" x14ac:dyDescent="0.3">
      <c r="A13" s="13" t="s">
        <v>8</v>
      </c>
      <c r="B13" s="24">
        <v>0.85433070866141703</v>
      </c>
      <c r="C13" s="24">
        <v>0.85235352545670195</v>
      </c>
      <c r="D13" s="23">
        <v>0.55834856583331405</v>
      </c>
    </row>
    <row r="14" spans="1:6" ht="15" customHeight="1" thickBot="1" x14ac:dyDescent="0.3">
      <c r="A14" s="19" t="s">
        <v>9</v>
      </c>
      <c r="B14" s="20"/>
      <c r="C14" s="20"/>
      <c r="D14" s="25"/>
    </row>
    <row r="15" spans="1:6" ht="15" customHeight="1" thickBot="1" x14ac:dyDescent="0.3">
      <c r="A15" s="13" t="s">
        <v>84</v>
      </c>
      <c r="B15" s="26">
        <v>33.015748031496102</v>
      </c>
      <c r="C15" s="26">
        <v>33.016147076890697</v>
      </c>
      <c r="D15" s="23">
        <v>-5.9831951414161004E-3</v>
      </c>
    </row>
    <row r="16" spans="1:6" ht="15" customHeight="1" thickBot="1" x14ac:dyDescent="0.3">
      <c r="A16" s="13" t="s">
        <v>85</v>
      </c>
      <c r="B16" s="26">
        <v>15.582677165354299</v>
      </c>
      <c r="C16" s="26">
        <v>15.5901505626365</v>
      </c>
      <c r="D16" s="23">
        <v>-0.18131058539102199</v>
      </c>
    </row>
    <row r="17" spans="1:6" ht="15" customHeight="1" thickBot="1" x14ac:dyDescent="0.3">
      <c r="A17" s="27" t="s">
        <v>64</v>
      </c>
      <c r="B17" s="20"/>
      <c r="C17" s="20"/>
      <c r="D17" s="28"/>
    </row>
    <row r="18" spans="1:6" ht="15" customHeight="1" thickBot="1" x14ac:dyDescent="0.3">
      <c r="A18" s="39" t="s">
        <v>28</v>
      </c>
      <c r="B18" s="22">
        <v>0.244094488188976</v>
      </c>
      <c r="C18" s="22">
        <v>0.248226710482535</v>
      </c>
      <c r="D18" s="23">
        <v>-0.95832122661900998</v>
      </c>
    </row>
    <row r="19" spans="1:6" ht="15" customHeight="1" thickBot="1" x14ac:dyDescent="0.3">
      <c r="A19" s="14" t="s">
        <v>10</v>
      </c>
      <c r="B19" s="22">
        <v>0.291338582677165</v>
      </c>
      <c r="C19" s="22">
        <v>0.28685388159328301</v>
      </c>
      <c r="D19" s="23">
        <v>0.98827758967498502</v>
      </c>
    </row>
    <row r="20" spans="1:6" ht="15" customHeight="1" thickBot="1" x14ac:dyDescent="0.3">
      <c r="A20" s="14" t="s">
        <v>68</v>
      </c>
      <c r="B20" s="22">
        <v>0.28346456692913402</v>
      </c>
      <c r="C20" s="22">
        <v>0.282458721206921</v>
      </c>
      <c r="D20" s="23">
        <v>0.22308220223818401</v>
      </c>
    </row>
    <row r="21" spans="1:6" ht="15" customHeight="1" thickBot="1" x14ac:dyDescent="0.3">
      <c r="A21" s="14" t="s">
        <v>69</v>
      </c>
      <c r="B21" s="22">
        <v>7.4803149606299205E-2</v>
      </c>
      <c r="C21" s="22">
        <v>7.40718445335629E-2</v>
      </c>
      <c r="D21" s="23">
        <v>0.27833450159487</v>
      </c>
    </row>
    <row r="22" spans="1:6" ht="15" customHeight="1" thickBot="1" x14ac:dyDescent="0.3">
      <c r="A22" s="15" t="s">
        <v>76</v>
      </c>
      <c r="B22" s="22">
        <v>5.1181102362204703E-2</v>
      </c>
      <c r="C22" s="22">
        <v>5.2206653582087398E-2</v>
      </c>
      <c r="D22" s="23">
        <v>-0.46274037642819299</v>
      </c>
    </row>
    <row r="23" spans="1:6" ht="15" customHeight="1" thickBot="1" x14ac:dyDescent="0.3">
      <c r="A23" s="15" t="s">
        <v>75</v>
      </c>
      <c r="B23" s="22">
        <v>5.5118110236220499E-2</v>
      </c>
      <c r="C23" s="22">
        <v>5.6182188601612199E-2</v>
      </c>
      <c r="D23" s="23">
        <v>-0.46371132663281001</v>
      </c>
    </row>
    <row r="24" spans="1:6" ht="15" customHeight="1" thickBot="1" x14ac:dyDescent="0.3">
      <c r="A24" s="29" t="s">
        <v>89</v>
      </c>
      <c r="B24" s="20"/>
      <c r="C24" s="20"/>
      <c r="D24" s="28"/>
    </row>
    <row r="25" spans="1:6" ht="15" customHeight="1" thickBot="1" x14ac:dyDescent="0.3">
      <c r="A25" s="30" t="s">
        <v>90</v>
      </c>
      <c r="B25" s="22">
        <v>0.196850393700787</v>
      </c>
      <c r="C25" s="22">
        <v>0.196850393700788</v>
      </c>
      <c r="D25" s="23">
        <v>-1.0460292876239E-13</v>
      </c>
      <c r="F25" s="2"/>
    </row>
    <row r="26" spans="1:6" ht="15" customHeight="1" thickBot="1" x14ac:dyDescent="0.3">
      <c r="A26" s="30" t="s">
        <v>91</v>
      </c>
      <c r="B26" s="22">
        <v>0.25196850393700798</v>
      </c>
      <c r="C26" s="22">
        <v>0.24834431427273701</v>
      </c>
      <c r="D26" s="23">
        <v>0.83596909236570005</v>
      </c>
      <c r="F26" s="2"/>
    </row>
    <row r="27" spans="1:6" ht="15" customHeight="1" thickBot="1" x14ac:dyDescent="0.3">
      <c r="A27" s="30" t="s">
        <v>92</v>
      </c>
      <c r="B27" s="22">
        <v>0.40157480314960597</v>
      </c>
      <c r="C27" s="22">
        <v>0.40782378850184298</v>
      </c>
      <c r="D27" s="23">
        <v>-1.2719020057060799</v>
      </c>
      <c r="F27" s="2"/>
    </row>
    <row r="28" spans="1:6" ht="15" customHeight="1" thickBot="1" x14ac:dyDescent="0.3">
      <c r="A28" s="30" t="s">
        <v>93</v>
      </c>
      <c r="B28" s="22">
        <v>0.14960629921259799</v>
      </c>
      <c r="C28" s="22">
        <v>0.14698150352463399</v>
      </c>
      <c r="D28" s="23">
        <v>0.73783210003258004</v>
      </c>
      <c r="F28" s="2"/>
    </row>
    <row r="29" spans="1:6" ht="15" customHeight="1" thickBot="1" x14ac:dyDescent="0.3">
      <c r="A29" s="37" t="s">
        <v>74</v>
      </c>
      <c r="B29" s="20"/>
      <c r="C29" s="20"/>
      <c r="D29" s="28"/>
      <c r="F29" s="2"/>
    </row>
    <row r="30" spans="1:6" ht="15" customHeight="1" thickBot="1" x14ac:dyDescent="0.3">
      <c r="A30" s="15" t="s">
        <v>73</v>
      </c>
      <c r="B30" s="31">
        <v>-0.17075309655115201</v>
      </c>
      <c r="C30" s="31">
        <v>-0.174158537451055</v>
      </c>
      <c r="D30" s="23">
        <v>0.70664940198817605</v>
      </c>
      <c r="F30" s="2"/>
    </row>
    <row r="31" spans="1:6" ht="15" customHeight="1" thickBot="1" x14ac:dyDescent="0.3">
      <c r="A31" s="13" t="s">
        <v>11</v>
      </c>
      <c r="B31" s="26">
        <v>61.212598425196902</v>
      </c>
      <c r="C31" s="26">
        <v>60.433787486063203</v>
      </c>
      <c r="D31" s="23">
        <v>2.0999876876497501</v>
      </c>
      <c r="F31" s="2"/>
    </row>
    <row r="32" spans="1:6" ht="15" customHeight="1" thickBot="1" x14ac:dyDescent="0.3">
      <c r="A32" s="13" t="s">
        <v>12</v>
      </c>
      <c r="B32" s="26">
        <v>23.3228346456693</v>
      </c>
      <c r="C32" s="26">
        <v>23.169221529687501</v>
      </c>
      <c r="D32" s="23">
        <v>1.2816593237096801</v>
      </c>
      <c r="F32" s="2"/>
    </row>
    <row r="33" spans="1:6" ht="15" customHeight="1" thickBot="1" x14ac:dyDescent="0.3">
      <c r="A33" s="13" t="s">
        <v>13</v>
      </c>
      <c r="B33" s="26">
        <v>8.4803149606299204</v>
      </c>
      <c r="C33" s="26">
        <v>8.3552504152356608</v>
      </c>
      <c r="D33" s="23">
        <v>2.0544873000754702</v>
      </c>
      <c r="F33" s="2"/>
    </row>
    <row r="34" spans="1:6" ht="15" customHeight="1" thickBot="1" x14ac:dyDescent="0.3">
      <c r="A34" s="13" t="s">
        <v>14</v>
      </c>
      <c r="B34" s="28">
        <v>6.4685039370078696</v>
      </c>
      <c r="C34" s="28">
        <v>6.4696511971677797</v>
      </c>
      <c r="D34" s="23">
        <v>-2.6800072912226101E-2</v>
      </c>
      <c r="F34" s="2"/>
    </row>
    <row r="35" spans="1:6" ht="15" customHeight="1" thickBot="1" x14ac:dyDescent="0.3">
      <c r="A35" s="19" t="s">
        <v>65</v>
      </c>
      <c r="B35" s="20"/>
      <c r="C35" s="20"/>
      <c r="D35" s="28"/>
      <c r="F35" s="2"/>
    </row>
    <row r="36" spans="1:6" ht="15" customHeight="1" thickBot="1" x14ac:dyDescent="0.3">
      <c r="A36" s="32" t="s">
        <v>15</v>
      </c>
      <c r="B36" s="22">
        <v>0.15748031496063</v>
      </c>
      <c r="C36" s="22">
        <v>0.157879535229111</v>
      </c>
      <c r="D36" s="23">
        <v>-0.109434692925481</v>
      </c>
      <c r="F36" s="2"/>
    </row>
    <row r="37" spans="1:6" ht="15" customHeight="1" thickBot="1" x14ac:dyDescent="0.3">
      <c r="A37" s="32" t="s">
        <v>16</v>
      </c>
      <c r="B37" s="22">
        <v>0.10629921259842499</v>
      </c>
      <c r="C37" s="22">
        <v>0.10597232319927601</v>
      </c>
      <c r="D37" s="23">
        <v>0.106023557780209</v>
      </c>
      <c r="F37" s="2"/>
    </row>
    <row r="38" spans="1:6" ht="15" customHeight="1" thickBot="1" x14ac:dyDescent="0.3">
      <c r="A38" s="33" t="s">
        <v>86</v>
      </c>
      <c r="B38" s="22">
        <v>0.71653543307086598</v>
      </c>
      <c r="C38" s="22">
        <v>0.71360689859677295</v>
      </c>
      <c r="D38" s="23">
        <v>0.64815641630956899</v>
      </c>
      <c r="F38" s="2"/>
    </row>
    <row r="39" spans="1:6" ht="15" customHeight="1" thickBot="1" x14ac:dyDescent="0.3">
      <c r="A39" s="32" t="s">
        <v>88</v>
      </c>
      <c r="B39" s="22">
        <v>0.50787401574803104</v>
      </c>
      <c r="C39" s="22">
        <v>0.50661173720687203</v>
      </c>
      <c r="D39" s="23">
        <v>0.25223180224965203</v>
      </c>
      <c r="F39" s="2"/>
    </row>
    <row r="40" spans="1:6" ht="15" customHeight="1" thickBot="1" x14ac:dyDescent="0.3">
      <c r="A40" s="32" t="s">
        <v>17</v>
      </c>
      <c r="B40" s="22">
        <v>0.33070866141732302</v>
      </c>
      <c r="C40" s="22">
        <v>0.33295302759380002</v>
      </c>
      <c r="D40" s="23">
        <v>-0.47617084554004602</v>
      </c>
      <c r="F40" s="2"/>
    </row>
    <row r="41" spans="1:6" ht="15" customHeight="1" thickBot="1" x14ac:dyDescent="0.3">
      <c r="A41" s="35" t="s">
        <v>18</v>
      </c>
      <c r="B41" s="36"/>
      <c r="C41" s="36"/>
      <c r="D41" s="36"/>
    </row>
    <row r="42" spans="1:6" ht="15" customHeight="1" x14ac:dyDescent="0.25">
      <c r="A42" s="90" t="s">
        <v>77</v>
      </c>
      <c r="B42" s="91"/>
      <c r="C42" s="91"/>
      <c r="D42" s="92"/>
    </row>
    <row r="43" spans="1:6" ht="15" customHeight="1" x14ac:dyDescent="0.25">
      <c r="A43" s="72" t="s">
        <v>79</v>
      </c>
      <c r="B43" s="73"/>
      <c r="C43" s="73"/>
      <c r="D43" s="74"/>
    </row>
    <row r="44" spans="1:6" ht="15" customHeight="1" x14ac:dyDescent="0.25">
      <c r="A44" s="93" t="s">
        <v>70</v>
      </c>
      <c r="B44" s="94"/>
      <c r="C44" s="94"/>
      <c r="D44" s="95"/>
    </row>
    <row r="45" spans="1:6" ht="15" customHeight="1" x14ac:dyDescent="0.25">
      <c r="A45" s="93" t="s">
        <v>78</v>
      </c>
      <c r="B45" s="94"/>
      <c r="C45" s="94"/>
      <c r="D45" s="95"/>
    </row>
    <row r="46" spans="1:6" ht="15" customHeight="1" x14ac:dyDescent="0.25">
      <c r="A46" s="96" t="s">
        <v>71</v>
      </c>
      <c r="B46" s="76"/>
      <c r="C46" s="76"/>
      <c r="D46" s="77"/>
    </row>
    <row r="47" spans="1:6" ht="30" customHeight="1" x14ac:dyDescent="0.25">
      <c r="A47" s="97" t="s">
        <v>72</v>
      </c>
      <c r="B47" s="98"/>
      <c r="C47" s="98"/>
      <c r="D47" s="99"/>
    </row>
    <row r="48" spans="1:6" ht="30" customHeight="1" thickBot="1" x14ac:dyDescent="0.3">
      <c r="A48" s="75" t="s">
        <v>87</v>
      </c>
      <c r="B48" s="76"/>
      <c r="C48" s="76"/>
      <c r="D48" s="77"/>
    </row>
    <row r="49" spans="1:4" ht="30" customHeight="1" thickBot="1" x14ac:dyDescent="0.3">
      <c r="A49" s="78" t="s">
        <v>66</v>
      </c>
      <c r="B49" s="79"/>
      <c r="C49" s="79"/>
      <c r="D49" s="80"/>
    </row>
    <row r="50" spans="1:4" ht="30" customHeight="1" thickBot="1" x14ac:dyDescent="0.3">
      <c r="A50" s="78" t="s">
        <v>67</v>
      </c>
      <c r="B50" s="79"/>
      <c r="C50" s="79"/>
      <c r="D50" s="80"/>
    </row>
    <row r="51" spans="1:4" ht="15" customHeight="1" thickBot="1" x14ac:dyDescent="0.3">
      <c r="A51" s="81" t="s">
        <v>19</v>
      </c>
      <c r="B51" s="82"/>
      <c r="C51" s="82"/>
      <c r="D51" s="83"/>
    </row>
    <row r="52" spans="1:4" ht="15" customHeight="1" thickBot="1" x14ac:dyDescent="0.3">
      <c r="A52" s="84" t="s">
        <v>20</v>
      </c>
      <c r="B52" s="85"/>
      <c r="C52" s="85"/>
      <c r="D52" s="86"/>
    </row>
    <row r="53" spans="1:4" ht="15" customHeight="1" thickBot="1" x14ac:dyDescent="0.3">
      <c r="A53" s="87" t="s">
        <v>21</v>
      </c>
      <c r="B53" s="88"/>
      <c r="C53" s="88"/>
      <c r="D53" s="89"/>
    </row>
    <row r="54" spans="1:4" ht="15" customHeight="1" thickBot="1" x14ac:dyDescent="0.3">
      <c r="A54" s="68" t="s">
        <v>22</v>
      </c>
      <c r="B54" s="69"/>
      <c r="C54" s="69"/>
      <c r="D54" s="70"/>
    </row>
  </sheetData>
  <mergeCells count="14">
    <mergeCell ref="A46:D46"/>
    <mergeCell ref="A51:D51"/>
    <mergeCell ref="A52:D52"/>
    <mergeCell ref="A53:D53"/>
    <mergeCell ref="A54:D54"/>
    <mergeCell ref="A47:D47"/>
    <mergeCell ref="A48:D48"/>
    <mergeCell ref="A49:D49"/>
    <mergeCell ref="A50:D50"/>
    <mergeCell ref="A1:E1"/>
    <mergeCell ref="A42:D42"/>
    <mergeCell ref="A43:D43"/>
    <mergeCell ref="A44:D44"/>
    <mergeCell ref="A45:D45"/>
  </mergeCells>
  <conditionalFormatting sqref="D4:D41">
    <cfRule type="cellIs" dxfId="29" priority="1" operator="lessThanOrEqual">
      <formula>-10.5</formula>
    </cfRule>
    <cfRule type="cellIs" dxfId="28" priority="2" operator="greaterThanOrEqual">
      <formula>10.5</formula>
    </cfRule>
    <cfRule type="cellIs" dxfId="27" priority="3" operator="between">
      <formula>-5.5</formula>
      <formula>-10.5</formula>
    </cfRule>
    <cfRule type="cellIs" dxfId="26" priority="4" operator="between">
      <formula>5.5</formula>
      <formula>10.5</formula>
    </cfRule>
    <cfRule type="cellIs" dxfId="25" priority="5" operator="between">
      <formula>-5.5</formula>
      <formula>5.5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E1"/>
    </sheetView>
  </sheetViews>
  <sheetFormatPr defaultRowHeight="15" x14ac:dyDescent="0.25"/>
  <cols>
    <col min="1" max="1" width="60.7109375" customWidth="1"/>
    <col min="2" max="4" width="12.7109375" customWidth="1"/>
  </cols>
  <sheetData>
    <row r="1" spans="1:6" x14ac:dyDescent="0.25">
      <c r="A1" s="71" t="s">
        <v>43</v>
      </c>
      <c r="B1" s="71"/>
      <c r="C1" s="71"/>
      <c r="D1" s="71"/>
      <c r="E1" s="71"/>
    </row>
    <row r="2" spans="1:6" ht="15" customHeight="1" thickBot="1" x14ac:dyDescent="0.3">
      <c r="A2" s="2"/>
    </row>
    <row r="3" spans="1:6" ht="45" customHeight="1" thickBot="1" x14ac:dyDescent="0.3">
      <c r="A3" s="1"/>
      <c r="B3" s="38" t="s">
        <v>0</v>
      </c>
      <c r="C3" s="38" t="s">
        <v>1</v>
      </c>
      <c r="D3" s="38" t="s">
        <v>2</v>
      </c>
    </row>
    <row r="4" spans="1:6" ht="15" customHeight="1" thickBot="1" x14ac:dyDescent="0.3">
      <c r="A4" s="16" t="s">
        <v>3</v>
      </c>
      <c r="B4" s="17">
        <v>250</v>
      </c>
      <c r="C4" s="17">
        <v>55902</v>
      </c>
      <c r="D4" s="18"/>
      <c r="F4" s="10"/>
    </row>
    <row r="5" spans="1:6" ht="15" customHeight="1" thickBot="1" x14ac:dyDescent="0.3">
      <c r="A5" s="19" t="s">
        <v>4</v>
      </c>
      <c r="B5" s="20"/>
      <c r="C5" s="20"/>
      <c r="D5" s="21"/>
    </row>
    <row r="6" spans="1:6" ht="15" customHeight="1" thickBot="1" x14ac:dyDescent="0.3">
      <c r="A6" s="13" t="s">
        <v>5</v>
      </c>
      <c r="B6" s="22">
        <v>0.94799999999999995</v>
      </c>
      <c r="C6" s="22">
        <v>0.94855858399208604</v>
      </c>
      <c r="D6" s="23">
        <v>-0.25196041572434003</v>
      </c>
    </row>
    <row r="7" spans="1:6" ht="15" customHeight="1" thickBot="1" x14ac:dyDescent="0.3">
      <c r="A7" s="13" t="s">
        <v>81</v>
      </c>
      <c r="B7" s="22">
        <v>5.1999999999999998E-2</v>
      </c>
      <c r="C7" s="22">
        <v>5.14414160079135E-2</v>
      </c>
      <c r="D7" s="23">
        <v>0.251960415724305</v>
      </c>
    </row>
    <row r="8" spans="1:6" ht="15" customHeight="1" thickBot="1" x14ac:dyDescent="0.3">
      <c r="A8" s="19" t="s">
        <v>6</v>
      </c>
      <c r="B8" s="20"/>
      <c r="C8" s="20"/>
      <c r="D8" s="23"/>
    </row>
    <row r="9" spans="1:6" ht="15" customHeight="1" thickBot="1" x14ac:dyDescent="0.3">
      <c r="A9" s="13" t="s">
        <v>83</v>
      </c>
      <c r="B9" s="22">
        <v>0.96</v>
      </c>
      <c r="C9" s="22">
        <v>0.96468937794336396</v>
      </c>
      <c r="D9" s="23">
        <v>-2.4608819361549501</v>
      </c>
    </row>
    <row r="10" spans="1:6" ht="15" customHeight="1" thickBot="1" x14ac:dyDescent="0.3">
      <c r="A10" s="13" t="s">
        <v>82</v>
      </c>
      <c r="B10" s="22">
        <v>0.04</v>
      </c>
      <c r="C10" s="22">
        <v>3.53106220566358E-2</v>
      </c>
      <c r="D10" s="23">
        <v>2.4608819361549501</v>
      </c>
    </row>
    <row r="11" spans="1:6" ht="15" customHeight="1" thickBot="1" x14ac:dyDescent="0.3">
      <c r="A11" s="19" t="s">
        <v>7</v>
      </c>
      <c r="B11" s="20"/>
      <c r="C11" s="20"/>
      <c r="D11" s="23"/>
    </row>
    <row r="12" spans="1:6" ht="15" customHeight="1" thickBot="1" x14ac:dyDescent="0.3">
      <c r="A12" s="13" t="s">
        <v>80</v>
      </c>
      <c r="B12" s="22">
        <v>0.14799999999999999</v>
      </c>
      <c r="C12" s="22">
        <v>0.145347855297533</v>
      </c>
      <c r="D12" s="23">
        <v>0.74887469400828</v>
      </c>
    </row>
    <row r="13" spans="1:6" ht="15" customHeight="1" thickBot="1" x14ac:dyDescent="0.3">
      <c r="A13" s="13" t="s">
        <v>8</v>
      </c>
      <c r="B13" s="24">
        <v>0.85199999999999998</v>
      </c>
      <c r="C13" s="24">
        <v>0.85465214470246698</v>
      </c>
      <c r="D13" s="23">
        <v>-0.74887469400828</v>
      </c>
    </row>
    <row r="14" spans="1:6" ht="15" customHeight="1" thickBot="1" x14ac:dyDescent="0.3">
      <c r="A14" s="19" t="s">
        <v>9</v>
      </c>
      <c r="B14" s="20"/>
      <c r="C14" s="20"/>
      <c r="D14" s="25"/>
    </row>
    <row r="15" spans="1:6" ht="15" customHeight="1" thickBot="1" x14ac:dyDescent="0.3">
      <c r="A15" s="13" t="s">
        <v>84</v>
      </c>
      <c r="B15" s="26">
        <v>33.015999999999998</v>
      </c>
      <c r="C15" s="26">
        <v>33.126763923602297</v>
      </c>
      <c r="D15" s="23">
        <v>-1.6574337247862401</v>
      </c>
    </row>
    <row r="16" spans="1:6" ht="15" customHeight="1" thickBot="1" x14ac:dyDescent="0.3">
      <c r="A16" s="13" t="s">
        <v>85</v>
      </c>
      <c r="B16" s="26">
        <v>15.608000000000001</v>
      </c>
      <c r="C16" s="26">
        <v>15.5952246819152</v>
      </c>
      <c r="D16" s="23">
        <v>0.30863417249487801</v>
      </c>
    </row>
    <row r="17" spans="1:6" ht="15" customHeight="1" thickBot="1" x14ac:dyDescent="0.3">
      <c r="A17" s="27" t="s">
        <v>64</v>
      </c>
      <c r="B17" s="20"/>
      <c r="C17" s="20"/>
      <c r="D17" s="28"/>
    </row>
    <row r="18" spans="1:6" ht="15" customHeight="1" thickBot="1" x14ac:dyDescent="0.3">
      <c r="A18" s="39" t="s">
        <v>28</v>
      </c>
      <c r="B18" s="22">
        <v>0.248</v>
      </c>
      <c r="C18" s="22">
        <v>0.25013263294198101</v>
      </c>
      <c r="D18" s="23">
        <v>-0.49261350182920999</v>
      </c>
    </row>
    <row r="19" spans="1:6" ht="15" customHeight="1" thickBot="1" x14ac:dyDescent="0.3">
      <c r="A19" s="14" t="s">
        <v>10</v>
      </c>
      <c r="B19" s="22">
        <v>0.28799999999999998</v>
      </c>
      <c r="C19" s="22">
        <v>0.28562944975336302</v>
      </c>
      <c r="D19" s="23">
        <v>0.52359283870356699</v>
      </c>
    </row>
    <row r="20" spans="1:6" ht="15" customHeight="1" thickBot="1" x14ac:dyDescent="0.3">
      <c r="A20" s="14" t="s">
        <v>68</v>
      </c>
      <c r="B20" s="22">
        <v>0.28399999999999997</v>
      </c>
      <c r="C20" s="22">
        <v>0.28549383971892001</v>
      </c>
      <c r="D20" s="23">
        <v>-0.33066775456083702</v>
      </c>
    </row>
    <row r="21" spans="1:6" ht="15" customHeight="1" thickBot="1" x14ac:dyDescent="0.3">
      <c r="A21" s="14" t="s">
        <v>69</v>
      </c>
      <c r="B21" s="22">
        <v>7.5999999999999998E-2</v>
      </c>
      <c r="C21" s="22">
        <v>7.3507155763348903E-2</v>
      </c>
      <c r="D21" s="23">
        <v>0.94687992996812198</v>
      </c>
    </row>
    <row r="22" spans="1:6" ht="15" customHeight="1" thickBot="1" x14ac:dyDescent="0.3">
      <c r="A22" s="15" t="s">
        <v>76</v>
      </c>
      <c r="B22" s="22">
        <v>4.8000000000000001E-2</v>
      </c>
      <c r="C22" s="22">
        <v>4.83288534126936E-2</v>
      </c>
      <c r="D22" s="23">
        <v>-0.15342836079000899</v>
      </c>
    </row>
    <row r="23" spans="1:6" ht="15" customHeight="1" thickBot="1" x14ac:dyDescent="0.3">
      <c r="A23" s="15" t="s">
        <v>75</v>
      </c>
      <c r="B23" s="22">
        <v>5.6000000000000001E-2</v>
      </c>
      <c r="C23" s="22">
        <v>5.6908068409693702E-2</v>
      </c>
      <c r="D23" s="23">
        <v>-0.39304250005407798</v>
      </c>
    </row>
    <row r="24" spans="1:6" ht="15" customHeight="1" thickBot="1" x14ac:dyDescent="0.3">
      <c r="A24" s="29" t="s">
        <v>89</v>
      </c>
      <c r="B24" s="20"/>
      <c r="C24" s="20"/>
      <c r="D24" s="28"/>
    </row>
    <row r="25" spans="1:6" ht="15" customHeight="1" thickBot="1" x14ac:dyDescent="0.3">
      <c r="A25" s="30" t="s">
        <v>90</v>
      </c>
      <c r="B25" s="22">
        <v>0.2</v>
      </c>
      <c r="C25" s="22">
        <v>0.2</v>
      </c>
      <c r="D25" s="23">
        <v>-6.9316435883758302E-15</v>
      </c>
      <c r="F25" s="2"/>
    </row>
    <row r="26" spans="1:6" ht="15" customHeight="1" thickBot="1" x14ac:dyDescent="0.3">
      <c r="A26" s="30" t="s">
        <v>91</v>
      </c>
      <c r="B26" s="22">
        <v>0.252</v>
      </c>
      <c r="C26" s="22">
        <v>0.25016166371119303</v>
      </c>
      <c r="D26" s="23">
        <v>0.42349339981829698</v>
      </c>
      <c r="F26" s="2"/>
    </row>
    <row r="27" spans="1:6" ht="15" customHeight="1" thickBot="1" x14ac:dyDescent="0.3">
      <c r="A27" s="30" t="s">
        <v>92</v>
      </c>
      <c r="B27" s="22">
        <v>0.4</v>
      </c>
      <c r="C27" s="22">
        <v>0.40554857341496803</v>
      </c>
      <c r="D27" s="23">
        <v>-1.13014736996829</v>
      </c>
      <c r="F27" s="2"/>
    </row>
    <row r="28" spans="1:6" ht="15" customHeight="1" thickBot="1" x14ac:dyDescent="0.3">
      <c r="A28" s="30" t="s">
        <v>93</v>
      </c>
      <c r="B28" s="22">
        <v>0.14799999999999999</v>
      </c>
      <c r="C28" s="22">
        <v>0.14428976287383799</v>
      </c>
      <c r="D28" s="23">
        <v>1.0492170768128199</v>
      </c>
      <c r="F28" s="2"/>
    </row>
    <row r="29" spans="1:6" ht="15" customHeight="1" thickBot="1" x14ac:dyDescent="0.3">
      <c r="A29" s="37" t="s">
        <v>74</v>
      </c>
      <c r="B29" s="20"/>
      <c r="C29" s="20"/>
      <c r="D29" s="28"/>
      <c r="F29" s="2"/>
    </row>
    <row r="30" spans="1:6" ht="15" customHeight="1" thickBot="1" x14ac:dyDescent="0.3">
      <c r="A30" s="15" t="s">
        <v>73</v>
      </c>
      <c r="B30" s="31">
        <v>-0.17132133457599999</v>
      </c>
      <c r="C30" s="31">
        <v>-0.16782761637139901</v>
      </c>
      <c r="D30" s="23">
        <v>-0.73632780411001097</v>
      </c>
      <c r="F30" s="2"/>
    </row>
    <row r="31" spans="1:6" ht="15" customHeight="1" thickBot="1" x14ac:dyDescent="0.3">
      <c r="A31" s="13" t="s">
        <v>11</v>
      </c>
      <c r="B31" s="26">
        <v>60.975999999999999</v>
      </c>
      <c r="C31" s="26">
        <v>60.609541071267202</v>
      </c>
      <c r="D31" s="23">
        <v>0.99866879199726</v>
      </c>
      <c r="F31" s="2"/>
    </row>
    <row r="32" spans="1:6" ht="15" customHeight="1" thickBot="1" x14ac:dyDescent="0.3">
      <c r="A32" s="13" t="s">
        <v>12</v>
      </c>
      <c r="B32" s="26">
        <v>23.283999999999999</v>
      </c>
      <c r="C32" s="26">
        <v>23.212118901670099</v>
      </c>
      <c r="D32" s="23">
        <v>0.60243067499079095</v>
      </c>
      <c r="F32" s="2"/>
    </row>
    <row r="33" spans="1:6" ht="15" customHeight="1" thickBot="1" x14ac:dyDescent="0.3">
      <c r="A33" s="13" t="s">
        <v>13</v>
      </c>
      <c r="B33" s="26">
        <v>8.48</v>
      </c>
      <c r="C33" s="26">
        <v>8.3480863281558904</v>
      </c>
      <c r="D33" s="23">
        <v>2.1736986178458699</v>
      </c>
      <c r="F33" s="2"/>
    </row>
    <row r="34" spans="1:6" ht="15" customHeight="1" thickBot="1" x14ac:dyDescent="0.3">
      <c r="A34" s="13" t="s">
        <v>14</v>
      </c>
      <c r="B34" s="28">
        <v>6.4320000000000004</v>
      </c>
      <c r="C34" s="28">
        <v>6.4763414027647901</v>
      </c>
      <c r="D34" s="23">
        <v>-1.04504515462128</v>
      </c>
      <c r="F34" s="2"/>
    </row>
    <row r="35" spans="1:6" ht="15" customHeight="1" thickBot="1" x14ac:dyDescent="0.3">
      <c r="A35" s="19" t="s">
        <v>65</v>
      </c>
      <c r="B35" s="20"/>
      <c r="C35" s="20"/>
      <c r="D35" s="28"/>
      <c r="F35" s="2"/>
    </row>
    <row r="36" spans="1:6" ht="15" customHeight="1" thickBot="1" x14ac:dyDescent="0.3">
      <c r="A36" s="32" t="s">
        <v>15</v>
      </c>
      <c r="B36" s="22">
        <v>0.16</v>
      </c>
      <c r="C36" s="22">
        <v>0.160004371436128</v>
      </c>
      <c r="D36" s="23">
        <v>-1.1911544648217001E-3</v>
      </c>
      <c r="F36" s="2"/>
    </row>
    <row r="37" spans="1:6" ht="15" customHeight="1" thickBot="1" x14ac:dyDescent="0.3">
      <c r="A37" s="32" t="s">
        <v>16</v>
      </c>
      <c r="B37" s="22">
        <v>0.108</v>
      </c>
      <c r="C37" s="22">
        <v>0.108025772689363</v>
      </c>
      <c r="D37" s="23">
        <v>-8.2944708329520701E-3</v>
      </c>
      <c r="F37" s="2"/>
    </row>
    <row r="38" spans="1:6" ht="15" customHeight="1" thickBot="1" x14ac:dyDescent="0.3">
      <c r="A38" s="33" t="s">
        <v>86</v>
      </c>
      <c r="B38" s="22">
        <v>0.71199999999999997</v>
      </c>
      <c r="C38" s="22">
        <v>0.71844560488125697</v>
      </c>
      <c r="D38" s="23">
        <v>-1.4267392524404501</v>
      </c>
      <c r="F38" s="2"/>
    </row>
    <row r="39" spans="1:6" ht="15" customHeight="1" thickBot="1" x14ac:dyDescent="0.3">
      <c r="A39" s="32" t="s">
        <v>88</v>
      </c>
      <c r="B39" s="22">
        <v>0.5</v>
      </c>
      <c r="C39" s="22">
        <v>0.50450774862421999</v>
      </c>
      <c r="D39" s="23">
        <v>-0.90062597864292904</v>
      </c>
      <c r="F39" s="2"/>
    </row>
    <row r="40" spans="1:6" ht="15" customHeight="1" thickBot="1" x14ac:dyDescent="0.3">
      <c r="A40" s="32" t="s">
        <v>17</v>
      </c>
      <c r="B40" s="22">
        <v>0.33200000000000002</v>
      </c>
      <c r="C40" s="22">
        <v>0.32608746053637999</v>
      </c>
      <c r="D40" s="23">
        <v>1.2570507162828599</v>
      </c>
      <c r="F40" s="2"/>
    </row>
    <row r="41" spans="1:6" ht="15" customHeight="1" thickBot="1" x14ac:dyDescent="0.3">
      <c r="A41" s="35" t="s">
        <v>18</v>
      </c>
      <c r="B41" s="36"/>
      <c r="C41" s="36"/>
      <c r="D41" s="36"/>
    </row>
    <row r="42" spans="1:6" ht="15" customHeight="1" x14ac:dyDescent="0.25">
      <c r="A42" s="90" t="s">
        <v>77</v>
      </c>
      <c r="B42" s="91"/>
      <c r="C42" s="91"/>
      <c r="D42" s="92"/>
    </row>
    <row r="43" spans="1:6" ht="15" customHeight="1" x14ac:dyDescent="0.25">
      <c r="A43" s="72" t="s">
        <v>79</v>
      </c>
      <c r="B43" s="73"/>
      <c r="C43" s="73"/>
      <c r="D43" s="74"/>
    </row>
    <row r="44" spans="1:6" ht="15" customHeight="1" x14ac:dyDescent="0.25">
      <c r="A44" s="93" t="s">
        <v>70</v>
      </c>
      <c r="B44" s="94"/>
      <c r="C44" s="94"/>
      <c r="D44" s="95"/>
    </row>
    <row r="45" spans="1:6" ht="15" customHeight="1" x14ac:dyDescent="0.25">
      <c r="A45" s="93" t="s">
        <v>78</v>
      </c>
      <c r="B45" s="94"/>
      <c r="C45" s="94"/>
      <c r="D45" s="95"/>
    </row>
    <row r="46" spans="1:6" ht="15" customHeight="1" x14ac:dyDescent="0.25">
      <c r="A46" s="96" t="s">
        <v>71</v>
      </c>
      <c r="B46" s="76"/>
      <c r="C46" s="76"/>
      <c r="D46" s="77"/>
    </row>
    <row r="47" spans="1:6" ht="30" customHeight="1" x14ac:dyDescent="0.25">
      <c r="A47" s="97" t="s">
        <v>72</v>
      </c>
      <c r="B47" s="98"/>
      <c r="C47" s="98"/>
      <c r="D47" s="99"/>
    </row>
    <row r="48" spans="1:6" ht="30" customHeight="1" thickBot="1" x14ac:dyDescent="0.3">
      <c r="A48" s="75" t="s">
        <v>87</v>
      </c>
      <c r="B48" s="76"/>
      <c r="C48" s="76"/>
      <c r="D48" s="77"/>
    </row>
    <row r="49" spans="1:4" ht="30" customHeight="1" thickBot="1" x14ac:dyDescent="0.3">
      <c r="A49" s="78" t="s">
        <v>66</v>
      </c>
      <c r="B49" s="79"/>
      <c r="C49" s="79"/>
      <c r="D49" s="80"/>
    </row>
    <row r="50" spans="1:4" ht="30" customHeight="1" thickBot="1" x14ac:dyDescent="0.3">
      <c r="A50" s="78" t="s">
        <v>67</v>
      </c>
      <c r="B50" s="79"/>
      <c r="C50" s="79"/>
      <c r="D50" s="80"/>
    </row>
    <row r="51" spans="1:4" ht="15" customHeight="1" thickBot="1" x14ac:dyDescent="0.3">
      <c r="A51" s="81" t="s">
        <v>19</v>
      </c>
      <c r="B51" s="82"/>
      <c r="C51" s="82"/>
      <c r="D51" s="83"/>
    </row>
    <row r="52" spans="1:4" ht="15" customHeight="1" thickBot="1" x14ac:dyDescent="0.3">
      <c r="A52" s="84" t="s">
        <v>20</v>
      </c>
      <c r="B52" s="85"/>
      <c r="C52" s="85"/>
      <c r="D52" s="86"/>
    </row>
    <row r="53" spans="1:4" ht="15" customHeight="1" thickBot="1" x14ac:dyDescent="0.3">
      <c r="A53" s="87" t="s">
        <v>21</v>
      </c>
      <c r="B53" s="88"/>
      <c r="C53" s="88"/>
      <c r="D53" s="89"/>
    </row>
    <row r="54" spans="1:4" ht="15" customHeight="1" thickBot="1" x14ac:dyDescent="0.3">
      <c r="A54" s="68" t="s">
        <v>22</v>
      </c>
      <c r="B54" s="69"/>
      <c r="C54" s="69"/>
      <c r="D54" s="70"/>
    </row>
  </sheetData>
  <mergeCells count="14">
    <mergeCell ref="A46:D46"/>
    <mergeCell ref="A51:D51"/>
    <mergeCell ref="A52:D52"/>
    <mergeCell ref="A53:D53"/>
    <mergeCell ref="A54:D54"/>
    <mergeCell ref="A47:D47"/>
    <mergeCell ref="A48:D48"/>
    <mergeCell ref="A49:D49"/>
    <mergeCell ref="A50:D50"/>
    <mergeCell ref="A1:E1"/>
    <mergeCell ref="A42:D42"/>
    <mergeCell ref="A43:D43"/>
    <mergeCell ref="A44:D44"/>
    <mergeCell ref="A45:D45"/>
  </mergeCells>
  <conditionalFormatting sqref="D4:D41">
    <cfRule type="cellIs" dxfId="24" priority="1" operator="lessThanOrEqual">
      <formula>-10.5</formula>
    </cfRule>
    <cfRule type="cellIs" dxfId="23" priority="2" operator="greaterThanOrEqual">
      <formula>10.5</formula>
    </cfRule>
    <cfRule type="cellIs" dxfId="22" priority="3" operator="between">
      <formula>-5.5</formula>
      <formula>-10.5</formula>
    </cfRule>
    <cfRule type="cellIs" dxfId="21" priority="4" operator="between">
      <formula>5.5</formula>
      <formula>10.5</formula>
    </cfRule>
    <cfRule type="cellIs" dxfId="20" priority="5" operator="between">
      <formula>-5.5</formula>
      <formula>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
  <sheetViews>
    <sheetView workbookViewId="0">
      <selection sqref="A1:H1"/>
    </sheetView>
  </sheetViews>
  <sheetFormatPr defaultRowHeight="15" x14ac:dyDescent="0.25"/>
  <cols>
    <col min="1" max="1" width="60.7109375" customWidth="1"/>
    <col min="2" max="4" width="12.7109375" customWidth="1"/>
  </cols>
  <sheetData>
    <row r="1" spans="1:8" x14ac:dyDescent="0.25">
      <c r="A1" s="71" t="s">
        <v>44</v>
      </c>
      <c r="B1" s="71"/>
      <c r="C1" s="71"/>
      <c r="D1" s="71"/>
      <c r="E1" s="71"/>
      <c r="F1" s="71"/>
      <c r="G1" s="71"/>
      <c r="H1" s="71"/>
    </row>
    <row r="2" spans="1:8" ht="15" customHeight="1" thickBot="1" x14ac:dyDescent="0.3">
      <c r="A2" s="2"/>
    </row>
    <row r="3" spans="1:8" ht="45" customHeight="1" thickBot="1" x14ac:dyDescent="0.3">
      <c r="A3" s="1"/>
      <c r="B3" s="38" t="s">
        <v>0</v>
      </c>
      <c r="C3" s="38" t="s">
        <v>1</v>
      </c>
      <c r="D3" s="38" t="s">
        <v>2</v>
      </c>
    </row>
    <row r="4" spans="1:8" ht="15" customHeight="1" thickBot="1" x14ac:dyDescent="0.3">
      <c r="A4" s="16" t="s">
        <v>3</v>
      </c>
      <c r="B4" s="17">
        <v>47</v>
      </c>
      <c r="C4" s="17">
        <v>163998</v>
      </c>
      <c r="D4" s="18"/>
      <c r="F4" s="2"/>
    </row>
    <row r="5" spans="1:8" ht="15" customHeight="1" thickBot="1" x14ac:dyDescent="0.3">
      <c r="A5" s="19" t="s">
        <v>4</v>
      </c>
      <c r="B5" s="20"/>
      <c r="C5" s="20"/>
      <c r="D5" s="21"/>
      <c r="F5" s="2"/>
    </row>
    <row r="6" spans="1:8" ht="15" customHeight="1" thickBot="1" x14ac:dyDescent="0.3">
      <c r="A6" s="13" t="s">
        <v>5</v>
      </c>
      <c r="B6" s="22">
        <v>0.91489361702127703</v>
      </c>
      <c r="C6" s="22">
        <v>0.91879753881585802</v>
      </c>
      <c r="D6" s="23">
        <v>-1.40607206791011</v>
      </c>
      <c r="F6" s="2"/>
    </row>
    <row r="7" spans="1:8" ht="15" customHeight="1" thickBot="1" x14ac:dyDescent="0.3">
      <c r="A7" s="13" t="s">
        <v>81</v>
      </c>
      <c r="B7" s="22">
        <v>8.5106382978723402E-2</v>
      </c>
      <c r="C7" s="22">
        <v>8.1202461184142094E-2</v>
      </c>
      <c r="D7" s="23">
        <v>1.40607206791008</v>
      </c>
    </row>
    <row r="8" spans="1:8" ht="15" customHeight="1" thickBot="1" x14ac:dyDescent="0.3">
      <c r="A8" s="19" t="s">
        <v>6</v>
      </c>
      <c r="B8" s="20"/>
      <c r="C8" s="20"/>
      <c r="D8" s="23"/>
    </row>
    <row r="9" spans="1:8" ht="15" customHeight="1" thickBot="1" x14ac:dyDescent="0.3">
      <c r="A9" s="13" t="s">
        <v>83</v>
      </c>
      <c r="B9" s="22">
        <v>0.95744680851063801</v>
      </c>
      <c r="C9" s="22">
        <v>0.95890141221548397</v>
      </c>
      <c r="D9" s="23">
        <v>-0.722603511624205</v>
      </c>
    </row>
    <row r="10" spans="1:8" ht="15" customHeight="1" thickBot="1" x14ac:dyDescent="0.3">
      <c r="A10" s="13" t="s">
        <v>82</v>
      </c>
      <c r="B10" s="22">
        <v>4.2553191489361701E-2</v>
      </c>
      <c r="C10" s="22">
        <v>4.1098587784516097E-2</v>
      </c>
      <c r="D10" s="23">
        <v>0.72260351162419101</v>
      </c>
    </row>
    <row r="11" spans="1:8" ht="15" customHeight="1" thickBot="1" x14ac:dyDescent="0.3">
      <c r="A11" s="19" t="s">
        <v>7</v>
      </c>
      <c r="B11" s="20"/>
      <c r="C11" s="20"/>
      <c r="D11" s="23"/>
    </row>
    <row r="12" spans="1:8" ht="15" customHeight="1" thickBot="1" x14ac:dyDescent="0.3">
      <c r="A12" s="13" t="s">
        <v>80</v>
      </c>
      <c r="B12" s="22">
        <v>0.19148936170212799</v>
      </c>
      <c r="C12" s="22">
        <v>0.19469255992345599</v>
      </c>
      <c r="D12" s="23">
        <v>-0.80713210940376201</v>
      </c>
    </row>
    <row r="13" spans="1:8" ht="15" customHeight="1" thickBot="1" x14ac:dyDescent="0.3">
      <c r="A13" s="13" t="s">
        <v>8</v>
      </c>
      <c r="B13" s="24">
        <v>0.80851063829787195</v>
      </c>
      <c r="C13" s="24">
        <v>0.80530744007654498</v>
      </c>
      <c r="D13" s="23">
        <v>0.80713210940367797</v>
      </c>
    </row>
    <row r="14" spans="1:8" ht="15" customHeight="1" thickBot="1" x14ac:dyDescent="0.3">
      <c r="A14" s="19" t="s">
        <v>9</v>
      </c>
      <c r="B14" s="20"/>
      <c r="C14" s="20"/>
      <c r="D14" s="25"/>
    </row>
    <row r="15" spans="1:8" ht="15" customHeight="1" thickBot="1" x14ac:dyDescent="0.3">
      <c r="A15" s="13" t="s">
        <v>84</v>
      </c>
      <c r="B15" s="26">
        <v>33.574468085106403</v>
      </c>
      <c r="C15" s="26">
        <v>33.508398354735597</v>
      </c>
      <c r="D15" s="23">
        <v>0.87532827887751796</v>
      </c>
    </row>
    <row r="16" spans="1:8" ht="15" customHeight="1" thickBot="1" x14ac:dyDescent="0.3">
      <c r="A16" s="13" t="s">
        <v>85</v>
      </c>
      <c r="B16" s="26">
        <v>16.127659574468101</v>
      </c>
      <c r="C16" s="26">
        <v>16.068627501865802</v>
      </c>
      <c r="D16" s="23">
        <v>1.0120719294840499</v>
      </c>
    </row>
    <row r="17" spans="1:6" ht="15" customHeight="1" thickBot="1" x14ac:dyDescent="0.3">
      <c r="A17" s="27" t="s">
        <v>64</v>
      </c>
      <c r="B17" s="20"/>
      <c r="C17" s="20"/>
      <c r="D17" s="28"/>
    </row>
    <row r="18" spans="1:6" ht="15" customHeight="1" thickBot="1" x14ac:dyDescent="0.3">
      <c r="A18" s="39" t="s">
        <v>28</v>
      </c>
      <c r="B18" s="22">
        <v>0.340425531914894</v>
      </c>
      <c r="C18" s="22">
        <v>0.35118687425973399</v>
      </c>
      <c r="D18" s="23">
        <v>-2.2504922136360999</v>
      </c>
    </row>
    <row r="19" spans="1:6" ht="15" customHeight="1" thickBot="1" x14ac:dyDescent="0.3">
      <c r="A19" s="14" t="s">
        <v>10</v>
      </c>
      <c r="B19" s="22">
        <v>0.29787234042553201</v>
      </c>
      <c r="C19" s="22">
        <v>0.29730539894513403</v>
      </c>
      <c r="D19" s="23">
        <v>0.123330042034021</v>
      </c>
    </row>
    <row r="20" spans="1:6" ht="15" customHeight="1" thickBot="1" x14ac:dyDescent="0.3">
      <c r="A20" s="14" t="s">
        <v>68</v>
      </c>
      <c r="B20" s="22">
        <v>0.23404255319148901</v>
      </c>
      <c r="C20" s="22">
        <v>0.22466532982344201</v>
      </c>
      <c r="D20" s="23">
        <v>2.2183152637724199</v>
      </c>
    </row>
    <row r="21" spans="1:6" ht="15" customHeight="1" thickBot="1" x14ac:dyDescent="0.3">
      <c r="A21" s="14" t="s">
        <v>69</v>
      </c>
      <c r="B21" s="22">
        <v>6.3829787234042507E-2</v>
      </c>
      <c r="C21" s="22">
        <v>6.5834466100131703E-2</v>
      </c>
      <c r="D21" s="23">
        <v>-0.80979989327506896</v>
      </c>
    </row>
    <row r="22" spans="1:6" ht="15" customHeight="1" thickBot="1" x14ac:dyDescent="0.3">
      <c r="A22" s="15" t="s">
        <v>76</v>
      </c>
      <c r="B22" s="22">
        <v>4.2553191489361701E-2</v>
      </c>
      <c r="C22" s="22">
        <v>4.0542907701770201E-2</v>
      </c>
      <c r="D22" s="23">
        <v>1.00180826465103</v>
      </c>
    </row>
    <row r="23" spans="1:6" ht="15" customHeight="1" thickBot="1" x14ac:dyDescent="0.3">
      <c r="A23" s="15" t="s">
        <v>75</v>
      </c>
      <c r="B23" s="22">
        <v>2.1276595744680899E-2</v>
      </c>
      <c r="C23" s="22">
        <v>2.0465023169789199E-2</v>
      </c>
      <c r="D23" s="23">
        <v>0.56458746217422895</v>
      </c>
      <c r="F23" s="2"/>
    </row>
    <row r="24" spans="1:6" ht="15" customHeight="1" thickBot="1" x14ac:dyDescent="0.3">
      <c r="A24" s="29" t="s">
        <v>89</v>
      </c>
      <c r="B24" s="20"/>
      <c r="C24" s="20"/>
      <c r="D24" s="28"/>
    </row>
    <row r="25" spans="1:6" ht="15" customHeight="1" thickBot="1" x14ac:dyDescent="0.3">
      <c r="A25" s="30" t="s">
        <v>90</v>
      </c>
      <c r="B25" s="22">
        <v>0.170212765957447</v>
      </c>
      <c r="C25" s="22">
        <v>0.170212765957447</v>
      </c>
      <c r="D25" s="23">
        <v>-4.40715088417159E-14</v>
      </c>
    </row>
    <row r="26" spans="1:6" ht="15" customHeight="1" thickBot="1" x14ac:dyDescent="0.3">
      <c r="A26" s="30" t="s">
        <v>91</v>
      </c>
      <c r="B26" s="22">
        <v>0.23404255319148901</v>
      </c>
      <c r="C26" s="22">
        <v>0.230082328976667</v>
      </c>
      <c r="D26" s="23">
        <v>0.93299912572491195</v>
      </c>
    </row>
    <row r="27" spans="1:6" ht="15" customHeight="1" thickBot="1" x14ac:dyDescent="0.3">
      <c r="A27" s="30" t="s">
        <v>92</v>
      </c>
      <c r="B27" s="22">
        <v>0.53191489361702105</v>
      </c>
      <c r="C27" s="22">
        <v>0.53050320534099504</v>
      </c>
      <c r="D27" s="23">
        <v>0.28135405570488198</v>
      </c>
      <c r="F27" s="2"/>
    </row>
    <row r="28" spans="1:6" ht="15" customHeight="1" thickBot="1" x14ac:dyDescent="0.3">
      <c r="A28" s="30" t="s">
        <v>93</v>
      </c>
      <c r="B28" s="22">
        <v>6.3829787234042507E-2</v>
      </c>
      <c r="C28" s="22">
        <v>6.9201699724891499E-2</v>
      </c>
      <c r="D28" s="23">
        <v>-2.14467393436433</v>
      </c>
      <c r="F28" s="2"/>
    </row>
    <row r="29" spans="1:6" ht="15" customHeight="1" thickBot="1" x14ac:dyDescent="0.3">
      <c r="A29" s="37" t="s">
        <v>74</v>
      </c>
      <c r="B29" s="20"/>
      <c r="C29" s="20"/>
      <c r="D29" s="28"/>
      <c r="F29" s="2"/>
    </row>
    <row r="30" spans="1:6" ht="15" customHeight="1" thickBot="1" x14ac:dyDescent="0.3">
      <c r="A30" s="15" t="s">
        <v>73</v>
      </c>
      <c r="B30" s="31">
        <v>-0.14192207953191499</v>
      </c>
      <c r="C30" s="31">
        <v>-0.135068286006292</v>
      </c>
      <c r="D30" s="23">
        <v>-1.41627237124752</v>
      </c>
      <c r="F30" s="2"/>
    </row>
    <row r="31" spans="1:6" ht="15" customHeight="1" thickBot="1" x14ac:dyDescent="0.3">
      <c r="A31" s="13" t="s">
        <v>11</v>
      </c>
      <c r="B31" s="26">
        <v>60.468085106383</v>
      </c>
      <c r="C31" s="26">
        <v>60.069988139676703</v>
      </c>
      <c r="D31" s="23">
        <v>1.1700965935673799</v>
      </c>
      <c r="F31" s="2"/>
    </row>
    <row r="32" spans="1:6" ht="15" customHeight="1" thickBot="1" x14ac:dyDescent="0.3">
      <c r="A32" s="13" t="s">
        <v>12</v>
      </c>
      <c r="B32" s="26">
        <v>24.212765957446798</v>
      </c>
      <c r="C32" s="26">
        <v>24.126970131529099</v>
      </c>
      <c r="D32" s="23">
        <v>0.68917773891012701</v>
      </c>
      <c r="F32" s="2"/>
    </row>
    <row r="33" spans="1:6" ht="15" customHeight="1" thickBot="1" x14ac:dyDescent="0.3">
      <c r="A33" s="13" t="s">
        <v>13</v>
      </c>
      <c r="B33" s="26">
        <v>8.31914893617021</v>
      </c>
      <c r="C33" s="26">
        <v>8.2676573689813893</v>
      </c>
      <c r="D33" s="23">
        <v>1.0505083273929099</v>
      </c>
      <c r="F33" s="2"/>
    </row>
    <row r="34" spans="1:6" ht="15" customHeight="1" thickBot="1" x14ac:dyDescent="0.3">
      <c r="A34" s="13" t="s">
        <v>14</v>
      </c>
      <c r="B34" s="28">
        <v>6.7659574468085104</v>
      </c>
      <c r="C34" s="28">
        <v>6.7653863191442101</v>
      </c>
      <c r="D34" s="23">
        <v>1.16212992349743E-2</v>
      </c>
      <c r="F34" s="2"/>
    </row>
    <row r="35" spans="1:6" ht="15" customHeight="1" thickBot="1" x14ac:dyDescent="0.3">
      <c r="A35" s="19" t="s">
        <v>65</v>
      </c>
      <c r="B35" s="20"/>
      <c r="C35" s="20"/>
      <c r="D35" s="28"/>
      <c r="F35" s="2"/>
    </row>
    <row r="36" spans="1:6" ht="15" customHeight="1" thickBot="1" x14ac:dyDescent="0.3">
      <c r="A36" s="32" t="s">
        <v>15</v>
      </c>
      <c r="B36" s="22">
        <v>0.19148936170212799</v>
      </c>
      <c r="C36" s="22">
        <v>0.194295753534554</v>
      </c>
      <c r="D36" s="23">
        <v>-0.70741839019402797</v>
      </c>
      <c r="F36" s="2"/>
    </row>
    <row r="37" spans="1:6" ht="15" customHeight="1" thickBot="1" x14ac:dyDescent="0.3">
      <c r="A37" s="32" t="s">
        <v>16</v>
      </c>
      <c r="B37" s="22">
        <v>0.14893617021276601</v>
      </c>
      <c r="C37" s="22">
        <v>0.15179483360071999</v>
      </c>
      <c r="D37" s="23">
        <v>-0.79548194248320903</v>
      </c>
      <c r="F37" s="2"/>
    </row>
    <row r="38" spans="1:6" ht="15" customHeight="1" thickBot="1" x14ac:dyDescent="0.3">
      <c r="A38" s="33" t="s">
        <v>86</v>
      </c>
      <c r="B38" s="22">
        <v>0.72340425531914898</v>
      </c>
      <c r="C38" s="22">
        <v>0.75554183743314596</v>
      </c>
      <c r="D38" s="23">
        <v>-7.28551209944977</v>
      </c>
      <c r="F38" s="2"/>
    </row>
    <row r="39" spans="1:6" ht="15" customHeight="1" thickBot="1" x14ac:dyDescent="0.3">
      <c r="A39" s="32" t="s">
        <v>88</v>
      </c>
      <c r="B39" s="22">
        <v>0.48936170212766</v>
      </c>
      <c r="C39" s="22">
        <v>0.48795727578945303</v>
      </c>
      <c r="D39" s="23">
        <v>0.27943245544989997</v>
      </c>
      <c r="F39" s="2"/>
    </row>
    <row r="40" spans="1:6" ht="15" customHeight="1" thickBot="1" x14ac:dyDescent="0.3">
      <c r="A40" s="32" t="s">
        <v>17</v>
      </c>
      <c r="B40" s="22">
        <v>0.44680851063829802</v>
      </c>
      <c r="C40" s="22">
        <v>0.44257718942379698</v>
      </c>
      <c r="D40" s="23">
        <v>0.84687029169329198</v>
      </c>
    </row>
    <row r="41" spans="1:6" ht="15" customHeight="1" thickBot="1" x14ac:dyDescent="0.3">
      <c r="A41" s="16" t="s">
        <v>94</v>
      </c>
      <c r="B41" s="22"/>
      <c r="C41" s="22"/>
      <c r="D41" s="23"/>
      <c r="F41" s="10"/>
    </row>
    <row r="42" spans="1:6" ht="15" customHeight="1" thickBot="1" x14ac:dyDescent="0.3">
      <c r="A42" s="32" t="s">
        <v>95</v>
      </c>
      <c r="B42" s="22">
        <v>0.89361702127659604</v>
      </c>
      <c r="C42" s="22">
        <v>0.89858626507567496</v>
      </c>
      <c r="D42" s="23">
        <v>-1.61960306346197</v>
      </c>
      <c r="F42" s="10"/>
    </row>
    <row r="43" spans="1:6" ht="15" customHeight="1" thickBot="1" x14ac:dyDescent="0.3">
      <c r="A43" s="32" t="s">
        <v>96</v>
      </c>
      <c r="B43" s="22">
        <v>0.42553191489361702</v>
      </c>
      <c r="C43" s="22">
        <v>0.41575275965594</v>
      </c>
      <c r="D43" s="23">
        <v>1.9702496656681801</v>
      </c>
      <c r="F43" s="2"/>
    </row>
    <row r="44" spans="1:6" ht="15" customHeight="1" thickBot="1" x14ac:dyDescent="0.3">
      <c r="A44" s="34" t="s">
        <v>98</v>
      </c>
      <c r="B44" s="22">
        <v>0.46808510638297901</v>
      </c>
      <c r="C44" s="22">
        <v>0.47107459227528298</v>
      </c>
      <c r="D44" s="23">
        <v>-0.595758762566586</v>
      </c>
    </row>
    <row r="45" spans="1:6" ht="15" customHeight="1" thickBot="1" x14ac:dyDescent="0.3">
      <c r="A45" s="32" t="s">
        <v>99</v>
      </c>
      <c r="B45" s="22">
        <v>0.36170212765957399</v>
      </c>
      <c r="C45" s="22">
        <v>0.354089315850321</v>
      </c>
      <c r="D45" s="23">
        <v>1.57943844967425</v>
      </c>
    </row>
    <row r="46" spans="1:6" ht="15" customHeight="1" thickBot="1" x14ac:dyDescent="0.3">
      <c r="A46" s="32" t="s">
        <v>100</v>
      </c>
      <c r="B46" s="22">
        <v>0.61702127659574502</v>
      </c>
      <c r="C46" s="22">
        <v>0.62289453180931598</v>
      </c>
      <c r="D46" s="23">
        <v>-1.2034243799146001</v>
      </c>
    </row>
    <row r="47" spans="1:6" ht="15" customHeight="1" thickBot="1" x14ac:dyDescent="0.3">
      <c r="A47" s="32" t="s">
        <v>108</v>
      </c>
      <c r="B47" s="22">
        <v>0.27659574468085102</v>
      </c>
      <c r="C47" s="22">
        <v>0.27236519853519803</v>
      </c>
      <c r="D47" s="23">
        <v>0.94285693565353401</v>
      </c>
    </row>
    <row r="48" spans="1:6" ht="15" customHeight="1" thickBot="1" x14ac:dyDescent="0.3">
      <c r="A48" s="32" t="s">
        <v>102</v>
      </c>
      <c r="B48" s="22">
        <v>0.19148936170212799</v>
      </c>
      <c r="C48" s="22">
        <v>0.190541014190721</v>
      </c>
      <c r="D48" s="23">
        <v>0.23993586190697899</v>
      </c>
    </row>
    <row r="49" spans="1:6" ht="15" customHeight="1" thickBot="1" x14ac:dyDescent="0.3">
      <c r="A49" s="32" t="s">
        <v>101</v>
      </c>
      <c r="B49" s="22">
        <v>6.3829787234042507E-2</v>
      </c>
      <c r="C49" s="22">
        <v>6.6073722278117003E-2</v>
      </c>
      <c r="D49" s="23">
        <v>-0.90568143098613696</v>
      </c>
    </row>
    <row r="50" spans="1:6" ht="15" customHeight="1" thickBot="1" x14ac:dyDescent="0.3">
      <c r="A50" s="35" t="s">
        <v>18</v>
      </c>
      <c r="B50" s="36"/>
      <c r="C50" s="36"/>
      <c r="D50" s="36"/>
      <c r="F50" s="10"/>
    </row>
    <row r="51" spans="1:6" ht="15" customHeight="1" x14ac:dyDescent="0.25">
      <c r="A51" s="90" t="s">
        <v>77</v>
      </c>
      <c r="B51" s="91"/>
      <c r="C51" s="91"/>
      <c r="D51" s="92"/>
      <c r="F51" s="10"/>
    </row>
    <row r="52" spans="1:6" ht="15" customHeight="1" x14ac:dyDescent="0.25">
      <c r="A52" s="72" t="s">
        <v>79</v>
      </c>
      <c r="B52" s="73"/>
      <c r="C52" s="73"/>
      <c r="D52" s="74"/>
      <c r="F52" s="10"/>
    </row>
    <row r="53" spans="1:6" ht="15" customHeight="1" x14ac:dyDescent="0.25">
      <c r="A53" s="93" t="s">
        <v>70</v>
      </c>
      <c r="B53" s="94"/>
      <c r="C53" s="94"/>
      <c r="D53" s="95"/>
      <c r="F53" s="10"/>
    </row>
    <row r="54" spans="1:6" ht="15" customHeight="1" x14ac:dyDescent="0.25">
      <c r="A54" s="93" t="s">
        <v>78</v>
      </c>
      <c r="B54" s="94"/>
      <c r="C54" s="94"/>
      <c r="D54" s="95"/>
      <c r="F54" s="10"/>
    </row>
    <row r="55" spans="1:6" ht="15" customHeight="1" x14ac:dyDescent="0.25">
      <c r="A55" s="96" t="s">
        <v>71</v>
      </c>
      <c r="B55" s="76"/>
      <c r="C55" s="76"/>
      <c r="D55" s="77"/>
      <c r="F55" s="10"/>
    </row>
    <row r="56" spans="1:6" ht="30" customHeight="1" x14ac:dyDescent="0.25">
      <c r="A56" s="97" t="s">
        <v>72</v>
      </c>
      <c r="B56" s="98"/>
      <c r="C56" s="98"/>
      <c r="D56" s="99"/>
      <c r="F56" s="10"/>
    </row>
    <row r="57" spans="1:6" ht="30" customHeight="1" x14ac:dyDescent="0.25">
      <c r="A57" s="75" t="s">
        <v>87</v>
      </c>
      <c r="B57" s="76"/>
      <c r="C57" s="76"/>
      <c r="D57" s="77"/>
      <c r="F57" s="10"/>
    </row>
    <row r="58" spans="1:6" ht="30" customHeight="1" thickBot="1" x14ac:dyDescent="0.3">
      <c r="A58" s="100" t="s">
        <v>132</v>
      </c>
      <c r="B58" s="101"/>
      <c r="C58" s="101"/>
      <c r="D58" s="102"/>
      <c r="F58" s="10"/>
    </row>
    <row r="59" spans="1:6" ht="30" customHeight="1" thickBot="1" x14ac:dyDescent="0.3">
      <c r="A59" s="78" t="s">
        <v>66</v>
      </c>
      <c r="B59" s="79"/>
      <c r="C59" s="79"/>
      <c r="D59" s="80"/>
      <c r="F59" s="10"/>
    </row>
    <row r="60" spans="1:6" ht="30" customHeight="1" thickBot="1" x14ac:dyDescent="0.3">
      <c r="A60" s="78" t="s">
        <v>67</v>
      </c>
      <c r="B60" s="79"/>
      <c r="C60" s="79"/>
      <c r="D60" s="80"/>
      <c r="F60" s="10"/>
    </row>
    <row r="61" spans="1:6" ht="15" customHeight="1" thickBot="1" x14ac:dyDescent="0.3">
      <c r="A61" s="81" t="s">
        <v>19</v>
      </c>
      <c r="B61" s="82"/>
      <c r="C61" s="82"/>
      <c r="D61" s="83"/>
      <c r="F61" s="10"/>
    </row>
    <row r="62" spans="1:6" ht="15" customHeight="1" thickBot="1" x14ac:dyDescent="0.3">
      <c r="A62" s="84" t="s">
        <v>20</v>
      </c>
      <c r="B62" s="85"/>
      <c r="C62" s="85"/>
      <c r="D62" s="86"/>
      <c r="F62" s="10"/>
    </row>
    <row r="63" spans="1:6" ht="15" customHeight="1" thickBot="1" x14ac:dyDescent="0.3">
      <c r="A63" s="87" t="s">
        <v>21</v>
      </c>
      <c r="B63" s="88"/>
      <c r="C63" s="88"/>
      <c r="D63" s="89"/>
      <c r="F63" s="2"/>
    </row>
    <row r="64" spans="1:6" ht="15" customHeight="1" thickBot="1" x14ac:dyDescent="0.3">
      <c r="A64" s="68" t="s">
        <v>22</v>
      </c>
      <c r="B64" s="69"/>
      <c r="C64" s="69"/>
      <c r="D64" s="70"/>
      <c r="F64" s="2"/>
    </row>
    <row r="72" spans="6:6" x14ac:dyDescent="0.25">
      <c r="F72" s="10"/>
    </row>
    <row r="73" spans="6:6" x14ac:dyDescent="0.25">
      <c r="F73" s="10"/>
    </row>
    <row r="74" spans="6:6" x14ac:dyDescent="0.25">
      <c r="F74" s="10"/>
    </row>
    <row r="75" spans="6:6" x14ac:dyDescent="0.25">
      <c r="F75" s="10"/>
    </row>
    <row r="76" spans="6:6" x14ac:dyDescent="0.25">
      <c r="F76" s="2"/>
    </row>
    <row r="77" spans="6:6" x14ac:dyDescent="0.25">
      <c r="F77" s="2"/>
    </row>
    <row r="78" spans="6:6" x14ac:dyDescent="0.25">
      <c r="F78" s="2"/>
    </row>
    <row r="82" spans="6:6" x14ac:dyDescent="0.25">
      <c r="F82" s="2"/>
    </row>
    <row r="85" spans="6:6" x14ac:dyDescent="0.25">
      <c r="F85" s="10"/>
    </row>
    <row r="86" spans="6:6" x14ac:dyDescent="0.25">
      <c r="F86" s="10"/>
    </row>
    <row r="102" spans="6:6" x14ac:dyDescent="0.25">
      <c r="F102" s="2"/>
    </row>
    <row r="103" spans="6:6" x14ac:dyDescent="0.25">
      <c r="F103" s="2"/>
    </row>
    <row r="123" spans="6:6" x14ac:dyDescent="0.25">
      <c r="F123" s="10"/>
    </row>
    <row r="124" spans="6:6" x14ac:dyDescent="0.25">
      <c r="F124" s="10"/>
    </row>
    <row r="125" spans="6:6" x14ac:dyDescent="0.25">
      <c r="F125" s="10"/>
    </row>
    <row r="126" spans="6:6" x14ac:dyDescent="0.25">
      <c r="F126" s="10"/>
    </row>
    <row r="131" spans="6:6" x14ac:dyDescent="0.25">
      <c r="F131" s="10"/>
    </row>
    <row r="132" spans="6:6" x14ac:dyDescent="0.25">
      <c r="F132" s="10"/>
    </row>
    <row r="133" spans="6:6" x14ac:dyDescent="0.25">
      <c r="F133" s="10"/>
    </row>
    <row r="138" spans="6:6" x14ac:dyDescent="0.25">
      <c r="F138" s="10"/>
    </row>
    <row r="139" spans="6:6" x14ac:dyDescent="0.25">
      <c r="F139" s="10"/>
    </row>
    <row r="140" spans="6:6" x14ac:dyDescent="0.25">
      <c r="F140" s="10"/>
    </row>
    <row r="159" spans="6:6" x14ac:dyDescent="0.25">
      <c r="F159" s="2"/>
    </row>
    <row r="160" spans="6:6" x14ac:dyDescent="0.25">
      <c r="F160" s="2"/>
    </row>
    <row r="161" spans="6:6" x14ac:dyDescent="0.25">
      <c r="F161" s="2"/>
    </row>
    <row r="162" spans="6:6" x14ac:dyDescent="0.25">
      <c r="F162" s="2" t="s">
        <v>36</v>
      </c>
    </row>
    <row r="163" spans="6:6" x14ac:dyDescent="0.25">
      <c r="F163" s="2"/>
    </row>
    <row r="164" spans="6:6" x14ac:dyDescent="0.25">
      <c r="F164" s="2"/>
    </row>
    <row r="165" spans="6:6" x14ac:dyDescent="0.25">
      <c r="F165" s="2"/>
    </row>
    <row r="166" spans="6:6" x14ac:dyDescent="0.25">
      <c r="F166" s="2" t="s">
        <v>37</v>
      </c>
    </row>
    <row r="170" spans="6:6" x14ac:dyDescent="0.25">
      <c r="F170" s="10"/>
    </row>
    <row r="171" spans="6:6" x14ac:dyDescent="0.25">
      <c r="F171" s="10"/>
    </row>
    <row r="172" spans="6:6" x14ac:dyDescent="0.25">
      <c r="F172" s="10"/>
    </row>
  </sheetData>
  <mergeCells count="15">
    <mergeCell ref="A55:D55"/>
    <mergeCell ref="A61:D61"/>
    <mergeCell ref="A62:D62"/>
    <mergeCell ref="A63:D63"/>
    <mergeCell ref="A64:D64"/>
    <mergeCell ref="A56:D56"/>
    <mergeCell ref="A57:D57"/>
    <mergeCell ref="A58:D58"/>
    <mergeCell ref="A59:D59"/>
    <mergeCell ref="A60:D60"/>
    <mergeCell ref="A1:H1"/>
    <mergeCell ref="A51:D51"/>
    <mergeCell ref="A52:D52"/>
    <mergeCell ref="A53:D53"/>
    <mergeCell ref="A54:D54"/>
  </mergeCells>
  <conditionalFormatting sqref="D4:D50">
    <cfRule type="cellIs" dxfId="19" priority="1" operator="lessThanOrEqual">
      <formula>-10.5</formula>
    </cfRule>
    <cfRule type="cellIs" dxfId="18" priority="2" operator="greaterThanOrEqual">
      <formula>10.5</formula>
    </cfRule>
    <cfRule type="cellIs" dxfId="17" priority="3" operator="between">
      <formula>-5.5</formula>
      <formula>-10.5</formula>
    </cfRule>
    <cfRule type="cellIs" dxfId="16" priority="4" operator="between">
      <formula>5.5</formula>
      <formula>10.5</formula>
    </cfRule>
    <cfRule type="cellIs" dxfId="15" priority="5" operator="between">
      <formula>-5.5</formula>
      <formula>5.5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sqref="A1:H1"/>
    </sheetView>
  </sheetViews>
  <sheetFormatPr defaultRowHeight="15" x14ac:dyDescent="0.25"/>
  <cols>
    <col min="1" max="1" width="60.7109375" customWidth="1"/>
    <col min="2" max="4" width="12.7109375" customWidth="1"/>
  </cols>
  <sheetData>
    <row r="1" spans="1:8" x14ac:dyDescent="0.25">
      <c r="A1" s="71" t="s">
        <v>45</v>
      </c>
      <c r="B1" s="71"/>
      <c r="C1" s="71"/>
      <c r="D1" s="71"/>
      <c r="E1" s="71"/>
      <c r="F1" s="71"/>
      <c r="G1" s="71"/>
      <c r="H1" s="71"/>
    </row>
    <row r="2" spans="1:8" ht="15" customHeight="1" thickBot="1" x14ac:dyDescent="0.3">
      <c r="A2" s="2"/>
    </row>
    <row r="3" spans="1:8" ht="45" customHeight="1" thickBot="1" x14ac:dyDescent="0.3">
      <c r="A3" s="1"/>
      <c r="B3" s="38" t="s">
        <v>0</v>
      </c>
      <c r="C3" s="38" t="s">
        <v>1</v>
      </c>
      <c r="D3" s="38" t="s">
        <v>2</v>
      </c>
    </row>
    <row r="4" spans="1:8" ht="15" customHeight="1" thickBot="1" x14ac:dyDescent="0.3">
      <c r="A4" s="16" t="s">
        <v>3</v>
      </c>
      <c r="B4" s="17">
        <v>47</v>
      </c>
      <c r="C4" s="17">
        <v>18854</v>
      </c>
      <c r="D4" s="18"/>
      <c r="F4" s="10"/>
    </row>
    <row r="5" spans="1:8" ht="15" customHeight="1" thickBot="1" x14ac:dyDescent="0.3">
      <c r="A5" s="19" t="s">
        <v>4</v>
      </c>
      <c r="B5" s="20"/>
      <c r="C5" s="20"/>
      <c r="D5" s="21"/>
    </row>
    <row r="6" spans="1:8" ht="15" customHeight="1" thickBot="1" x14ac:dyDescent="0.3">
      <c r="A6" s="13" t="s">
        <v>5</v>
      </c>
      <c r="B6" s="22">
        <v>0.91489361702127703</v>
      </c>
      <c r="C6" s="22">
        <v>0.92727141869265095</v>
      </c>
      <c r="D6" s="23">
        <v>-4.5642797108985098</v>
      </c>
    </row>
    <row r="7" spans="1:8" ht="15" customHeight="1" thickBot="1" x14ac:dyDescent="0.3">
      <c r="A7" s="13" t="s">
        <v>81</v>
      </c>
      <c r="B7" s="22">
        <v>8.5106382978723402E-2</v>
      </c>
      <c r="C7" s="22">
        <v>7.2728581307349396E-2</v>
      </c>
      <c r="D7" s="23">
        <v>4.5642797108985196</v>
      </c>
    </row>
    <row r="8" spans="1:8" ht="15" customHeight="1" thickBot="1" x14ac:dyDescent="0.3">
      <c r="A8" s="19" t="s">
        <v>6</v>
      </c>
      <c r="B8" s="20"/>
      <c r="C8" s="20"/>
      <c r="D8" s="23"/>
    </row>
    <row r="9" spans="1:8" ht="15" customHeight="1" thickBot="1" x14ac:dyDescent="0.3">
      <c r="A9" s="13" t="s">
        <v>83</v>
      </c>
      <c r="B9" s="22">
        <v>0.95744680851063801</v>
      </c>
      <c r="C9" s="22">
        <v>0.96442914714885497</v>
      </c>
      <c r="D9" s="23">
        <v>-3.5823323673908201</v>
      </c>
    </row>
    <row r="10" spans="1:8" ht="15" customHeight="1" thickBot="1" x14ac:dyDescent="0.3">
      <c r="A10" s="13" t="s">
        <v>82</v>
      </c>
      <c r="B10" s="22">
        <v>4.2553191489361701E-2</v>
      </c>
      <c r="C10" s="22">
        <v>3.5570852851144502E-2</v>
      </c>
      <c r="D10" s="23">
        <v>3.5823323673909</v>
      </c>
    </row>
    <row r="11" spans="1:8" ht="15" customHeight="1" thickBot="1" x14ac:dyDescent="0.3">
      <c r="A11" s="19" t="s">
        <v>7</v>
      </c>
      <c r="B11" s="20"/>
      <c r="C11" s="20"/>
      <c r="D11" s="23"/>
    </row>
    <row r="12" spans="1:8" ht="15" customHeight="1" thickBot="1" x14ac:dyDescent="0.3">
      <c r="A12" s="13" t="s">
        <v>80</v>
      </c>
      <c r="B12" s="22">
        <v>0.19148936170212799</v>
      </c>
      <c r="C12" s="22">
        <v>0.19699638907951</v>
      </c>
      <c r="D12" s="23">
        <v>-1.3841518755248801</v>
      </c>
    </row>
    <row r="13" spans="1:8" ht="15" customHeight="1" thickBot="1" x14ac:dyDescent="0.3">
      <c r="A13" s="13" t="s">
        <v>8</v>
      </c>
      <c r="B13" s="24">
        <v>0.80851063829787195</v>
      </c>
      <c r="C13" s="24">
        <v>0.80300361092049</v>
      </c>
      <c r="D13" s="23">
        <v>1.3841518755248601</v>
      </c>
    </row>
    <row r="14" spans="1:8" ht="15" customHeight="1" thickBot="1" x14ac:dyDescent="0.3">
      <c r="A14" s="19" t="s">
        <v>9</v>
      </c>
      <c r="B14" s="20"/>
      <c r="C14" s="20"/>
      <c r="D14" s="25"/>
    </row>
    <row r="15" spans="1:8" ht="15" customHeight="1" thickBot="1" x14ac:dyDescent="0.3">
      <c r="A15" s="13" t="s">
        <v>84</v>
      </c>
      <c r="B15" s="26">
        <v>33.574468085106403</v>
      </c>
      <c r="C15" s="26">
        <v>33.662036407079299</v>
      </c>
      <c r="D15" s="23">
        <v>-1.1499824486570001</v>
      </c>
    </row>
    <row r="16" spans="1:8" ht="15" customHeight="1" thickBot="1" x14ac:dyDescent="0.3">
      <c r="A16" s="13" t="s">
        <v>85</v>
      </c>
      <c r="B16" s="26">
        <v>16.127659574468101</v>
      </c>
      <c r="C16" s="26">
        <v>16.001840324592902</v>
      </c>
      <c r="D16" s="23">
        <v>2.1768470307430401</v>
      </c>
    </row>
    <row r="17" spans="1:6" ht="15" customHeight="1" thickBot="1" x14ac:dyDescent="0.3">
      <c r="A17" s="27" t="s">
        <v>64</v>
      </c>
      <c r="B17" s="20"/>
      <c r="C17" s="20"/>
      <c r="D17" s="28"/>
    </row>
    <row r="18" spans="1:6" ht="15" customHeight="1" thickBot="1" x14ac:dyDescent="0.3">
      <c r="A18" s="39" t="s">
        <v>28</v>
      </c>
      <c r="B18" s="22">
        <v>0.340425531914894</v>
      </c>
      <c r="C18" s="22">
        <v>0.35046427444847</v>
      </c>
      <c r="D18" s="23">
        <v>-2.0992448876896899</v>
      </c>
    </row>
    <row r="19" spans="1:6" ht="15" customHeight="1" thickBot="1" x14ac:dyDescent="0.3">
      <c r="A19" s="14" t="s">
        <v>10</v>
      </c>
      <c r="B19" s="22">
        <v>0.29787234042553201</v>
      </c>
      <c r="C19" s="22">
        <v>0.30888595808806901</v>
      </c>
      <c r="D19" s="23">
        <v>-2.3823170348520599</v>
      </c>
      <c r="F19" s="2"/>
    </row>
    <row r="20" spans="1:6" ht="15" customHeight="1" thickBot="1" x14ac:dyDescent="0.3">
      <c r="A20" s="14" t="s">
        <v>68</v>
      </c>
      <c r="B20" s="22">
        <v>0.23404255319148901</v>
      </c>
      <c r="C20" s="22">
        <v>0.209813474996627</v>
      </c>
      <c r="D20" s="23">
        <v>5.7986543687455603</v>
      </c>
      <c r="F20" s="2"/>
    </row>
    <row r="21" spans="1:6" ht="15" customHeight="1" thickBot="1" x14ac:dyDescent="0.3">
      <c r="A21" s="14" t="s">
        <v>69</v>
      </c>
      <c r="B21" s="22">
        <v>6.3829787234042507E-2</v>
      </c>
      <c r="C21" s="22">
        <v>6.2651153012712402E-2</v>
      </c>
      <c r="D21" s="23">
        <v>0.481456192762656</v>
      </c>
      <c r="F21" s="2"/>
    </row>
    <row r="22" spans="1:6" ht="15" customHeight="1" thickBot="1" x14ac:dyDescent="0.3">
      <c r="A22" s="15" t="s">
        <v>76</v>
      </c>
      <c r="B22" s="22">
        <v>4.2553191489361701E-2</v>
      </c>
      <c r="C22" s="22">
        <v>4.9411458929944203E-2</v>
      </c>
      <c r="D22" s="23">
        <v>-3.25732758514821</v>
      </c>
      <c r="F22" s="2"/>
    </row>
    <row r="23" spans="1:6" ht="15" customHeight="1" thickBot="1" x14ac:dyDescent="0.3">
      <c r="A23" s="15" t="s">
        <v>75</v>
      </c>
      <c r="B23" s="22">
        <v>2.1276595744680899E-2</v>
      </c>
      <c r="C23" s="22">
        <v>1.8773680524177199E-2</v>
      </c>
      <c r="D23" s="23">
        <v>1.77599362141671</v>
      </c>
      <c r="F23" s="2"/>
    </row>
    <row r="24" spans="1:6" ht="15" customHeight="1" thickBot="1" x14ac:dyDescent="0.3">
      <c r="A24" s="29" t="s">
        <v>89</v>
      </c>
      <c r="B24" s="20"/>
      <c r="C24" s="20"/>
      <c r="D24" s="28"/>
      <c r="F24" s="2"/>
    </row>
    <row r="25" spans="1:6" ht="15" customHeight="1" thickBot="1" x14ac:dyDescent="0.3">
      <c r="A25" s="30" t="s">
        <v>90</v>
      </c>
      <c r="B25" s="22">
        <v>0.170212765957447</v>
      </c>
      <c r="C25" s="22">
        <v>0.170212765957447</v>
      </c>
      <c r="D25" s="23">
        <v>7.3430734838141604E-15</v>
      </c>
      <c r="F25" s="2"/>
    </row>
    <row r="26" spans="1:6" ht="15" customHeight="1" thickBot="1" x14ac:dyDescent="0.3">
      <c r="A26" s="30" t="s">
        <v>91</v>
      </c>
      <c r="B26" s="22">
        <v>0.23404255319148901</v>
      </c>
      <c r="C26" s="22">
        <v>0.23031374748997099</v>
      </c>
      <c r="D26" s="23">
        <v>0.87806749243912596</v>
      </c>
      <c r="F26" s="2"/>
    </row>
    <row r="27" spans="1:6" ht="15" customHeight="1" thickBot="1" x14ac:dyDescent="0.3">
      <c r="A27" s="30" t="s">
        <v>92</v>
      </c>
      <c r="B27" s="22">
        <v>0.53191489361702105</v>
      </c>
      <c r="C27" s="22">
        <v>0.53199398497529005</v>
      </c>
      <c r="D27" s="23">
        <v>-1.5759948863813902E-2</v>
      </c>
      <c r="F27" s="2"/>
    </row>
    <row r="28" spans="1:6" ht="15" customHeight="1" thickBot="1" x14ac:dyDescent="0.3">
      <c r="A28" s="30" t="s">
        <v>93</v>
      </c>
      <c r="B28" s="22">
        <v>6.3829787234042507E-2</v>
      </c>
      <c r="C28" s="22">
        <v>6.7479501577291906E-2</v>
      </c>
      <c r="D28" s="23">
        <v>-1.46537186297462</v>
      </c>
      <c r="F28" s="2"/>
    </row>
    <row r="29" spans="1:6" ht="15" customHeight="1" thickBot="1" x14ac:dyDescent="0.3">
      <c r="A29" s="37" t="s">
        <v>74</v>
      </c>
      <c r="B29" s="20"/>
      <c r="C29" s="20"/>
      <c r="D29" s="28"/>
      <c r="F29" s="2"/>
    </row>
    <row r="30" spans="1:6" ht="15" customHeight="1" thickBot="1" x14ac:dyDescent="0.3">
      <c r="A30" s="15" t="s">
        <v>73</v>
      </c>
      <c r="B30" s="31">
        <v>-0.14192207953191499</v>
      </c>
      <c r="C30" s="31">
        <v>-0.15795305769099099</v>
      </c>
      <c r="D30" s="23">
        <v>3.1753267761761901</v>
      </c>
      <c r="F30" s="2"/>
    </row>
    <row r="31" spans="1:6" ht="15" customHeight="1" thickBot="1" x14ac:dyDescent="0.3">
      <c r="A31" s="13" t="s">
        <v>11</v>
      </c>
      <c r="B31" s="26">
        <v>60.468085106383</v>
      </c>
      <c r="C31" s="26">
        <v>59.845647017800601</v>
      </c>
      <c r="D31" s="23">
        <v>1.8282157434987001</v>
      </c>
      <c r="F31" s="2"/>
    </row>
    <row r="32" spans="1:6" ht="15" customHeight="1" thickBot="1" x14ac:dyDescent="0.3">
      <c r="A32" s="13" t="s">
        <v>12</v>
      </c>
      <c r="B32" s="26">
        <v>24.212765957446798</v>
      </c>
      <c r="C32" s="26">
        <v>24.0185306112873</v>
      </c>
      <c r="D32" s="23">
        <v>1.53413875024382</v>
      </c>
      <c r="F32" s="2"/>
    </row>
    <row r="33" spans="1:6" ht="15" customHeight="1" thickBot="1" x14ac:dyDescent="0.3">
      <c r="A33" s="13" t="s">
        <v>13</v>
      </c>
      <c r="B33" s="26">
        <v>8.31914893617021</v>
      </c>
      <c r="C33" s="26">
        <v>8.1002088616289392</v>
      </c>
      <c r="D33" s="23">
        <v>4.4438283986229097</v>
      </c>
      <c r="F33" s="2"/>
    </row>
    <row r="34" spans="1:6" ht="15" customHeight="1" thickBot="1" x14ac:dyDescent="0.3">
      <c r="A34" s="13" t="s">
        <v>14</v>
      </c>
      <c r="B34" s="28">
        <v>6.7659574468085104</v>
      </c>
      <c r="C34" s="28">
        <v>6.5819178892790999</v>
      </c>
      <c r="D34" s="23">
        <v>3.76760631961695</v>
      </c>
      <c r="F34" s="2"/>
    </row>
    <row r="35" spans="1:6" ht="15" customHeight="1" thickBot="1" x14ac:dyDescent="0.3">
      <c r="A35" s="19" t="s">
        <v>65</v>
      </c>
      <c r="B35" s="20"/>
      <c r="C35" s="20"/>
      <c r="D35" s="28"/>
      <c r="F35" s="2"/>
    </row>
    <row r="36" spans="1:6" ht="15" customHeight="1" thickBot="1" x14ac:dyDescent="0.3">
      <c r="A36" s="32" t="s">
        <v>15</v>
      </c>
      <c r="B36" s="22">
        <v>0.19148936170212799</v>
      </c>
      <c r="C36" s="22">
        <v>0.20724461275731601</v>
      </c>
      <c r="D36" s="23">
        <v>-3.92227856600041</v>
      </c>
      <c r="F36" s="2"/>
    </row>
    <row r="37" spans="1:6" ht="15" customHeight="1" thickBot="1" x14ac:dyDescent="0.3">
      <c r="A37" s="32" t="s">
        <v>16</v>
      </c>
      <c r="B37" s="22">
        <v>0.14893617021276601</v>
      </c>
      <c r="C37" s="22">
        <v>0.16478188703129901</v>
      </c>
      <c r="D37" s="23">
        <v>-4.3341826945852304</v>
      </c>
      <c r="F37" s="2"/>
    </row>
    <row r="38" spans="1:6" ht="15" customHeight="1" thickBot="1" x14ac:dyDescent="0.3">
      <c r="A38" s="33" t="s">
        <v>86</v>
      </c>
      <c r="B38" s="22">
        <v>0.72340425531914898</v>
      </c>
      <c r="C38" s="22">
        <v>0.706399662957651</v>
      </c>
      <c r="D38" s="23">
        <v>3.7460124674442801</v>
      </c>
      <c r="F38" s="2"/>
    </row>
    <row r="39" spans="1:6" ht="15" customHeight="1" thickBot="1" x14ac:dyDescent="0.3">
      <c r="A39" s="32" t="s">
        <v>88</v>
      </c>
      <c r="B39" s="22">
        <v>0.48936170212766</v>
      </c>
      <c r="C39" s="22">
        <v>0.48831632715086198</v>
      </c>
      <c r="D39" s="23">
        <v>0.20793018069612901</v>
      </c>
      <c r="F39" s="2"/>
    </row>
    <row r="40" spans="1:6" ht="15" customHeight="1" thickBot="1" x14ac:dyDescent="0.3">
      <c r="A40" s="32" t="s">
        <v>17</v>
      </c>
      <c r="B40" s="22">
        <v>0.44680851063829802</v>
      </c>
      <c r="C40" s="22">
        <v>0.41635473153657299</v>
      </c>
      <c r="D40" s="23">
        <v>6.1160280688912696</v>
      </c>
      <c r="F40" s="2"/>
    </row>
    <row r="41" spans="1:6" ht="15" customHeight="1" thickBot="1" x14ac:dyDescent="0.3">
      <c r="A41" s="16" t="s">
        <v>94</v>
      </c>
      <c r="B41" s="22"/>
      <c r="C41" s="22"/>
      <c r="D41" s="23"/>
      <c r="F41" s="2"/>
    </row>
    <row r="42" spans="1:6" ht="15" customHeight="1" thickBot="1" x14ac:dyDescent="0.3">
      <c r="A42" s="32" t="s">
        <v>95</v>
      </c>
      <c r="B42" s="22">
        <v>0.89361702127659604</v>
      </c>
      <c r="C42" s="22">
        <v>0.88395632292558501</v>
      </c>
      <c r="D42" s="23">
        <v>3.05613723833874</v>
      </c>
      <c r="F42" s="2"/>
    </row>
    <row r="43" spans="1:6" ht="15" customHeight="1" thickBot="1" x14ac:dyDescent="0.3">
      <c r="A43" s="32" t="s">
        <v>109</v>
      </c>
      <c r="B43" s="22">
        <v>0.27659574468085102</v>
      </c>
      <c r="C43" s="22">
        <v>0.261628488308975</v>
      </c>
      <c r="D43" s="23">
        <v>3.3556808799653801</v>
      </c>
    </row>
    <row r="44" spans="1:6" ht="15" customHeight="1" thickBot="1" x14ac:dyDescent="0.3">
      <c r="A44" s="34" t="s">
        <v>97</v>
      </c>
      <c r="B44" s="22">
        <v>0.36170212765957399</v>
      </c>
      <c r="C44" s="22">
        <v>0.36339521898489702</v>
      </c>
      <c r="D44" s="23">
        <v>-0.35017380991910402</v>
      </c>
    </row>
    <row r="45" spans="1:6" ht="15" customHeight="1" thickBot="1" x14ac:dyDescent="0.3">
      <c r="A45" s="32" t="s">
        <v>100</v>
      </c>
      <c r="B45" s="22">
        <v>0.61702127659574502</v>
      </c>
      <c r="C45" s="22">
        <v>0.60420201644749105</v>
      </c>
      <c r="D45" s="23">
        <v>2.6142468341554901</v>
      </c>
      <c r="F45" s="2"/>
    </row>
    <row r="46" spans="1:6" ht="15" customHeight="1" thickBot="1" x14ac:dyDescent="0.3">
      <c r="A46" s="32" t="s">
        <v>102</v>
      </c>
      <c r="B46" s="22">
        <v>0.19148936170212799</v>
      </c>
      <c r="C46" s="22">
        <v>0.18148269604311901</v>
      </c>
      <c r="D46" s="23">
        <v>2.5543557984427698</v>
      </c>
      <c r="F46" s="2"/>
    </row>
    <row r="47" spans="1:6" ht="15" customHeight="1" thickBot="1" x14ac:dyDescent="0.3">
      <c r="A47" s="32" t="s">
        <v>106</v>
      </c>
      <c r="B47" s="22">
        <v>2.1276595744680899E-2</v>
      </c>
      <c r="C47" s="22">
        <v>2.1187247563550698E-2</v>
      </c>
      <c r="D47" s="23">
        <v>6.1624549566759897E-2</v>
      </c>
      <c r="F47" s="2"/>
    </row>
    <row r="48" spans="1:6" ht="15" customHeight="1" thickBot="1" x14ac:dyDescent="0.3">
      <c r="A48" s="35" t="s">
        <v>18</v>
      </c>
      <c r="B48" s="36"/>
      <c r="C48" s="36"/>
      <c r="D48" s="36"/>
    </row>
    <row r="49" spans="1:4" ht="15" customHeight="1" x14ac:dyDescent="0.25">
      <c r="A49" s="90" t="s">
        <v>77</v>
      </c>
      <c r="B49" s="91"/>
      <c r="C49" s="91"/>
      <c r="D49" s="92"/>
    </row>
    <row r="50" spans="1:4" ht="15" customHeight="1" x14ac:dyDescent="0.25">
      <c r="A50" s="72" t="s">
        <v>79</v>
      </c>
      <c r="B50" s="73"/>
      <c r="C50" s="73"/>
      <c r="D50" s="74"/>
    </row>
    <row r="51" spans="1:4" ht="15" customHeight="1" x14ac:dyDescent="0.25">
      <c r="A51" s="93" t="s">
        <v>70</v>
      </c>
      <c r="B51" s="94"/>
      <c r="C51" s="94"/>
      <c r="D51" s="95"/>
    </row>
    <row r="52" spans="1:4" ht="15" customHeight="1" x14ac:dyDescent="0.25">
      <c r="A52" s="93" t="s">
        <v>78</v>
      </c>
      <c r="B52" s="94"/>
      <c r="C52" s="94"/>
      <c r="D52" s="95"/>
    </row>
    <row r="53" spans="1:4" ht="15" customHeight="1" x14ac:dyDescent="0.25">
      <c r="A53" s="96" t="s">
        <v>71</v>
      </c>
      <c r="B53" s="76"/>
      <c r="C53" s="76"/>
      <c r="D53" s="77"/>
    </row>
    <row r="54" spans="1:4" ht="30" customHeight="1" x14ac:dyDescent="0.25">
      <c r="A54" s="97" t="s">
        <v>72</v>
      </c>
      <c r="B54" s="98"/>
      <c r="C54" s="98"/>
      <c r="D54" s="99"/>
    </row>
    <row r="55" spans="1:4" ht="30" customHeight="1" x14ac:dyDescent="0.25">
      <c r="A55" s="75" t="s">
        <v>87</v>
      </c>
      <c r="B55" s="76"/>
      <c r="C55" s="76"/>
      <c r="D55" s="77"/>
    </row>
    <row r="56" spans="1:4" ht="30" customHeight="1" thickBot="1" x14ac:dyDescent="0.3">
      <c r="A56" s="100" t="s">
        <v>132</v>
      </c>
      <c r="B56" s="101"/>
      <c r="C56" s="101"/>
      <c r="D56" s="102"/>
    </row>
    <row r="57" spans="1:4" ht="30" customHeight="1" thickBot="1" x14ac:dyDescent="0.3">
      <c r="A57" s="78" t="s">
        <v>66</v>
      </c>
      <c r="B57" s="79"/>
      <c r="C57" s="79"/>
      <c r="D57" s="80"/>
    </row>
    <row r="58" spans="1:4" ht="30" customHeight="1" thickBot="1" x14ac:dyDescent="0.3">
      <c r="A58" s="78" t="s">
        <v>67</v>
      </c>
      <c r="B58" s="79"/>
      <c r="C58" s="79"/>
      <c r="D58" s="80"/>
    </row>
    <row r="59" spans="1:4" ht="15" customHeight="1" thickBot="1" x14ac:dyDescent="0.3">
      <c r="A59" s="81" t="s">
        <v>19</v>
      </c>
      <c r="B59" s="82"/>
      <c r="C59" s="82"/>
      <c r="D59" s="83"/>
    </row>
    <row r="60" spans="1:4" ht="15" customHeight="1" thickBot="1" x14ac:dyDescent="0.3">
      <c r="A60" s="84" t="s">
        <v>20</v>
      </c>
      <c r="B60" s="85"/>
      <c r="C60" s="85"/>
      <c r="D60" s="86"/>
    </row>
    <row r="61" spans="1:4" ht="15" customHeight="1" thickBot="1" x14ac:dyDescent="0.3">
      <c r="A61" s="87" t="s">
        <v>21</v>
      </c>
      <c r="B61" s="88"/>
      <c r="C61" s="88"/>
      <c r="D61" s="89"/>
    </row>
    <row r="62" spans="1:4" ht="15" customHeight="1" thickBot="1" x14ac:dyDescent="0.3">
      <c r="A62" s="68" t="s">
        <v>22</v>
      </c>
      <c r="B62" s="69"/>
      <c r="C62" s="69"/>
      <c r="D62" s="70"/>
    </row>
  </sheetData>
  <mergeCells count="15">
    <mergeCell ref="A53:D53"/>
    <mergeCell ref="A59:D59"/>
    <mergeCell ref="A60:D60"/>
    <mergeCell ref="A61:D61"/>
    <mergeCell ref="A62:D62"/>
    <mergeCell ref="A54:D54"/>
    <mergeCell ref="A55:D55"/>
    <mergeCell ref="A56:D56"/>
    <mergeCell ref="A57:D57"/>
    <mergeCell ref="A58:D58"/>
    <mergeCell ref="A1:H1"/>
    <mergeCell ref="A49:D49"/>
    <mergeCell ref="A50:D50"/>
    <mergeCell ref="A51:D51"/>
    <mergeCell ref="A52:D52"/>
  </mergeCells>
  <conditionalFormatting sqref="D4:D48">
    <cfRule type="cellIs" dxfId="14" priority="1" operator="lessThanOrEqual">
      <formula>-10.5</formula>
    </cfRule>
    <cfRule type="cellIs" dxfId="13" priority="2" operator="greaterThanOrEqual">
      <formula>10.5</formula>
    </cfRule>
    <cfRule type="cellIs" dxfId="12" priority="3" operator="between">
      <formula>-5.5</formula>
      <formula>-10.5</formula>
    </cfRule>
    <cfRule type="cellIs" dxfId="11" priority="4" operator="between">
      <formula>5.5</formula>
      <formula>10.5</formula>
    </cfRule>
    <cfRule type="cellIs" dxfId="10" priority="5" operator="between">
      <formula>-5.5</formula>
      <formula>5.5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defaultRowHeight="15" x14ac:dyDescent="0.25"/>
  <cols>
    <col min="1" max="1" width="60.7109375" customWidth="1"/>
    <col min="2" max="4" width="12.7109375" customWidth="1"/>
  </cols>
  <sheetData>
    <row r="1" spans="1:8" x14ac:dyDescent="0.25">
      <c r="A1" s="71" t="s">
        <v>46</v>
      </c>
      <c r="B1" s="71"/>
      <c r="C1" s="71"/>
      <c r="D1" s="71"/>
      <c r="E1" s="71"/>
      <c r="F1" s="71"/>
      <c r="G1" s="71"/>
      <c r="H1" s="71"/>
    </row>
    <row r="2" spans="1:8" ht="15" customHeight="1" thickBot="1" x14ac:dyDescent="0.3">
      <c r="A2" s="2"/>
    </row>
    <row r="3" spans="1:8" ht="45" customHeight="1" thickBot="1" x14ac:dyDescent="0.3">
      <c r="A3" s="1"/>
      <c r="B3" s="38" t="s">
        <v>0</v>
      </c>
      <c r="C3" s="38" t="s">
        <v>1</v>
      </c>
      <c r="D3" s="38" t="s">
        <v>2</v>
      </c>
    </row>
    <row r="4" spans="1:8" ht="15" customHeight="1" thickBot="1" x14ac:dyDescent="0.3">
      <c r="A4" s="16" t="s">
        <v>3</v>
      </c>
      <c r="B4" s="17">
        <v>47</v>
      </c>
      <c r="C4" s="17">
        <v>230591</v>
      </c>
      <c r="D4" s="18"/>
      <c r="F4" s="10"/>
    </row>
    <row r="5" spans="1:8" ht="15" customHeight="1" thickBot="1" x14ac:dyDescent="0.3">
      <c r="A5" s="19" t="s">
        <v>4</v>
      </c>
      <c r="B5" s="20"/>
      <c r="C5" s="20"/>
      <c r="D5" s="21"/>
    </row>
    <row r="6" spans="1:8" ht="15" customHeight="1" thickBot="1" x14ac:dyDescent="0.3">
      <c r="A6" s="13" t="s">
        <v>5</v>
      </c>
      <c r="B6" s="22">
        <v>0.91489361702127703</v>
      </c>
      <c r="C6" s="22">
        <v>0.91544329137893998</v>
      </c>
      <c r="D6" s="23">
        <v>-0.19620801874107199</v>
      </c>
    </row>
    <row r="7" spans="1:8" ht="15" customHeight="1" thickBot="1" x14ac:dyDescent="0.3">
      <c r="A7" s="13" t="s">
        <v>81</v>
      </c>
      <c r="B7" s="22">
        <v>8.5106382978723402E-2</v>
      </c>
      <c r="C7" s="22">
        <v>8.4556708621059504E-2</v>
      </c>
      <c r="D7" s="23">
        <v>0.19620801874121499</v>
      </c>
    </row>
    <row r="8" spans="1:8" ht="15" customHeight="1" thickBot="1" x14ac:dyDescent="0.3">
      <c r="A8" s="19" t="s">
        <v>6</v>
      </c>
      <c r="B8" s="20"/>
      <c r="C8" s="20"/>
      <c r="D8" s="23"/>
    </row>
    <row r="9" spans="1:8" ht="15" customHeight="1" thickBot="1" x14ac:dyDescent="0.3">
      <c r="A9" s="13" t="s">
        <v>83</v>
      </c>
      <c r="B9" s="22">
        <v>0.95744680851063801</v>
      </c>
      <c r="C9" s="22">
        <v>0.95918608291860297</v>
      </c>
      <c r="D9" s="23">
        <v>-0.86543810879042105</v>
      </c>
    </row>
    <row r="10" spans="1:8" ht="15" customHeight="1" thickBot="1" x14ac:dyDescent="0.3">
      <c r="A10" s="13" t="s">
        <v>82</v>
      </c>
      <c r="B10" s="22">
        <v>4.2553191489361701E-2</v>
      </c>
      <c r="C10" s="22">
        <v>4.0813917081396402E-2</v>
      </c>
      <c r="D10" s="23">
        <v>0.86543810879060401</v>
      </c>
    </row>
    <row r="11" spans="1:8" ht="15" customHeight="1" thickBot="1" x14ac:dyDescent="0.3">
      <c r="A11" s="19" t="s">
        <v>7</v>
      </c>
      <c r="B11" s="20"/>
      <c r="C11" s="20"/>
      <c r="D11" s="23"/>
    </row>
    <row r="12" spans="1:8" ht="15" customHeight="1" thickBot="1" x14ac:dyDescent="0.3">
      <c r="A12" s="13" t="s">
        <v>80</v>
      </c>
      <c r="B12" s="22">
        <v>0.19148936170212799</v>
      </c>
      <c r="C12" s="22">
        <v>0.179380959483564</v>
      </c>
      <c r="D12" s="23">
        <v>3.0986251361636299</v>
      </c>
    </row>
    <row r="13" spans="1:8" ht="15" customHeight="1" thickBot="1" x14ac:dyDescent="0.3">
      <c r="A13" s="13" t="s">
        <v>8</v>
      </c>
      <c r="B13" s="24">
        <v>0.80851063829787195</v>
      </c>
      <c r="C13" s="24">
        <v>0.82061904051643497</v>
      </c>
      <c r="D13" s="23">
        <v>-3.0986251361634798</v>
      </c>
    </row>
    <row r="14" spans="1:8" ht="15" customHeight="1" thickBot="1" x14ac:dyDescent="0.3">
      <c r="A14" s="19" t="s">
        <v>9</v>
      </c>
      <c r="B14" s="20"/>
      <c r="C14" s="20"/>
      <c r="D14" s="25"/>
    </row>
    <row r="15" spans="1:8" ht="15" customHeight="1" thickBot="1" x14ac:dyDescent="0.3">
      <c r="A15" s="13" t="s">
        <v>84</v>
      </c>
      <c r="B15" s="26">
        <v>33.574468085106403</v>
      </c>
      <c r="C15" s="26">
        <v>33.567395536866997</v>
      </c>
      <c r="D15" s="23">
        <v>9.2880448645447394E-2</v>
      </c>
    </row>
    <row r="16" spans="1:8" ht="15" customHeight="1" thickBot="1" x14ac:dyDescent="0.3">
      <c r="A16" s="13" t="s">
        <v>85</v>
      </c>
      <c r="B16" s="26">
        <v>16.127659574468101</v>
      </c>
      <c r="C16" s="26">
        <v>16.130685973881</v>
      </c>
      <c r="D16" s="23">
        <v>-5.1576388754232899E-2</v>
      </c>
    </row>
    <row r="17" spans="1:6" ht="15" customHeight="1" thickBot="1" x14ac:dyDescent="0.3">
      <c r="A17" s="27" t="s">
        <v>64</v>
      </c>
      <c r="B17" s="20"/>
      <c r="C17" s="20"/>
      <c r="D17" s="28"/>
    </row>
    <row r="18" spans="1:6" ht="15" customHeight="1" thickBot="1" x14ac:dyDescent="0.3">
      <c r="A18" s="39" t="s">
        <v>28</v>
      </c>
      <c r="B18" s="22">
        <v>0.340425531914894</v>
      </c>
      <c r="C18" s="22">
        <v>0.34335870617889902</v>
      </c>
      <c r="D18" s="23">
        <v>-0.61503350406400603</v>
      </c>
    </row>
    <row r="19" spans="1:6" ht="15" customHeight="1" thickBot="1" x14ac:dyDescent="0.3">
      <c r="A19" s="14" t="s">
        <v>10</v>
      </c>
      <c r="B19" s="22">
        <v>0.29787234042553201</v>
      </c>
      <c r="C19" s="22">
        <v>0.28624197792689898</v>
      </c>
      <c r="D19" s="23">
        <v>2.5439912604469801</v>
      </c>
    </row>
    <row r="20" spans="1:6" ht="15" customHeight="1" thickBot="1" x14ac:dyDescent="0.3">
      <c r="A20" s="14" t="s">
        <v>68</v>
      </c>
      <c r="B20" s="22">
        <v>0.23404255319148901</v>
      </c>
      <c r="C20" s="22">
        <v>0.24277481206731799</v>
      </c>
      <c r="D20" s="23">
        <v>-2.0384675879204099</v>
      </c>
    </row>
    <row r="21" spans="1:6" ht="15" customHeight="1" thickBot="1" x14ac:dyDescent="0.3">
      <c r="A21" s="14" t="s">
        <v>69</v>
      </c>
      <c r="B21" s="22">
        <v>6.3829787234042507E-2</v>
      </c>
      <c r="C21" s="22">
        <v>6.0012358777085002E-2</v>
      </c>
      <c r="D21" s="23">
        <v>1.5751635737893199</v>
      </c>
    </row>
    <row r="22" spans="1:6" ht="15" customHeight="1" thickBot="1" x14ac:dyDescent="0.3">
      <c r="A22" s="15" t="s">
        <v>76</v>
      </c>
      <c r="B22" s="22">
        <v>4.2553191489361701E-2</v>
      </c>
      <c r="C22" s="22">
        <v>4.6639237305483798E-2</v>
      </c>
      <c r="D22" s="23">
        <v>-1.96938635174428</v>
      </c>
    </row>
    <row r="23" spans="1:6" ht="15" customHeight="1" thickBot="1" x14ac:dyDescent="0.3">
      <c r="A23" s="15" t="s">
        <v>75</v>
      </c>
      <c r="B23" s="22">
        <v>2.1276595744680899E-2</v>
      </c>
      <c r="C23" s="22">
        <v>2.0972907744312999E-2</v>
      </c>
      <c r="D23" s="23">
        <v>0.21003860885867101</v>
      </c>
    </row>
    <row r="24" spans="1:6" ht="15" customHeight="1" thickBot="1" x14ac:dyDescent="0.3">
      <c r="A24" s="29" t="s">
        <v>89</v>
      </c>
      <c r="B24" s="20"/>
      <c r="C24" s="20"/>
      <c r="D24" s="28"/>
    </row>
    <row r="25" spans="1:6" ht="15" customHeight="1" thickBot="1" x14ac:dyDescent="0.3">
      <c r="A25" s="30" t="s">
        <v>90</v>
      </c>
      <c r="B25" s="22">
        <v>0.170212765957447</v>
      </c>
      <c r="C25" s="22">
        <v>0.170212765957447</v>
      </c>
      <c r="D25" s="23">
        <v>2.9381767176650702E-14</v>
      </c>
      <c r="F25" s="2"/>
    </row>
    <row r="26" spans="1:6" ht="15" customHeight="1" thickBot="1" x14ac:dyDescent="0.3">
      <c r="A26" s="30" t="s">
        <v>91</v>
      </c>
      <c r="B26" s="22">
        <v>0.23404255319148901</v>
      </c>
      <c r="C26" s="22">
        <v>0.25111520070831</v>
      </c>
      <c r="D26" s="23">
        <v>-3.9627318716645301</v>
      </c>
      <c r="F26" s="2"/>
    </row>
    <row r="27" spans="1:6" ht="15" customHeight="1" thickBot="1" x14ac:dyDescent="0.3">
      <c r="A27" s="30" t="s">
        <v>92</v>
      </c>
      <c r="B27" s="22">
        <v>0.53191489361702105</v>
      </c>
      <c r="C27" s="22">
        <v>0.51089652719039202</v>
      </c>
      <c r="D27" s="23">
        <v>4.1857642309364502</v>
      </c>
      <c r="F27" s="2"/>
    </row>
    <row r="28" spans="1:6" ht="15" customHeight="1" thickBot="1" x14ac:dyDescent="0.3">
      <c r="A28" s="30" t="s">
        <v>93</v>
      </c>
      <c r="B28" s="22">
        <v>6.3829787234042507E-2</v>
      </c>
      <c r="C28" s="22">
        <v>6.7775506143850098E-2</v>
      </c>
      <c r="D28" s="23">
        <v>-1.5831094990105501</v>
      </c>
      <c r="F28" s="2"/>
    </row>
    <row r="29" spans="1:6" ht="15" customHeight="1" thickBot="1" x14ac:dyDescent="0.3">
      <c r="A29" s="37" t="s">
        <v>74</v>
      </c>
      <c r="B29" s="20"/>
      <c r="C29" s="20"/>
      <c r="D29" s="28"/>
      <c r="F29" s="2"/>
    </row>
    <row r="30" spans="1:6" ht="15" customHeight="1" thickBot="1" x14ac:dyDescent="0.3">
      <c r="A30" s="15" t="s">
        <v>73</v>
      </c>
      <c r="B30" s="31">
        <v>-0.14192207953191499</v>
      </c>
      <c r="C30" s="31">
        <v>-0.144814822556733</v>
      </c>
      <c r="D30" s="23">
        <v>0.595177540624793</v>
      </c>
      <c r="F30" s="2"/>
    </row>
    <row r="31" spans="1:6" ht="15" customHeight="1" thickBot="1" x14ac:dyDescent="0.3">
      <c r="A31" s="13" t="s">
        <v>11</v>
      </c>
      <c r="B31" s="26">
        <v>60.468085106383</v>
      </c>
      <c r="C31" s="26">
        <v>58.908608439440698</v>
      </c>
      <c r="D31" s="23">
        <v>4.6850829899241297</v>
      </c>
      <c r="F31" s="2"/>
    </row>
    <row r="32" spans="1:6" ht="15" customHeight="1" thickBot="1" x14ac:dyDescent="0.3">
      <c r="A32" s="13" t="s">
        <v>12</v>
      </c>
      <c r="B32" s="26">
        <v>24.212765957446798</v>
      </c>
      <c r="C32" s="26">
        <v>23.751494426056901</v>
      </c>
      <c r="D32" s="23">
        <v>3.76002851620671</v>
      </c>
      <c r="F32" s="2"/>
    </row>
    <row r="33" spans="1:6" ht="15" customHeight="1" thickBot="1" x14ac:dyDescent="0.3">
      <c r="A33" s="13" t="s">
        <v>13</v>
      </c>
      <c r="B33" s="26">
        <v>8.31914893617021</v>
      </c>
      <c r="C33" s="26">
        <v>8.2018741934793304</v>
      </c>
      <c r="D33" s="23">
        <v>2.39296393231032</v>
      </c>
      <c r="F33" s="2"/>
    </row>
    <row r="34" spans="1:6" ht="15" customHeight="1" thickBot="1" x14ac:dyDescent="0.3">
      <c r="A34" s="13" t="s">
        <v>14</v>
      </c>
      <c r="B34" s="28">
        <v>6.7659574468085104</v>
      </c>
      <c r="C34" s="28">
        <v>6.6842143916903698</v>
      </c>
      <c r="D34" s="23">
        <v>1.6736865543848001</v>
      </c>
      <c r="F34" s="2"/>
    </row>
    <row r="35" spans="1:6" ht="15" customHeight="1" thickBot="1" x14ac:dyDescent="0.3">
      <c r="A35" s="19" t="s">
        <v>65</v>
      </c>
      <c r="B35" s="20"/>
      <c r="C35" s="20"/>
      <c r="D35" s="28"/>
      <c r="F35" s="2"/>
    </row>
    <row r="36" spans="1:6" ht="15" customHeight="1" thickBot="1" x14ac:dyDescent="0.3">
      <c r="A36" s="32" t="s">
        <v>15</v>
      </c>
      <c r="B36" s="22">
        <v>0.19148936170212799</v>
      </c>
      <c r="C36" s="22">
        <v>0.19148215620199099</v>
      </c>
      <c r="D36" s="23">
        <v>1.8213740405817599E-3</v>
      </c>
      <c r="F36" s="2"/>
    </row>
    <row r="37" spans="1:6" ht="15" customHeight="1" thickBot="1" x14ac:dyDescent="0.3">
      <c r="A37" s="32" t="s">
        <v>16</v>
      </c>
      <c r="B37" s="22">
        <v>0.14893617021276601</v>
      </c>
      <c r="C37" s="22">
        <v>0.14875862333157899</v>
      </c>
      <c r="D37" s="23">
        <v>4.9611767479936703E-2</v>
      </c>
      <c r="F37" s="2"/>
    </row>
    <row r="38" spans="1:6" ht="15" customHeight="1" thickBot="1" x14ac:dyDescent="0.3">
      <c r="A38" s="33" t="s">
        <v>86</v>
      </c>
      <c r="B38" s="22">
        <v>0.72340425531914898</v>
      </c>
      <c r="C38" s="22">
        <v>0.75160185124601797</v>
      </c>
      <c r="D38" s="23">
        <v>-6.3761362284585097</v>
      </c>
      <c r="F38" s="2"/>
    </row>
    <row r="39" spans="1:6" ht="15" customHeight="1" thickBot="1" x14ac:dyDescent="0.3">
      <c r="A39" s="32" t="s">
        <v>88</v>
      </c>
      <c r="B39" s="22">
        <v>0.48936170212766</v>
      </c>
      <c r="C39" s="22">
        <v>0.48224157860313899</v>
      </c>
      <c r="D39" s="23">
        <v>1.4169348870845599</v>
      </c>
      <c r="F39" s="2"/>
    </row>
    <row r="40" spans="1:6" ht="15" customHeight="1" thickBot="1" x14ac:dyDescent="0.3">
      <c r="A40" s="32" t="s">
        <v>17</v>
      </c>
      <c r="B40" s="22">
        <v>0.44680851063829802</v>
      </c>
      <c r="C40" s="22">
        <v>0.43380854642990802</v>
      </c>
      <c r="D40" s="23">
        <v>2.6047514022832798</v>
      </c>
      <c r="F40" s="2"/>
    </row>
    <row r="41" spans="1:6" ht="15" customHeight="1" thickBot="1" x14ac:dyDescent="0.3">
      <c r="A41" s="35" t="s">
        <v>18</v>
      </c>
      <c r="B41" s="36"/>
      <c r="C41" s="36"/>
      <c r="D41" s="36"/>
    </row>
    <row r="42" spans="1:6" ht="15" customHeight="1" x14ac:dyDescent="0.25">
      <c r="A42" s="90" t="s">
        <v>77</v>
      </c>
      <c r="B42" s="91"/>
      <c r="C42" s="91"/>
      <c r="D42" s="92"/>
    </row>
    <row r="43" spans="1:6" ht="15" customHeight="1" x14ac:dyDescent="0.25">
      <c r="A43" s="72" t="s">
        <v>79</v>
      </c>
      <c r="B43" s="73"/>
      <c r="C43" s="73"/>
      <c r="D43" s="74"/>
    </row>
    <row r="44" spans="1:6" ht="15" customHeight="1" x14ac:dyDescent="0.25">
      <c r="A44" s="93" t="s">
        <v>70</v>
      </c>
      <c r="B44" s="94"/>
      <c r="C44" s="94"/>
      <c r="D44" s="95"/>
    </row>
    <row r="45" spans="1:6" ht="15" customHeight="1" x14ac:dyDescent="0.25">
      <c r="A45" s="93" t="s">
        <v>78</v>
      </c>
      <c r="B45" s="94"/>
      <c r="C45" s="94"/>
      <c r="D45" s="95"/>
    </row>
    <row r="46" spans="1:6" ht="15" customHeight="1" x14ac:dyDescent="0.25">
      <c r="A46" s="96" t="s">
        <v>71</v>
      </c>
      <c r="B46" s="76"/>
      <c r="C46" s="76"/>
      <c r="D46" s="77"/>
    </row>
    <row r="47" spans="1:6" ht="30" customHeight="1" x14ac:dyDescent="0.25">
      <c r="A47" s="97" t="s">
        <v>72</v>
      </c>
      <c r="B47" s="98"/>
      <c r="C47" s="98"/>
      <c r="D47" s="99"/>
    </row>
    <row r="48" spans="1:6" ht="30" customHeight="1" thickBot="1" x14ac:dyDescent="0.3">
      <c r="A48" s="75" t="s">
        <v>87</v>
      </c>
      <c r="B48" s="76"/>
      <c r="C48" s="76"/>
      <c r="D48" s="77"/>
    </row>
    <row r="49" spans="1:4" ht="30" customHeight="1" thickBot="1" x14ac:dyDescent="0.3">
      <c r="A49" s="78" t="s">
        <v>66</v>
      </c>
      <c r="B49" s="79"/>
      <c r="C49" s="79"/>
      <c r="D49" s="80"/>
    </row>
    <row r="50" spans="1:4" ht="30" customHeight="1" thickBot="1" x14ac:dyDescent="0.3">
      <c r="A50" s="78" t="s">
        <v>67</v>
      </c>
      <c r="B50" s="79"/>
      <c r="C50" s="79"/>
      <c r="D50" s="80"/>
    </row>
    <row r="51" spans="1:4" ht="15" customHeight="1" thickBot="1" x14ac:dyDescent="0.3">
      <c r="A51" s="81" t="s">
        <v>19</v>
      </c>
      <c r="B51" s="82"/>
      <c r="C51" s="82"/>
      <c r="D51" s="83"/>
    </row>
    <row r="52" spans="1:4" ht="15" customHeight="1" thickBot="1" x14ac:dyDescent="0.3">
      <c r="A52" s="84" t="s">
        <v>20</v>
      </c>
      <c r="B52" s="85"/>
      <c r="C52" s="85"/>
      <c r="D52" s="86"/>
    </row>
    <row r="53" spans="1:4" ht="15" customHeight="1" thickBot="1" x14ac:dyDescent="0.3">
      <c r="A53" s="87" t="s">
        <v>21</v>
      </c>
      <c r="B53" s="88"/>
      <c r="C53" s="88"/>
      <c r="D53" s="89"/>
    </row>
    <row r="54" spans="1:4" ht="15" customHeight="1" thickBot="1" x14ac:dyDescent="0.3">
      <c r="A54" s="68" t="s">
        <v>22</v>
      </c>
      <c r="B54" s="69"/>
      <c r="C54" s="69"/>
      <c r="D54" s="70"/>
    </row>
  </sheetData>
  <mergeCells count="14">
    <mergeCell ref="A46:D46"/>
    <mergeCell ref="A51:D51"/>
    <mergeCell ref="A52:D52"/>
    <mergeCell ref="A53:D53"/>
    <mergeCell ref="A54:D54"/>
    <mergeCell ref="A47:D47"/>
    <mergeCell ref="A48:D48"/>
    <mergeCell ref="A49:D49"/>
    <mergeCell ref="A50:D50"/>
    <mergeCell ref="A1:H1"/>
    <mergeCell ref="A42:D42"/>
    <mergeCell ref="A43:D43"/>
    <mergeCell ref="A44:D44"/>
    <mergeCell ref="A45:D45"/>
  </mergeCells>
  <conditionalFormatting sqref="D4:D41">
    <cfRule type="cellIs" dxfId="9" priority="1" operator="lessThanOrEqual">
      <formula>-10.5</formula>
    </cfRule>
    <cfRule type="cellIs" dxfId="8" priority="2" operator="greaterThanOrEqual">
      <formula>10.5</formula>
    </cfRule>
    <cfRule type="cellIs" dxfId="7" priority="3" operator="between">
      <formula>-5.5</formula>
      <formula>-10.5</formula>
    </cfRule>
    <cfRule type="cellIs" dxfId="6" priority="4" operator="between">
      <formula>5.5</formula>
      <formula>10.5</formula>
    </cfRule>
    <cfRule type="cellIs" dxfId="5" priority="5" operator="between">
      <formula>-5.5</formula>
      <formula>5.5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sqref="A1:H1"/>
    </sheetView>
  </sheetViews>
  <sheetFormatPr defaultRowHeight="15" x14ac:dyDescent="0.25"/>
  <cols>
    <col min="1" max="1" width="60.7109375" customWidth="1"/>
    <col min="2" max="4" width="12.7109375" customWidth="1"/>
  </cols>
  <sheetData>
    <row r="1" spans="1:8" x14ac:dyDescent="0.25">
      <c r="A1" s="71" t="s">
        <v>47</v>
      </c>
      <c r="B1" s="71"/>
      <c r="C1" s="71"/>
      <c r="D1" s="71"/>
      <c r="E1" s="71"/>
      <c r="F1" s="71"/>
      <c r="G1" s="71"/>
      <c r="H1" s="71"/>
    </row>
    <row r="2" spans="1:8" ht="15" customHeight="1" thickBot="1" x14ac:dyDescent="0.3">
      <c r="A2" s="2"/>
    </row>
    <row r="3" spans="1:8" ht="45" customHeight="1" thickBot="1" x14ac:dyDescent="0.3">
      <c r="A3" s="1"/>
      <c r="B3" s="38" t="s">
        <v>0</v>
      </c>
      <c r="C3" s="38" t="s">
        <v>1</v>
      </c>
      <c r="D3" s="38" t="s">
        <v>2</v>
      </c>
    </row>
    <row r="4" spans="1:8" ht="15" customHeight="1" thickBot="1" x14ac:dyDescent="0.3">
      <c r="A4" s="16" t="s">
        <v>3</v>
      </c>
      <c r="B4" s="17">
        <v>47</v>
      </c>
      <c r="C4" s="17">
        <v>22925</v>
      </c>
      <c r="D4" s="18"/>
      <c r="F4" s="2"/>
    </row>
    <row r="5" spans="1:8" ht="15" customHeight="1" thickBot="1" x14ac:dyDescent="0.3">
      <c r="A5" s="19" t="s">
        <v>4</v>
      </c>
      <c r="B5" s="20"/>
      <c r="C5" s="20"/>
      <c r="D5" s="21"/>
      <c r="F5" s="2"/>
    </row>
    <row r="6" spans="1:8" ht="15" customHeight="1" thickBot="1" x14ac:dyDescent="0.3">
      <c r="A6" s="13" t="s">
        <v>5</v>
      </c>
      <c r="B6" s="22">
        <v>0.91489361702127703</v>
      </c>
      <c r="C6" s="22">
        <v>0.91639586756160796</v>
      </c>
      <c r="D6" s="23">
        <v>-0.53751010618107697</v>
      </c>
      <c r="F6" s="2"/>
    </row>
    <row r="7" spans="1:8" ht="15" customHeight="1" thickBot="1" x14ac:dyDescent="0.3">
      <c r="A7" s="13" t="s">
        <v>81</v>
      </c>
      <c r="B7" s="22">
        <v>8.5106382978723402E-2</v>
      </c>
      <c r="C7" s="22">
        <v>8.3604132438391904E-2</v>
      </c>
      <c r="D7" s="23">
        <v>0.537510106181047</v>
      </c>
    </row>
    <row r="8" spans="1:8" ht="15" customHeight="1" thickBot="1" x14ac:dyDescent="0.3">
      <c r="A8" s="19" t="s">
        <v>6</v>
      </c>
      <c r="B8" s="20"/>
      <c r="C8" s="20"/>
      <c r="D8" s="23"/>
    </row>
    <row r="9" spans="1:8" ht="15" customHeight="1" thickBot="1" x14ac:dyDescent="0.3">
      <c r="A9" s="13" t="s">
        <v>83</v>
      </c>
      <c r="B9" s="22">
        <v>0.95744680851063801</v>
      </c>
      <c r="C9" s="22">
        <v>0.960379512883209</v>
      </c>
      <c r="D9" s="23">
        <v>-1.4690697299127899</v>
      </c>
    </row>
    <row r="10" spans="1:8" ht="15" customHeight="1" thickBot="1" x14ac:dyDescent="0.3">
      <c r="A10" s="13" t="s">
        <v>82</v>
      </c>
      <c r="B10" s="22">
        <v>4.2553191489361701E-2</v>
      </c>
      <c r="C10" s="22">
        <v>3.9620487116791503E-2</v>
      </c>
      <c r="D10" s="23">
        <v>1.4690697299127899</v>
      </c>
    </row>
    <row r="11" spans="1:8" ht="15" customHeight="1" thickBot="1" x14ac:dyDescent="0.3">
      <c r="A11" s="19" t="s">
        <v>7</v>
      </c>
      <c r="B11" s="20"/>
      <c r="C11" s="20"/>
      <c r="D11" s="23"/>
    </row>
    <row r="12" spans="1:8" ht="15" customHeight="1" thickBot="1" x14ac:dyDescent="0.3">
      <c r="A12" s="13" t="s">
        <v>80</v>
      </c>
      <c r="B12" s="22">
        <v>0.19148936170212799</v>
      </c>
      <c r="C12" s="22">
        <v>0.18178575518179699</v>
      </c>
      <c r="D12" s="23">
        <v>2.4766264360958701</v>
      </c>
    </row>
    <row r="13" spans="1:8" ht="15" customHeight="1" thickBot="1" x14ac:dyDescent="0.3">
      <c r="A13" s="13" t="s">
        <v>8</v>
      </c>
      <c r="B13" s="24">
        <v>0.80851063829787195</v>
      </c>
      <c r="C13" s="24">
        <v>0.81821424481820304</v>
      </c>
      <c r="D13" s="23">
        <v>-2.4766264360958998</v>
      </c>
    </row>
    <row r="14" spans="1:8" ht="15" customHeight="1" thickBot="1" x14ac:dyDescent="0.3">
      <c r="A14" s="19" t="s">
        <v>9</v>
      </c>
      <c r="B14" s="20"/>
      <c r="C14" s="20"/>
      <c r="D14" s="25"/>
    </row>
    <row r="15" spans="1:8" ht="15" customHeight="1" thickBot="1" x14ac:dyDescent="0.3">
      <c r="A15" s="13" t="s">
        <v>84</v>
      </c>
      <c r="B15" s="26">
        <v>33.574468085106403</v>
      </c>
      <c r="C15" s="26">
        <v>33.5911203080639</v>
      </c>
      <c r="D15" s="23">
        <v>-0.21912502042236801</v>
      </c>
    </row>
    <row r="16" spans="1:8" ht="15" customHeight="1" thickBot="1" x14ac:dyDescent="0.3">
      <c r="A16" s="13" t="s">
        <v>85</v>
      </c>
      <c r="B16" s="26">
        <v>16.127659574468101</v>
      </c>
      <c r="C16" s="26">
        <v>16.136820136207199</v>
      </c>
      <c r="D16" s="23">
        <v>-0.15681610225572401</v>
      </c>
    </row>
    <row r="17" spans="1:6" ht="15" customHeight="1" thickBot="1" x14ac:dyDescent="0.3">
      <c r="A17" s="27" t="s">
        <v>64</v>
      </c>
      <c r="B17" s="20"/>
      <c r="C17" s="20"/>
      <c r="D17" s="28"/>
    </row>
    <row r="18" spans="1:6" ht="15" customHeight="1" thickBot="1" x14ac:dyDescent="0.3">
      <c r="A18" s="39" t="s">
        <v>28</v>
      </c>
      <c r="B18" s="22">
        <v>0.340425531914894</v>
      </c>
      <c r="C18" s="22">
        <v>0.34624978014024899</v>
      </c>
      <c r="D18" s="23">
        <v>-1.2198487144729899</v>
      </c>
    </row>
    <row r="19" spans="1:6" ht="15" customHeight="1" thickBot="1" x14ac:dyDescent="0.3">
      <c r="A19" s="14" t="s">
        <v>10</v>
      </c>
      <c r="B19" s="22">
        <v>0.29787234042553201</v>
      </c>
      <c r="C19" s="22">
        <v>0.295144140005898</v>
      </c>
      <c r="D19" s="23">
        <v>0.59402516604420996</v>
      </c>
      <c r="F19" s="2"/>
    </row>
    <row r="20" spans="1:6" ht="15" customHeight="1" thickBot="1" x14ac:dyDescent="0.3">
      <c r="A20" s="14" t="s">
        <v>68</v>
      </c>
      <c r="B20" s="22">
        <v>0.23404255319148901</v>
      </c>
      <c r="C20" s="22">
        <v>0.224938790279643</v>
      </c>
      <c r="D20" s="23">
        <v>2.1529004849657198</v>
      </c>
    </row>
    <row r="21" spans="1:6" ht="15" customHeight="1" thickBot="1" x14ac:dyDescent="0.3">
      <c r="A21" s="14" t="s">
        <v>69</v>
      </c>
      <c r="B21" s="22">
        <v>6.3829787234042507E-2</v>
      </c>
      <c r="C21" s="22">
        <v>6.5223856442138003E-2</v>
      </c>
      <c r="D21" s="23">
        <v>-0.56429158788215905</v>
      </c>
    </row>
    <row r="22" spans="1:6" ht="15" customHeight="1" thickBot="1" x14ac:dyDescent="0.3">
      <c r="A22" s="15" t="s">
        <v>76</v>
      </c>
      <c r="B22" s="22">
        <v>4.2553191489361701E-2</v>
      </c>
      <c r="C22" s="22">
        <v>4.7891779755846298E-2</v>
      </c>
      <c r="D22" s="23">
        <v>-2.5558877221063998</v>
      </c>
    </row>
    <row r="23" spans="1:6" ht="15" customHeight="1" thickBot="1" x14ac:dyDescent="0.3">
      <c r="A23" s="15" t="s">
        <v>75</v>
      </c>
      <c r="B23" s="22">
        <v>2.1276595744680899E-2</v>
      </c>
      <c r="C23" s="22">
        <v>2.05516533762263E-2</v>
      </c>
      <c r="D23" s="23">
        <v>0.50375204036740695</v>
      </c>
    </row>
    <row r="24" spans="1:6" ht="15" customHeight="1" thickBot="1" x14ac:dyDescent="0.3">
      <c r="A24" s="29" t="s">
        <v>89</v>
      </c>
      <c r="B24" s="20"/>
      <c r="C24" s="20"/>
      <c r="D24" s="28"/>
    </row>
    <row r="25" spans="1:6" ht="15" customHeight="1" thickBot="1" x14ac:dyDescent="0.3">
      <c r="A25" s="30" t="s">
        <v>90</v>
      </c>
      <c r="B25" s="22">
        <v>0.170212765957447</v>
      </c>
      <c r="C25" s="22">
        <v>0.170212765957447</v>
      </c>
      <c r="D25" s="23">
        <v>0</v>
      </c>
    </row>
    <row r="26" spans="1:6" ht="15" customHeight="1" thickBot="1" x14ac:dyDescent="0.3">
      <c r="A26" s="30" t="s">
        <v>91</v>
      </c>
      <c r="B26" s="22">
        <v>0.23404255319148901</v>
      </c>
      <c r="C26" s="22">
        <v>0.22645613381598301</v>
      </c>
      <c r="D26" s="23">
        <v>1.7919862291828299</v>
      </c>
    </row>
    <row r="27" spans="1:6" ht="15" customHeight="1" thickBot="1" x14ac:dyDescent="0.3">
      <c r="A27" s="30" t="s">
        <v>92</v>
      </c>
      <c r="B27" s="22">
        <v>0.53191489361702105</v>
      </c>
      <c r="C27" s="22">
        <v>0.53186984830498896</v>
      </c>
      <c r="D27" s="23">
        <v>8.97729343450571E-3</v>
      </c>
    </row>
    <row r="28" spans="1:6" ht="15" customHeight="1" thickBot="1" x14ac:dyDescent="0.3">
      <c r="A28" s="30" t="s">
        <v>93</v>
      </c>
      <c r="B28" s="22">
        <v>6.3829787234042507E-2</v>
      </c>
      <c r="C28" s="22">
        <v>7.1461251921581301E-2</v>
      </c>
      <c r="D28" s="23">
        <v>-3.0230612233151199</v>
      </c>
    </row>
    <row r="29" spans="1:6" ht="15" customHeight="1" thickBot="1" x14ac:dyDescent="0.3">
      <c r="A29" s="37" t="s">
        <v>74</v>
      </c>
      <c r="B29" s="20"/>
      <c r="C29" s="20"/>
      <c r="D29" s="28"/>
    </row>
    <row r="30" spans="1:6" ht="15" customHeight="1" thickBot="1" x14ac:dyDescent="0.3">
      <c r="A30" s="15" t="s">
        <v>73</v>
      </c>
      <c r="B30" s="31">
        <v>-0.14192207953191499</v>
      </c>
      <c r="C30" s="31">
        <v>-0.146868569700878</v>
      </c>
      <c r="D30" s="23">
        <v>0.99213724690566096</v>
      </c>
    </row>
    <row r="31" spans="1:6" ht="15" customHeight="1" thickBot="1" x14ac:dyDescent="0.3">
      <c r="A31" s="13" t="s">
        <v>11</v>
      </c>
      <c r="B31" s="26">
        <v>60.468085106383</v>
      </c>
      <c r="C31" s="26">
        <v>58.994207289138501</v>
      </c>
      <c r="D31" s="23">
        <v>4.3153751061752104</v>
      </c>
    </row>
    <row r="32" spans="1:6" ht="15" customHeight="1" thickBot="1" x14ac:dyDescent="0.3">
      <c r="A32" s="13" t="s">
        <v>12</v>
      </c>
      <c r="B32" s="26">
        <v>24.212765957446798</v>
      </c>
      <c r="C32" s="26">
        <v>23.9298168542065</v>
      </c>
      <c r="D32" s="23">
        <v>2.2557758154191698</v>
      </c>
    </row>
    <row r="33" spans="1:4" ht="15" customHeight="1" thickBot="1" x14ac:dyDescent="0.3">
      <c r="A33" s="13" t="s">
        <v>13</v>
      </c>
      <c r="B33" s="26">
        <v>8.31914893617021</v>
      </c>
      <c r="C33" s="26">
        <v>8.1401130193949793</v>
      </c>
      <c r="D33" s="23">
        <v>3.6790279789412401</v>
      </c>
    </row>
    <row r="34" spans="1:4" ht="15" customHeight="1" thickBot="1" x14ac:dyDescent="0.3">
      <c r="A34" s="13" t="s">
        <v>14</v>
      </c>
      <c r="B34" s="28">
        <v>6.7659574468085104</v>
      </c>
      <c r="C34" s="28">
        <v>6.7891123393613002</v>
      </c>
      <c r="D34" s="23">
        <v>-0.465051414357183</v>
      </c>
    </row>
    <row r="35" spans="1:4" ht="15" customHeight="1" thickBot="1" x14ac:dyDescent="0.3">
      <c r="A35" s="19" t="s">
        <v>65</v>
      </c>
      <c r="B35" s="20"/>
      <c r="C35" s="20"/>
      <c r="D35" s="28"/>
    </row>
    <row r="36" spans="1:4" ht="15" customHeight="1" thickBot="1" x14ac:dyDescent="0.3">
      <c r="A36" s="32" t="s">
        <v>15</v>
      </c>
      <c r="B36" s="22">
        <v>0.19148936170212799</v>
      </c>
      <c r="C36" s="22">
        <v>0.19514605366368701</v>
      </c>
      <c r="D36" s="23">
        <v>-0.92087942334585904</v>
      </c>
    </row>
    <row r="37" spans="1:4" ht="15" customHeight="1" thickBot="1" x14ac:dyDescent="0.3">
      <c r="A37" s="32" t="s">
        <v>16</v>
      </c>
      <c r="B37" s="22">
        <v>0.14893617021276601</v>
      </c>
      <c r="C37" s="22">
        <v>0.156718576715981</v>
      </c>
      <c r="D37" s="23">
        <v>-2.1511987879827599</v>
      </c>
    </row>
    <row r="38" spans="1:4" ht="15" customHeight="1" thickBot="1" x14ac:dyDescent="0.3">
      <c r="A38" s="33" t="s">
        <v>86</v>
      </c>
      <c r="B38" s="22">
        <v>0.72340425531914898</v>
      </c>
      <c r="C38" s="22">
        <v>0.71688555751304495</v>
      </c>
      <c r="D38" s="23">
        <v>1.4440838082631899</v>
      </c>
    </row>
    <row r="39" spans="1:4" ht="15" customHeight="1" thickBot="1" x14ac:dyDescent="0.3">
      <c r="A39" s="32" t="s">
        <v>88</v>
      </c>
      <c r="B39" s="22">
        <v>0.48936170212766</v>
      </c>
      <c r="C39" s="22">
        <v>0.48080888707456798</v>
      </c>
      <c r="D39" s="23">
        <v>1.70187504633311</v>
      </c>
    </row>
    <row r="40" spans="1:4" ht="15" customHeight="1" thickBot="1" x14ac:dyDescent="0.3">
      <c r="A40" s="32" t="s">
        <v>17</v>
      </c>
      <c r="B40" s="22">
        <v>0.44680851063829802</v>
      </c>
      <c r="C40" s="22">
        <v>0.43975661704309799</v>
      </c>
      <c r="D40" s="23">
        <v>1.4116786134553101</v>
      </c>
    </row>
    <row r="41" spans="1:4" ht="15" customHeight="1" thickBot="1" x14ac:dyDescent="0.3">
      <c r="A41" s="35" t="s">
        <v>18</v>
      </c>
      <c r="B41" s="36"/>
      <c r="C41" s="36"/>
      <c r="D41" s="36"/>
    </row>
    <row r="42" spans="1:4" ht="15" customHeight="1" x14ac:dyDescent="0.25">
      <c r="A42" s="90" t="s">
        <v>77</v>
      </c>
      <c r="B42" s="91"/>
      <c r="C42" s="91"/>
      <c r="D42" s="92"/>
    </row>
    <row r="43" spans="1:4" ht="15" customHeight="1" x14ac:dyDescent="0.25">
      <c r="A43" s="72" t="s">
        <v>79</v>
      </c>
      <c r="B43" s="73"/>
      <c r="C43" s="73"/>
      <c r="D43" s="74"/>
    </row>
    <row r="44" spans="1:4" ht="15" customHeight="1" x14ac:dyDescent="0.25">
      <c r="A44" s="93" t="s">
        <v>70</v>
      </c>
      <c r="B44" s="94"/>
      <c r="C44" s="94"/>
      <c r="D44" s="95"/>
    </row>
    <row r="45" spans="1:4" ht="15" customHeight="1" x14ac:dyDescent="0.25">
      <c r="A45" s="93" t="s">
        <v>78</v>
      </c>
      <c r="B45" s="94"/>
      <c r="C45" s="94"/>
      <c r="D45" s="95"/>
    </row>
    <row r="46" spans="1:4" ht="15" customHeight="1" x14ac:dyDescent="0.25">
      <c r="A46" s="96" t="s">
        <v>71</v>
      </c>
      <c r="B46" s="76"/>
      <c r="C46" s="76"/>
      <c r="D46" s="77"/>
    </row>
    <row r="47" spans="1:4" ht="30" customHeight="1" x14ac:dyDescent="0.25">
      <c r="A47" s="97" t="s">
        <v>72</v>
      </c>
      <c r="B47" s="98"/>
      <c r="C47" s="98"/>
      <c r="D47" s="99"/>
    </row>
    <row r="48" spans="1:4" ht="30" customHeight="1" thickBot="1" x14ac:dyDescent="0.3">
      <c r="A48" s="75" t="s">
        <v>87</v>
      </c>
      <c r="B48" s="76"/>
      <c r="C48" s="76"/>
      <c r="D48" s="77"/>
    </row>
    <row r="49" spans="1:6" ht="30" customHeight="1" thickBot="1" x14ac:dyDescent="0.3">
      <c r="A49" s="78" t="s">
        <v>66</v>
      </c>
      <c r="B49" s="79"/>
      <c r="C49" s="79"/>
      <c r="D49" s="80"/>
    </row>
    <row r="50" spans="1:6" ht="30" customHeight="1" thickBot="1" x14ac:dyDescent="0.3">
      <c r="A50" s="78" t="s">
        <v>67</v>
      </c>
      <c r="B50" s="79"/>
      <c r="C50" s="79"/>
      <c r="D50" s="80"/>
    </row>
    <row r="51" spans="1:6" ht="15" customHeight="1" thickBot="1" x14ac:dyDescent="0.3">
      <c r="A51" s="81" t="s">
        <v>19</v>
      </c>
      <c r="B51" s="82"/>
      <c r="C51" s="82"/>
      <c r="D51" s="83"/>
      <c r="F51" s="10"/>
    </row>
    <row r="52" spans="1:6" ht="15" customHeight="1" thickBot="1" x14ac:dyDescent="0.3">
      <c r="A52" s="84" t="s">
        <v>20</v>
      </c>
      <c r="B52" s="85"/>
      <c r="C52" s="85"/>
      <c r="D52" s="86"/>
      <c r="F52" s="10"/>
    </row>
    <row r="53" spans="1:6" ht="15" customHeight="1" thickBot="1" x14ac:dyDescent="0.3">
      <c r="A53" s="87" t="s">
        <v>21</v>
      </c>
      <c r="B53" s="88"/>
      <c r="C53" s="88"/>
      <c r="D53" s="89"/>
      <c r="F53" s="10"/>
    </row>
    <row r="54" spans="1:6" ht="15" customHeight="1" thickBot="1" x14ac:dyDescent="0.3">
      <c r="A54" s="68" t="s">
        <v>22</v>
      </c>
      <c r="B54" s="69"/>
      <c r="C54" s="69"/>
      <c r="D54" s="70"/>
      <c r="F54" s="10"/>
    </row>
    <row r="55" spans="1:6" x14ac:dyDescent="0.25">
      <c r="F55" s="10"/>
    </row>
    <row r="56" spans="1:6" x14ac:dyDescent="0.25">
      <c r="F56" s="10"/>
    </row>
    <row r="57" spans="1:6" x14ac:dyDescent="0.25">
      <c r="F57" s="10"/>
    </row>
    <row r="58" spans="1:6" x14ac:dyDescent="0.25">
      <c r="F58" s="10"/>
    </row>
    <row r="59" spans="1:6" x14ac:dyDescent="0.25">
      <c r="F59" s="10"/>
    </row>
    <row r="60" spans="1:6" x14ac:dyDescent="0.25">
      <c r="F60" s="10"/>
    </row>
    <row r="61" spans="1:6" x14ac:dyDescent="0.25">
      <c r="F61" s="10"/>
    </row>
    <row r="62" spans="1:6" x14ac:dyDescent="0.25">
      <c r="F62" s="10"/>
    </row>
    <row r="63" spans="1:6" x14ac:dyDescent="0.25">
      <c r="F63" s="10"/>
    </row>
    <row r="64" spans="1:6" x14ac:dyDescent="0.25">
      <c r="F64" s="10"/>
    </row>
    <row r="65" spans="6:6" x14ac:dyDescent="0.25">
      <c r="F65" s="10"/>
    </row>
    <row r="66" spans="6:6" x14ac:dyDescent="0.25">
      <c r="F66" s="10"/>
    </row>
    <row r="67" spans="6:6" x14ac:dyDescent="0.25">
      <c r="F67" s="10"/>
    </row>
    <row r="68" spans="6:6" x14ac:dyDescent="0.25">
      <c r="F68" s="2"/>
    </row>
    <row r="69" spans="6:6" x14ac:dyDescent="0.25">
      <c r="F69" s="2"/>
    </row>
    <row r="70" spans="6:6" x14ac:dyDescent="0.25">
      <c r="F70" s="2"/>
    </row>
    <row r="79" spans="6:6" x14ac:dyDescent="0.25">
      <c r="F79" s="2"/>
    </row>
    <row r="87" spans="6:6" x14ac:dyDescent="0.25">
      <c r="F87" s="10"/>
    </row>
    <row r="88" spans="6:6" x14ac:dyDescent="0.25">
      <c r="F88" s="10"/>
    </row>
    <row r="89" spans="6:6" x14ac:dyDescent="0.25">
      <c r="F89" s="10"/>
    </row>
    <row r="90" spans="6:6" x14ac:dyDescent="0.25">
      <c r="F90" s="10"/>
    </row>
    <row r="91" spans="6:6" x14ac:dyDescent="0.25">
      <c r="F91" s="10"/>
    </row>
    <row r="92" spans="6:6" x14ac:dyDescent="0.25">
      <c r="F92" s="10"/>
    </row>
    <row r="93" spans="6:6" x14ac:dyDescent="0.25">
      <c r="F93" s="10"/>
    </row>
    <row r="94" spans="6:6" x14ac:dyDescent="0.25">
      <c r="F94" s="10"/>
    </row>
    <row r="95" spans="6:6" x14ac:dyDescent="0.25">
      <c r="F95" s="10"/>
    </row>
    <row r="96" spans="6:6" x14ac:dyDescent="0.25">
      <c r="F96" s="10"/>
    </row>
    <row r="97" spans="6:6" x14ac:dyDescent="0.25">
      <c r="F97" s="10"/>
    </row>
    <row r="98" spans="6:6" x14ac:dyDescent="0.25">
      <c r="F98" s="10"/>
    </row>
    <row r="99" spans="6:6" x14ac:dyDescent="0.25">
      <c r="F99" s="10"/>
    </row>
    <row r="100" spans="6:6" x14ac:dyDescent="0.25">
      <c r="F100" s="10"/>
    </row>
    <row r="101" spans="6:6" x14ac:dyDescent="0.25">
      <c r="F101" s="10"/>
    </row>
    <row r="109" spans="6:6" x14ac:dyDescent="0.25">
      <c r="F109" s="2"/>
    </row>
    <row r="110" spans="6:6" x14ac:dyDescent="0.25">
      <c r="F110" s="2"/>
    </row>
    <row r="111" spans="6:6" x14ac:dyDescent="0.25">
      <c r="F111" s="2"/>
    </row>
    <row r="127" spans="6:6" x14ac:dyDescent="0.25">
      <c r="F127" s="2"/>
    </row>
    <row r="128" spans="6:6" x14ac:dyDescent="0.25">
      <c r="F128" s="2"/>
    </row>
    <row r="138" spans="6:6" x14ac:dyDescent="0.25">
      <c r="F138" s="10"/>
    </row>
    <row r="139" spans="6:6" x14ac:dyDescent="0.25">
      <c r="F139" s="10"/>
    </row>
    <row r="140" spans="6:6" x14ac:dyDescent="0.25">
      <c r="F140" s="10"/>
    </row>
    <row r="141" spans="6:6" x14ac:dyDescent="0.25">
      <c r="F141" s="10"/>
    </row>
    <row r="146" spans="6:6" x14ac:dyDescent="0.25">
      <c r="F146" s="10"/>
    </row>
    <row r="147" spans="6:6" x14ac:dyDescent="0.25">
      <c r="F147" s="10"/>
    </row>
    <row r="148" spans="6:6" x14ac:dyDescent="0.25">
      <c r="F148" s="10"/>
    </row>
    <row r="153" spans="6:6" x14ac:dyDescent="0.25">
      <c r="F153" s="10"/>
    </row>
    <row r="154" spans="6:6" x14ac:dyDescent="0.25">
      <c r="F154" s="10"/>
    </row>
    <row r="155" spans="6:6" x14ac:dyDescent="0.25">
      <c r="F155" s="10"/>
    </row>
    <row r="168" spans="6:6" x14ac:dyDescent="0.25">
      <c r="F168" s="2"/>
    </row>
    <row r="169" spans="6:6" x14ac:dyDescent="0.25">
      <c r="F169" s="2"/>
    </row>
    <row r="174" spans="6:6" x14ac:dyDescent="0.25">
      <c r="F174" s="2"/>
    </row>
    <row r="175" spans="6:6" x14ac:dyDescent="0.25">
      <c r="F175" s="2"/>
    </row>
    <row r="176" spans="6:6" x14ac:dyDescent="0.25">
      <c r="F176" s="2"/>
    </row>
    <row r="179" spans="6:6" x14ac:dyDescent="0.25">
      <c r="F179" s="2"/>
    </row>
    <row r="180" spans="6:6" x14ac:dyDescent="0.25">
      <c r="F180" s="2"/>
    </row>
  </sheetData>
  <mergeCells count="14">
    <mergeCell ref="A46:D46"/>
    <mergeCell ref="A51:D51"/>
    <mergeCell ref="A52:D52"/>
    <mergeCell ref="A53:D53"/>
    <mergeCell ref="A54:D54"/>
    <mergeCell ref="A47:D47"/>
    <mergeCell ref="A48:D48"/>
    <mergeCell ref="A49:D49"/>
    <mergeCell ref="A50:D50"/>
    <mergeCell ref="A1:H1"/>
    <mergeCell ref="A42:D42"/>
    <mergeCell ref="A43:D43"/>
    <mergeCell ref="A44:D44"/>
    <mergeCell ref="A45:D45"/>
  </mergeCells>
  <conditionalFormatting sqref="D4:D41">
    <cfRule type="cellIs" dxfId="4" priority="1" operator="lessThanOrEqual">
      <formula>-10.5</formula>
    </cfRule>
    <cfRule type="cellIs" dxfId="3" priority="2" operator="greaterThanOrEqual">
      <formula>10.5</formula>
    </cfRule>
    <cfRule type="cellIs" dxfId="2" priority="3" operator="between">
      <formula>-5.5</formula>
      <formula>-10.5</formula>
    </cfRule>
    <cfRule type="cellIs" dxfId="1" priority="4" operator="between">
      <formula>5.5</formula>
      <formula>10.5</formula>
    </cfRule>
    <cfRule type="cellIs" dxfId="0" priority="5" operator="between">
      <formula>-5.5</formula>
      <formula>5.5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A.1 Nat_comp_all model</vt:lpstr>
      <vt:lpstr>A.2 Reg_comp_all model</vt:lpstr>
      <vt:lpstr>A.3 Nat_basic_all model</vt:lpstr>
      <vt:lpstr>A.4 Reg_basic_all model</vt:lpstr>
      <vt:lpstr>A.5 Nat_comp_below12wks model</vt:lpstr>
      <vt:lpstr>A.6 Reg_comp_below12wks model</vt:lpstr>
      <vt:lpstr>A.7 Nat_basic_below12wks model</vt:lpstr>
      <vt:lpstr>A.8 Reg_basic_below12wks model</vt:lpstr>
      <vt:lpstr>B.1 Established needs</vt:lpstr>
      <vt:lpstr>B.2 Combined needs</vt:lpstr>
      <vt:lpstr>B.3 Substance misuse comparison</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2016-04-15T10:43:59Z</dcterms:modified>
</cp:coreProperties>
</file>