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280" tabRatio="661" activeTab="0"/>
  </bookViews>
  <sheets>
    <sheet name="Overview" sheetId="1" r:id="rId1"/>
    <sheet name="Area-level variables" sheetId="2" r:id="rId2"/>
    <sheet name="Demographics" sheetId="3" r:id="rId3"/>
    <sheet name="1x30 Demographics" sheetId="4" r:id="rId4"/>
    <sheet name="SPSS data" sheetId="5" state="hidden" r:id="rId5"/>
    <sheet name="Sig testing" sheetId="6" state="hidden" r:id="rId6"/>
  </sheets>
  <definedNames>
    <definedName name="_xlnm.Print_Area" localSheetId="3">'1x30 Demographics'!$A$1:$AB$48</definedName>
  </definedNames>
  <calcPr fullCalcOnLoad="1"/>
</workbook>
</file>

<file path=xl/sharedStrings.xml><?xml version="1.0" encoding="utf-8"?>
<sst xmlns="http://schemas.openxmlformats.org/spreadsheetml/2006/main" count="3624" uniqueCount="427">
  <si>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</si>
  <si>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</si>
  <si>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</si>
  <si>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</si>
  <si>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</si>
  <si>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</si>
  <si>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</si>
  <si>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</si>
  <si>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</si>
  <si>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</si>
  <si>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</si>
  <si>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</si>
  <si>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</si>
  <si>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</si>
  <si>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</si>
  <si>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</si>
  <si>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</si>
  <si>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</si>
  <si>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</si>
  <si>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</si>
  <si>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</si>
  <si>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</si>
  <si>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</si>
  <si>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</si>
  <si>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</si>
  <si>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</si>
  <si>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</si>
  <si>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</si>
  <si>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</si>
  <si>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</si>
  <si>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</si>
  <si>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</si>
  <si>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</si>
  <si>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</si>
  <si>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</si>
  <si>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</si>
  <si>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</si>
  <si>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</si>
  <si>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</si>
  <si>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</si>
  <si>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</si>
  <si>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</si>
  <si>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</si>
  <si>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</si>
  <si>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</si>
  <si>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</si>
  <si>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</si>
  <si>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</si>
  <si>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</si>
  <si>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</si>
  <si>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</si>
  <si>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</si>
  <si>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</si>
  <si>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</si>
  <si>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</si>
  <si>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</si>
  <si>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</si>
  <si>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</si>
  <si>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</si>
  <si>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</si>
  <si>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Notes</t>
  </si>
  <si>
    <t>Table 1: Sport overview</t>
  </si>
  <si>
    <t>Whether done active sport in the last 4 weeks</t>
  </si>
  <si>
    <t>%
(1)</t>
  </si>
  <si>
    <t>(1) Figures in bold indicate a significant change from 2005/06.</t>
  </si>
  <si>
    <t>(2)  *= N too small to report</t>
  </si>
  <si>
    <t>(1)  Figures in bold indicate a significant change from 2005/06.</t>
  </si>
  <si>
    <t>N/A</t>
  </si>
  <si>
    <t>*</t>
  </si>
  <si>
    <t>(3)  Index of deprivation data not available pre-2009/10</t>
  </si>
  <si>
    <t xml:space="preserve">%
</t>
  </si>
  <si>
    <t>Table 2: Proportion who have done sport once in the last 4 weeks - area-level breakdown</t>
  </si>
  <si>
    <t>Table 3: Proportion who have done sport once in the last 4 weeks - demographic breakdown</t>
  </si>
  <si>
    <t>Whether done 3x30 minute sessions of moderate intensity sport in the last week</t>
  </si>
  <si>
    <t>-</t>
  </si>
  <si>
    <t>2010/11</t>
  </si>
  <si>
    <t>Whether done 1x30 minute session of sport in the last week (any intensity)</t>
  </si>
  <si>
    <t xml:space="preserve">Whether done 1x30 minute session of moderate intensity sport in the last week </t>
  </si>
  <si>
    <t>Never (0 days)</t>
  </si>
  <si>
    <t>Less than once a week (1-3 days)</t>
  </si>
  <si>
    <t>At least once a week but less than twice a week (4-7 days)</t>
  </si>
  <si>
    <t>At least twice a week but less than three times a week (8-11 days)</t>
  </si>
  <si>
    <t>At least three times a week but not every day (12-27 days)</t>
  </si>
  <si>
    <t>Every day (28 days)</t>
  </si>
  <si>
    <t>2011/2012</t>
  </si>
  <si>
    <t>2011/12</t>
  </si>
  <si>
    <t>Number of days in last 4 weeks (30 mins +, moderate intensity)</t>
  </si>
  <si>
    <t>NB. 3x30, 1x30 and number of days figures taken from rolling quarterly release. Also includes recreational cycling and walking (at moderate intensity).</t>
  </si>
  <si>
    <t>Table 4: Proportion who have done sport once in the last week, for at least 30 minutes moderate intensity - demographic breakdown</t>
  </si>
  <si>
    <r>
      <rPr>
        <b/>
        <sz val="13"/>
        <color indexed="8"/>
        <rFont val="Arial Bold"/>
        <family val="0"/>
      </rPr>
      <t>Frequencies</t>
    </r>
  </si>
  <si>
    <r>
      <rPr>
        <b/>
        <sz val="9"/>
        <color indexed="8"/>
        <rFont val="Arial Bold"/>
        <family val="0"/>
      </rPr>
      <t>Notes</t>
    </r>
  </si>
  <si>
    <r>
      <rPr>
        <b/>
        <sz val="9"/>
        <color indexed="8"/>
        <rFont val="Arial Bold"/>
        <family val="0"/>
      </rPr>
      <t>Statistics</t>
    </r>
  </si>
  <si>
    <r>
      <rPr>
        <b/>
        <sz val="13"/>
        <color indexed="8"/>
        <rFont val="Arial Bold"/>
        <family val="0"/>
      </rPr>
      <t>Frequency Table</t>
    </r>
  </si>
  <si>
    <r>
      <rPr>
        <b/>
        <sz val="9"/>
        <color indexed="8"/>
        <rFont val="Arial Bold"/>
        <family val="0"/>
      </rPr>
      <t>actsppsa Whether done active sport in last 4 weeks (excl. utility cycling, other sport and misc)</t>
    </r>
  </si>
  <si>
    <r>
      <rPr>
        <b/>
        <sz val="9"/>
        <color indexed="8"/>
        <rFont val="Arial Bold"/>
        <family val="0"/>
      </rPr>
      <t>PSAsportsr PSA21 Sport (revised from previously published PSASports data) - whether achieved 3x30 MIS per week (incl. MIS walking and MIS cycling)</t>
    </r>
  </si>
  <si>
    <r>
      <rPr>
        <b/>
        <sz val="9"/>
        <color indexed="8"/>
        <rFont val="Arial Bold"/>
        <family val="0"/>
      </rPr>
      <t>NoInten1x30all Whether achieved 1x30 per week - no intensity (incl. walking and cycling)</t>
    </r>
  </si>
  <si>
    <r>
      <rPr>
        <b/>
        <sz val="9"/>
        <color indexed="8"/>
        <rFont val="Arial Bold"/>
        <family val="0"/>
      </rPr>
      <t>MIS1x30ALLR Whether achieved 1x30 MIS per week (incl. MIS walking and MIS cycling) - uses totalPSAcountr</t>
    </r>
  </si>
  <si>
    <r>
      <rPr>
        <b/>
        <sz val="9"/>
        <color indexed="8"/>
        <rFont val="Arial Bold"/>
        <family val="0"/>
      </rPr>
      <t>sportdaysnew Number of days done 30 mins of MIS in last 4 weeks (28+ = 28) - Banded (new version)</t>
    </r>
  </si>
  <si>
    <r>
      <rPr>
        <b/>
        <sz val="13"/>
        <color indexed="8"/>
        <rFont val="Arial Bold"/>
        <family val="0"/>
      </rPr>
      <t>Crosstabs</t>
    </r>
  </si>
  <si>
    <r>
      <rPr>
        <b/>
        <sz val="9"/>
        <color indexed="8"/>
        <rFont val="Arial Bold"/>
        <family val="0"/>
      </rPr>
      <t>Case Processing Summary</t>
    </r>
  </si>
  <si>
    <r>
      <rPr>
        <b/>
        <sz val="9"/>
        <color indexed="8"/>
        <rFont val="Arial Bold"/>
        <family val="0"/>
      </rPr>
      <t>IMDDecile Index of Multiple Deprivation (Q1-Q23 based on 2007, Q24 - based on 2010)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</si>
  <si>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gor ONS standardised Government Office Region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</si>
  <si>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areatyp Type of area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</si>
  <si>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acorncat ACORN category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</si>
  <si>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ageshort Age group (5 bands)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</si>
  <si>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sex1 Sex of respondent 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</si>
  <si>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socpsa Respondent NS-SEC PSA categories [separated residuals]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</si>
  <si>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rwork Whether respondent is working or not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</si>
  <si>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tenharm ONS Harmonised tenure status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</si>
  <si>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ethnpsa Ethnic group for PSA measurement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</si>
  <si>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relshort Religion (short)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</si>
  <si>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lillharm ONS harmonised long-standing illness * actsppsa Whether done active sport in last 4 weeks (excl. utility cycling, other sport and misc) Crosstabulation</t>
    </r>
  </si>
  <si>
    <r>
      <rPr>
        <b/>
        <sz val="9"/>
        <color indexed="8"/>
        <rFont val="Arial Bold"/>
        <family val="0"/>
      </rPr>
      <t>ageshort Age group (5 bands) * MIS1x30ALLR Whether achieved 1x30 MIS per week (incl. MIS walking and MIS cycling) - uses totalPSAcountr Crosstabulation</t>
    </r>
  </si>
  <si>
    <r>
      <rPr>
        <b/>
        <sz val="9"/>
        <color indexed="8"/>
        <rFont val="Arial Bold"/>
        <family val="0"/>
      </rPr>
      <t>sex1 Sex of respondent  * MIS1x30ALLR Whether achieved 1x30 MIS per week (incl. MIS walking and MIS cycling) - uses totalPSAcountr Crosstabulation</t>
    </r>
  </si>
  <si>
    <r>
      <rPr>
        <b/>
        <sz val="9"/>
        <color indexed="8"/>
        <rFont val="Arial Bold"/>
        <family val="0"/>
      </rPr>
      <t>socpsa Respondent NS-SEC PSA categories [separated residuals] * MIS1x30ALLR Whether achieved 1x30 MIS per week (incl. MIS walking and MIS cycling) - uses totalPSAcountr Crosstabulation</t>
    </r>
  </si>
  <si>
    <r>
      <rPr>
        <b/>
        <sz val="9"/>
        <color indexed="8"/>
        <rFont val="Arial Bold"/>
        <family val="0"/>
      </rPr>
      <t>rwork Whether respondent is working or not * MIS1x30ALLR Whether achieved 1x30 MIS per week (incl. MIS walking and MIS cycling) - uses totalPSAcountr Crosstabulation</t>
    </r>
  </si>
  <si>
    <r>
      <rPr>
        <b/>
        <sz val="9"/>
        <color indexed="8"/>
        <rFont val="Arial Bold"/>
        <family val="0"/>
      </rPr>
      <t>tenharm ONS Harmonised tenure status * MIS1x30ALLR Whether achieved 1x30 MIS per week (incl. MIS walking and MIS cycling) - uses totalPSAcountr Crosstabulation</t>
    </r>
  </si>
  <si>
    <r>
      <rPr>
        <b/>
        <sz val="9"/>
        <color indexed="8"/>
        <rFont val="Arial Bold"/>
        <family val="0"/>
      </rPr>
      <t>ethnpsa Ethnic group for PSA measurement * MIS1x30ALLR Whether achieved 1x30 MIS per week (incl. MIS walking and MIS cycling) - uses totalPSAcountr Crosstabulation</t>
    </r>
  </si>
  <si>
    <r>
      <rPr>
        <b/>
        <sz val="9"/>
        <color indexed="8"/>
        <rFont val="Arial Bold"/>
        <family val="0"/>
      </rPr>
      <t>relshort Religion (short) * MIS1x30ALLR Whether achieved 1x30 MIS per week (incl. MIS walking and MIS cycling) - uses totalPSAcountr Crosstabulation</t>
    </r>
  </si>
  <si>
    <r>
      <rPr>
        <b/>
        <sz val="9"/>
        <color indexed="8"/>
        <rFont val="Arial Bold"/>
        <family val="0"/>
      </rPr>
      <t>lillharm ONS harmonised long-standing illness * MIS1x30ALLR Whether achieved 1x30 MIS per week (incl. MIS walking and MIS cycling) - uses totalPSAcountr Crosstabulation</t>
    </r>
  </si>
  <si>
    <t xml:space="preserve"> - Enter sector/area of figures here</t>
  </si>
  <si>
    <t>* = 80%</t>
  </si>
  <si>
    <t>- Complete yellow fields only</t>
  </si>
  <si>
    <t>* = 90%</t>
  </si>
  <si>
    <t>V1</t>
  </si>
  <si>
    <t>V2</t>
  </si>
  <si>
    <t>V1 vs V2</t>
  </si>
  <si>
    <t>* = 95%</t>
  </si>
  <si>
    <t>Weighted % from SPSS</t>
  </si>
  <si>
    <t>Weighted % / 100</t>
  </si>
  <si>
    <t>SD</t>
  </si>
  <si>
    <t>Design Factor</t>
  </si>
  <si>
    <t>Sample N (unweighted)</t>
  </si>
  <si>
    <t>CSE</t>
  </si>
  <si>
    <t>z score</t>
  </si>
  <si>
    <t>Number of days in last 4 weeks (30 mins +)</t>
  </si>
  <si>
    <t>Never</t>
  </si>
  <si>
    <t>Less than once a week</t>
  </si>
  <si>
    <t>At least once a week but less than twice a week</t>
  </si>
  <si>
    <t>At least twice a week but less than three times a week</t>
  </si>
  <si>
    <t>At least three times a week but not every day</t>
  </si>
  <si>
    <t>Every day</t>
  </si>
  <si>
    <t>Y8Q2</t>
  </si>
  <si>
    <t>Jan 2012-Dec 2012</t>
  </si>
  <si>
    <r>
      <rPr>
        <sz val="10"/>
        <color indexed="8"/>
        <rFont val="Courier New"/>
        <family val="3"/>
      </rPr>
      <t>GET   FILE='L:\1.CLIENTS\DCMS\232553  Taking Part Y8\10. Client Deliverables\Tables\Y8 Q3\RESTRICTED - Q1-Q31 final version 1 060213.sav    '. DATASET ACTIVATE DataSet1. USE ALL. COMPUTE filter_$=(Q28Q31filter = 1). VARIABLE LABEL filter_$ 'Q28Q31filter = 1 (FILTER)'. VALUE LABELS filter_$ 0 'Not Selected' 1 'Selected'. FORMAT filter_$ (f1.0). FILTER BY filter_$. EXECUTE. *SPORT *OVERVIEW weight off. fre actsppsa psasportsr NoInten1x30all MIS1x30ALLr SPORTDAYSnew.</t>
    </r>
  </si>
  <si>
    <r>
      <rPr>
        <sz val="9"/>
        <color indexed="8"/>
        <rFont val="Arial"/>
        <family val="2"/>
      </rPr>
      <t>Output Created</t>
    </r>
  </si>
  <si>
    <r>
      <rPr>
        <sz val="9"/>
        <color indexed="8"/>
        <rFont val="Arial"/>
        <family val="2"/>
      </rPr>
      <t>13-Feb-2013 09:47:05</t>
    </r>
  </si>
  <si>
    <r>
      <rPr>
        <sz val="9"/>
        <color indexed="8"/>
        <rFont val="Arial"/>
        <family val="2"/>
      </rPr>
      <t>Comments</t>
    </r>
  </si>
  <si>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</si>
  <si>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Arial"/>
        <family val="2"/>
      </rPr>
      <t>Input</t>
    </r>
  </si>
  <si>
    <r>
      <rPr>
        <sz val="9"/>
        <color indexed="8"/>
        <rFont val="Arial"/>
        <family val="2"/>
      </rPr>
      <t>Data</t>
    </r>
  </si>
  <si>
    <r>
      <rPr>
        <sz val="9"/>
        <color indexed="8"/>
        <rFont val="Arial"/>
        <family val="2"/>
      </rPr>
      <t>L:\1.CLIENTS\DCMS\232553  Taking Part Y8\10. Client Deliverables\Tables\Y8 Q3\RESTRICTED - Q1-Q31 final version 1 060213.sav</t>
    </r>
  </si>
  <si>
    <r>
      <rPr>
        <sz val="9"/>
        <color indexed="8"/>
        <rFont val="Arial"/>
        <family val="2"/>
      </rPr>
      <t>Active Dataset</t>
    </r>
  </si>
  <si>
    <r>
      <rPr>
        <sz val="9"/>
        <color indexed="8"/>
        <rFont val="Arial"/>
        <family val="2"/>
      </rPr>
      <t>DataSet1</t>
    </r>
  </si>
  <si>
    <r>
      <rPr>
        <sz val="9"/>
        <color indexed="8"/>
        <rFont val="Arial"/>
        <family val="2"/>
      </rPr>
      <t>Filter</t>
    </r>
  </si>
  <si>
    <r>
      <rPr>
        <sz val="9"/>
        <color indexed="8"/>
        <rFont val="Arial"/>
        <family val="2"/>
      </rPr>
      <t>filter_$ Q28Q31filter = 1 (FILTER)</t>
    </r>
  </si>
  <si>
    <r>
      <rPr>
        <sz val="9"/>
        <color indexed="8"/>
        <rFont val="Arial"/>
        <family val="2"/>
      </rPr>
      <t>Weight</t>
    </r>
  </si>
  <si>
    <r>
      <rPr>
        <sz val="9"/>
        <color indexed="8"/>
        <rFont val="Arial"/>
        <family val="2"/>
      </rPr>
      <t>&lt;none&gt;</t>
    </r>
  </si>
  <si>
    <r>
      <rPr>
        <sz val="9"/>
        <color indexed="8"/>
        <rFont val="Arial"/>
        <family val="2"/>
      </rPr>
      <t>Split File</t>
    </r>
  </si>
  <si>
    <r>
      <rPr>
        <sz val="9"/>
        <color indexed="8"/>
        <rFont val="Arial"/>
        <family val="2"/>
      </rPr>
      <t>N of Rows in Working Data File</t>
    </r>
  </si>
  <si>
    <r>
      <rPr>
        <sz val="9"/>
        <color indexed="8"/>
        <rFont val="Arial"/>
        <family val="2"/>
      </rPr>
      <t>Missing Value Handling</t>
    </r>
  </si>
  <si>
    <r>
      <rPr>
        <sz val="9"/>
        <color indexed="8"/>
        <rFont val="Arial"/>
        <family val="2"/>
      </rPr>
      <t>Definition of Missing</t>
    </r>
  </si>
  <si>
    <r>
      <rPr>
        <sz val="9"/>
        <color indexed="8"/>
        <rFont val="Arial"/>
        <family val="2"/>
      </rPr>
      <t>User-defined missing values are treated as missing.</t>
    </r>
  </si>
  <si>
    <r>
      <rPr>
        <sz val="9"/>
        <color indexed="8"/>
        <rFont val="Arial"/>
        <family val="2"/>
      </rPr>
      <t>Cases Used</t>
    </r>
  </si>
  <si>
    <r>
      <rPr>
        <sz val="9"/>
        <color indexed="8"/>
        <rFont val="Arial"/>
        <family val="2"/>
      </rPr>
      <t>Statistics are based on all cases with valid data.</t>
    </r>
  </si>
  <si>
    <r>
      <rPr>
        <sz val="9"/>
        <color indexed="8"/>
        <rFont val="Arial"/>
        <family val="2"/>
      </rPr>
      <t>Syntax</t>
    </r>
  </si>
  <si>
    <r>
      <rPr>
        <sz val="9"/>
        <color indexed="8"/>
        <rFont val="Arial"/>
        <family val="2"/>
      </rPr>
      <t xml:space="preserve">fre actsppsa
psasportsr
NoInten1x30all
MIS1x30ALLr
SPORTDAYSnew.
</t>
    </r>
  </si>
  <si>
    <r>
      <rPr>
        <sz val="9"/>
        <color indexed="8"/>
        <rFont val="Arial"/>
        <family val="2"/>
      </rPr>
      <t>Resources</t>
    </r>
  </si>
  <si>
    <r>
      <rPr>
        <sz val="9"/>
        <color indexed="8"/>
        <rFont val="Arial"/>
        <family val="2"/>
      </rPr>
      <t>Processor Time</t>
    </r>
  </si>
  <si>
    <r>
      <rPr>
        <sz val="9"/>
        <color indexed="8"/>
        <rFont val="Arial"/>
        <family val="2"/>
      </rPr>
      <t>0:00:01.328</t>
    </r>
  </si>
  <si>
    <r>
      <rPr>
        <sz val="9"/>
        <color indexed="8"/>
        <rFont val="Arial"/>
        <family val="2"/>
      </rPr>
      <t>Elapsed Time</t>
    </r>
  </si>
  <si>
    <r>
      <rPr>
        <sz val="10"/>
        <color indexed="8"/>
        <rFont val="Courier New"/>
        <family val="3"/>
      </rPr>
      <t>[DataSet1] L:\1.CLIENTS\DCMS\232553  Taking Part Y8\10. Client Deliverables\Tables\Y8 Q3\RESTRICTED - Q1-Q31 final version 1 060213.sav</t>
    </r>
  </si>
  <si>
    <r>
      <rPr>
        <sz val="9"/>
        <color indexed="8"/>
        <rFont val="Arial"/>
        <family val="2"/>
      </rPr>
      <t>actsppsa Whether done active sport in last 4 weeks (excl. utility cycling, other sport and misc)</t>
    </r>
  </si>
  <si>
    <r>
      <rPr>
        <sz val="9"/>
        <color indexed="8"/>
        <rFont val="Arial"/>
        <family val="2"/>
      </rPr>
      <t>PSAsportsr PSA21 Sport (revised from previously published PSASports data) - whether achieved 3x30 MIS per week (incl. MIS walking and MIS cycling)</t>
    </r>
  </si>
  <si>
    <r>
      <rPr>
        <sz val="9"/>
        <color indexed="8"/>
        <rFont val="Arial"/>
        <family val="2"/>
      </rPr>
      <t>NoInten1x30all Whether achieved 1x30 per week - no intensity (incl. walking and cycling)</t>
    </r>
  </si>
  <si>
    <r>
      <rPr>
        <sz val="9"/>
        <color indexed="8"/>
        <rFont val="Arial"/>
        <family val="2"/>
      </rPr>
      <t>MIS1x30ALLR Whether achieved 1x30 MIS per week (incl. MIS walking and MIS cycling) - uses totalPSAcountr</t>
    </r>
  </si>
  <si>
    <r>
      <rPr>
        <sz val="9"/>
        <color indexed="8"/>
        <rFont val="Arial"/>
        <family val="2"/>
      </rPr>
      <t>sportdaysnew Number of days done 30 mins of MIS in last 4 weeks (28+ = 28) - Banded (new version)</t>
    </r>
  </si>
  <si>
    <r>
      <rPr>
        <sz val="9"/>
        <color indexed="8"/>
        <rFont val="Arial"/>
        <family val="2"/>
      </rPr>
      <t>N</t>
    </r>
  </si>
  <si>
    <r>
      <rPr>
        <sz val="9"/>
        <color indexed="8"/>
        <rFont val="Arial"/>
        <family val="2"/>
      </rPr>
      <t>Valid</t>
    </r>
  </si>
  <si>
    <r>
      <rPr>
        <sz val="9"/>
        <color indexed="8"/>
        <rFont val="Arial"/>
        <family val="2"/>
      </rPr>
      <t>Missing</t>
    </r>
  </si>
  <si>
    <r>
      <rPr>
        <sz val="9"/>
        <color indexed="8"/>
        <rFont val="Arial"/>
        <family val="2"/>
      </rPr>
      <t>Frequency</t>
    </r>
  </si>
  <si>
    <r>
      <rPr>
        <sz val="9"/>
        <color indexed="8"/>
        <rFont val="Arial"/>
        <family val="2"/>
      </rPr>
      <t>Percent</t>
    </r>
  </si>
  <si>
    <r>
      <rPr>
        <sz val="9"/>
        <color indexed="8"/>
        <rFont val="Arial"/>
        <family val="2"/>
      </rPr>
      <t>Valid Percent</t>
    </r>
  </si>
  <si>
    <r>
      <rPr>
        <sz val="9"/>
        <color indexed="8"/>
        <rFont val="Arial"/>
        <family val="2"/>
      </rPr>
      <t>Cumulative Percent</t>
    </r>
  </si>
  <si>
    <r>
      <rPr>
        <sz val="9"/>
        <color indexed="8"/>
        <rFont val="Arial"/>
        <family val="2"/>
      </rPr>
      <t>.00 Not done any active sport in last 4 weeks</t>
    </r>
  </si>
  <si>
    <r>
      <rPr>
        <sz val="9"/>
        <color indexed="8"/>
        <rFont val="Arial"/>
        <family val="2"/>
      </rPr>
      <t>1.00 Done active sport in last 4 weeks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</si>
  <si>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</si>
  <si>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.00 Not achieved average of 3 days of 30 mins MIS in week</t>
    </r>
  </si>
  <si>
    <r>
      <rPr>
        <sz val="9"/>
        <color indexed="8"/>
        <rFont val="Arial"/>
        <family val="2"/>
      </rPr>
      <t>1.00 Achieved average of 3 days of 30 mins MIS in week</t>
    </r>
  </si>
  <si>
    <r>
      <rPr>
        <sz val="9"/>
        <color indexed="8"/>
        <rFont val="Arial"/>
        <family val="2"/>
      </rPr>
      <t>.00 Does not do at least 1x30 per week incl. walking and cycling</t>
    </r>
  </si>
  <si>
    <r>
      <rPr>
        <sz val="9"/>
        <color indexed="8"/>
        <rFont val="Arial"/>
        <family val="2"/>
      </rPr>
      <t>1.00 Achieved 1x30 per week incl. walking and cycling</t>
    </r>
  </si>
  <si>
    <r>
      <rPr>
        <sz val="9"/>
        <color indexed="8"/>
        <rFont val="Arial"/>
        <family val="2"/>
      </rPr>
      <t>.00 Does not do at least 1x30 MIS per week</t>
    </r>
  </si>
  <si>
    <r>
      <rPr>
        <sz val="9"/>
        <color indexed="8"/>
        <rFont val="Arial"/>
        <family val="2"/>
      </rPr>
      <t>1.00 Achieved 1x30 MIS per week</t>
    </r>
  </si>
  <si>
    <r>
      <rPr>
        <sz val="9"/>
        <color indexed="8"/>
        <rFont val="Arial"/>
        <family val="2"/>
      </rPr>
      <t>.00 Never</t>
    </r>
  </si>
  <si>
    <r>
      <rPr>
        <sz val="9"/>
        <color indexed="8"/>
        <rFont val="Arial"/>
        <family val="2"/>
      </rPr>
      <t>1.00 Less than once a week</t>
    </r>
  </si>
  <si>
    <r>
      <rPr>
        <sz val="9"/>
        <color indexed="8"/>
        <rFont val="Arial"/>
        <family val="2"/>
      </rPr>
      <t>2.00 At least once a week but less than twice a week</t>
    </r>
  </si>
  <si>
    <r>
      <rPr>
        <sz val="9"/>
        <color indexed="8"/>
        <rFont val="Arial"/>
        <family val="2"/>
      </rPr>
      <t>3.00 At least twice a week but less than three times a week</t>
    </r>
  </si>
  <si>
    <r>
      <rPr>
        <sz val="9"/>
        <color indexed="8"/>
        <rFont val="Arial"/>
        <family val="2"/>
      </rPr>
      <t>4.00 At least three times a week but not every day</t>
    </r>
  </si>
  <si>
    <r>
      <rPr>
        <sz val="9"/>
        <color indexed="8"/>
        <rFont val="Arial"/>
        <family val="2"/>
      </rPr>
      <t>5.00 Every day</t>
    </r>
  </si>
  <si>
    <r>
      <rPr>
        <sz val="10"/>
        <color indexed="8"/>
        <rFont val="Courier New"/>
        <family val="3"/>
      </rPr>
      <t>weight by rimweight. fre actsppsa psasportsr NoInten1x30all MIS1x30ALLr SPORTDAYSnew.</t>
    </r>
  </si>
  <si>
    <r>
      <rPr>
        <sz val="9"/>
        <color indexed="8"/>
        <rFont val="Arial"/>
        <family val="2"/>
      </rPr>
      <t>13-Feb-2013 09:47:15</t>
    </r>
  </si>
  <si>
    <r>
      <rPr>
        <sz val="9"/>
        <color indexed="8"/>
        <rFont val="Arial"/>
        <family val="2"/>
      </rPr>
      <t>rimweight Final weight to use for rolling quarterly data</t>
    </r>
  </si>
  <si>
    <r>
      <rPr>
        <sz val="9"/>
        <color indexed="8"/>
        <rFont val="Arial"/>
        <family val="2"/>
      </rPr>
      <t>0:00:01.343</t>
    </r>
  </si>
  <si>
    <r>
      <rPr>
        <sz val="9"/>
        <color indexed="8"/>
        <rFont val="Arial"/>
        <family val="2"/>
      </rPr>
      <t>0:00:01.360</t>
    </r>
  </si>
  <si>
    <r>
      <rPr>
        <sz val="10"/>
        <color indexed="8"/>
        <rFont val="Courier New"/>
        <family val="3"/>
      </rPr>
      <t>*DEPRIVATION INDEX weight off. CROSSTABS   /TABLES=IMDDecile BY actsppsa   /FORMAT=AVALUE TABLES   /CELLS=COUNT ROW   /COUNT ROUND CELL.</t>
    </r>
  </si>
  <si>
    <r>
      <rPr>
        <sz val="9"/>
        <color indexed="8"/>
        <rFont val="Arial"/>
        <family val="2"/>
      </rPr>
      <t>13-Feb-2013 09:47:17</t>
    </r>
  </si>
  <si>
    <r>
      <rPr>
        <sz val="9"/>
        <color indexed="8"/>
        <rFont val="Arial"/>
        <family val="2"/>
      </rPr>
      <t>Statistics for each table are based on all the cases with valid data in the specified range(s) for all variables in each table.</t>
    </r>
  </si>
  <si>
    <r>
      <rPr>
        <sz val="9"/>
        <color indexed="8"/>
        <rFont val="Arial"/>
        <family val="2"/>
      </rPr>
      <t xml:space="preserve">CROSSTABS
  /TABLES=IMDDecile BY actsppsa
  /FORMAT=AVALUE TABLES
  /CELLS=COUNT ROW
  /COUNT ROUND CELL.
</t>
    </r>
  </si>
  <si>
    <r>
      <rPr>
        <sz val="9"/>
        <color indexed="8"/>
        <rFont val="Arial"/>
        <family val="2"/>
      </rPr>
      <t>0:00:01.390</t>
    </r>
  </si>
  <si>
    <r>
      <rPr>
        <sz val="9"/>
        <color indexed="8"/>
        <rFont val="Arial"/>
        <family val="2"/>
      </rPr>
      <t>Dimensions Requested</t>
    </r>
  </si>
  <si>
    <r>
      <rPr>
        <sz val="9"/>
        <color indexed="8"/>
        <rFont val="Arial"/>
        <family val="2"/>
      </rPr>
      <t>Cells Available</t>
    </r>
  </si>
  <si>
    <r>
      <rPr>
        <sz val="9"/>
        <color indexed="8"/>
        <rFont val="Arial"/>
        <family val="2"/>
      </rPr>
      <t>Cases</t>
    </r>
  </si>
  <si>
    <r>
      <rPr>
        <sz val="9"/>
        <color indexed="8"/>
        <rFont val="Arial"/>
        <family val="2"/>
      </rPr>
      <t>IMDDecile Index of Multiple Deprivation (Q1-Q23 based on 2007, Q24 - based on 2010) * actsppsa Whether done active sport in last 4 weeks (excl. utility cycling, other sport and misc)</t>
    </r>
  </si>
  <si>
    <r>
      <rPr>
        <sz val="9"/>
        <color indexed="8"/>
        <rFont val="Arial"/>
        <family val="2"/>
      </rPr>
      <t>IMDDecile Index of Multiple Deprivation (Q1-Q23 based on 2007, Q24 - based on 2010)</t>
    </r>
  </si>
  <si>
    <r>
      <rPr>
        <sz val="9"/>
        <color indexed="8"/>
        <rFont val="Arial"/>
        <family val="2"/>
      </rPr>
      <t>Count</t>
    </r>
  </si>
  <si>
    <r>
      <rPr>
        <sz val="9"/>
        <color indexed="8"/>
        <rFont val="Arial"/>
        <family val="2"/>
      </rPr>
      <t>% within IMDDecile Index of Multiple Deprivation (Q1-Q23 based on 2007, Q24 - based on 2010)</t>
    </r>
  </si>
  <si>
    <r>
      <rPr>
        <sz val="10"/>
        <color indexed="8"/>
        <rFont val="Courier New"/>
        <family val="3"/>
      </rPr>
      <t>weight by rimweight. CROSSTABS   /TABLES=IMDDecile BY actsppsa   /FORMAT=AVALUE TABLES   /CELLS=COUNT ROW   /COUNT ROUND CELL.</t>
    </r>
  </si>
  <si>
    <r>
      <rPr>
        <sz val="9"/>
        <color indexed="8"/>
        <rFont val="Arial"/>
        <family val="2"/>
      </rPr>
      <t>13-Feb-2013 09:47:18</t>
    </r>
  </si>
  <si>
    <r>
      <rPr>
        <sz val="9"/>
        <color indexed="8"/>
        <rFont val="Arial"/>
        <family val="2"/>
      </rPr>
      <t>0:00:01.407</t>
    </r>
  </si>
  <si>
    <r>
      <rPr>
        <sz val="9"/>
        <color indexed="8"/>
        <rFont val="Arial"/>
        <family val="2"/>
      </rPr>
      <t>0:00:01.454</t>
    </r>
  </si>
  <si>
    <r>
      <rPr>
        <sz val="9"/>
        <color indexed="8"/>
        <rFont val="Arial"/>
        <family val="2"/>
      </rPr>
      <t>a. Number of valid cases is different from the total count in the crosstabulation table because the cell counts have been rounded.</t>
    </r>
  </si>
  <si>
    <r>
      <rPr>
        <sz val="10"/>
        <color indexed="8"/>
        <rFont val="Courier New"/>
        <family val="3"/>
      </rPr>
      <t>*REGION weight off. CROSSTABS   /TABLES=GOR BY actsppsa   /FORMAT=AVALUE TABLES   /CELLS=COUNT ROW   /COUNT ROUND CELL.</t>
    </r>
  </si>
  <si>
    <r>
      <rPr>
        <sz val="9"/>
        <color indexed="8"/>
        <rFont val="Arial"/>
        <family val="2"/>
      </rPr>
      <t>13-Feb-2013 09:47:20</t>
    </r>
  </si>
  <si>
    <r>
      <rPr>
        <sz val="9"/>
        <color indexed="8"/>
        <rFont val="Arial"/>
        <family val="2"/>
      </rPr>
      <t xml:space="preserve">CROSSTABS
  /TABLES=GOR BY actsppsa
  /FORMAT=AVALUE TABLES
  /CELLS=COUNT ROW
  /COUNT ROUND CELL.
</t>
    </r>
  </si>
  <si>
    <r>
      <rPr>
        <sz val="9"/>
        <color indexed="8"/>
        <rFont val="Arial"/>
        <family val="2"/>
      </rPr>
      <t>0:00:01.375</t>
    </r>
  </si>
  <si>
    <r>
      <rPr>
        <sz val="9"/>
        <color indexed="8"/>
        <rFont val="Arial"/>
        <family val="2"/>
      </rPr>
      <t>gor ONS standardised Government Office Region * actsppsa Whether done active sport in last 4 weeks (excl. utility cycling, other sport and misc)</t>
    </r>
  </si>
  <si>
    <r>
      <rPr>
        <sz val="9"/>
        <color indexed="8"/>
        <rFont val="Arial"/>
        <family val="2"/>
      </rPr>
      <t>gor ONS standardised Government Office Region</t>
    </r>
  </si>
  <si>
    <r>
      <rPr>
        <sz val="9"/>
        <color indexed="8"/>
        <rFont val="Arial"/>
        <family val="2"/>
      </rPr>
      <t>1.00 North East</t>
    </r>
  </si>
  <si>
    <r>
      <rPr>
        <sz val="9"/>
        <color indexed="8"/>
        <rFont val="Arial"/>
        <family val="2"/>
      </rPr>
      <t>% within gor ONS standardised Government Office Region</t>
    </r>
  </si>
  <si>
    <r>
      <rPr>
        <sz val="9"/>
        <color indexed="8"/>
        <rFont val="Arial"/>
        <family val="2"/>
      </rPr>
      <t>2.00 North West</t>
    </r>
  </si>
  <si>
    <r>
      <rPr>
        <sz val="9"/>
        <color indexed="8"/>
        <rFont val="Arial"/>
        <family val="2"/>
      </rPr>
      <t>3.00 Yorkshire and Humberside</t>
    </r>
  </si>
  <si>
    <r>
      <rPr>
        <sz val="9"/>
        <color indexed="8"/>
        <rFont val="Arial"/>
        <family val="2"/>
      </rPr>
      <t>4.00 East Midlands</t>
    </r>
  </si>
  <si>
    <r>
      <rPr>
        <sz val="9"/>
        <color indexed="8"/>
        <rFont val="Arial"/>
        <family val="2"/>
      </rPr>
      <t>5.00 West Midlands</t>
    </r>
  </si>
  <si>
    <r>
      <rPr>
        <sz val="9"/>
        <color indexed="8"/>
        <rFont val="Arial"/>
        <family val="2"/>
      </rPr>
      <t>6.00 East of England</t>
    </r>
  </si>
  <si>
    <r>
      <rPr>
        <sz val="9"/>
        <color indexed="8"/>
        <rFont val="Arial"/>
        <family val="2"/>
      </rPr>
      <t>7.00 London</t>
    </r>
  </si>
  <si>
    <r>
      <rPr>
        <sz val="9"/>
        <color indexed="8"/>
        <rFont val="Arial"/>
        <family val="2"/>
      </rPr>
      <t>8.00 South East</t>
    </r>
  </si>
  <si>
    <r>
      <rPr>
        <sz val="9"/>
        <color indexed="8"/>
        <rFont val="Arial"/>
        <family val="2"/>
      </rPr>
      <t>9.00 South West</t>
    </r>
  </si>
  <si>
    <r>
      <rPr>
        <sz val="10"/>
        <color indexed="8"/>
        <rFont val="Courier New"/>
        <family val="3"/>
      </rPr>
      <t>weight by rimweight. CROSSTABS   /TABLES=GOR BY actsppsa   /FORMAT=AVALUE TABLES   /CELLS=COUNT ROW   /COUNT ROUND CELL.</t>
    </r>
  </si>
  <si>
    <r>
      <rPr>
        <sz val="9"/>
        <color indexed="8"/>
        <rFont val="Arial"/>
        <family val="2"/>
      </rPr>
      <t>13-Feb-2013 09:47:21</t>
    </r>
  </si>
  <si>
    <r>
      <rPr>
        <sz val="9"/>
        <color indexed="8"/>
        <rFont val="Arial"/>
        <family val="2"/>
      </rPr>
      <t>0:00:01.344</t>
    </r>
  </si>
  <si>
    <r>
      <rPr>
        <sz val="9"/>
        <color indexed="8"/>
        <rFont val="Arial"/>
        <family val="2"/>
      </rPr>
      <t>0:00:01.405</t>
    </r>
  </si>
  <si>
    <r>
      <rPr>
        <sz val="10"/>
        <color indexed="8"/>
        <rFont val="Courier New"/>
        <family val="3"/>
      </rPr>
      <t>*URBAN/RURAL weight off. CROSSTABS   /TABLES=areatyp BY actsppsa   /FORMAT=AVALUE TABLES   /CELLS=COUNT ROW   /COUNT ROUND CELL.</t>
    </r>
  </si>
  <si>
    <r>
      <rPr>
        <sz val="9"/>
        <color indexed="8"/>
        <rFont val="Arial"/>
        <family val="2"/>
      </rPr>
      <t>13-Feb-2013 09:47:22</t>
    </r>
  </si>
  <si>
    <r>
      <rPr>
        <sz val="9"/>
        <color indexed="8"/>
        <rFont val="Arial"/>
        <family val="2"/>
      </rPr>
      <t xml:space="preserve">CROSSTABS
  /TABLES=areatyp BY actsppsa
  /FORMAT=AVALUE TABLES
  /CELLS=COUNT ROW
  /COUNT ROUND CELL.
</t>
    </r>
  </si>
  <si>
    <r>
      <rPr>
        <sz val="9"/>
        <color indexed="8"/>
        <rFont val="Arial"/>
        <family val="2"/>
      </rPr>
      <t>0:00:01.359</t>
    </r>
  </si>
  <si>
    <r>
      <rPr>
        <sz val="9"/>
        <color indexed="8"/>
        <rFont val="Arial"/>
        <family val="2"/>
      </rPr>
      <t>areatyp Type of area * actsppsa Whether done active sport in last 4 weeks (excl. utility cycling, other sport and misc)</t>
    </r>
  </si>
  <si>
    <r>
      <rPr>
        <sz val="9"/>
        <color indexed="8"/>
        <rFont val="Arial"/>
        <family val="2"/>
      </rPr>
      <t>areatyp Type of area</t>
    </r>
  </si>
  <si>
    <r>
      <rPr>
        <sz val="9"/>
        <color indexed="8"/>
        <rFont val="Arial"/>
        <family val="2"/>
      </rPr>
      <t>1.00 Urban</t>
    </r>
  </si>
  <si>
    <r>
      <rPr>
        <sz val="9"/>
        <color indexed="8"/>
        <rFont val="Arial"/>
        <family val="2"/>
      </rPr>
      <t>% within areatyp Type of area</t>
    </r>
  </si>
  <si>
    <r>
      <rPr>
        <sz val="9"/>
        <color indexed="8"/>
        <rFont val="Arial"/>
        <family val="2"/>
      </rPr>
      <t>2.00 Rural</t>
    </r>
  </si>
  <si>
    <r>
      <rPr>
        <sz val="10"/>
        <color indexed="8"/>
        <rFont val="Courier New"/>
        <family val="3"/>
      </rPr>
      <t>weight by rimweight. CROSSTABS   /TABLES=areatyp BY actsppsa   /FORMAT=AVALUE TABLES   /CELLS=COUNT ROW   /COUNT ROUND CELL.</t>
    </r>
  </si>
  <si>
    <r>
      <rPr>
        <sz val="9"/>
        <color indexed="8"/>
        <rFont val="Arial"/>
        <family val="2"/>
      </rPr>
      <t>13-Feb-2013 09:47:24</t>
    </r>
  </si>
  <si>
    <r>
      <rPr>
        <sz val="10"/>
        <color indexed="8"/>
        <rFont val="Courier New"/>
        <family val="3"/>
      </rPr>
      <t>*ACORN CATEGORY weight off. CROSSTABS   /TABLES=Acorncat BY actsppsa   /FORMAT=AVALUE TABLES   /CELLS=COUNT ROW   /COUNT ROUND CELL.</t>
    </r>
  </si>
  <si>
    <r>
      <rPr>
        <sz val="9"/>
        <color indexed="8"/>
        <rFont val="Arial"/>
        <family val="2"/>
      </rPr>
      <t>13-Feb-2013 09:47:25</t>
    </r>
  </si>
  <si>
    <r>
      <rPr>
        <sz val="9"/>
        <color indexed="8"/>
        <rFont val="Arial"/>
        <family val="2"/>
      </rPr>
      <t xml:space="preserve">CROSSTABS
  /TABLES=Acorncat BY actsppsa
  /FORMAT=AVALUE TABLES
  /CELLS=COUNT ROW
  /COUNT ROUND CELL.
</t>
    </r>
  </si>
  <si>
    <r>
      <rPr>
        <sz val="9"/>
        <color indexed="8"/>
        <rFont val="Arial"/>
        <family val="2"/>
      </rPr>
      <t>acorncat ACORN category * actsppsa Whether done active sport in last 4 weeks (excl. utility cycling, other sport and misc)</t>
    </r>
  </si>
  <si>
    <r>
      <rPr>
        <sz val="9"/>
        <color indexed="8"/>
        <rFont val="Arial"/>
        <family val="2"/>
      </rPr>
      <t>acorncat ACORN category</t>
    </r>
  </si>
  <si>
    <r>
      <rPr>
        <sz val="9"/>
        <color indexed="8"/>
        <rFont val="Arial"/>
        <family val="2"/>
      </rPr>
      <t>1.00 Wealthy Achievers</t>
    </r>
  </si>
  <si>
    <r>
      <rPr>
        <sz val="9"/>
        <color indexed="8"/>
        <rFont val="Arial"/>
        <family val="2"/>
      </rPr>
      <t>% within acorncat ACORN category</t>
    </r>
  </si>
  <si>
    <r>
      <rPr>
        <sz val="9"/>
        <color indexed="8"/>
        <rFont val="Arial"/>
        <family val="2"/>
      </rPr>
      <t>2.00 Urban Prosperity</t>
    </r>
  </si>
  <si>
    <r>
      <rPr>
        <sz val="9"/>
        <color indexed="8"/>
        <rFont val="Arial"/>
        <family val="2"/>
      </rPr>
      <t>3.00 Comfortably Off</t>
    </r>
  </si>
  <si>
    <r>
      <rPr>
        <sz val="9"/>
        <color indexed="8"/>
        <rFont val="Arial"/>
        <family val="2"/>
      </rPr>
      <t>4.00 Moderate Means</t>
    </r>
  </si>
  <si>
    <r>
      <rPr>
        <sz val="9"/>
        <color indexed="8"/>
        <rFont val="Arial"/>
        <family val="2"/>
      </rPr>
      <t>5.00 Hard-pressed</t>
    </r>
  </si>
  <si>
    <r>
      <rPr>
        <sz val="9"/>
        <color indexed="8"/>
        <rFont val="Arial"/>
        <family val="2"/>
      </rPr>
      <t>6.00 Unclassified</t>
    </r>
  </si>
  <si>
    <r>
      <rPr>
        <sz val="10"/>
        <color indexed="8"/>
        <rFont val="Courier New"/>
        <family val="3"/>
      </rPr>
      <t>weight by rimweight. CROSSTABS   /TABLES=Acorncat BY actsppsa   /FORMAT=AVALUE TABLES   /CELLS=COUNT ROW   /COUNT ROUND CELL.</t>
    </r>
  </si>
  <si>
    <r>
      <rPr>
        <sz val="9"/>
        <color indexed="8"/>
        <rFont val="Arial"/>
        <family val="2"/>
      </rPr>
      <t>13-Feb-2013 09:47:27</t>
    </r>
  </si>
  <si>
    <r>
      <rPr>
        <sz val="10"/>
        <color indexed="8"/>
        <rFont val="Courier New"/>
        <family val="3"/>
      </rPr>
      <t>*ALL weight off. fre actsppsa.</t>
    </r>
  </si>
  <si>
    <r>
      <rPr>
        <sz val="9"/>
        <color indexed="8"/>
        <rFont val="Arial"/>
        <family val="2"/>
      </rPr>
      <t>13-Feb-2013 09:47:28</t>
    </r>
  </si>
  <si>
    <r>
      <rPr>
        <sz val="9"/>
        <color indexed="8"/>
        <rFont val="Arial"/>
        <family val="2"/>
      </rPr>
      <t xml:space="preserve">fre actsppsa.
</t>
    </r>
  </si>
  <si>
    <r>
      <rPr>
        <sz val="9"/>
        <color indexed="8"/>
        <rFont val="Arial"/>
        <family val="2"/>
      </rPr>
      <t>0:00:01.373</t>
    </r>
  </si>
  <si>
    <r>
      <rPr>
        <sz val="10"/>
        <color indexed="8"/>
        <rFont val="Courier New"/>
        <family val="3"/>
      </rPr>
      <t>weight by rimweight. fre actsppsa.</t>
    </r>
  </si>
  <si>
    <r>
      <rPr>
        <sz val="9"/>
        <color indexed="8"/>
        <rFont val="Arial"/>
        <family val="2"/>
      </rPr>
      <t>13-Feb-2013 09:47:29</t>
    </r>
  </si>
  <si>
    <r>
      <rPr>
        <sz val="9"/>
        <color indexed="8"/>
        <rFont val="Arial"/>
        <family val="2"/>
      </rPr>
      <t>0:00:01.422</t>
    </r>
  </si>
  <si>
    <r>
      <rPr>
        <sz val="10"/>
        <color indexed="8"/>
        <rFont val="Courier New"/>
        <family val="3"/>
      </rPr>
      <t>*DEMOGRAPHICS weight off. CROSSTABS   /TABLES=ageshort BY actsppsa   /FORMAT=AVALUE TABLES   /CELLS=COUNT ROW   /COUNT ROUND CELL.</t>
    </r>
  </si>
  <si>
    <r>
      <rPr>
        <sz val="9"/>
        <color indexed="8"/>
        <rFont val="Arial"/>
        <family val="2"/>
      </rPr>
      <t>13-Feb-2013 09:47:31</t>
    </r>
  </si>
  <si>
    <r>
      <rPr>
        <sz val="9"/>
        <color indexed="8"/>
        <rFont val="Arial"/>
        <family val="2"/>
      </rPr>
      <t xml:space="preserve">CROSSTABS
  /TABLES=ageshort BY actsppsa
  /FORMAT=AVALUE TABLES
  /CELLS=COUNT ROW
  /COUNT ROUND CELL.
</t>
    </r>
  </si>
  <si>
    <r>
      <rPr>
        <sz val="9"/>
        <color indexed="8"/>
        <rFont val="Arial"/>
        <family val="2"/>
      </rPr>
      <t>ageshort Age group (5 bands) * actsppsa Whether done active sport in last 4 weeks (excl. utility cycling, other sport and misc)</t>
    </r>
  </si>
  <si>
    <r>
      <rPr>
        <sz val="9"/>
        <color indexed="8"/>
        <rFont val="Arial"/>
        <family val="2"/>
      </rPr>
      <t>ageshort Age group (5 bands)</t>
    </r>
  </si>
  <si>
    <r>
      <rPr>
        <sz val="9"/>
        <color indexed="8"/>
        <rFont val="Arial"/>
        <family val="2"/>
      </rPr>
      <t>1.00 16-24</t>
    </r>
  </si>
  <si>
    <r>
      <rPr>
        <sz val="9"/>
        <color indexed="8"/>
        <rFont val="Arial"/>
        <family val="2"/>
      </rPr>
      <t>% within ageshort Age group (5 bands)</t>
    </r>
  </si>
  <si>
    <r>
      <rPr>
        <sz val="9"/>
        <color indexed="8"/>
        <rFont val="Arial"/>
        <family val="2"/>
      </rPr>
      <t>2.00 25-44</t>
    </r>
  </si>
  <si>
    <r>
      <rPr>
        <sz val="9"/>
        <color indexed="8"/>
        <rFont val="Arial"/>
        <family val="2"/>
      </rPr>
      <t>3.00 45-64</t>
    </r>
  </si>
  <si>
    <r>
      <rPr>
        <sz val="9"/>
        <color indexed="8"/>
        <rFont val="Arial"/>
        <family val="2"/>
      </rPr>
      <t>4.00 65-74</t>
    </r>
  </si>
  <si>
    <r>
      <rPr>
        <sz val="9"/>
        <color indexed="8"/>
        <rFont val="Arial"/>
        <family val="2"/>
      </rPr>
      <t>5.00 75+</t>
    </r>
  </si>
  <si>
    <r>
      <rPr>
        <sz val="10"/>
        <color indexed="8"/>
        <rFont val="Courier New"/>
        <family val="3"/>
      </rPr>
      <t>weight by rimweight. CROSSTABS   /TABLES=ageshort BY actsppsa   /FORMAT=AVALUE TABLES   /CELLS=COUNT ROW   /COUNT ROUND CELL.</t>
    </r>
  </si>
  <si>
    <r>
      <rPr>
        <sz val="9"/>
        <color indexed="8"/>
        <rFont val="Arial"/>
        <family val="2"/>
      </rPr>
      <t>13-Feb-2013 09:47:32</t>
    </r>
  </si>
  <si>
    <r>
      <rPr>
        <sz val="10"/>
        <color indexed="8"/>
        <rFont val="Courier New"/>
        <family val="3"/>
      </rPr>
      <t>weight off. CROSSTABS   /TABLES=sex1 BY actsppsa   /FORMAT=AVALUE TABLES   /CELLS=COUNT ROW   /COUNT ROUND CELL.</t>
    </r>
  </si>
  <si>
    <r>
      <rPr>
        <sz val="9"/>
        <color indexed="8"/>
        <rFont val="Arial"/>
        <family val="2"/>
      </rPr>
      <t>13-Feb-2013 09:47:34</t>
    </r>
  </si>
  <si>
    <r>
      <rPr>
        <sz val="9"/>
        <color indexed="8"/>
        <rFont val="Arial"/>
        <family val="2"/>
      </rPr>
      <t xml:space="preserve">CROSSTABS
  /TABLES=sex1 BY actsppsa
  /FORMAT=AVALUE TABLES
  /CELLS=COUNT ROW
  /COUNT ROUND CELL.
</t>
    </r>
  </si>
  <si>
    <r>
      <rPr>
        <sz val="9"/>
        <color indexed="8"/>
        <rFont val="Arial"/>
        <family val="2"/>
      </rPr>
      <t>sex1 Sex of respondent  * actsppsa Whether done active sport in last 4 weeks (excl. utility cycling, other sport and misc)</t>
    </r>
  </si>
  <si>
    <r>
      <rPr>
        <sz val="9"/>
        <color indexed="8"/>
        <rFont val="Arial"/>
        <family val="2"/>
      </rPr>
      <t xml:space="preserve">sex1 Sex of respondent </t>
    </r>
  </si>
  <si>
    <r>
      <rPr>
        <sz val="9"/>
        <color indexed="8"/>
        <rFont val="Arial"/>
        <family val="2"/>
      </rPr>
      <t>1.00 Male</t>
    </r>
  </si>
  <si>
    <r>
      <rPr>
        <sz val="9"/>
        <color indexed="8"/>
        <rFont val="Arial"/>
        <family val="2"/>
      </rPr>
      <t xml:space="preserve">% within sex1 Sex of respondent </t>
    </r>
  </si>
  <si>
    <r>
      <rPr>
        <sz val="9"/>
        <color indexed="8"/>
        <rFont val="Arial"/>
        <family val="2"/>
      </rPr>
      <t>2.00 Female</t>
    </r>
  </si>
  <si>
    <r>
      <rPr>
        <sz val="10"/>
        <color indexed="8"/>
        <rFont val="Courier New"/>
        <family val="3"/>
      </rPr>
      <t>weight by rimweight. CROSSTABS   /TABLES=sex1 BY actsppsa   /FORMAT=AVALUE TABLES   /CELLS=COUNT ROW   /COUNT ROUND CELL.</t>
    </r>
  </si>
  <si>
    <r>
      <rPr>
        <sz val="9"/>
        <color indexed="8"/>
        <rFont val="Arial"/>
        <family val="2"/>
      </rPr>
      <t>13-Feb-2013 09:47:35</t>
    </r>
  </si>
  <si>
    <r>
      <rPr>
        <sz val="9"/>
        <color indexed="8"/>
        <rFont val="Arial"/>
        <family val="2"/>
      </rPr>
      <t>0:00:01.406</t>
    </r>
  </si>
  <si>
    <r>
      <rPr>
        <sz val="9"/>
        <color indexed="8"/>
        <rFont val="Arial"/>
        <family val="2"/>
      </rPr>
      <t>0:00:01.438</t>
    </r>
  </si>
  <si>
    <r>
      <rPr>
        <sz val="10"/>
        <color indexed="8"/>
        <rFont val="Courier New"/>
        <family val="3"/>
      </rPr>
      <t>weight off. CROSSTABS   /TABLES=socpsa BY actsppsa   /FORMAT=AVALUE TABLES   /CELLS=COUNT ROW   /COUNT ROUND CELL.</t>
    </r>
  </si>
  <si>
    <r>
      <rPr>
        <sz val="9"/>
        <color indexed="8"/>
        <rFont val="Arial"/>
        <family val="2"/>
      </rPr>
      <t>13-Feb-2013 09:47:36</t>
    </r>
  </si>
  <si>
    <r>
      <rPr>
        <sz val="9"/>
        <color indexed="8"/>
        <rFont val="Arial"/>
        <family val="2"/>
      </rPr>
      <t xml:space="preserve">CROSSTABS
  /TABLES=socpsa BY actsppsa
  /FORMAT=AVALUE TABLES
  /CELLS=COUNT ROW
  /COUNT ROUND CELL.
</t>
    </r>
  </si>
  <si>
    <r>
      <rPr>
        <sz val="9"/>
        <color indexed="8"/>
        <rFont val="Arial"/>
        <family val="2"/>
      </rPr>
      <t>socpsa Respondent NS-SEC PSA categories [separated residuals] * actsppsa Whether done active sport in last 4 weeks (excl. utility cycling, other sport and misc)</t>
    </r>
  </si>
  <si>
    <r>
      <rPr>
        <sz val="9"/>
        <color indexed="8"/>
        <rFont val="Arial"/>
        <family val="2"/>
      </rPr>
      <t>socpsa Respondent NS-SEC PSA categories [separated residuals]</t>
    </r>
  </si>
  <si>
    <r>
      <rPr>
        <sz val="9"/>
        <color indexed="8"/>
        <rFont val="Arial"/>
        <family val="2"/>
      </rPr>
      <t>.00 NS-SEC residuals</t>
    </r>
  </si>
  <si>
    <r>
      <rPr>
        <sz val="9"/>
        <color indexed="8"/>
        <rFont val="Arial"/>
        <family val="2"/>
      </rPr>
      <t>% within socpsa Respondent NS-SEC PSA categories [separated residuals]</t>
    </r>
  </si>
  <si>
    <r>
      <rPr>
        <sz val="9"/>
        <color indexed="8"/>
        <rFont val="Arial"/>
        <family val="2"/>
      </rPr>
      <t>1.00 NS-SEC 1-4</t>
    </r>
  </si>
  <si>
    <r>
      <rPr>
        <sz val="9"/>
        <color indexed="8"/>
        <rFont val="Arial"/>
        <family val="2"/>
      </rPr>
      <t>2.00 NS-SEC 5-8</t>
    </r>
  </si>
  <si>
    <r>
      <rPr>
        <sz val="10"/>
        <color indexed="8"/>
        <rFont val="Courier New"/>
        <family val="3"/>
      </rPr>
      <t>weight by rimweight. CROSSTABS   /TABLES=socpsa BY actsppsa   /FORMAT=AVALUE TABLES   /CELLS=COUNT ROW   /COUNT ROUND CELL.</t>
    </r>
  </si>
  <si>
    <r>
      <rPr>
        <sz val="9"/>
        <color indexed="8"/>
        <rFont val="Arial"/>
        <family val="2"/>
      </rPr>
      <t>13-Feb-2013 09:47:38</t>
    </r>
  </si>
  <si>
    <r>
      <rPr>
        <sz val="9"/>
        <color indexed="8"/>
        <rFont val="Arial"/>
        <family val="2"/>
      </rPr>
      <t>0:00:01.312</t>
    </r>
  </si>
  <si>
    <r>
      <rPr>
        <sz val="10"/>
        <color indexed="8"/>
        <rFont val="Courier New"/>
        <family val="3"/>
      </rPr>
      <t>weight off. CROSSTABS   /TABLES=rwork BY actsppsa   /FORMAT=AVALUE TABLES   /CELLS=COUNT ROW   /COUNT ROUND CELL.</t>
    </r>
  </si>
  <si>
    <r>
      <rPr>
        <sz val="9"/>
        <color indexed="8"/>
        <rFont val="Arial"/>
        <family val="2"/>
      </rPr>
      <t>13-Feb-2013 09:47:39</t>
    </r>
  </si>
  <si>
    <r>
      <rPr>
        <sz val="9"/>
        <color indexed="8"/>
        <rFont val="Arial"/>
        <family val="2"/>
      </rPr>
      <t xml:space="preserve">CROSSTABS
  /TABLES=rwork BY actsppsa
  /FORMAT=AVALUE TABLES
  /CELLS=COUNT ROW
  /COUNT ROUND CELL.
</t>
    </r>
  </si>
  <si>
    <r>
      <rPr>
        <sz val="9"/>
        <color indexed="8"/>
        <rFont val="Arial"/>
        <family val="2"/>
      </rPr>
      <t>rwork Whether respondent is working or not * actsppsa Whether done active sport in last 4 weeks (excl. utility cycling, other sport and misc)</t>
    </r>
  </si>
  <si>
    <r>
      <rPr>
        <sz val="9"/>
        <color indexed="8"/>
        <rFont val="Arial"/>
        <family val="2"/>
      </rPr>
      <t>rwork Whether respondent is working or not</t>
    </r>
  </si>
  <si>
    <r>
      <rPr>
        <sz val="9"/>
        <color indexed="8"/>
        <rFont val="Arial"/>
        <family val="2"/>
      </rPr>
      <t>.00 Not working</t>
    </r>
  </si>
  <si>
    <r>
      <rPr>
        <sz val="9"/>
        <color indexed="8"/>
        <rFont val="Arial"/>
        <family val="2"/>
      </rPr>
      <t>% within rwork Whether respondent is working or not</t>
    </r>
  </si>
  <si>
    <r>
      <rPr>
        <sz val="9"/>
        <color indexed="8"/>
        <rFont val="Arial"/>
        <family val="2"/>
      </rPr>
      <t>1.00 Working</t>
    </r>
  </si>
  <si>
    <r>
      <rPr>
        <sz val="10"/>
        <color indexed="8"/>
        <rFont val="Courier New"/>
        <family val="3"/>
      </rPr>
      <t>weight by rimweight. CROSSTABS   /TABLES=rwork BY actsppsa   /FORMAT=AVALUE TABLES   /CELLS=COUNT ROW   /COUNT ROUND CELL.</t>
    </r>
  </si>
  <si>
    <r>
      <rPr>
        <sz val="9"/>
        <color indexed="8"/>
        <rFont val="Arial"/>
        <family val="2"/>
      </rPr>
      <t>13-Feb-2013 09:47:41</t>
    </r>
  </si>
  <si>
    <r>
      <rPr>
        <sz val="10"/>
        <color indexed="8"/>
        <rFont val="Courier New"/>
        <family val="3"/>
      </rPr>
      <t>weight off. CROSSTABS   /TABLES=tenharm BY actsppsa   /FORMAT=AVALUE TABLES   /CELLS=COUNT ROW   /COUNT ROUND CELL.</t>
    </r>
  </si>
  <si>
    <r>
      <rPr>
        <sz val="9"/>
        <color indexed="8"/>
        <rFont val="Arial"/>
        <family val="2"/>
      </rPr>
      <t>13-Feb-2013 09:47:42</t>
    </r>
  </si>
  <si>
    <r>
      <rPr>
        <sz val="9"/>
        <color indexed="8"/>
        <rFont val="Arial"/>
        <family val="2"/>
      </rPr>
      <t xml:space="preserve">CROSSTABS
  /TABLES=tenharm BY actsppsa
  /FORMAT=AVALUE TABLES
  /CELLS=COUNT ROW
  /COUNT ROUND CELL.
</t>
    </r>
  </si>
  <si>
    <r>
      <rPr>
        <sz val="9"/>
        <color indexed="8"/>
        <rFont val="Arial"/>
        <family val="2"/>
      </rPr>
      <t>0:00:01.391</t>
    </r>
  </si>
  <si>
    <r>
      <rPr>
        <sz val="9"/>
        <color indexed="8"/>
        <rFont val="Arial"/>
        <family val="2"/>
      </rPr>
      <t>tenharm ONS Harmonised tenure status * actsppsa Whether done active sport in last 4 weeks (excl. utility cycling, other sport and misc)</t>
    </r>
  </si>
  <si>
    <r>
      <rPr>
        <sz val="9"/>
        <color indexed="8"/>
        <rFont val="Arial"/>
        <family val="2"/>
      </rPr>
      <t>tenharm ONS Harmonised tenure status</t>
    </r>
  </si>
  <si>
    <r>
      <rPr>
        <sz val="9"/>
        <color indexed="8"/>
        <rFont val="Arial"/>
        <family val="2"/>
      </rPr>
      <t>1.00 Owners</t>
    </r>
  </si>
  <si>
    <r>
      <rPr>
        <sz val="9"/>
        <color indexed="8"/>
        <rFont val="Arial"/>
        <family val="2"/>
      </rPr>
      <t>% within tenharm ONS Harmonised tenure status</t>
    </r>
  </si>
  <si>
    <r>
      <rPr>
        <sz val="9"/>
        <color indexed="8"/>
        <rFont val="Arial"/>
        <family val="2"/>
      </rPr>
      <t>2.00 Social rented sector</t>
    </r>
  </si>
  <si>
    <r>
      <rPr>
        <sz val="9"/>
        <color indexed="8"/>
        <rFont val="Arial"/>
        <family val="2"/>
      </rPr>
      <t>3.00 Private rented sector</t>
    </r>
  </si>
  <si>
    <r>
      <rPr>
        <sz val="10"/>
        <color indexed="8"/>
        <rFont val="Courier New"/>
        <family val="3"/>
      </rPr>
      <t>weight by rimweight. CROSSTABS   /TABLES=tenharm BY actsppsa   /FORMAT=AVALUE TABLES   /CELLS=COUNT ROW   /COUNT ROUND CELL.</t>
    </r>
  </si>
  <si>
    <r>
      <rPr>
        <sz val="9"/>
        <color indexed="8"/>
        <rFont val="Arial"/>
        <family val="2"/>
      </rPr>
      <t>13-Feb-2013 09:47:43</t>
    </r>
  </si>
  <si>
    <r>
      <rPr>
        <sz val="10"/>
        <color indexed="8"/>
        <rFont val="Courier New"/>
        <family val="3"/>
      </rPr>
      <t>weight off. CROSSTABS   /TABLES=ethnpsa BY actsppsa   /FORMAT=AVALUE TABLES   /CELLS=COUNT ROW   /COUNT ROUND CELL.</t>
    </r>
  </si>
  <si>
    <r>
      <rPr>
        <sz val="9"/>
        <color indexed="8"/>
        <rFont val="Arial"/>
        <family val="2"/>
      </rPr>
      <t>13-Feb-2013 09:47:45</t>
    </r>
  </si>
  <si>
    <r>
      <rPr>
        <sz val="9"/>
        <color indexed="8"/>
        <rFont val="Arial"/>
        <family val="2"/>
      </rPr>
      <t xml:space="preserve">CROSSTABS
  /TABLES=ethnpsa BY actsppsa
  /FORMAT=AVALUE TABLES
  /CELLS=COUNT ROW
  /COUNT ROUND CELL.
</t>
    </r>
  </si>
  <si>
    <r>
      <rPr>
        <sz val="9"/>
        <color indexed="8"/>
        <rFont val="Arial"/>
        <family val="2"/>
      </rPr>
      <t>ethnpsa Ethnic group for PSA measurement * actsppsa Whether done active sport in last 4 weeks (excl. utility cycling, other sport and misc)</t>
    </r>
  </si>
  <si>
    <r>
      <rPr>
        <sz val="9"/>
        <color indexed="8"/>
        <rFont val="Arial"/>
        <family val="2"/>
      </rPr>
      <t>ethnpsa Ethnic group for PSA measurement</t>
    </r>
  </si>
  <si>
    <r>
      <rPr>
        <sz val="9"/>
        <color indexed="8"/>
        <rFont val="Arial"/>
        <family val="2"/>
      </rPr>
      <t>-2.00 Refused</t>
    </r>
  </si>
  <si>
    <r>
      <rPr>
        <sz val="9"/>
        <color indexed="8"/>
        <rFont val="Arial"/>
        <family val="2"/>
      </rPr>
      <t>% within ethnpsa Ethnic group for PSA measurement</t>
    </r>
  </si>
  <si>
    <r>
      <rPr>
        <sz val="9"/>
        <color indexed="8"/>
        <rFont val="Arial"/>
        <family val="2"/>
      </rPr>
      <t>1.00 White</t>
    </r>
  </si>
  <si>
    <r>
      <rPr>
        <sz val="9"/>
        <color indexed="8"/>
        <rFont val="Arial"/>
        <family val="2"/>
      </rPr>
      <t>2.00 Non-white</t>
    </r>
  </si>
  <si>
    <r>
      <rPr>
        <sz val="10"/>
        <color indexed="8"/>
        <rFont val="Courier New"/>
        <family val="3"/>
      </rPr>
      <t>weight by rimweight. CROSSTABS   /TABLES=ethnpsa BY actsppsa   /FORMAT=AVALUE TABLES   /CELLS=COUNT ROW   /COUNT ROUND CELL.</t>
    </r>
  </si>
  <si>
    <r>
      <rPr>
        <sz val="9"/>
        <color indexed="8"/>
        <rFont val="Arial"/>
        <family val="2"/>
      </rPr>
      <t>13-Feb-2013 09:47:46</t>
    </r>
  </si>
  <si>
    <r>
      <rPr>
        <sz val="10"/>
        <color indexed="8"/>
        <rFont val="Courier New"/>
        <family val="3"/>
      </rPr>
      <t>weight off. CROSSTABS   /TABLES=relshort BY actsppsa   /FORMAT=AVALUE TABLES   /CELLS=COUNT ROW   /COUNT ROUND CELL.</t>
    </r>
  </si>
  <si>
    <r>
      <rPr>
        <sz val="9"/>
        <color indexed="8"/>
        <rFont val="Arial"/>
        <family val="2"/>
      </rPr>
      <t>13-Feb-2013 09:47:48</t>
    </r>
  </si>
  <si>
    <r>
      <rPr>
        <sz val="9"/>
        <color indexed="8"/>
        <rFont val="Arial"/>
        <family val="2"/>
      </rPr>
      <t xml:space="preserve">CROSSTABS
  /TABLES=relshort BY actsppsa
  /FORMAT=AVALUE TABLES
  /CELLS=COUNT ROW
  /COUNT ROUND CELL.
</t>
    </r>
  </si>
  <si>
    <r>
      <rPr>
        <sz val="9"/>
        <color indexed="8"/>
        <rFont val="Arial"/>
        <family val="2"/>
      </rPr>
      <t>0:00:01.423</t>
    </r>
  </si>
  <si>
    <r>
      <rPr>
        <sz val="9"/>
        <color indexed="8"/>
        <rFont val="Arial"/>
        <family val="2"/>
      </rPr>
      <t>relshort Religion (short) * actsppsa Whether done active sport in last 4 weeks (excl. utility cycling, other sport and misc)</t>
    </r>
  </si>
  <si>
    <r>
      <rPr>
        <sz val="9"/>
        <color indexed="8"/>
        <rFont val="Arial"/>
        <family val="2"/>
      </rPr>
      <t>relshort Religion (short)</t>
    </r>
  </si>
  <si>
    <r>
      <rPr>
        <sz val="9"/>
        <color indexed="8"/>
        <rFont val="Arial"/>
        <family val="2"/>
      </rPr>
      <t>1.00 No religion</t>
    </r>
  </si>
  <si>
    <r>
      <rPr>
        <sz val="9"/>
        <color indexed="8"/>
        <rFont val="Arial"/>
        <family val="2"/>
      </rPr>
      <t>% within relshort Religion (short)</t>
    </r>
  </si>
  <si>
    <r>
      <rPr>
        <sz val="9"/>
        <color indexed="8"/>
        <rFont val="Arial"/>
        <family val="2"/>
      </rPr>
      <t>2.00 Christian</t>
    </r>
  </si>
  <si>
    <r>
      <rPr>
        <sz val="9"/>
        <color indexed="8"/>
        <rFont val="Arial"/>
        <family val="2"/>
      </rPr>
      <t>3.00 Other religion</t>
    </r>
  </si>
  <si>
    <r>
      <rPr>
        <sz val="10"/>
        <color indexed="8"/>
        <rFont val="Courier New"/>
        <family val="3"/>
      </rPr>
      <t>weight by rimweight. CROSSTABS   /TABLES=relshort BY actsppsa   /FORMAT=AVALUE TABLES   /CELLS=COUNT ROW   /COUNT ROUND CELL.</t>
    </r>
  </si>
  <si>
    <r>
      <rPr>
        <sz val="9"/>
        <color indexed="8"/>
        <rFont val="Arial"/>
        <family val="2"/>
      </rPr>
      <t>13-Feb-2013 09:47:49</t>
    </r>
  </si>
  <si>
    <r>
      <rPr>
        <sz val="10"/>
        <color indexed="8"/>
        <rFont val="Courier New"/>
        <family val="3"/>
      </rPr>
      <t>weight off. CROSSTABS   /TABLES=lillharm BY actsppsa   /FORMAT=AVALUE TABLES   /CELLS=COUNT ROW   /COUNT ROUND CELL.</t>
    </r>
  </si>
  <si>
    <r>
      <rPr>
        <sz val="9"/>
        <color indexed="8"/>
        <rFont val="Arial"/>
        <family val="2"/>
      </rPr>
      <t>13-Feb-2013 09:47:50</t>
    </r>
  </si>
  <si>
    <r>
      <rPr>
        <sz val="9"/>
        <color indexed="8"/>
        <rFont val="Arial"/>
        <family val="2"/>
      </rPr>
      <t xml:space="preserve">CROSSTABS
  /TABLES=lillharm BY actsppsa
  /FORMAT=AVALUE TABLES
  /CELLS=COUNT ROW
  /COUNT ROUND CELL.
</t>
    </r>
  </si>
  <si>
    <r>
      <rPr>
        <sz val="9"/>
        <color indexed="8"/>
        <rFont val="Arial"/>
        <family val="2"/>
      </rPr>
      <t>0:00:01.329</t>
    </r>
  </si>
  <si>
    <r>
      <rPr>
        <sz val="9"/>
        <color indexed="8"/>
        <rFont val="Arial"/>
        <family val="2"/>
      </rPr>
      <t>lillharm ONS harmonised long-standing illness * actsppsa Whether done active sport in last 4 weeks (excl. utility cycling, other sport and misc)</t>
    </r>
  </si>
  <si>
    <r>
      <rPr>
        <sz val="9"/>
        <color indexed="8"/>
        <rFont val="Arial"/>
        <family val="2"/>
      </rPr>
      <t>lillharm ONS harmonised long-standing illness</t>
    </r>
  </si>
  <si>
    <r>
      <rPr>
        <sz val="9"/>
        <color indexed="8"/>
        <rFont val="Arial"/>
        <family val="2"/>
      </rPr>
      <t>1.00 No long standing illness</t>
    </r>
  </si>
  <si>
    <r>
      <rPr>
        <sz val="9"/>
        <color indexed="8"/>
        <rFont val="Arial"/>
        <family val="2"/>
      </rPr>
      <t>% within lillharm ONS harmonised long-standing illness</t>
    </r>
  </si>
  <si>
    <r>
      <rPr>
        <sz val="9"/>
        <color indexed="8"/>
        <rFont val="Arial"/>
        <family val="2"/>
      </rPr>
      <t>2.00 Long standing illness</t>
    </r>
  </si>
  <si>
    <r>
      <rPr>
        <sz val="10"/>
        <color indexed="8"/>
        <rFont val="Courier New"/>
        <family val="3"/>
      </rPr>
      <t>weight by rimweight. CROSSTABS   /TABLES=lillharm BY actsppsa   /FORMAT=AVALUE TABLES   /CELLS=COUNT ROW   /COUNT ROUND CELL.</t>
    </r>
  </si>
  <si>
    <r>
      <rPr>
        <sz val="9"/>
        <color indexed="8"/>
        <rFont val="Arial"/>
        <family val="2"/>
      </rPr>
      <t>13-Feb-2013 09:47:52</t>
    </r>
  </si>
  <si>
    <r>
      <rPr>
        <sz val="9"/>
        <color indexed="8"/>
        <rFont val="Arial"/>
        <family val="2"/>
      </rPr>
      <t>13-Feb-2013 09:47:53</t>
    </r>
  </si>
  <si>
    <r>
      <rPr>
        <sz val="9"/>
        <color indexed="8"/>
        <rFont val="Arial"/>
        <family val="2"/>
      </rPr>
      <t>13-Feb-2013 09:47:55</t>
    </r>
  </si>
  <si>
    <r>
      <rPr>
        <sz val="9"/>
        <color indexed="8"/>
        <rFont val="Arial"/>
        <family val="2"/>
      </rPr>
      <t>0:00:01.437</t>
    </r>
  </si>
  <si>
    <r>
      <rPr>
        <sz val="10"/>
        <color indexed="8"/>
        <rFont val="Courier New"/>
        <family val="3"/>
      </rPr>
      <t>*DEMOGRAPHICS weight off. CROSSTABS   /TABLES=ageshort BY MIS1x30ALLr   /FORMAT=AVALUE TABLES   /CELLS=COUNT ROW   /COUNT ROUND CELL.</t>
    </r>
  </si>
  <si>
    <r>
      <rPr>
        <sz val="9"/>
        <color indexed="8"/>
        <rFont val="Arial"/>
        <family val="2"/>
      </rPr>
      <t>13-Feb-2013 09:47:56</t>
    </r>
  </si>
  <si>
    <r>
      <rPr>
        <sz val="9"/>
        <color indexed="8"/>
        <rFont val="Arial"/>
        <family val="2"/>
      </rPr>
      <t xml:space="preserve">CROSSTABS
  /TABLES=ageshort BY MIS1x30ALLr
  /FORMAT=AVALUE TABLES
  /CELLS=COUNT ROW
  /COUNT ROUND CELL.
</t>
    </r>
  </si>
  <si>
    <r>
      <rPr>
        <sz val="9"/>
        <color indexed="8"/>
        <rFont val="Arial"/>
        <family val="2"/>
      </rPr>
      <t>ageshort Age group (5 bands) * MIS1x30ALLR Whether achieved 1x30 MIS per week (incl. MIS walking and MIS cycling) - uses totalPSAcountr</t>
    </r>
  </si>
  <si>
    <r>
      <rPr>
        <sz val="10"/>
        <color indexed="8"/>
        <rFont val="Courier New"/>
        <family val="3"/>
      </rPr>
      <t>weight by rimweight. CROSSTABS   /TABLES=ageshort BY MIS1x30ALLr   /FORMAT=AVALUE TABLES   /CELLS=COUNT ROW   /COUNT ROUND CELL.</t>
    </r>
  </si>
  <si>
    <r>
      <rPr>
        <sz val="9"/>
        <color indexed="8"/>
        <rFont val="Arial"/>
        <family val="2"/>
      </rPr>
      <t>13-Feb-2013 09:47:57</t>
    </r>
  </si>
  <si>
    <r>
      <rPr>
        <sz val="10"/>
        <color indexed="8"/>
        <rFont val="Courier New"/>
        <family val="3"/>
      </rPr>
      <t>weight off. CROSSTABS   /TABLES=sex1 BY MIS1x30ALLr   /FORMAT=AVALUE TABLES   /CELLS=COUNT ROW   /COUNT ROUND CELL.</t>
    </r>
  </si>
  <si>
    <r>
      <rPr>
        <sz val="9"/>
        <color indexed="8"/>
        <rFont val="Arial"/>
        <family val="2"/>
      </rPr>
      <t>13-Feb-2013 09:47:59</t>
    </r>
  </si>
  <si>
    <r>
      <rPr>
        <sz val="9"/>
        <color indexed="8"/>
        <rFont val="Arial"/>
        <family val="2"/>
      </rPr>
      <t xml:space="preserve">CROSSTABS
  /TABLES=sex1 BY MIS1x30ALLr
  /FORMAT=AVALUE TABLES
  /CELLS=COUNT ROW
  /COUNT ROUND CELL.
</t>
    </r>
  </si>
  <si>
    <r>
      <rPr>
        <sz val="9"/>
        <color indexed="8"/>
        <rFont val="Arial"/>
        <family val="2"/>
      </rPr>
      <t>0:00:01.453</t>
    </r>
  </si>
  <si>
    <r>
      <rPr>
        <sz val="9"/>
        <color indexed="8"/>
        <rFont val="Arial"/>
        <family val="2"/>
      </rPr>
      <t>sex1 Sex of respondent  * MIS1x30ALLR Whether achieved 1x30 MIS per week (incl. MIS walking and MIS cycling) - uses totalPSAcountr</t>
    </r>
  </si>
  <si>
    <r>
      <rPr>
        <sz val="10"/>
        <color indexed="8"/>
        <rFont val="Courier New"/>
        <family val="3"/>
      </rPr>
      <t>weight by rimweight. CROSSTABS   /TABLES=sex1 BY MIS1x30ALLr   /FORMAT=AVALUE TABLES   /CELLS=COUNT ROW   /COUNT ROUND CELL.</t>
    </r>
  </si>
  <si>
    <r>
      <rPr>
        <sz val="9"/>
        <color indexed="8"/>
        <rFont val="Arial"/>
        <family val="2"/>
      </rPr>
      <t>13-Feb-2013 09:48:00</t>
    </r>
  </si>
  <si>
    <r>
      <rPr>
        <sz val="10"/>
        <color indexed="8"/>
        <rFont val="Courier New"/>
        <family val="3"/>
      </rPr>
      <t>weight off. CROSSTABS   /TABLES=socpsa BY MIS1x30ALLr   /FORMAT=AVALUE TABLES   /CELLS=COUNT ROW   /COUNT ROUND CELL.</t>
    </r>
  </si>
  <si>
    <r>
      <rPr>
        <sz val="9"/>
        <color indexed="8"/>
        <rFont val="Arial"/>
        <family val="2"/>
      </rPr>
      <t>13-Feb-2013 09:48:02</t>
    </r>
  </si>
  <si>
    <r>
      <rPr>
        <sz val="9"/>
        <color indexed="8"/>
        <rFont val="Arial"/>
        <family val="2"/>
      </rPr>
      <t xml:space="preserve">CROSSTABS
  /TABLES=socpsa BY MIS1x30ALLr
  /FORMAT=AVALUE TABLES
  /CELLS=COUNT ROW
  /COUNT ROUND CELL.
</t>
    </r>
  </si>
  <si>
    <r>
      <rPr>
        <sz val="9"/>
        <color indexed="8"/>
        <rFont val="Arial"/>
        <family val="2"/>
      </rPr>
      <t>socpsa Respondent NS-SEC PSA categories [separated residuals] * MIS1x30ALLR Whether achieved 1x30 MIS per week (incl. MIS walking and MIS cycling) - uses totalPSAcountr</t>
    </r>
  </si>
  <si>
    <r>
      <rPr>
        <sz val="10"/>
        <color indexed="8"/>
        <rFont val="Courier New"/>
        <family val="3"/>
      </rPr>
      <t>weight by rimweight. CROSSTABS   /TABLES=socpsa BY MIS1x30ALLr   /FORMAT=AVALUE TABLES   /CELLS=COUNT ROW   /COUNT ROUND CELL.</t>
    </r>
  </si>
  <si>
    <r>
      <rPr>
        <sz val="9"/>
        <color indexed="8"/>
        <rFont val="Arial"/>
        <family val="2"/>
      </rPr>
      <t>13-Feb-2013 09:48:03</t>
    </r>
  </si>
  <si>
    <r>
      <rPr>
        <sz val="10"/>
        <color indexed="8"/>
        <rFont val="Courier New"/>
        <family val="3"/>
      </rPr>
      <t>weight off. CROSSTABS   /TABLES=rwork BY MIS1x30ALLr   /FORMAT=AVALUE TABLES   /CELLS=COUNT ROW   /COUNT ROUND CELL.</t>
    </r>
  </si>
  <si>
    <r>
      <rPr>
        <sz val="9"/>
        <color indexed="8"/>
        <rFont val="Arial"/>
        <family val="2"/>
      </rPr>
      <t>13-Feb-2013 09:48:05</t>
    </r>
  </si>
  <si>
    <r>
      <rPr>
        <sz val="9"/>
        <color indexed="8"/>
        <rFont val="Arial"/>
        <family val="2"/>
      </rPr>
      <t xml:space="preserve">CROSSTABS
  /TABLES=rwork BY MIS1x30ALLr
  /FORMAT=AVALUE TABLES
  /CELLS=COUNT ROW
  /COUNT ROUND CELL.
</t>
    </r>
  </si>
  <si>
    <r>
      <rPr>
        <sz val="9"/>
        <color indexed="8"/>
        <rFont val="Arial"/>
        <family val="2"/>
      </rPr>
      <t>0:00:01.485</t>
    </r>
  </si>
  <si>
    <r>
      <rPr>
        <sz val="9"/>
        <color indexed="8"/>
        <rFont val="Arial"/>
        <family val="2"/>
      </rPr>
      <t>rwork Whether respondent is working or not * MIS1x30ALLR Whether achieved 1x30 MIS per week (incl. MIS walking and MIS cycling) - uses totalPSAcountr</t>
    </r>
  </si>
  <si>
    <r>
      <rPr>
        <sz val="10"/>
        <color indexed="8"/>
        <rFont val="Courier New"/>
        <family val="3"/>
      </rPr>
      <t>weight by rimweight. CROSSTABS   /TABLES=rwork BY MIS1x30ALLr   /FORMAT=AVALUE TABLES   /CELLS=COUNT ROW   /COUNT ROUND CELL.</t>
    </r>
  </si>
  <si>
    <r>
      <rPr>
        <sz val="9"/>
        <color indexed="8"/>
        <rFont val="Arial"/>
        <family val="2"/>
      </rPr>
      <t>13-Feb-2013 09:48:06</t>
    </r>
  </si>
  <si>
    <r>
      <rPr>
        <sz val="9"/>
        <color indexed="8"/>
        <rFont val="Arial"/>
        <family val="2"/>
      </rPr>
      <t>0:00:01.374</t>
    </r>
  </si>
  <si>
    <r>
      <rPr>
        <sz val="10"/>
        <color indexed="8"/>
        <rFont val="Courier New"/>
        <family val="3"/>
      </rPr>
      <t>weight off. CROSSTABS   /TABLES=tenharm BY MIS1x30ALLr   /FORMAT=AVALUE TABLES   /CELLS=COUNT ROW   /COUNT ROUND CELL.</t>
    </r>
  </si>
  <si>
    <r>
      <rPr>
        <sz val="9"/>
        <color indexed="8"/>
        <rFont val="Arial"/>
        <family val="2"/>
      </rPr>
      <t>13-Feb-2013 09:48:08</t>
    </r>
  </si>
  <si>
    <r>
      <rPr>
        <sz val="9"/>
        <color indexed="8"/>
        <rFont val="Arial"/>
        <family val="2"/>
      </rPr>
      <t xml:space="preserve">CROSSTABS
  /TABLES=tenharm BY MIS1x30ALLr
  /FORMAT=AVALUE TABLES
  /CELLS=COUNT ROW
  /COUNT ROUND CELL.
</t>
    </r>
  </si>
  <si>
    <r>
      <rPr>
        <sz val="9"/>
        <color indexed="8"/>
        <rFont val="Arial"/>
        <family val="2"/>
      </rPr>
      <t>tenharm ONS Harmonised tenure status * MIS1x30ALLR Whether achieved 1x30 MIS per week (incl. MIS walking and MIS cycling) - uses totalPSAcountr</t>
    </r>
  </si>
  <si>
    <r>
      <rPr>
        <sz val="10"/>
        <color indexed="8"/>
        <rFont val="Courier New"/>
        <family val="3"/>
      </rPr>
      <t>weight by rimweight. CROSSTABS   /TABLES=tenharm BY MIS1x30ALLr   /FORMAT=AVALUE TABLES   /CELLS=COUNT ROW   /COUNT ROUND CELL.</t>
    </r>
  </si>
  <si>
    <r>
      <rPr>
        <sz val="9"/>
        <color indexed="8"/>
        <rFont val="Arial"/>
        <family val="2"/>
      </rPr>
      <t>13-Feb-2013 09:48:09</t>
    </r>
  </si>
  <si>
    <r>
      <rPr>
        <sz val="10"/>
        <color indexed="8"/>
        <rFont val="Courier New"/>
        <family val="3"/>
      </rPr>
      <t>weight off. CROSSTABS   /TABLES=ethnpsa BY MIS1x30ALLr   /FORMAT=AVALUE TABLES   /CELLS=COUNT ROW   /COUNT ROUND CELL.</t>
    </r>
  </si>
  <si>
    <r>
      <rPr>
        <sz val="9"/>
        <color indexed="8"/>
        <rFont val="Arial"/>
        <family val="2"/>
      </rPr>
      <t>13-Feb-2013 09:48:10</t>
    </r>
  </si>
  <si>
    <r>
      <rPr>
        <sz val="9"/>
        <color indexed="8"/>
        <rFont val="Arial"/>
        <family val="2"/>
      </rPr>
      <t xml:space="preserve">CROSSTABS
  /TABLES=ethnpsa BY MIS1x30ALLr
  /FORMAT=AVALUE TABLES
  /CELLS=COUNT ROW
  /COUNT ROUND CELL.
</t>
    </r>
  </si>
  <si>
    <r>
      <rPr>
        <sz val="9"/>
        <color indexed="8"/>
        <rFont val="Arial"/>
        <family val="2"/>
      </rPr>
      <t>ethnpsa Ethnic group for PSA measurement * MIS1x30ALLR Whether achieved 1x30 MIS per week (incl. MIS walking and MIS cycling) - uses totalPSAcountr</t>
    </r>
  </si>
  <si>
    <r>
      <rPr>
        <sz val="10"/>
        <color indexed="8"/>
        <rFont val="Courier New"/>
        <family val="3"/>
      </rPr>
      <t>weight by rimweight. CROSSTABS   /TABLES=ethnpsa BY MIS1x30ALLr   /FORMAT=AVALUE TABLES   /CELLS=COUNT ROW   /COUNT ROUND CELL.</t>
    </r>
  </si>
  <si>
    <r>
      <rPr>
        <sz val="9"/>
        <color indexed="8"/>
        <rFont val="Arial"/>
        <family val="2"/>
      </rPr>
      <t>13-Feb-2013 09:48:12</t>
    </r>
  </si>
  <si>
    <r>
      <rPr>
        <sz val="10"/>
        <color indexed="8"/>
        <rFont val="Courier New"/>
        <family val="3"/>
      </rPr>
      <t>weight off. CROSSTABS   /TABLES=relshort BY MIS1x30ALLr   /FORMAT=AVALUE TABLES   /CELLS=COUNT ROW   /COUNT ROUND CELL.</t>
    </r>
  </si>
  <si>
    <r>
      <rPr>
        <sz val="9"/>
        <color indexed="8"/>
        <rFont val="Arial"/>
        <family val="2"/>
      </rPr>
      <t>13-Feb-2013 09:48:13</t>
    </r>
  </si>
  <si>
    <r>
      <rPr>
        <sz val="9"/>
        <color indexed="8"/>
        <rFont val="Arial"/>
        <family val="2"/>
      </rPr>
      <t xml:space="preserve">CROSSTABS
  /TABLES=relshort BY MIS1x30ALLr
  /FORMAT=AVALUE TABLES
  /CELLS=COUNT ROW
  /COUNT ROUND CELL.
</t>
    </r>
  </si>
  <si>
    <r>
      <rPr>
        <sz val="9"/>
        <color indexed="8"/>
        <rFont val="Arial"/>
        <family val="2"/>
      </rPr>
      <t>relshort Religion (short) * MIS1x30ALLR Whether achieved 1x30 MIS per week (incl. MIS walking and MIS cycling) - uses totalPSAcountr</t>
    </r>
  </si>
  <si>
    <r>
      <rPr>
        <sz val="10"/>
        <color indexed="8"/>
        <rFont val="Courier New"/>
        <family val="3"/>
      </rPr>
      <t>weight by rimweight. CROSSTABS   /TABLES=relshort BY MIS1x30ALLr   /FORMAT=AVALUE TABLES   /CELLS=COUNT ROW   /COUNT ROUND CELL.</t>
    </r>
  </si>
  <si>
    <r>
      <rPr>
        <sz val="9"/>
        <color indexed="8"/>
        <rFont val="Arial"/>
        <family val="2"/>
      </rPr>
      <t>13-Feb-2013 09:48:14</t>
    </r>
  </si>
  <si>
    <r>
      <rPr>
        <sz val="10"/>
        <color indexed="8"/>
        <rFont val="Courier New"/>
        <family val="3"/>
      </rPr>
      <t>weight off. CROSSTABS   /TABLES=lillharm BY MIS1x30ALLr   /FORMAT=AVALUE TABLES   /CELLS=COUNT ROW   /COUNT ROUND CELL.</t>
    </r>
  </si>
  <si>
    <r>
      <rPr>
        <sz val="9"/>
        <color indexed="8"/>
        <rFont val="Arial"/>
        <family val="2"/>
      </rPr>
      <t>13-Feb-2013 09:48:16</t>
    </r>
  </si>
  <si>
    <r>
      <rPr>
        <sz val="9"/>
        <color indexed="8"/>
        <rFont val="Arial"/>
        <family val="2"/>
      </rPr>
      <t xml:space="preserve">CROSSTABS
  /TABLES=lillharm BY MIS1x30ALLr
  /FORMAT=AVALUE TABLES
  /CELLS=COUNT ROW
  /COUNT ROUND CELL.
</t>
    </r>
  </si>
  <si>
    <r>
      <rPr>
        <sz val="9"/>
        <color indexed="8"/>
        <rFont val="Arial"/>
        <family val="2"/>
      </rPr>
      <t>0:00:01.313</t>
    </r>
  </si>
  <si>
    <r>
      <rPr>
        <sz val="9"/>
        <color indexed="8"/>
        <rFont val="Arial"/>
        <family val="2"/>
      </rPr>
      <t>lillharm ONS harmonised long-standing illness * MIS1x30ALLR Whether achieved 1x30 MIS per week (incl. MIS walking and MIS cycling) - uses totalPSAcountr</t>
    </r>
  </si>
  <si>
    <r>
      <rPr>
        <sz val="10"/>
        <color indexed="8"/>
        <rFont val="Courier New"/>
        <family val="3"/>
      </rPr>
      <t>weight by rimweight. CROSSTABS   /TABLES=lillharm BY MIS1x30ALLr   /FORMAT=AVALUE TABLES   /CELLS=COUNT ROW   /COUNT ROUND CELL.</t>
    </r>
  </si>
  <si>
    <r>
      <rPr>
        <sz val="9"/>
        <color indexed="8"/>
        <rFont val="Arial"/>
        <family val="2"/>
      </rPr>
      <t>13-Feb-2013 09:48:17</t>
    </r>
  </si>
  <si>
    <r>
      <rPr>
        <sz val="10"/>
        <color indexed="8"/>
        <rFont val="Courier New"/>
        <family val="3"/>
      </rPr>
      <t>*ALL weight off. fre MIS1x30ALLr.</t>
    </r>
  </si>
  <si>
    <r>
      <rPr>
        <sz val="9"/>
        <color indexed="8"/>
        <rFont val="Arial"/>
        <family val="2"/>
      </rPr>
      <t>13-Feb-2013 09:48:19</t>
    </r>
  </si>
  <si>
    <r>
      <rPr>
        <sz val="9"/>
        <color indexed="8"/>
        <rFont val="Arial"/>
        <family val="2"/>
      </rPr>
      <t xml:space="preserve">fre MIS1x30ALLr.
</t>
    </r>
  </si>
  <si>
    <r>
      <rPr>
        <sz val="10"/>
        <color indexed="8"/>
        <rFont val="Courier New"/>
        <family val="3"/>
      </rPr>
      <t>weight by rimweight. fre MIS1x30ALLr.</t>
    </r>
  </si>
  <si>
    <r>
      <rPr>
        <sz val="9"/>
        <color indexed="8"/>
        <rFont val="Arial"/>
        <family val="2"/>
      </rPr>
      <t>13-Feb-2013 09:48:20</t>
    </r>
  </si>
  <si>
    <r>
      <rPr>
        <sz val="9"/>
        <color indexed="8"/>
        <rFont val="Arial"/>
        <family val="2"/>
      </rPr>
      <t>0:00:01.421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</si>
</sst>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%"/>
    <numFmt numFmtId="166" formatCode="####.0"/>
    <numFmt numFmtId="167" formatCode="###0"/>
    <numFmt numFmtId="168" formatCode="0.0000"/>
    <numFmt numFmtId="169" formatCode="0.000"/>
    <numFmt numFmtId="170" formatCode="0.00000"/>
    <numFmt numFmtId="171" formatCode="0.000E+00"/>
    <numFmt numFmtId="172" formatCode="####.000"/>
    <numFmt numFmtId="173" formatCode="0.000_)"/>
    <numFmt numFmtId="174" formatCode="0.0E+00%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9"/>
      <name val="Arial"/>
      <family val="2"/>
    </font>
    <font>
      <i/>
      <sz val="11"/>
      <color indexed="4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color indexed="48"/>
      <name val="Arial"/>
      <family val="2"/>
    </font>
    <font>
      <sz val="10"/>
      <color indexed="46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name val="Bliss"/>
      <family val="0"/>
    </font>
    <font>
      <sz val="9"/>
      <name val="Bliss"/>
      <family val="0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2" fillId="27" borderId="8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5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164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3" fontId="10" fillId="33" borderId="10" xfId="68" applyNumberFormat="1" applyFont="1" applyFill="1" applyBorder="1" applyAlignment="1">
      <alignment vertical="top"/>
      <protection/>
    </xf>
    <xf numFmtId="164" fontId="4" fillId="33" borderId="0" xfId="0" applyNumberFormat="1" applyFont="1" applyFill="1" applyAlignment="1">
      <alignment/>
    </xf>
    <xf numFmtId="0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164" fontId="2" fillId="0" borderId="0" xfId="65" applyNumberFormat="1" applyFont="1" applyFill="1" applyAlignment="1">
      <alignment horizontal="center"/>
      <protection/>
    </xf>
    <xf numFmtId="49" fontId="6" fillId="0" borderId="0" xfId="66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wrapText="1"/>
      <protection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6" fillId="0" borderId="0" xfId="66" applyNumberFormat="1" applyFont="1" applyFill="1" applyAlignment="1">
      <alignment horizontal="right" wrapText="1"/>
      <protection/>
    </xf>
    <xf numFmtId="164" fontId="6" fillId="0" borderId="0" xfId="65" applyNumberFormat="1" applyFont="1" applyFill="1" applyAlignment="1">
      <alignment horizontal="right" wrapText="1"/>
      <protection/>
    </xf>
    <xf numFmtId="164" fontId="2" fillId="0" borderId="0" xfId="65" applyNumberFormat="1" applyFont="1" applyFill="1" applyAlignment="1">
      <alignment horizontal="right" wrapText="1"/>
      <protection/>
    </xf>
    <xf numFmtId="164" fontId="2" fillId="0" borderId="0" xfId="66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4" fontId="4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64" fontId="2" fillId="0" borderId="0" xfId="65" applyNumberFormat="1" applyFont="1" applyFill="1" applyAlignment="1">
      <alignment wrapText="1"/>
      <protection/>
    </xf>
    <xf numFmtId="3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2" fillId="0" borderId="10" xfId="61" applyNumberFormat="1" applyFont="1" applyBorder="1" applyAlignment="1">
      <alignment horizontal="center"/>
      <protection/>
    </xf>
    <xf numFmtId="164" fontId="2" fillId="0" borderId="0" xfId="61" applyNumberFormat="1" applyFont="1" applyBorder="1" applyAlignment="1">
      <alignment horizontal="center"/>
      <protection/>
    </xf>
    <xf numFmtId="164" fontId="4" fillId="33" borderId="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17" fontId="4" fillId="0" borderId="0" xfId="0" applyNumberFormat="1" applyFont="1" applyAlignment="1" quotePrefix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61" applyNumberFormat="1" applyFont="1" applyAlignment="1">
      <alignment horizontal="center"/>
      <protection/>
    </xf>
    <xf numFmtId="0" fontId="4" fillId="0" borderId="0" xfId="0" applyFont="1" applyFill="1" applyAlignment="1">
      <alignment horizontal="center" wrapText="1"/>
    </xf>
    <xf numFmtId="3" fontId="11" fillId="0" borderId="0" xfId="65" applyNumberFormat="1" applyFont="1" applyFill="1" applyAlignment="1">
      <alignment wrapText="1"/>
      <protection/>
    </xf>
    <xf numFmtId="164" fontId="4" fillId="0" borderId="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5" fontId="4" fillId="33" borderId="0" xfId="0" applyNumberFormat="1" applyFont="1" applyFill="1" applyBorder="1" applyAlignment="1">
      <alignment horizontal="center" vertical="top"/>
    </xf>
    <xf numFmtId="165" fontId="4" fillId="33" borderId="10" xfId="0" applyNumberFormat="1" applyFont="1" applyFill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164" fontId="4" fillId="33" borderId="1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6" fontId="4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66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164" fontId="4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3" fontId="5" fillId="10" borderId="10" xfId="0" applyNumberFormat="1" applyFont="1" applyFill="1" applyBorder="1" applyAlignment="1">
      <alignment/>
    </xf>
    <xf numFmtId="164" fontId="4" fillId="10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3" fontId="5" fillId="10" borderId="0" xfId="0" applyNumberFormat="1" applyFont="1" applyFill="1" applyAlignment="1">
      <alignment/>
    </xf>
    <xf numFmtId="0" fontId="4" fillId="10" borderId="10" xfId="0" applyFont="1" applyFill="1" applyBorder="1" applyAlignment="1">
      <alignment horizontal="center"/>
    </xf>
    <xf numFmtId="164" fontId="4" fillId="10" borderId="10" xfId="0" applyNumberFormat="1" applyFont="1" applyFill="1" applyBorder="1" applyAlignment="1">
      <alignment horizontal="center"/>
    </xf>
    <xf numFmtId="164" fontId="4" fillId="10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4" fillId="16" borderId="0" xfId="0" applyNumberFormat="1" applyFont="1" applyFill="1" applyAlignment="1">
      <alignment horizontal="center"/>
    </xf>
    <xf numFmtId="164" fontId="4" fillId="16" borderId="10" xfId="0" applyNumberFormat="1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3" fontId="5" fillId="16" borderId="10" xfId="0" applyNumberFormat="1" applyFont="1" applyFill="1" applyBorder="1" applyAlignment="1">
      <alignment/>
    </xf>
    <xf numFmtId="0" fontId="4" fillId="16" borderId="0" xfId="0" applyFont="1" applyFill="1" applyAlignment="1">
      <alignment horizontal="center"/>
    </xf>
    <xf numFmtId="3" fontId="5" fillId="16" borderId="0" xfId="0" applyNumberFormat="1" applyFont="1" applyFill="1" applyAlignment="1">
      <alignment/>
    </xf>
    <xf numFmtId="3" fontId="4" fillId="16" borderId="0" xfId="0" applyNumberFormat="1" applyFont="1" applyFill="1" applyAlignment="1">
      <alignment/>
    </xf>
    <xf numFmtId="0" fontId="4" fillId="16" borderId="10" xfId="0" applyFont="1" applyFill="1" applyBorder="1" applyAlignment="1">
      <alignment horizontal="center"/>
    </xf>
    <xf numFmtId="164" fontId="4" fillId="16" borderId="10" xfId="0" applyNumberFormat="1" applyFont="1" applyFill="1" applyBorder="1" applyAlignment="1">
      <alignment horizontal="center"/>
    </xf>
    <xf numFmtId="49" fontId="2" fillId="0" borderId="0" xfId="66" applyNumberFormat="1" applyFont="1" applyFill="1" applyAlignment="1">
      <alignment wrapText="1"/>
      <protection/>
    </xf>
    <xf numFmtId="164" fontId="3" fillId="3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top" wrapText="1"/>
    </xf>
    <xf numFmtId="167" fontId="16" fillId="0" borderId="19" xfId="0" applyNumberFormat="1" applyFont="1" applyBorder="1" applyAlignment="1">
      <alignment horizontal="right" vertical="top"/>
    </xf>
    <xf numFmtId="167" fontId="16" fillId="0" borderId="20" xfId="0" applyNumberFormat="1" applyFont="1" applyBorder="1" applyAlignment="1">
      <alignment horizontal="right" vertical="top"/>
    </xf>
    <xf numFmtId="166" fontId="16" fillId="0" borderId="21" xfId="0" applyNumberFormat="1" applyFont="1" applyBorder="1" applyAlignment="1">
      <alignment horizontal="right" vertical="top"/>
    </xf>
    <xf numFmtId="166" fontId="16" fillId="0" borderId="22" xfId="0" applyNumberFormat="1" applyFont="1" applyBorder="1" applyAlignment="1">
      <alignment horizontal="right" vertical="top"/>
    </xf>
    <xf numFmtId="0" fontId="0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67" fontId="16" fillId="0" borderId="30" xfId="0" applyNumberFormat="1" applyFont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168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31" xfId="0" applyBorder="1" applyAlignment="1">
      <alignment/>
    </xf>
    <xf numFmtId="49" fontId="22" fillId="34" borderId="0" xfId="0" applyNumberFormat="1" applyFont="1" applyFill="1" applyAlignment="1">
      <alignment/>
    </xf>
    <xf numFmtId="168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32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 horizontal="center" wrapText="1"/>
    </xf>
    <xf numFmtId="168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9" fontId="0" fillId="0" borderId="11" xfId="0" applyNumberFormat="1" applyBorder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/>
    </xf>
    <xf numFmtId="164" fontId="17" fillId="35" borderId="0" xfId="67" applyNumberFormat="1" applyFont="1" applyFill="1" applyAlignment="1">
      <alignment horizontal="center"/>
      <protection/>
    </xf>
    <xf numFmtId="168" fontId="2" fillId="0" borderId="0" xfId="0" applyNumberFormat="1" applyFont="1" applyFill="1" applyAlignment="1">
      <alignment/>
    </xf>
    <xf numFmtId="169" fontId="2" fillId="0" borderId="33" xfId="0" applyNumberFormat="1" applyFont="1" applyBorder="1" applyAlignment="1">
      <alignment/>
    </xf>
    <xf numFmtId="0" fontId="17" fillId="35" borderId="0" xfId="67" applyFont="1" applyFill="1" applyBorder="1">
      <alignment/>
      <protection/>
    </xf>
    <xf numFmtId="0" fontId="25" fillId="0" borderId="0" xfId="0" applyFont="1" applyAlignment="1">
      <alignment horizontal="center"/>
    </xf>
    <xf numFmtId="0" fontId="2" fillId="0" borderId="32" xfId="0" applyFont="1" applyFill="1" applyBorder="1" applyAlignment="1">
      <alignment/>
    </xf>
    <xf numFmtId="169" fontId="17" fillId="35" borderId="0" xfId="0" applyNumberFormat="1" applyFont="1" applyFill="1" applyBorder="1" applyAlignment="1">
      <alignment/>
    </xf>
    <xf numFmtId="164" fontId="17" fillId="35" borderId="0" xfId="0" applyNumberFormat="1" applyFont="1" applyFill="1" applyBorder="1" applyAlignment="1">
      <alignment/>
    </xf>
    <xf numFmtId="169" fontId="17" fillId="34" borderId="0" xfId="0" applyNumberFormat="1" applyFont="1" applyFill="1" applyBorder="1" applyAlignment="1" applyProtection="1">
      <alignment/>
      <protection/>
    </xf>
    <xf numFmtId="3" fontId="17" fillId="35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166" fontId="16" fillId="35" borderId="0" xfId="0" applyNumberFormat="1" applyFont="1" applyFill="1" applyBorder="1" applyAlignment="1">
      <alignment horizontal="right" vertical="top"/>
    </xf>
    <xf numFmtId="167" fontId="16" fillId="35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left"/>
    </xf>
    <xf numFmtId="164" fontId="17" fillId="35" borderId="0" xfId="0" applyNumberFormat="1" applyFont="1" applyFill="1" applyAlignment="1">
      <alignment horizontal="center"/>
    </xf>
    <xf numFmtId="164" fontId="0" fillId="35" borderId="0" xfId="0" applyNumberFormat="1" applyFill="1" applyBorder="1" applyAlignment="1">
      <alignment/>
    </xf>
    <xf numFmtId="164" fontId="17" fillId="35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164" fontId="27" fillId="35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2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166" fontId="16" fillId="0" borderId="0" xfId="0" applyNumberFormat="1" applyFont="1" applyBorder="1" applyAlignment="1">
      <alignment horizontal="right" vertical="top"/>
    </xf>
    <xf numFmtId="167" fontId="16" fillId="0" borderId="0" xfId="0" applyNumberFormat="1" applyFont="1" applyBorder="1" applyAlignment="1">
      <alignment horizontal="right" vertical="top"/>
    </xf>
    <xf numFmtId="169" fontId="0" fillId="0" borderId="0" xfId="0" applyNumberFormat="1" applyAlignment="1">
      <alignment/>
    </xf>
    <xf numFmtId="166" fontId="4" fillId="10" borderId="0" xfId="69" applyNumberFormat="1" applyFont="1" applyFill="1" applyBorder="1" applyAlignment="1">
      <alignment horizontal="center"/>
      <protection/>
    </xf>
    <xf numFmtId="166" fontId="4" fillId="16" borderId="0" xfId="69" applyNumberFormat="1" applyFont="1" applyFill="1" applyBorder="1" applyAlignment="1">
      <alignment horizontal="center"/>
      <protection/>
    </xf>
    <xf numFmtId="166" fontId="4" fillId="10" borderId="10" xfId="69" applyNumberFormat="1" applyFont="1" applyFill="1" applyBorder="1" applyAlignment="1">
      <alignment horizontal="center"/>
      <protection/>
    </xf>
    <xf numFmtId="0" fontId="16" fillId="0" borderId="24" xfId="0" applyFont="1" applyBorder="1" applyAlignment="1">
      <alignment horizontal="right" vertical="top"/>
    </xf>
    <xf numFmtId="0" fontId="16" fillId="0" borderId="26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right" vertical="top" wrapText="1"/>
    </xf>
    <xf numFmtId="167" fontId="16" fillId="0" borderId="26" xfId="0" applyNumberFormat="1" applyFont="1" applyBorder="1" applyAlignment="1">
      <alignment horizontal="right" vertical="top"/>
    </xf>
    <xf numFmtId="0" fontId="16" fillId="0" borderId="29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right" vertical="top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14" xfId="0" applyFont="1" applyBorder="1" applyAlignment="1">
      <alignment horizontal="left" vertical="top" wrapText="1"/>
    </xf>
    <xf numFmtId="167" fontId="16" fillId="0" borderId="37" xfId="0" applyNumberFormat="1" applyFont="1" applyBorder="1" applyAlignment="1">
      <alignment horizontal="right" vertical="top"/>
    </xf>
    <xf numFmtId="167" fontId="16" fillId="0" borderId="21" xfId="0" applyNumberFormat="1" applyFont="1" applyBorder="1" applyAlignment="1">
      <alignment horizontal="right" vertical="top"/>
    </xf>
    <xf numFmtId="167" fontId="16" fillId="0" borderId="19" xfId="0" applyNumberFormat="1" applyFont="1" applyBorder="1" applyAlignment="1">
      <alignment horizontal="right" vertical="top"/>
    </xf>
    <xf numFmtId="167" fontId="16" fillId="0" borderId="20" xfId="0" applyNumberFormat="1" applyFont="1" applyBorder="1" applyAlignment="1">
      <alignment horizontal="right" vertical="top"/>
    </xf>
    <xf numFmtId="167" fontId="16" fillId="0" borderId="38" xfId="0" applyNumberFormat="1" applyFont="1" applyBorder="1" applyAlignment="1">
      <alignment horizontal="right" vertical="top"/>
    </xf>
    <xf numFmtId="167" fontId="16" fillId="0" borderId="23" xfId="0" applyNumberFormat="1" applyFont="1" applyBorder="1" applyAlignment="1">
      <alignment horizontal="right" vertical="top"/>
    </xf>
    <xf numFmtId="166" fontId="16" fillId="0" borderId="21" xfId="0" applyNumberFormat="1" applyFont="1" applyBorder="1" applyAlignment="1">
      <alignment horizontal="right" vertical="top"/>
    </xf>
    <xf numFmtId="166" fontId="16" fillId="0" borderId="19" xfId="0" applyNumberFormat="1" applyFont="1" applyBorder="1" applyAlignment="1">
      <alignment horizontal="right" vertical="top"/>
    </xf>
    <xf numFmtId="167" fontId="16" fillId="0" borderId="39" xfId="0" applyNumberFormat="1" applyFont="1" applyBorder="1" applyAlignment="1">
      <alignment horizontal="right" vertical="top"/>
    </xf>
    <xf numFmtId="166" fontId="16" fillId="0" borderId="22" xfId="0" applyNumberFormat="1" applyFont="1" applyBorder="1" applyAlignment="1">
      <alignment horizontal="right" vertical="top"/>
    </xf>
    <xf numFmtId="166" fontId="16" fillId="0" borderId="40" xfId="0" applyNumberFormat="1" applyFont="1" applyBorder="1" applyAlignment="1">
      <alignment horizontal="right" vertical="top"/>
    </xf>
    <xf numFmtId="166" fontId="16" fillId="0" borderId="38" xfId="0" applyNumberFormat="1" applyFont="1" applyBorder="1" applyAlignment="1">
      <alignment horizontal="right" vertical="top"/>
    </xf>
    <xf numFmtId="167" fontId="16" fillId="0" borderId="27" xfId="0" applyNumberFormat="1" applyFont="1" applyBorder="1" applyAlignment="1">
      <alignment horizontal="right" vertical="top"/>
    </xf>
    <xf numFmtId="0" fontId="16" fillId="0" borderId="41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44" xfId="0" applyFont="1" applyBorder="1" applyAlignment="1">
      <alignment horizontal="left" vertical="top" wrapText="1"/>
    </xf>
    <xf numFmtId="167" fontId="16" fillId="0" borderId="34" xfId="0" applyNumberFormat="1" applyFont="1" applyBorder="1" applyAlignment="1">
      <alignment horizontal="right" vertical="top"/>
    </xf>
    <xf numFmtId="165" fontId="16" fillId="0" borderId="35" xfId="0" applyNumberFormat="1" applyFont="1" applyBorder="1" applyAlignment="1">
      <alignment horizontal="right" vertical="top"/>
    </xf>
    <xf numFmtId="167" fontId="16" fillId="0" borderId="35" xfId="0" applyNumberFormat="1" applyFont="1" applyBorder="1" applyAlignment="1">
      <alignment horizontal="right" vertical="top"/>
    </xf>
    <xf numFmtId="165" fontId="16" fillId="0" borderId="36" xfId="0" applyNumberFormat="1" applyFont="1" applyBorder="1" applyAlignment="1">
      <alignment horizontal="right" vertical="top"/>
    </xf>
    <xf numFmtId="0" fontId="16" fillId="0" borderId="45" xfId="0" applyFont="1" applyBorder="1" applyAlignment="1">
      <alignment horizontal="left" vertical="top" wrapText="1"/>
    </xf>
    <xf numFmtId="165" fontId="16" fillId="0" borderId="46" xfId="0" applyNumberFormat="1" applyFont="1" applyBorder="1" applyAlignment="1">
      <alignment horizontal="right" vertical="top"/>
    </xf>
    <xf numFmtId="165" fontId="16" fillId="0" borderId="47" xfId="0" applyNumberFormat="1" applyFont="1" applyBorder="1" applyAlignment="1">
      <alignment horizontal="right" vertical="top"/>
    </xf>
    <xf numFmtId="165" fontId="16" fillId="0" borderId="48" xfId="0" applyNumberFormat="1" applyFont="1" applyBorder="1" applyAlignment="1">
      <alignment horizontal="right" vertical="top"/>
    </xf>
    <xf numFmtId="0" fontId="16" fillId="0" borderId="49" xfId="0" applyFont="1" applyBorder="1" applyAlignment="1">
      <alignment horizontal="left" vertical="top" wrapText="1"/>
    </xf>
    <xf numFmtId="167" fontId="16" fillId="0" borderId="50" xfId="0" applyNumberFormat="1" applyFont="1" applyBorder="1" applyAlignment="1">
      <alignment horizontal="right" vertical="top"/>
    </xf>
    <xf numFmtId="167" fontId="16" fillId="0" borderId="51" xfId="0" applyNumberFormat="1" applyFont="1" applyBorder="1" applyAlignment="1">
      <alignment horizontal="right" vertical="top"/>
    </xf>
    <xf numFmtId="167" fontId="16" fillId="0" borderId="30" xfId="0" applyNumberFormat="1" applyFont="1" applyBorder="1" applyAlignment="1">
      <alignment horizontal="right" vertical="top"/>
    </xf>
    <xf numFmtId="165" fontId="16" fillId="0" borderId="20" xfId="0" applyNumberFormat="1" applyFont="1" applyBorder="1" applyAlignment="1">
      <alignment horizontal="right" vertical="top"/>
    </xf>
    <xf numFmtId="165" fontId="16" fillId="0" borderId="38" xfId="0" applyNumberFormat="1" applyFont="1" applyBorder="1" applyAlignment="1">
      <alignment horizontal="right" vertical="top"/>
    </xf>
    <xf numFmtId="165" fontId="16" fillId="0" borderId="23" xfId="0" applyNumberFormat="1" applyFont="1" applyBorder="1" applyAlignment="1">
      <alignment horizontal="right" vertical="top"/>
    </xf>
    <xf numFmtId="171" fontId="16" fillId="0" borderId="34" xfId="0" applyNumberFormat="1" applyFont="1" applyBorder="1" applyAlignment="1">
      <alignment horizontal="right" vertical="top"/>
    </xf>
    <xf numFmtId="171" fontId="16" fillId="0" borderId="35" xfId="0" applyNumberFormat="1" applyFont="1" applyBorder="1" applyAlignment="1">
      <alignment horizontal="right" vertical="top"/>
    </xf>
    <xf numFmtId="174" fontId="16" fillId="0" borderId="35" xfId="0" applyNumberFormat="1" applyFont="1" applyBorder="1" applyAlignment="1">
      <alignment horizontal="right" vertical="top"/>
    </xf>
    <xf numFmtId="167" fontId="16" fillId="0" borderId="24" xfId="0" applyNumberFormat="1" applyFont="1" applyBorder="1" applyAlignment="1">
      <alignment horizontal="right" vertical="top"/>
    </xf>
    <xf numFmtId="172" fontId="16" fillId="0" borderId="35" xfId="0" applyNumberFormat="1" applyFont="1" applyBorder="1" applyAlignment="1">
      <alignment horizontal="right" vertical="top"/>
    </xf>
    <xf numFmtId="0" fontId="3" fillId="16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6" fillId="0" borderId="55" xfId="0" applyFont="1" applyBorder="1" applyAlignment="1">
      <alignment horizontal="center" wrapText="1"/>
    </xf>
    <xf numFmtId="0" fontId="15" fillId="0" borderId="5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wrapText="1"/>
    </xf>
    <xf numFmtId="0" fontId="15" fillId="0" borderId="23" xfId="0" applyFont="1" applyBorder="1" applyAlignment="1">
      <alignment horizontal="center" vertical="center"/>
    </xf>
    <xf numFmtId="0" fontId="16" fillId="0" borderId="57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top" wrapText="1"/>
    </xf>
    <xf numFmtId="0" fontId="15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wrapText="1"/>
    </xf>
    <xf numFmtId="0" fontId="15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5" fillId="0" borderId="6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67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6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67" xfId="0" applyFont="1" applyBorder="1" applyAlignment="1">
      <alignment horizontal="center"/>
    </xf>
    <xf numFmtId="166" fontId="3" fillId="16" borderId="0" xfId="69" applyNumberFormat="1" applyFont="1" applyFill="1" applyBorder="1" applyAlignment="1">
      <alignment horizontal="center"/>
      <protection/>
    </xf>
    <xf numFmtId="166" fontId="3" fillId="10" borderId="0" xfId="69" applyNumberFormat="1" applyFont="1" applyFill="1" applyBorder="1" applyAlignment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_Annual" xfId="65"/>
    <cellStyle name="Normal_Annual_1" xfId="66"/>
    <cellStyle name="Normal_Dig TV connection" xfId="67"/>
    <cellStyle name="Normal_LB1" xfId="68"/>
    <cellStyle name="Normal_Sheet4" xfId="69"/>
    <cellStyle name="Note" xfId="70"/>
    <cellStyle name="Output" xfId="71"/>
    <cellStyle name="Percent" xfId="72"/>
    <cellStyle name="Percent 2" xfId="73"/>
    <cellStyle name="Percent 2 2" xfId="74"/>
    <cellStyle name="Title" xfId="75"/>
    <cellStyle name="Total" xfId="76"/>
    <cellStyle name="Warning Text" xfId="77"/>
  </cellStyles>
  <dxfs count="15">
    <dxf>
      <font>
        <color indexed="10"/>
      </font>
    </dxf>
    <dxf>
      <fill>
        <patternFill>
          <bgColor indexed="10"/>
        </patternFill>
      </fill>
    </dxf>
    <dxf>
      <font>
        <color indexed="46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008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CC99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7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44.50390625" style="4" customWidth="1"/>
    <col min="2" max="3" width="8.625" style="11" customWidth="1"/>
    <col min="4" max="4" width="10.625" style="4" customWidth="1"/>
    <col min="5" max="5" width="1.625" style="4" customWidth="1"/>
    <col min="6" max="7" width="8.625" style="11" customWidth="1"/>
    <col min="8" max="8" width="10.625" style="4" customWidth="1"/>
    <col min="9" max="9" width="1.625" style="4" customWidth="1"/>
    <col min="10" max="11" width="8.625" style="11" customWidth="1"/>
    <col min="12" max="12" width="10.625" style="4" customWidth="1"/>
    <col min="13" max="13" width="1.625" style="4" customWidth="1"/>
    <col min="14" max="15" width="8.625" style="11" customWidth="1"/>
    <col min="16" max="16" width="10.625" style="4" customWidth="1"/>
    <col min="17" max="17" width="1.625" style="4" customWidth="1"/>
    <col min="18" max="18" width="8.625" style="8" customWidth="1"/>
    <col min="19" max="19" width="8.625" style="10" customWidth="1"/>
    <col min="20" max="20" width="10.625" style="65" customWidth="1"/>
    <col min="21" max="21" width="1.625" style="4" customWidth="1"/>
    <col min="22" max="22" width="8.625" style="8" customWidth="1"/>
    <col min="23" max="23" width="8.625" style="10" customWidth="1"/>
    <col min="24" max="24" width="10.625" style="65" customWidth="1"/>
    <col min="25" max="25" width="1.625" style="4" customWidth="1"/>
    <col min="26" max="26" width="8.625" style="8" customWidth="1"/>
    <col min="27" max="27" width="8.625" style="10" customWidth="1"/>
    <col min="28" max="28" width="10.625" style="65" customWidth="1"/>
    <col min="29" max="29" width="1.625" style="4" customWidth="1"/>
    <col min="30" max="30" width="8.625" style="8" customWidth="1"/>
    <col min="31" max="31" width="8.625" style="10" customWidth="1"/>
    <col min="32" max="32" width="10.625" style="65" customWidth="1"/>
    <col min="33" max="16384" width="9.00390625" style="1" customWidth="1"/>
  </cols>
  <sheetData>
    <row r="2" spans="1:29" ht="12.75">
      <c r="A2" s="6" t="s">
        <v>61</v>
      </c>
      <c r="B2" s="74"/>
      <c r="C2" s="74"/>
      <c r="D2" s="3"/>
      <c r="E2" s="3"/>
      <c r="F2" s="74"/>
      <c r="G2" s="74"/>
      <c r="H2" s="3"/>
      <c r="I2" s="3"/>
      <c r="J2" s="74"/>
      <c r="K2" s="74"/>
      <c r="L2" s="3"/>
      <c r="M2" s="3"/>
      <c r="N2" s="74"/>
      <c r="O2" s="74"/>
      <c r="P2" s="3"/>
      <c r="Q2" s="3"/>
      <c r="U2" s="3"/>
      <c r="Y2" s="3"/>
      <c r="AC2" s="3"/>
    </row>
    <row r="4" spans="1:32" ht="12.75" customHeight="1">
      <c r="A4" s="18"/>
      <c r="B4" s="282" t="s">
        <v>55</v>
      </c>
      <c r="C4" s="282"/>
      <c r="D4" s="282"/>
      <c r="E4" s="47"/>
      <c r="F4" s="281" t="s">
        <v>56</v>
      </c>
      <c r="G4" s="281"/>
      <c r="H4" s="281"/>
      <c r="I4" s="47"/>
      <c r="J4" s="282" t="s">
        <v>57</v>
      </c>
      <c r="K4" s="282"/>
      <c r="L4" s="282"/>
      <c r="M4" s="47"/>
      <c r="N4" s="281" t="s">
        <v>58</v>
      </c>
      <c r="O4" s="281"/>
      <c r="P4" s="281"/>
      <c r="Q4" s="47"/>
      <c r="R4" s="282" t="s">
        <v>59</v>
      </c>
      <c r="S4" s="282"/>
      <c r="T4" s="282"/>
      <c r="U4" s="47"/>
      <c r="V4" s="281" t="s">
        <v>75</v>
      </c>
      <c r="W4" s="281"/>
      <c r="X4" s="281"/>
      <c r="Y4" s="47"/>
      <c r="Z4" s="280" t="s">
        <v>85</v>
      </c>
      <c r="AA4" s="280"/>
      <c r="AB4" s="280"/>
      <c r="AC4" s="47"/>
      <c r="AD4" s="279" t="s">
        <v>143</v>
      </c>
      <c r="AE4" s="279"/>
      <c r="AF4" s="279"/>
    </row>
    <row r="5" spans="1:32" ht="25.5">
      <c r="A5" s="14"/>
      <c r="B5" s="15" t="s">
        <v>0</v>
      </c>
      <c r="C5" s="17" t="s">
        <v>54</v>
      </c>
      <c r="D5" s="72" t="s">
        <v>1</v>
      </c>
      <c r="E5" s="16"/>
      <c r="F5" s="32" t="s">
        <v>0</v>
      </c>
      <c r="G5" s="33" t="s">
        <v>54</v>
      </c>
      <c r="H5" s="73" t="s">
        <v>1</v>
      </c>
      <c r="I5" s="16"/>
      <c r="J5" s="15" t="s">
        <v>0</v>
      </c>
      <c r="K5" s="17" t="s">
        <v>54</v>
      </c>
      <c r="L5" s="72" t="s">
        <v>1</v>
      </c>
      <c r="M5" s="16"/>
      <c r="N5" s="32" t="s">
        <v>0</v>
      </c>
      <c r="O5" s="33" t="s">
        <v>54</v>
      </c>
      <c r="P5" s="73" t="s">
        <v>1</v>
      </c>
      <c r="Q5" s="16"/>
      <c r="R5" s="15" t="s">
        <v>0</v>
      </c>
      <c r="S5" s="17" t="s">
        <v>54</v>
      </c>
      <c r="T5" s="72" t="s">
        <v>1</v>
      </c>
      <c r="U5" s="16"/>
      <c r="V5" s="96" t="s">
        <v>63</v>
      </c>
      <c r="W5" s="33" t="s">
        <v>54</v>
      </c>
      <c r="X5" s="73" t="s">
        <v>1</v>
      </c>
      <c r="Y5" s="16"/>
      <c r="Z5" s="129" t="s">
        <v>63</v>
      </c>
      <c r="AA5" s="130" t="s">
        <v>54</v>
      </c>
      <c r="AB5" s="131" t="s">
        <v>1</v>
      </c>
      <c r="AC5" s="16"/>
      <c r="AD5" s="141" t="s">
        <v>63</v>
      </c>
      <c r="AE5" s="142" t="s">
        <v>54</v>
      </c>
      <c r="AF5" s="143" t="s">
        <v>1</v>
      </c>
    </row>
    <row r="6" spans="6:32" ht="12.75">
      <c r="F6" s="36"/>
      <c r="G6" s="36"/>
      <c r="H6" s="34"/>
      <c r="N6" s="36"/>
      <c r="O6" s="36"/>
      <c r="P6" s="34"/>
      <c r="V6" s="35"/>
      <c r="W6" s="98"/>
      <c r="X6" s="64"/>
      <c r="Z6" s="132"/>
      <c r="AA6" s="133"/>
      <c r="AB6" s="134"/>
      <c r="AD6" s="140"/>
      <c r="AE6" s="144"/>
      <c r="AF6" s="145"/>
    </row>
    <row r="7" spans="1:32" ht="12.75">
      <c r="A7" s="4" t="s">
        <v>62</v>
      </c>
      <c r="B7" s="8">
        <v>53.721273678092345</v>
      </c>
      <c r="C7" s="83">
        <v>0.7137943063235781</v>
      </c>
      <c r="D7" s="65">
        <v>28117</v>
      </c>
      <c r="E7" s="55"/>
      <c r="F7" s="35">
        <v>53.40504263663217</v>
      </c>
      <c r="G7" s="35">
        <v>0.8318661430551479</v>
      </c>
      <c r="H7" s="64">
        <v>24174</v>
      </c>
      <c r="I7" s="55"/>
      <c r="J7" s="8">
        <v>53.555201174135526</v>
      </c>
      <c r="K7" s="83">
        <v>0.8895517129892099</v>
      </c>
      <c r="L7" s="65">
        <v>25720</v>
      </c>
      <c r="M7" s="55"/>
      <c r="N7" s="35">
        <v>53.2116379945211</v>
      </c>
      <c r="O7" s="35">
        <v>0.9695253603150036</v>
      </c>
      <c r="P7" s="64">
        <v>14452</v>
      </c>
      <c r="Q7" s="55"/>
      <c r="R7" s="8">
        <v>53.40630965137816</v>
      </c>
      <c r="S7" s="8">
        <v>1.8937357289723593</v>
      </c>
      <c r="T7" s="65">
        <v>6097</v>
      </c>
      <c r="U7" s="55"/>
      <c r="V7" s="108">
        <v>53.011388181028614</v>
      </c>
      <c r="W7" s="35">
        <v>1.0157420104648942</v>
      </c>
      <c r="X7" s="64">
        <v>14102</v>
      </c>
      <c r="Y7" s="55"/>
      <c r="Z7" s="135">
        <v>55.229660790149275</v>
      </c>
      <c r="AA7" s="132">
        <v>1.231379503345476</v>
      </c>
      <c r="AB7" s="134">
        <v>9188</v>
      </c>
      <c r="AC7" s="55"/>
      <c r="AD7" s="326">
        <v>57.419598542393366</v>
      </c>
      <c r="AE7" s="140">
        <v>1.2751579242203825</v>
      </c>
      <c r="AF7" s="145">
        <v>9427</v>
      </c>
    </row>
    <row r="8" spans="2:32" ht="12.75">
      <c r="B8" s="4"/>
      <c r="F8" s="34"/>
      <c r="G8" s="36"/>
      <c r="H8" s="34"/>
      <c r="J8" s="4"/>
      <c r="N8" s="34"/>
      <c r="O8" s="36"/>
      <c r="P8" s="34"/>
      <c r="R8" s="65"/>
      <c r="V8" s="35"/>
      <c r="W8" s="35"/>
      <c r="X8" s="64"/>
      <c r="Z8" s="132"/>
      <c r="AA8" s="132"/>
      <c r="AB8" s="134"/>
      <c r="AD8" s="229"/>
      <c r="AE8" s="140"/>
      <c r="AF8" s="145"/>
    </row>
    <row r="9" spans="1:32" ht="25.5">
      <c r="A9" s="4" t="s">
        <v>73</v>
      </c>
      <c r="B9" s="105">
        <v>23.155089537077057</v>
      </c>
      <c r="C9" s="105">
        <v>0.6080787299771107</v>
      </c>
      <c r="D9" s="65">
        <v>28072</v>
      </c>
      <c r="F9" s="104">
        <v>23.273703746926163</v>
      </c>
      <c r="G9" s="104">
        <v>0.6669229519313582</v>
      </c>
      <c r="H9" s="64">
        <v>24174</v>
      </c>
      <c r="J9" s="105">
        <v>23.973266514451907</v>
      </c>
      <c r="K9" s="83">
        <v>0.6823010826617448</v>
      </c>
      <c r="L9" s="65">
        <v>25720</v>
      </c>
      <c r="N9" s="104">
        <v>23.18761396039181</v>
      </c>
      <c r="O9" s="35">
        <v>0.8317402992709919</v>
      </c>
      <c r="P9" s="64">
        <v>14452</v>
      </c>
      <c r="R9" s="100">
        <v>24.901300697444057</v>
      </c>
      <c r="S9" s="8">
        <v>1.5780367411416538</v>
      </c>
      <c r="T9" s="65">
        <v>6097</v>
      </c>
      <c r="V9" s="108">
        <v>25.777352843747508</v>
      </c>
      <c r="W9" s="35">
        <v>0.8565171753294631</v>
      </c>
      <c r="X9" s="64">
        <v>14102</v>
      </c>
      <c r="Z9" s="135">
        <v>25.894215599392982</v>
      </c>
      <c r="AA9" s="132">
        <v>1.0951954732216667</v>
      </c>
      <c r="AB9" s="134">
        <v>9188</v>
      </c>
      <c r="AD9" s="326">
        <v>26.480888300328246</v>
      </c>
      <c r="AE9" s="140">
        <v>1.1221321806932916</v>
      </c>
      <c r="AF9" s="145">
        <v>9427</v>
      </c>
    </row>
    <row r="10" spans="4:32" ht="12.75">
      <c r="D10" s="65"/>
      <c r="F10" s="36"/>
      <c r="G10" s="36"/>
      <c r="H10" s="64"/>
      <c r="K10" s="83"/>
      <c r="L10" s="65"/>
      <c r="N10" s="36"/>
      <c r="O10" s="35"/>
      <c r="P10" s="64"/>
      <c r="V10" s="101"/>
      <c r="W10" s="35"/>
      <c r="X10" s="64"/>
      <c r="Z10" s="136"/>
      <c r="AA10" s="132"/>
      <c r="AB10" s="134"/>
      <c r="AD10" s="229"/>
      <c r="AE10" s="140"/>
      <c r="AF10" s="145"/>
    </row>
    <row r="11" spans="1:32" ht="25.5">
      <c r="A11" s="4" t="s">
        <v>76</v>
      </c>
      <c r="B11" s="105">
        <v>58.63932271919172</v>
      </c>
      <c r="C11" s="105">
        <v>0.7224040193511847</v>
      </c>
      <c r="D11" s="65">
        <v>28072</v>
      </c>
      <c r="F11" s="104">
        <v>58.11196579390179</v>
      </c>
      <c r="G11" s="104">
        <v>0.7892242744609312</v>
      </c>
      <c r="H11" s="64">
        <v>24174</v>
      </c>
      <c r="J11" s="106">
        <v>59.78562558220239</v>
      </c>
      <c r="K11" s="83">
        <v>0.7711497531784346</v>
      </c>
      <c r="L11" s="65">
        <v>25720</v>
      </c>
      <c r="N11" s="104">
        <v>58.383287104895984</v>
      </c>
      <c r="O11" s="35">
        <v>0.979925714777206</v>
      </c>
      <c r="P11" s="64">
        <v>14452</v>
      </c>
      <c r="R11" s="100">
        <v>60.67279097531323</v>
      </c>
      <c r="S11" s="8">
        <v>1.825484677873714</v>
      </c>
      <c r="T11" s="65">
        <v>6097</v>
      </c>
      <c r="V11" s="108">
        <v>59.29712943804289</v>
      </c>
      <c r="W11" s="35">
        <v>0.963215914685744</v>
      </c>
      <c r="X11" s="64">
        <v>14102</v>
      </c>
      <c r="Z11" s="135">
        <v>60.912634863184344</v>
      </c>
      <c r="AA11" s="132">
        <v>1.2083212990363847</v>
      </c>
      <c r="AB11" s="134">
        <v>9188</v>
      </c>
      <c r="AD11" s="326">
        <v>61.92715275038944</v>
      </c>
      <c r="AE11" s="140">
        <v>1.2522102572742333</v>
      </c>
      <c r="AF11" s="145">
        <v>9427</v>
      </c>
    </row>
    <row r="12" spans="2:32" ht="12.75">
      <c r="B12" s="105"/>
      <c r="C12" s="105"/>
      <c r="D12" s="65"/>
      <c r="F12" s="104"/>
      <c r="G12" s="104"/>
      <c r="H12" s="64"/>
      <c r="J12" s="105"/>
      <c r="K12" s="83"/>
      <c r="L12" s="65"/>
      <c r="N12" s="104"/>
      <c r="O12" s="35"/>
      <c r="P12" s="64"/>
      <c r="S12" s="8"/>
      <c r="V12" s="101"/>
      <c r="W12" s="35"/>
      <c r="X12" s="64"/>
      <c r="Z12" s="136"/>
      <c r="AA12" s="132"/>
      <c r="AB12" s="134"/>
      <c r="AD12" s="229"/>
      <c r="AE12" s="140"/>
      <c r="AF12" s="145"/>
    </row>
    <row r="13" spans="1:32" ht="25.5">
      <c r="A13" s="4" t="s">
        <v>77</v>
      </c>
      <c r="B13" s="105">
        <v>41.19739628704112</v>
      </c>
      <c r="C13" s="105">
        <v>0.7095159918406324</v>
      </c>
      <c r="D13" s="65">
        <v>28072</v>
      </c>
      <c r="F13" s="104">
        <v>40.917702185182165</v>
      </c>
      <c r="G13" s="104">
        <v>0.7759881744139818</v>
      </c>
      <c r="H13" s="64">
        <v>24174</v>
      </c>
      <c r="J13" s="105">
        <v>42.00813664659202</v>
      </c>
      <c r="K13" s="83">
        <v>0.7888229340729254</v>
      </c>
      <c r="L13" s="65">
        <v>25720</v>
      </c>
      <c r="N13" s="104">
        <v>41.31261841227937</v>
      </c>
      <c r="O13" s="35">
        <v>0.970415697653614</v>
      </c>
      <c r="P13" s="64">
        <v>14452</v>
      </c>
      <c r="R13" s="8">
        <v>42.41140249217918</v>
      </c>
      <c r="S13" s="8">
        <v>1.8034306849164778</v>
      </c>
      <c r="T13" s="65">
        <v>6097</v>
      </c>
      <c r="V13" s="108">
        <v>42.602179688554806</v>
      </c>
      <c r="W13" s="35">
        <v>0.9683052985581533</v>
      </c>
      <c r="X13" s="64">
        <v>14102</v>
      </c>
      <c r="Z13" s="135">
        <v>43.84661439743734</v>
      </c>
      <c r="AA13" s="132">
        <v>1.240566962805211</v>
      </c>
      <c r="AB13" s="134">
        <v>9188</v>
      </c>
      <c r="AD13" s="326">
        <v>44.69469598092875</v>
      </c>
      <c r="AE13" s="140">
        <v>1.2644131470391395</v>
      </c>
      <c r="AF13" s="145">
        <v>9427</v>
      </c>
    </row>
    <row r="14" spans="2:32" ht="12.75">
      <c r="B14" s="8"/>
      <c r="C14" s="83"/>
      <c r="D14" s="63"/>
      <c r="E14" s="55"/>
      <c r="F14" s="35"/>
      <c r="G14" s="35"/>
      <c r="H14" s="41"/>
      <c r="I14" s="55"/>
      <c r="J14" s="8"/>
      <c r="K14" s="83"/>
      <c r="L14" s="63"/>
      <c r="M14" s="55"/>
      <c r="N14" s="35"/>
      <c r="O14" s="35"/>
      <c r="P14" s="41"/>
      <c r="Q14" s="55"/>
      <c r="S14" s="8"/>
      <c r="T14" s="63"/>
      <c r="U14" s="55"/>
      <c r="V14" s="35"/>
      <c r="W14" s="35"/>
      <c r="X14" s="103"/>
      <c r="Y14" s="55"/>
      <c r="Z14" s="132"/>
      <c r="AA14" s="132"/>
      <c r="AB14" s="137"/>
      <c r="AC14" s="55"/>
      <c r="AD14" s="229"/>
      <c r="AE14" s="140"/>
      <c r="AF14" s="146"/>
    </row>
    <row r="15" spans="1:32" ht="24.75" customHeight="1">
      <c r="A15" s="5" t="s">
        <v>86</v>
      </c>
      <c r="B15" s="8"/>
      <c r="C15" s="83"/>
      <c r="D15" s="65"/>
      <c r="E15" s="56"/>
      <c r="F15" s="35"/>
      <c r="G15" s="35"/>
      <c r="H15" s="64"/>
      <c r="I15" s="56"/>
      <c r="J15" s="8"/>
      <c r="K15" s="83"/>
      <c r="L15" s="65"/>
      <c r="M15" s="56"/>
      <c r="N15" s="35"/>
      <c r="O15" s="35"/>
      <c r="P15" s="64"/>
      <c r="Q15" s="56"/>
      <c r="S15" s="8"/>
      <c r="U15" s="56"/>
      <c r="V15" s="35"/>
      <c r="W15" s="35"/>
      <c r="X15" s="64"/>
      <c r="Y15" s="56"/>
      <c r="Z15" s="132"/>
      <c r="AA15" s="132"/>
      <c r="AB15" s="134"/>
      <c r="AC15" s="56"/>
      <c r="AD15" s="229"/>
      <c r="AE15" s="140"/>
      <c r="AF15" s="145"/>
    </row>
    <row r="16" spans="1:32" ht="12.75" customHeight="1">
      <c r="A16" s="107" t="s">
        <v>78</v>
      </c>
      <c r="B16" s="8">
        <v>48.997539334796116</v>
      </c>
      <c r="C16" s="83">
        <v>0.7357049943911527</v>
      </c>
      <c r="D16" s="65">
        <v>28072</v>
      </c>
      <c r="E16" s="55"/>
      <c r="F16" s="35">
        <v>49.287510757167894</v>
      </c>
      <c r="G16" s="35">
        <v>0.7966752620772191</v>
      </c>
      <c r="H16" s="64">
        <v>24174</v>
      </c>
      <c r="I16" s="55"/>
      <c r="J16" s="8">
        <v>48.46632442557422</v>
      </c>
      <c r="K16" s="83">
        <v>0.7909482824043401</v>
      </c>
      <c r="L16" s="65">
        <v>25720</v>
      </c>
      <c r="M16" s="55"/>
      <c r="N16" s="35">
        <v>49.34725013562569</v>
      </c>
      <c r="O16" s="35">
        <v>1.0008137359071085</v>
      </c>
      <c r="P16" s="64">
        <v>14452</v>
      </c>
      <c r="Q16" s="55"/>
      <c r="R16" s="8">
        <v>47.923484024195105</v>
      </c>
      <c r="S16" s="8">
        <v>1.831667620430867</v>
      </c>
      <c r="T16" s="65">
        <v>6097</v>
      </c>
      <c r="U16" s="55"/>
      <c r="V16" s="108">
        <v>48.40812236846273</v>
      </c>
      <c r="W16" s="35">
        <v>0.8984170863088679</v>
      </c>
      <c r="X16" s="64">
        <v>14102</v>
      </c>
      <c r="Y16" s="55"/>
      <c r="Z16" s="135">
        <v>46.93626428675178</v>
      </c>
      <c r="AA16" s="132">
        <v>1.2653670486727613</v>
      </c>
      <c r="AB16" s="134">
        <v>9188</v>
      </c>
      <c r="AC16" s="55"/>
      <c r="AD16" s="326">
        <v>44.87323639176635</v>
      </c>
      <c r="AE16" s="140">
        <v>1.2829707724744233</v>
      </c>
      <c r="AF16" s="145">
        <v>9427</v>
      </c>
    </row>
    <row r="17" spans="1:32" ht="12.75" customHeight="1">
      <c r="A17" s="107" t="s">
        <v>79</v>
      </c>
      <c r="B17" s="8">
        <v>9.805064378162783</v>
      </c>
      <c r="C17" s="83">
        <v>0.4376604530674193</v>
      </c>
      <c r="D17" s="65">
        <v>28072</v>
      </c>
      <c r="E17" s="55"/>
      <c r="F17" s="35">
        <v>9.794787057649947</v>
      </c>
      <c r="G17" s="35">
        <v>0.47366221609572</v>
      </c>
      <c r="H17" s="64">
        <v>24174</v>
      </c>
      <c r="I17" s="55"/>
      <c r="J17" s="8">
        <v>9.52553892783384</v>
      </c>
      <c r="K17" s="83">
        <v>0.4646118322065824</v>
      </c>
      <c r="L17" s="65">
        <v>25720</v>
      </c>
      <c r="M17" s="55"/>
      <c r="N17" s="35">
        <v>9.340131452094932</v>
      </c>
      <c r="O17" s="35">
        <v>0.5825112294041501</v>
      </c>
      <c r="P17" s="64">
        <v>14452</v>
      </c>
      <c r="Q17" s="55"/>
      <c r="R17" s="8">
        <v>9.665113483625765</v>
      </c>
      <c r="S17" s="8">
        <v>1.0833848202032632</v>
      </c>
      <c r="T17" s="65">
        <v>6097</v>
      </c>
      <c r="U17" s="55"/>
      <c r="V17" s="101">
        <v>8.989697942982476</v>
      </c>
      <c r="W17" s="35">
        <v>0.4927036778053733</v>
      </c>
      <c r="X17" s="64">
        <v>14102</v>
      </c>
      <c r="Y17" s="55"/>
      <c r="Z17" s="136">
        <v>9.217121315810743</v>
      </c>
      <c r="AA17" s="132">
        <v>0.7334372727334229</v>
      </c>
      <c r="AB17" s="134">
        <v>9188</v>
      </c>
      <c r="AC17" s="55"/>
      <c r="AD17" s="229">
        <v>10.432067627304745</v>
      </c>
      <c r="AE17" s="140">
        <v>0.7885028895010513</v>
      </c>
      <c r="AF17" s="145">
        <v>9427</v>
      </c>
    </row>
    <row r="18" spans="1:32" ht="12.75" customHeight="1">
      <c r="A18" s="107" t="s">
        <v>80</v>
      </c>
      <c r="B18" s="8">
        <v>10.26366710243</v>
      </c>
      <c r="C18" s="83">
        <v>0.44663879392627415</v>
      </c>
      <c r="D18" s="65">
        <v>28072</v>
      </c>
      <c r="E18" s="55"/>
      <c r="F18" s="35">
        <v>10.25211867165932</v>
      </c>
      <c r="G18" s="35">
        <v>0.4833640424311527</v>
      </c>
      <c r="H18" s="64">
        <v>24174</v>
      </c>
      <c r="I18" s="55"/>
      <c r="J18" s="8">
        <v>10.225130832986205</v>
      </c>
      <c r="K18" s="83">
        <v>0.47950629440787473</v>
      </c>
      <c r="L18" s="65">
        <v>25720</v>
      </c>
      <c r="M18" s="55"/>
      <c r="N18" s="35">
        <v>10.307883743888523</v>
      </c>
      <c r="O18" s="35">
        <v>0.6086703640804689</v>
      </c>
      <c r="P18" s="64">
        <v>14452</v>
      </c>
      <c r="Q18" s="55"/>
      <c r="R18" s="8">
        <v>10.338841162220305</v>
      </c>
      <c r="S18" s="8">
        <v>1.1163223532273996</v>
      </c>
      <c r="T18" s="65">
        <v>6097</v>
      </c>
      <c r="U18" s="55"/>
      <c r="V18" s="101">
        <v>9.582098030204989</v>
      </c>
      <c r="W18" s="35">
        <v>0.4963012553929529</v>
      </c>
      <c r="X18" s="64">
        <v>14102</v>
      </c>
      <c r="Y18" s="55"/>
      <c r="Z18" s="136">
        <v>10.223462383225877</v>
      </c>
      <c r="AA18" s="132">
        <v>0.7681460075082356</v>
      </c>
      <c r="AB18" s="134">
        <v>9188</v>
      </c>
      <c r="AC18" s="55"/>
      <c r="AD18" s="229">
        <v>10.043217090455556</v>
      </c>
      <c r="AE18" s="140">
        <v>0.775345375255361</v>
      </c>
      <c r="AF18" s="145">
        <v>9427</v>
      </c>
    </row>
    <row r="19" spans="1:32" ht="12.75" customHeight="1">
      <c r="A19" s="107" t="s">
        <v>81</v>
      </c>
      <c r="B19" s="8">
        <v>7.778639647533816</v>
      </c>
      <c r="C19" s="83">
        <v>0.39417456127897177</v>
      </c>
      <c r="D19" s="65">
        <v>28072</v>
      </c>
      <c r="E19" s="55"/>
      <c r="F19" s="35">
        <v>7.391879766596712</v>
      </c>
      <c r="G19" s="35">
        <v>0.41692449054490943</v>
      </c>
      <c r="H19" s="64">
        <v>24174</v>
      </c>
      <c r="I19" s="55"/>
      <c r="J19" s="8">
        <v>7.809739299153797</v>
      </c>
      <c r="K19" s="83">
        <v>0.4246618771231154</v>
      </c>
      <c r="L19" s="65">
        <v>25720</v>
      </c>
      <c r="M19" s="55"/>
      <c r="N19" s="35">
        <v>7.817120707999</v>
      </c>
      <c r="O19" s="35">
        <v>0.5373642977874034</v>
      </c>
      <c r="P19" s="64">
        <v>14452</v>
      </c>
      <c r="Q19" s="55"/>
      <c r="R19" s="8">
        <v>7.171260632514809</v>
      </c>
      <c r="S19" s="8">
        <v>0.9459986038268902</v>
      </c>
      <c r="T19" s="65">
        <v>6097</v>
      </c>
      <c r="U19" s="55"/>
      <c r="V19" s="101">
        <v>7.242728814602302</v>
      </c>
      <c r="W19" s="35">
        <v>0.43238726080136036</v>
      </c>
      <c r="X19" s="64">
        <v>14102</v>
      </c>
      <c r="Y19" s="55"/>
      <c r="Z19" s="136">
        <v>7.728936414818481</v>
      </c>
      <c r="AA19" s="132">
        <v>0.6771049370436031</v>
      </c>
      <c r="AB19" s="134">
        <v>9188</v>
      </c>
      <c r="AC19" s="55"/>
      <c r="AD19" s="229">
        <v>8.170590590144874</v>
      </c>
      <c r="AE19" s="140">
        <v>0.7065769051891033</v>
      </c>
      <c r="AF19" s="145">
        <v>9427</v>
      </c>
    </row>
    <row r="20" spans="1:32" ht="12.75" customHeight="1">
      <c r="A20" s="107" t="s">
        <v>82</v>
      </c>
      <c r="B20" s="8">
        <v>14.279664756678079</v>
      </c>
      <c r="C20" s="83">
        <v>0.5148988722690842</v>
      </c>
      <c r="D20" s="65">
        <v>28072</v>
      </c>
      <c r="E20" s="55"/>
      <c r="F20" s="35">
        <v>14.667477213274651</v>
      </c>
      <c r="G20" s="35">
        <v>0.5637550288894735</v>
      </c>
      <c r="H20" s="64">
        <v>24174</v>
      </c>
      <c r="I20" s="55"/>
      <c r="J20" s="8">
        <v>14.839116719583995</v>
      </c>
      <c r="K20" s="83">
        <v>0.5626088886156957</v>
      </c>
      <c r="L20" s="65">
        <v>25720</v>
      </c>
      <c r="M20" s="55"/>
      <c r="N20" s="35">
        <v>14.389331755862603</v>
      </c>
      <c r="O20" s="35">
        <v>0.7025941372009017</v>
      </c>
      <c r="P20" s="64">
        <v>14452</v>
      </c>
      <c r="Q20" s="55"/>
      <c r="R20" s="100">
        <v>16.099937750845438</v>
      </c>
      <c r="S20" s="8">
        <v>1.3475495881641733</v>
      </c>
      <c r="T20" s="65">
        <v>6097</v>
      </c>
      <c r="U20" s="55"/>
      <c r="V20" s="108">
        <v>15.40668670977897</v>
      </c>
      <c r="W20" s="35">
        <v>0.5990325331555635</v>
      </c>
      <c r="X20" s="64">
        <v>14102</v>
      </c>
      <c r="Y20" s="55"/>
      <c r="Z20" s="135">
        <v>15.556095634495707</v>
      </c>
      <c r="AA20" s="132">
        <v>0.9189625320985071</v>
      </c>
      <c r="AB20" s="134">
        <v>9188</v>
      </c>
      <c r="AC20" s="55"/>
      <c r="AD20" s="326">
        <v>16.24288864292833</v>
      </c>
      <c r="AE20" s="140">
        <v>0.9514463331727369</v>
      </c>
      <c r="AF20" s="145">
        <v>9427</v>
      </c>
    </row>
    <row r="21" spans="1:32" ht="12.75" customHeight="1">
      <c r="A21" s="107" t="s">
        <v>83</v>
      </c>
      <c r="B21" s="8">
        <v>8.875424780399216</v>
      </c>
      <c r="C21" s="83">
        <v>0.4185364985017568</v>
      </c>
      <c r="D21" s="65">
        <v>28072</v>
      </c>
      <c r="E21" s="55"/>
      <c r="F21" s="35">
        <v>8.606226533651478</v>
      </c>
      <c r="G21" s="35">
        <v>0.44691004509617294</v>
      </c>
      <c r="H21" s="64">
        <v>24174</v>
      </c>
      <c r="I21" s="55"/>
      <c r="J21" s="8">
        <v>9.13414979486793</v>
      </c>
      <c r="K21" s="83">
        <v>0.4559496610831397</v>
      </c>
      <c r="L21" s="65">
        <v>25720</v>
      </c>
      <c r="M21" s="55"/>
      <c r="N21" s="35">
        <v>8.798282204529261</v>
      </c>
      <c r="O21" s="35">
        <v>0.5670491689463262</v>
      </c>
      <c r="P21" s="64">
        <v>14452</v>
      </c>
      <c r="Q21" s="55"/>
      <c r="R21" s="8">
        <v>8.801362946598573</v>
      </c>
      <c r="S21" s="8">
        <v>1.0387730050814845</v>
      </c>
      <c r="T21" s="65">
        <v>6097</v>
      </c>
      <c r="U21" s="55"/>
      <c r="V21" s="108">
        <v>10.37066613396854</v>
      </c>
      <c r="W21" s="35">
        <v>0.5045406493437623</v>
      </c>
      <c r="X21" s="64">
        <v>14102</v>
      </c>
      <c r="Y21" s="55"/>
      <c r="Z21" s="135">
        <v>10.338119964897409</v>
      </c>
      <c r="AA21" s="132">
        <v>0.7719480137645149</v>
      </c>
      <c r="AB21" s="134">
        <v>9188</v>
      </c>
      <c r="AC21" s="55"/>
      <c r="AD21" s="326">
        <v>10.237999657399792</v>
      </c>
      <c r="AE21" s="140">
        <v>0.7819799795819121</v>
      </c>
      <c r="AF21" s="145">
        <v>9427</v>
      </c>
    </row>
    <row r="22" spans="1:32" ht="12.75">
      <c r="A22" s="97"/>
      <c r="B22" s="17"/>
      <c r="C22" s="17"/>
      <c r="D22" s="14"/>
      <c r="E22" s="14"/>
      <c r="F22" s="32"/>
      <c r="G22" s="33"/>
      <c r="H22" s="39"/>
      <c r="I22" s="14"/>
      <c r="J22" s="17"/>
      <c r="K22" s="17"/>
      <c r="L22" s="14"/>
      <c r="M22" s="14"/>
      <c r="N22" s="32"/>
      <c r="O22" s="33"/>
      <c r="P22" s="40"/>
      <c r="Q22" s="14"/>
      <c r="R22" s="31"/>
      <c r="S22" s="15"/>
      <c r="T22" s="72"/>
      <c r="U22" s="14"/>
      <c r="V22" s="102"/>
      <c r="W22" s="32"/>
      <c r="X22" s="73"/>
      <c r="Y22" s="14"/>
      <c r="Z22" s="138"/>
      <c r="AA22" s="139"/>
      <c r="AB22" s="131"/>
      <c r="AC22" s="14"/>
      <c r="AD22" s="147"/>
      <c r="AE22" s="148"/>
      <c r="AF22" s="143"/>
    </row>
    <row r="23" spans="1:32" ht="12.75">
      <c r="A23" s="22" t="s">
        <v>60</v>
      </c>
      <c r="F23" s="49"/>
      <c r="G23" s="84"/>
      <c r="H23" s="50"/>
      <c r="N23" s="84"/>
      <c r="O23" s="84"/>
      <c r="P23" s="50"/>
      <c r="R23" s="52"/>
      <c r="S23" s="52"/>
      <c r="T23" s="85"/>
      <c r="V23" s="52"/>
      <c r="W23" s="52"/>
      <c r="X23" s="85"/>
      <c r="Z23" s="52"/>
      <c r="AA23" s="52"/>
      <c r="AB23" s="85"/>
      <c r="AD23" s="52"/>
      <c r="AE23" s="52"/>
      <c r="AF23" s="85"/>
    </row>
    <row r="24" spans="1:16" ht="12.75">
      <c r="A24" s="13" t="s">
        <v>66</v>
      </c>
      <c r="F24" s="84"/>
      <c r="G24" s="84"/>
      <c r="H24" s="50"/>
      <c r="N24" s="84"/>
      <c r="O24" s="84"/>
      <c r="P24" s="50"/>
    </row>
    <row r="25" spans="6:16" ht="12.75">
      <c r="F25" s="84"/>
      <c r="G25" s="84"/>
      <c r="H25" s="50"/>
      <c r="N25" s="84"/>
      <c r="O25" s="84"/>
      <c r="P25" s="50"/>
    </row>
    <row r="26" spans="1:16" ht="38.25">
      <c r="A26" s="4" t="s">
        <v>87</v>
      </c>
      <c r="F26" s="84"/>
      <c r="G26" s="84"/>
      <c r="H26" s="50"/>
      <c r="N26" s="84"/>
      <c r="O26" s="84"/>
      <c r="P26" s="50"/>
    </row>
    <row r="27" spans="1:16" ht="12.75">
      <c r="A27" s="51"/>
      <c r="F27" s="84"/>
      <c r="G27" s="84"/>
      <c r="H27" s="50"/>
      <c r="N27" s="84"/>
      <c r="O27" s="84"/>
      <c r="P27" s="50"/>
    </row>
  </sheetData>
  <sheetProtection/>
  <protectedRanges>
    <protectedRange sqref="H9:H10" name="Sample size_5_2_1"/>
  </protectedRanges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21">
    <cfRule type="expression" priority="19" dxfId="10" stopIfTrue="1">
      <formula>Overview!#REF!="*"</formula>
    </cfRule>
  </conditionalFormatting>
  <printOptions/>
  <pageMargins left="0.7086614173228347" right="0.4330708661417323" top="0.7480314960629921" bottom="0.7480314960629921" header="0.31496062992125984" footer="0.31496062992125984"/>
  <pageSetup fitToHeight="1" fitToWidth="1" horizontalDpi="600" verticalDpi="600" orientation="landscape" paperSize="8" scale="58" r:id="rId1"/>
  <headerFooter>
    <oddHeader xml:space="preserve">&amp;C&amp;"Calibri,Bold"&amp;KFF0000RESTRICTED UNTIL 9.30AM 21ST MARCH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5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1.375" style="1" customWidth="1"/>
    <col min="2" max="3" width="8.625" style="11" customWidth="1"/>
    <col min="4" max="4" width="10.625" style="4" customWidth="1"/>
    <col min="5" max="5" width="1.625" style="4" customWidth="1"/>
    <col min="6" max="7" width="8.625" style="11" customWidth="1"/>
    <col min="8" max="8" width="10.625" style="4" customWidth="1"/>
    <col min="9" max="9" width="1.625" style="4" customWidth="1"/>
    <col min="10" max="11" width="8.625" style="11" customWidth="1"/>
    <col min="12" max="12" width="10.625" style="4" customWidth="1"/>
    <col min="13" max="13" width="1.625" style="4" customWidth="1"/>
    <col min="14" max="15" width="8.625" style="11" customWidth="1"/>
    <col min="16" max="16" width="10.625" style="4" customWidth="1"/>
    <col min="17" max="17" width="1.625" style="4" customWidth="1"/>
    <col min="18" max="18" width="8.625" style="8" customWidth="1"/>
    <col min="19" max="19" width="8.625" style="10" customWidth="1"/>
    <col min="20" max="20" width="10.625" style="13" customWidth="1"/>
    <col min="21" max="21" width="1.625" style="4" customWidth="1"/>
    <col min="22" max="22" width="8.625" style="8" customWidth="1"/>
    <col min="23" max="23" width="8.625" style="10" customWidth="1"/>
    <col min="24" max="24" width="10.625" style="65" customWidth="1"/>
    <col min="25" max="25" width="1.625" style="4" customWidth="1"/>
    <col min="26" max="26" width="8.625" style="8" customWidth="1"/>
    <col min="27" max="27" width="8.625" style="10" customWidth="1"/>
    <col min="28" max="28" width="10.625" style="65" customWidth="1"/>
    <col min="29" max="29" width="1.625" style="4" customWidth="1"/>
    <col min="30" max="30" width="8.625" style="8" customWidth="1"/>
    <col min="31" max="31" width="8.625" style="10" customWidth="1"/>
    <col min="32" max="32" width="10.625" style="65" customWidth="1"/>
    <col min="33" max="16384" width="9.00390625" style="1" customWidth="1"/>
  </cols>
  <sheetData>
    <row r="2" spans="1:29" ht="12.75">
      <c r="A2" s="6" t="s">
        <v>71</v>
      </c>
      <c r="B2" s="74"/>
      <c r="C2" s="74"/>
      <c r="D2" s="3"/>
      <c r="E2" s="3"/>
      <c r="F2" s="74"/>
      <c r="G2" s="74"/>
      <c r="H2" s="3"/>
      <c r="I2" s="3"/>
      <c r="J2" s="74"/>
      <c r="K2" s="74"/>
      <c r="L2" s="3"/>
      <c r="M2" s="3"/>
      <c r="N2" s="74"/>
      <c r="O2" s="74"/>
      <c r="P2" s="3"/>
      <c r="Q2" s="3"/>
      <c r="U2" s="3"/>
      <c r="Y2" s="3"/>
      <c r="AC2" s="3"/>
    </row>
    <row r="3" ht="12.75">
      <c r="A3" s="4"/>
    </row>
    <row r="4" spans="1:32" ht="12.75" customHeight="1">
      <c r="A4" s="18"/>
      <c r="B4" s="282" t="s">
        <v>55</v>
      </c>
      <c r="C4" s="282"/>
      <c r="D4" s="282"/>
      <c r="E4" s="47"/>
      <c r="F4" s="281" t="s">
        <v>56</v>
      </c>
      <c r="G4" s="281"/>
      <c r="H4" s="281"/>
      <c r="I4" s="47"/>
      <c r="J4" s="282" t="s">
        <v>57</v>
      </c>
      <c r="K4" s="282"/>
      <c r="L4" s="282"/>
      <c r="M4" s="47"/>
      <c r="N4" s="281" t="s">
        <v>58</v>
      </c>
      <c r="O4" s="281"/>
      <c r="P4" s="281"/>
      <c r="Q4" s="47"/>
      <c r="R4" s="282" t="s">
        <v>59</v>
      </c>
      <c r="S4" s="282"/>
      <c r="T4" s="282"/>
      <c r="U4" s="47"/>
      <c r="V4" s="281" t="s">
        <v>75</v>
      </c>
      <c r="W4" s="281"/>
      <c r="X4" s="281"/>
      <c r="Y4" s="47"/>
      <c r="Z4" s="284" t="s">
        <v>85</v>
      </c>
      <c r="AA4" s="284"/>
      <c r="AB4" s="284"/>
      <c r="AC4" s="47"/>
      <c r="AD4" s="283" t="s">
        <v>143</v>
      </c>
      <c r="AE4" s="283"/>
      <c r="AF4" s="283"/>
    </row>
    <row r="5" spans="1:32" ht="25.5">
      <c r="A5" s="18"/>
      <c r="B5" s="23" t="s">
        <v>0</v>
      </c>
      <c r="C5" s="24" t="s">
        <v>54</v>
      </c>
      <c r="D5" s="92" t="s">
        <v>1</v>
      </c>
      <c r="E5" s="25"/>
      <c r="F5" s="37" t="s">
        <v>0</v>
      </c>
      <c r="G5" s="38" t="s">
        <v>54</v>
      </c>
      <c r="H5" s="93" t="s">
        <v>1</v>
      </c>
      <c r="I5" s="25"/>
      <c r="J5" s="23" t="s">
        <v>0</v>
      </c>
      <c r="K5" s="24" t="s">
        <v>54</v>
      </c>
      <c r="L5" s="92" t="s">
        <v>1</v>
      </c>
      <c r="M5" s="25"/>
      <c r="N5" s="37" t="s">
        <v>0</v>
      </c>
      <c r="O5" s="38" t="s">
        <v>54</v>
      </c>
      <c r="P5" s="93" t="s">
        <v>1</v>
      </c>
      <c r="Q5" s="25"/>
      <c r="R5" s="43" t="s">
        <v>70</v>
      </c>
      <c r="S5" s="24" t="s">
        <v>54</v>
      </c>
      <c r="T5" s="92" t="s">
        <v>1</v>
      </c>
      <c r="U5" s="25"/>
      <c r="V5" s="99" t="s">
        <v>63</v>
      </c>
      <c r="W5" s="33" t="s">
        <v>54</v>
      </c>
      <c r="X5" s="73" t="s">
        <v>1</v>
      </c>
      <c r="Y5" s="16"/>
      <c r="Z5" s="119" t="s">
        <v>63</v>
      </c>
      <c r="AA5" s="120" t="s">
        <v>54</v>
      </c>
      <c r="AB5" s="121" t="s">
        <v>1</v>
      </c>
      <c r="AC5" s="16"/>
      <c r="AD5" s="118" t="s">
        <v>63</v>
      </c>
      <c r="AE5" s="111" t="s">
        <v>54</v>
      </c>
      <c r="AF5" s="112" t="s">
        <v>1</v>
      </c>
    </row>
    <row r="6" spans="1:32" ht="12.75">
      <c r="A6" s="5" t="s">
        <v>9</v>
      </c>
      <c r="F6" s="35"/>
      <c r="G6" s="35"/>
      <c r="H6" s="64"/>
      <c r="N6" s="35"/>
      <c r="O6" s="36"/>
      <c r="P6" s="34"/>
      <c r="T6" s="65"/>
      <c r="V6" s="35"/>
      <c r="W6" s="98"/>
      <c r="X6" s="64"/>
      <c r="Z6" s="49"/>
      <c r="AA6" s="122"/>
      <c r="AB6" s="123"/>
      <c r="AD6" s="113"/>
      <c r="AE6" s="114"/>
      <c r="AF6" s="115"/>
    </row>
    <row r="7" spans="1:32" ht="12.75">
      <c r="A7" s="4" t="s">
        <v>29</v>
      </c>
      <c r="B7" s="8" t="s">
        <v>67</v>
      </c>
      <c r="C7" s="11" t="s">
        <v>74</v>
      </c>
      <c r="D7" s="11" t="s">
        <v>74</v>
      </c>
      <c r="E7" s="55"/>
      <c r="F7" s="35" t="s">
        <v>67</v>
      </c>
      <c r="G7" s="35" t="s">
        <v>74</v>
      </c>
      <c r="H7" s="35" t="s">
        <v>74</v>
      </c>
      <c r="I7" s="55"/>
      <c r="J7" s="8" t="s">
        <v>67</v>
      </c>
      <c r="K7" s="11" t="s">
        <v>74</v>
      </c>
      <c r="L7" s="11" t="s">
        <v>74</v>
      </c>
      <c r="M7" s="55"/>
      <c r="N7" s="35" t="s">
        <v>67</v>
      </c>
      <c r="O7" s="35" t="s">
        <v>74</v>
      </c>
      <c r="P7" s="35" t="s">
        <v>74</v>
      </c>
      <c r="Q7" s="55"/>
      <c r="R7" s="86">
        <v>48.98710865561694</v>
      </c>
      <c r="S7" s="8">
        <v>6.529724980329217</v>
      </c>
      <c r="T7" s="65">
        <v>515</v>
      </c>
      <c r="U7" s="55"/>
      <c r="V7" s="35">
        <v>46.12253190954114</v>
      </c>
      <c r="W7" s="35">
        <v>3.3273745271699298</v>
      </c>
      <c r="X7" s="64">
        <v>1311</v>
      </c>
      <c r="Y7" s="55"/>
      <c r="Z7" s="49">
        <v>44.22205269968058</v>
      </c>
      <c r="AA7" s="49">
        <v>3.8491986673238117</v>
      </c>
      <c r="AB7" s="123">
        <v>938</v>
      </c>
      <c r="AC7" s="55"/>
      <c r="AD7" s="228">
        <v>49.9025784043832</v>
      </c>
      <c r="AE7" s="113">
        <v>3.97492665736317</v>
      </c>
      <c r="AF7" s="115">
        <v>992</v>
      </c>
    </row>
    <row r="8" spans="1:32" ht="12.75">
      <c r="A8" s="7">
        <v>2</v>
      </c>
      <c r="B8" s="8" t="s">
        <v>67</v>
      </c>
      <c r="C8" s="11" t="s">
        <v>74</v>
      </c>
      <c r="D8" s="11" t="s">
        <v>74</v>
      </c>
      <c r="E8" s="55"/>
      <c r="F8" s="35" t="s">
        <v>67</v>
      </c>
      <c r="G8" s="35" t="s">
        <v>74</v>
      </c>
      <c r="H8" s="35" t="s">
        <v>74</v>
      </c>
      <c r="I8" s="55"/>
      <c r="J8" s="8" t="s">
        <v>67</v>
      </c>
      <c r="K8" s="11" t="s">
        <v>74</v>
      </c>
      <c r="L8" s="11" t="s">
        <v>74</v>
      </c>
      <c r="M8" s="55"/>
      <c r="N8" s="35" t="s">
        <v>67</v>
      </c>
      <c r="O8" s="35" t="s">
        <v>74</v>
      </c>
      <c r="P8" s="35" t="s">
        <v>74</v>
      </c>
      <c r="Q8" s="55"/>
      <c r="R8" s="86">
        <v>50.884086444007856</v>
      </c>
      <c r="S8" s="8">
        <v>6.5555522804416455</v>
      </c>
      <c r="T8" s="65">
        <v>511</v>
      </c>
      <c r="U8" s="55"/>
      <c r="V8" s="35">
        <v>48.01198840036592</v>
      </c>
      <c r="W8" s="35">
        <v>3.2550683107002847</v>
      </c>
      <c r="X8" s="64">
        <v>1376</v>
      </c>
      <c r="Z8" s="49">
        <v>51.222710169387376</v>
      </c>
      <c r="AA8" s="49">
        <v>3.8333492455113394</v>
      </c>
      <c r="AB8" s="123">
        <v>958</v>
      </c>
      <c r="AD8" s="228">
        <v>48.90369686227283</v>
      </c>
      <c r="AE8" s="113">
        <v>4.106515856375142</v>
      </c>
      <c r="AF8" s="115">
        <v>929</v>
      </c>
    </row>
    <row r="9" spans="1:32" ht="12.75">
      <c r="A9" s="7">
        <v>3</v>
      </c>
      <c r="B9" s="8" t="s">
        <v>67</v>
      </c>
      <c r="C9" s="11" t="s">
        <v>74</v>
      </c>
      <c r="D9" s="11" t="s">
        <v>74</v>
      </c>
      <c r="E9" s="56"/>
      <c r="F9" s="35" t="s">
        <v>67</v>
      </c>
      <c r="G9" s="35" t="s">
        <v>74</v>
      </c>
      <c r="H9" s="35" t="s">
        <v>74</v>
      </c>
      <c r="I9" s="56"/>
      <c r="J9" s="8" t="s">
        <v>67</v>
      </c>
      <c r="K9" s="11" t="s">
        <v>74</v>
      </c>
      <c r="L9" s="11" t="s">
        <v>74</v>
      </c>
      <c r="M9" s="56"/>
      <c r="N9" s="35" t="s">
        <v>67</v>
      </c>
      <c r="O9" s="35" t="s">
        <v>74</v>
      </c>
      <c r="P9" s="35" t="s">
        <v>74</v>
      </c>
      <c r="Q9" s="56"/>
      <c r="R9" s="86">
        <v>49.07251264755481</v>
      </c>
      <c r="S9" s="8">
        <v>6.2288043299332685</v>
      </c>
      <c r="T9" s="65">
        <v>566</v>
      </c>
      <c r="U9" s="56"/>
      <c r="V9" s="35">
        <v>48.25119857978821</v>
      </c>
      <c r="W9" s="35">
        <v>3.4603771108357044</v>
      </c>
      <c r="X9" s="64">
        <v>1218</v>
      </c>
      <c r="Z9" s="49">
        <v>50.677227522133016</v>
      </c>
      <c r="AA9" s="49">
        <v>3.951372094461501</v>
      </c>
      <c r="AB9" s="123">
        <v>902</v>
      </c>
      <c r="AD9" s="228">
        <v>55.05293662585187</v>
      </c>
      <c r="AE9" s="113">
        <v>4.222766384773157</v>
      </c>
      <c r="AF9" s="115">
        <v>870</v>
      </c>
    </row>
    <row r="10" spans="1:32" ht="12.75">
      <c r="A10" s="7">
        <v>4</v>
      </c>
      <c r="B10" s="8" t="s">
        <v>67</v>
      </c>
      <c r="C10" s="11" t="s">
        <v>74</v>
      </c>
      <c r="D10" s="11" t="s">
        <v>74</v>
      </c>
      <c r="E10" s="55"/>
      <c r="F10" s="35" t="s">
        <v>67</v>
      </c>
      <c r="G10" s="35" t="s">
        <v>74</v>
      </c>
      <c r="H10" s="35" t="s">
        <v>74</v>
      </c>
      <c r="I10" s="55"/>
      <c r="J10" s="8" t="s">
        <v>67</v>
      </c>
      <c r="K10" s="11" t="s">
        <v>74</v>
      </c>
      <c r="L10" s="11" t="s">
        <v>74</v>
      </c>
      <c r="M10" s="55"/>
      <c r="N10" s="35" t="s">
        <v>67</v>
      </c>
      <c r="O10" s="35" t="s">
        <v>74</v>
      </c>
      <c r="P10" s="35" t="s">
        <v>74</v>
      </c>
      <c r="Q10" s="55"/>
      <c r="R10" s="86">
        <v>50.887573964497044</v>
      </c>
      <c r="S10" s="8">
        <v>5.621170988625131</v>
      </c>
      <c r="T10" s="65">
        <v>695</v>
      </c>
      <c r="U10" s="55"/>
      <c r="V10" s="35">
        <v>53.55004810541828</v>
      </c>
      <c r="W10" s="35">
        <v>3.186365742820751</v>
      </c>
      <c r="X10" s="64">
        <v>1431</v>
      </c>
      <c r="Y10" s="55"/>
      <c r="Z10" s="49">
        <v>55.03939881394272</v>
      </c>
      <c r="AA10" s="49">
        <v>3.916444596691484</v>
      </c>
      <c r="AB10" s="123">
        <v>909</v>
      </c>
      <c r="AC10" s="55"/>
      <c r="AD10" s="228">
        <v>56.14401384362977</v>
      </c>
      <c r="AE10" s="113">
        <v>4.2244861603486505</v>
      </c>
      <c r="AF10" s="115">
        <v>865</v>
      </c>
    </row>
    <row r="11" spans="1:32" ht="12.75">
      <c r="A11" s="7">
        <v>5</v>
      </c>
      <c r="B11" s="8" t="s">
        <v>67</v>
      </c>
      <c r="C11" s="11" t="s">
        <v>74</v>
      </c>
      <c r="D11" s="11" t="s">
        <v>74</v>
      </c>
      <c r="E11" s="55"/>
      <c r="F11" s="35" t="s">
        <v>67</v>
      </c>
      <c r="G11" s="35" t="s">
        <v>74</v>
      </c>
      <c r="H11" s="35" t="s">
        <v>74</v>
      </c>
      <c r="I11" s="55"/>
      <c r="J11" s="8" t="s">
        <v>67</v>
      </c>
      <c r="K11" s="11" t="s">
        <v>74</v>
      </c>
      <c r="L11" s="11" t="s">
        <v>74</v>
      </c>
      <c r="M11" s="55"/>
      <c r="N11" s="35" t="s">
        <v>67</v>
      </c>
      <c r="O11" s="35" t="s">
        <v>74</v>
      </c>
      <c r="P11" s="35" t="s">
        <v>74</v>
      </c>
      <c r="Q11" s="55"/>
      <c r="R11" s="86">
        <v>51.06382978723404</v>
      </c>
      <c r="S11" s="8">
        <v>6.019397174864874</v>
      </c>
      <c r="T11" s="65">
        <v>606</v>
      </c>
      <c r="U11" s="55"/>
      <c r="V11" s="35">
        <v>54.43500221125341</v>
      </c>
      <c r="W11" s="35">
        <v>3.093390417251886</v>
      </c>
      <c r="X11" s="64">
        <v>1514</v>
      </c>
      <c r="Y11" s="56"/>
      <c r="Z11" s="49">
        <v>54.23105641861097</v>
      </c>
      <c r="AA11" s="49">
        <v>4.000136334168722</v>
      </c>
      <c r="AB11" s="123">
        <v>874</v>
      </c>
      <c r="AC11" s="56"/>
      <c r="AD11" s="228">
        <v>55.46507581964914</v>
      </c>
      <c r="AE11" s="113">
        <v>4.157401181920706</v>
      </c>
      <c r="AF11" s="115">
        <v>896</v>
      </c>
    </row>
    <row r="12" spans="1:32" ht="12.75">
      <c r="A12" s="7">
        <v>6</v>
      </c>
      <c r="B12" s="8" t="s">
        <v>67</v>
      </c>
      <c r="C12" s="11" t="s">
        <v>74</v>
      </c>
      <c r="D12" s="11" t="s">
        <v>74</v>
      </c>
      <c r="E12" s="55"/>
      <c r="F12" s="35" t="s">
        <v>67</v>
      </c>
      <c r="G12" s="35" t="s">
        <v>74</v>
      </c>
      <c r="H12" s="35" t="s">
        <v>74</v>
      </c>
      <c r="I12" s="55"/>
      <c r="J12" s="8" t="s">
        <v>67</v>
      </c>
      <c r="K12" s="11" t="s">
        <v>74</v>
      </c>
      <c r="L12" s="11" t="s">
        <v>74</v>
      </c>
      <c r="M12" s="55"/>
      <c r="N12" s="35" t="s">
        <v>67</v>
      </c>
      <c r="O12" s="35" t="s">
        <v>74</v>
      </c>
      <c r="P12" s="35" t="s">
        <v>74</v>
      </c>
      <c r="Q12" s="55"/>
      <c r="R12" s="86">
        <v>57.22222222222222</v>
      </c>
      <c r="S12" s="8">
        <v>5.619990030231715</v>
      </c>
      <c r="T12" s="65">
        <v>681</v>
      </c>
      <c r="U12" s="55"/>
      <c r="V12" s="35">
        <v>53.021132951025876</v>
      </c>
      <c r="W12" s="35">
        <v>3.2031739952791334</v>
      </c>
      <c r="X12" s="64">
        <v>1418</v>
      </c>
      <c r="Y12" s="55"/>
      <c r="Z12" s="49">
        <v>54.723686634606395</v>
      </c>
      <c r="AA12" s="49">
        <v>3.8537213464562967</v>
      </c>
      <c r="AB12" s="123">
        <v>940</v>
      </c>
      <c r="AC12" s="55"/>
      <c r="AD12" s="228">
        <v>57.02857502132888</v>
      </c>
      <c r="AE12" s="113">
        <v>3.953440024531396</v>
      </c>
      <c r="AF12" s="115">
        <v>983</v>
      </c>
    </row>
    <row r="13" spans="1:32" ht="12.75">
      <c r="A13" s="7">
        <v>7</v>
      </c>
      <c r="B13" s="8" t="s">
        <v>67</v>
      </c>
      <c r="C13" s="11" t="s">
        <v>74</v>
      </c>
      <c r="D13" s="11" t="s">
        <v>74</v>
      </c>
      <c r="E13" s="55"/>
      <c r="F13" s="35" t="s">
        <v>67</v>
      </c>
      <c r="G13" s="35" t="s">
        <v>74</v>
      </c>
      <c r="H13" s="35" t="s">
        <v>74</v>
      </c>
      <c r="I13" s="55"/>
      <c r="J13" s="8" t="s">
        <v>67</v>
      </c>
      <c r="K13" s="11" t="s">
        <v>74</v>
      </c>
      <c r="L13" s="11" t="s">
        <v>74</v>
      </c>
      <c r="M13" s="55"/>
      <c r="N13" s="35" t="s">
        <v>67</v>
      </c>
      <c r="O13" s="35" t="s">
        <v>74</v>
      </c>
      <c r="P13" s="35" t="s">
        <v>74</v>
      </c>
      <c r="Q13" s="55"/>
      <c r="R13" s="86">
        <v>53.6036036036036</v>
      </c>
      <c r="S13" s="8">
        <v>5.789391937744671</v>
      </c>
      <c r="T13" s="65">
        <v>652</v>
      </c>
      <c r="U13" s="55"/>
      <c r="V13" s="35">
        <v>52.58192232593984</v>
      </c>
      <c r="W13" s="35">
        <v>3.1400952942499636</v>
      </c>
      <c r="X13" s="64">
        <v>1477</v>
      </c>
      <c r="Y13" s="55"/>
      <c r="Z13" s="49">
        <v>58.31563992338084</v>
      </c>
      <c r="AA13" s="49">
        <v>3.827315991703305</v>
      </c>
      <c r="AB13" s="123">
        <v>935</v>
      </c>
      <c r="AC13" s="55"/>
      <c r="AD13" s="228">
        <v>60.0116605019508</v>
      </c>
      <c r="AE13" s="113">
        <v>3.829363581049461</v>
      </c>
      <c r="AF13" s="115">
        <v>1026</v>
      </c>
    </row>
    <row r="14" spans="1:32" ht="12.75">
      <c r="A14" s="7">
        <v>8</v>
      </c>
      <c r="B14" s="8" t="s">
        <v>67</v>
      </c>
      <c r="C14" s="11" t="s">
        <v>74</v>
      </c>
      <c r="D14" s="11" t="s">
        <v>74</v>
      </c>
      <c r="E14" s="55"/>
      <c r="F14" s="35" t="s">
        <v>67</v>
      </c>
      <c r="G14" s="35" t="s">
        <v>74</v>
      </c>
      <c r="H14" s="35" t="s">
        <v>74</v>
      </c>
      <c r="I14" s="55"/>
      <c r="J14" s="8" t="s">
        <v>67</v>
      </c>
      <c r="K14" s="11" t="s">
        <v>74</v>
      </c>
      <c r="L14" s="11" t="s">
        <v>74</v>
      </c>
      <c r="M14" s="55"/>
      <c r="N14" s="35" t="s">
        <v>67</v>
      </c>
      <c r="O14" s="35" t="s">
        <v>74</v>
      </c>
      <c r="P14" s="35" t="s">
        <v>74</v>
      </c>
      <c r="Q14" s="55"/>
      <c r="R14" s="86">
        <v>52.783109404990405</v>
      </c>
      <c r="S14" s="8">
        <v>6.123608043987115</v>
      </c>
      <c r="T14" s="65">
        <v>584</v>
      </c>
      <c r="U14" s="55"/>
      <c r="V14" s="35">
        <v>55.308960953153594</v>
      </c>
      <c r="W14" s="35">
        <v>3.1296956647417495</v>
      </c>
      <c r="X14" s="64">
        <v>1474</v>
      </c>
      <c r="Z14" s="49">
        <v>58.91338919107565</v>
      </c>
      <c r="AA14" s="49">
        <v>3.8439465988276744</v>
      </c>
      <c r="AB14" s="123">
        <v>923</v>
      </c>
      <c r="AD14" s="327">
        <v>62.24571559801998</v>
      </c>
      <c r="AE14" s="113">
        <v>3.8973352209465073</v>
      </c>
      <c r="AF14" s="115">
        <v>970</v>
      </c>
    </row>
    <row r="15" spans="1:32" ht="12.75">
      <c r="A15" s="7">
        <v>9</v>
      </c>
      <c r="B15" s="8" t="s">
        <v>67</v>
      </c>
      <c r="C15" s="11" t="s">
        <v>74</v>
      </c>
      <c r="D15" s="11" t="s">
        <v>74</v>
      </c>
      <c r="E15" s="55"/>
      <c r="F15" s="35" t="s">
        <v>67</v>
      </c>
      <c r="G15" s="35" t="s">
        <v>74</v>
      </c>
      <c r="H15" s="35" t="s">
        <v>74</v>
      </c>
      <c r="I15" s="55"/>
      <c r="J15" s="8" t="s">
        <v>67</v>
      </c>
      <c r="K15" s="11" t="s">
        <v>74</v>
      </c>
      <c r="L15" s="11" t="s">
        <v>74</v>
      </c>
      <c r="M15" s="55"/>
      <c r="N15" s="35" t="s">
        <v>67</v>
      </c>
      <c r="O15" s="35" t="s">
        <v>74</v>
      </c>
      <c r="P15" s="35" t="s">
        <v>74</v>
      </c>
      <c r="Q15" s="55"/>
      <c r="R15" s="86">
        <v>58.35913312693498</v>
      </c>
      <c r="S15" s="8">
        <v>5.945843295509814</v>
      </c>
      <c r="T15" s="65">
        <v>604</v>
      </c>
      <c r="U15" s="55"/>
      <c r="V15" s="35">
        <v>57.06837219978558</v>
      </c>
      <c r="W15" s="35">
        <v>3.167885906067191</v>
      </c>
      <c r="X15" s="64">
        <v>1426</v>
      </c>
      <c r="Z15" s="49">
        <v>58.94872556012884</v>
      </c>
      <c r="AA15" s="49">
        <v>3.8105596942327296</v>
      </c>
      <c r="AB15" s="123">
        <v>939</v>
      </c>
      <c r="AD15" s="228">
        <v>62.428547203726104</v>
      </c>
      <c r="AE15" s="113">
        <v>3.9426735208651364</v>
      </c>
      <c r="AF15" s="115">
        <v>946</v>
      </c>
    </row>
    <row r="16" spans="1:32" ht="12.75">
      <c r="A16" s="4" t="s">
        <v>30</v>
      </c>
      <c r="B16" s="8" t="s">
        <v>67</v>
      </c>
      <c r="C16" s="11" t="s">
        <v>74</v>
      </c>
      <c r="D16" s="11" t="s">
        <v>74</v>
      </c>
      <c r="E16" s="55"/>
      <c r="F16" s="35" t="s">
        <v>67</v>
      </c>
      <c r="G16" s="35" t="s">
        <v>74</v>
      </c>
      <c r="H16" s="35" t="s">
        <v>74</v>
      </c>
      <c r="I16" s="55"/>
      <c r="J16" s="8" t="s">
        <v>67</v>
      </c>
      <c r="K16" s="11" t="s">
        <v>74</v>
      </c>
      <c r="L16" s="11" t="s">
        <v>74</v>
      </c>
      <c r="M16" s="55"/>
      <c r="N16" s="35" t="s">
        <v>67</v>
      </c>
      <c r="O16" s="35" t="s">
        <v>74</v>
      </c>
      <c r="P16" s="35" t="s">
        <v>74</v>
      </c>
      <c r="Q16" s="55"/>
      <c r="R16" s="86">
        <v>58.81458966565349</v>
      </c>
      <c r="S16" s="8">
        <v>5.582407219392497</v>
      </c>
      <c r="T16" s="65">
        <v>683</v>
      </c>
      <c r="U16" s="55"/>
      <c r="V16" s="35">
        <v>59.584488436513084</v>
      </c>
      <c r="W16" s="35">
        <v>3.1070893759519294</v>
      </c>
      <c r="X16" s="64">
        <v>1457</v>
      </c>
      <c r="Z16" s="49">
        <v>64.28903198879736</v>
      </c>
      <c r="AA16" s="49">
        <v>3.8559434988300403</v>
      </c>
      <c r="AB16" s="123">
        <v>870</v>
      </c>
      <c r="AD16" s="228">
        <v>64.8973217297888</v>
      </c>
      <c r="AE16" s="113">
        <v>3.877372154681502</v>
      </c>
      <c r="AF16" s="115">
        <v>950</v>
      </c>
    </row>
    <row r="17" spans="1:32" ht="12.75">
      <c r="A17" s="4"/>
      <c r="E17" s="55"/>
      <c r="F17" s="35"/>
      <c r="G17" s="35"/>
      <c r="H17" s="64"/>
      <c r="I17" s="55"/>
      <c r="M17" s="55"/>
      <c r="N17" s="35"/>
      <c r="O17" s="35"/>
      <c r="P17" s="64"/>
      <c r="Q17" s="55"/>
      <c r="R17" s="86"/>
      <c r="S17" s="8"/>
      <c r="T17" s="65"/>
      <c r="U17" s="55"/>
      <c r="V17" s="35"/>
      <c r="W17" s="35"/>
      <c r="X17" s="64"/>
      <c r="Z17" s="49"/>
      <c r="AA17" s="49"/>
      <c r="AB17" s="123"/>
      <c r="AD17" s="228"/>
      <c r="AE17" s="113"/>
      <c r="AF17" s="115"/>
    </row>
    <row r="18" spans="1:32" ht="12.75">
      <c r="A18" s="5" t="s">
        <v>10</v>
      </c>
      <c r="E18" s="55"/>
      <c r="F18" s="35"/>
      <c r="G18" s="35"/>
      <c r="H18" s="64"/>
      <c r="I18" s="55"/>
      <c r="M18" s="55"/>
      <c r="N18" s="35"/>
      <c r="O18" s="35"/>
      <c r="P18" s="64"/>
      <c r="Q18" s="55"/>
      <c r="R18" s="29"/>
      <c r="S18" s="8"/>
      <c r="T18" s="65"/>
      <c r="U18" s="55"/>
      <c r="V18" s="35"/>
      <c r="W18" s="35"/>
      <c r="X18" s="64"/>
      <c r="Z18" s="49"/>
      <c r="AA18" s="49"/>
      <c r="AB18" s="123"/>
      <c r="AD18" s="228"/>
      <c r="AE18" s="113"/>
      <c r="AF18" s="115"/>
    </row>
    <row r="19" spans="1:32" ht="12.75">
      <c r="A19" s="1" t="s">
        <v>12</v>
      </c>
      <c r="B19" s="86">
        <v>51.88076650106459</v>
      </c>
      <c r="C19" s="83">
        <v>2.3737274686200855</v>
      </c>
      <c r="D19" s="65">
        <v>2553</v>
      </c>
      <c r="E19" s="57"/>
      <c r="F19" s="88">
        <v>0.5386493083807974</v>
      </c>
      <c r="G19" s="35">
        <v>2.7727192238385037</v>
      </c>
      <c r="H19" s="64">
        <v>2173</v>
      </c>
      <c r="I19" s="57"/>
      <c r="J19" s="90">
        <v>0.503822629969419</v>
      </c>
      <c r="K19" s="8">
        <v>2.952776798436748</v>
      </c>
      <c r="L19" s="65">
        <v>2346</v>
      </c>
      <c r="M19" s="57"/>
      <c r="N19" s="88">
        <v>0.4849726775956284</v>
      </c>
      <c r="O19" s="35">
        <v>3.962459381709813</v>
      </c>
      <c r="P19" s="64">
        <v>868</v>
      </c>
      <c r="Q19" s="57"/>
      <c r="R19" s="86">
        <v>46.103896103896105</v>
      </c>
      <c r="S19" s="8">
        <v>8.405932364089253</v>
      </c>
      <c r="T19" s="65">
        <v>309</v>
      </c>
      <c r="U19" s="57"/>
      <c r="V19" s="35">
        <v>47.4283061555145</v>
      </c>
      <c r="W19" s="35">
        <v>4.433314716982768</v>
      </c>
      <c r="X19" s="64">
        <v>741</v>
      </c>
      <c r="Z19" s="49">
        <v>47.46805989763904</v>
      </c>
      <c r="AA19" s="49">
        <v>3.968725550023656</v>
      </c>
      <c r="AB19" s="123">
        <v>892</v>
      </c>
      <c r="AD19" s="228">
        <v>49.125764566963404</v>
      </c>
      <c r="AE19" s="113">
        <v>4.040022356230432</v>
      </c>
      <c r="AF19" s="115">
        <v>960</v>
      </c>
    </row>
    <row r="20" spans="1:32" ht="12.75" customHeight="1">
      <c r="A20" s="1" t="s">
        <v>13</v>
      </c>
      <c r="B20" s="86">
        <v>49.52203929899097</v>
      </c>
      <c r="C20" s="83">
        <v>2.056164300545394</v>
      </c>
      <c r="D20" s="65">
        <v>3407</v>
      </c>
      <c r="E20" s="56"/>
      <c r="F20" s="88">
        <v>0.48539809406701506</v>
      </c>
      <c r="G20" s="35">
        <v>2.429465345445852</v>
      </c>
      <c r="H20" s="64">
        <v>2845</v>
      </c>
      <c r="I20" s="56"/>
      <c r="J20" s="90">
        <v>0.5219653179190752</v>
      </c>
      <c r="K20" s="8">
        <v>2.617457909527122</v>
      </c>
      <c r="L20" s="65">
        <v>2980</v>
      </c>
      <c r="M20" s="56"/>
      <c r="N20" s="88">
        <v>0.5041279669762642</v>
      </c>
      <c r="O20" s="35">
        <v>2.670229769344246</v>
      </c>
      <c r="P20" s="64">
        <v>1913</v>
      </c>
      <c r="Q20" s="56"/>
      <c r="R20" s="86">
        <v>51.787916152897665</v>
      </c>
      <c r="S20" s="8">
        <v>5.263167724400361</v>
      </c>
      <c r="T20" s="65">
        <v>792</v>
      </c>
      <c r="U20" s="56"/>
      <c r="V20" s="35">
        <v>51.503084744865966</v>
      </c>
      <c r="W20" s="35">
        <v>2.799153495930039</v>
      </c>
      <c r="X20" s="64">
        <v>1862</v>
      </c>
      <c r="Z20" s="49">
        <v>51.79237939539444</v>
      </c>
      <c r="AA20" s="49">
        <v>3.491474775198089</v>
      </c>
      <c r="AB20" s="123">
        <v>1154</v>
      </c>
      <c r="AD20" s="327">
        <v>55.176877237895596</v>
      </c>
      <c r="AE20" s="113">
        <v>3.5548649654927322</v>
      </c>
      <c r="AF20" s="115">
        <v>1227</v>
      </c>
    </row>
    <row r="21" spans="1:32" ht="12.75">
      <c r="A21" s="1" t="s">
        <v>14</v>
      </c>
      <c r="B21" s="86">
        <v>50.3384396152476</v>
      </c>
      <c r="C21" s="83">
        <v>2.173933697096931</v>
      </c>
      <c r="D21" s="65">
        <v>3048</v>
      </c>
      <c r="E21" s="55"/>
      <c r="F21" s="88">
        <v>0.5273692810457516</v>
      </c>
      <c r="G21" s="35">
        <v>2.5415608768710847</v>
      </c>
      <c r="H21" s="64">
        <v>2594</v>
      </c>
      <c r="I21" s="55"/>
      <c r="J21" s="90">
        <v>0.5112983531214094</v>
      </c>
      <c r="K21" s="8">
        <v>2.7507665702571984</v>
      </c>
      <c r="L21" s="65">
        <v>2702</v>
      </c>
      <c r="M21" s="55"/>
      <c r="N21" s="88">
        <v>0.5331058020477816</v>
      </c>
      <c r="O21" s="35">
        <v>3.1068465944812154</v>
      </c>
      <c r="P21" s="64">
        <v>1407</v>
      </c>
      <c r="Q21" s="55"/>
      <c r="R21" s="86">
        <v>52.741935483870975</v>
      </c>
      <c r="S21" s="8">
        <v>5.914887129774208</v>
      </c>
      <c r="T21" s="65">
        <v>626</v>
      </c>
      <c r="U21" s="55"/>
      <c r="V21" s="35">
        <v>52.781860328745175</v>
      </c>
      <c r="W21" s="35">
        <v>3.199557053714006</v>
      </c>
      <c r="X21" s="64">
        <v>1422</v>
      </c>
      <c r="Z21" s="49">
        <v>52.68648414693241</v>
      </c>
      <c r="AA21" s="49">
        <v>3.950408421986719</v>
      </c>
      <c r="AB21" s="123">
        <v>900</v>
      </c>
      <c r="AD21" s="228">
        <v>54.69592380136289</v>
      </c>
      <c r="AE21" s="113">
        <v>3.967375618246094</v>
      </c>
      <c r="AF21" s="115">
        <v>987</v>
      </c>
    </row>
    <row r="22" spans="1:32" ht="12.75">
      <c r="A22" s="1" t="s">
        <v>15</v>
      </c>
      <c r="B22" s="86">
        <v>55.24562864279767</v>
      </c>
      <c r="C22" s="83">
        <v>2.2882113746975463</v>
      </c>
      <c r="D22" s="65">
        <v>2721</v>
      </c>
      <c r="E22" s="55"/>
      <c r="F22" s="88">
        <v>0.5570469798657718</v>
      </c>
      <c r="G22" s="35">
        <v>2.612695059934566</v>
      </c>
      <c r="H22" s="64">
        <v>2430</v>
      </c>
      <c r="I22" s="55"/>
      <c r="J22" s="90">
        <v>0.5537078651685393</v>
      </c>
      <c r="K22" s="8">
        <v>2.827007848162431</v>
      </c>
      <c r="L22" s="65">
        <v>2530</v>
      </c>
      <c r="M22" s="55"/>
      <c r="N22" s="88">
        <v>0.5355715427657873</v>
      </c>
      <c r="O22" s="35">
        <v>3.1532089281295477</v>
      </c>
      <c r="P22" s="64">
        <v>1365</v>
      </c>
      <c r="Q22" s="55"/>
      <c r="R22" s="86">
        <v>53.30812854442344</v>
      </c>
      <c r="S22" s="8">
        <v>6.227237621452463</v>
      </c>
      <c r="T22" s="65">
        <v>564</v>
      </c>
      <c r="U22" s="55"/>
      <c r="V22" s="35">
        <v>52.95099291542768</v>
      </c>
      <c r="W22" s="35">
        <v>3.324009620889978</v>
      </c>
      <c r="X22" s="64">
        <v>1317</v>
      </c>
      <c r="Z22" s="49">
        <v>59.43394244362084</v>
      </c>
      <c r="AA22" s="49">
        <v>4.167890760125669</v>
      </c>
      <c r="AB22" s="123">
        <v>782</v>
      </c>
      <c r="AD22" s="327">
        <v>61.42610742289655</v>
      </c>
      <c r="AE22" s="113">
        <v>4.139324346950435</v>
      </c>
      <c r="AF22" s="115">
        <v>867</v>
      </c>
    </row>
    <row r="23" spans="1:32" ht="12.75">
      <c r="A23" s="1" t="s">
        <v>16</v>
      </c>
      <c r="B23" s="86">
        <v>50.75885328836425</v>
      </c>
      <c r="C23" s="83">
        <v>2.1047727672130847</v>
      </c>
      <c r="D23" s="65">
        <v>3251</v>
      </c>
      <c r="E23" s="55"/>
      <c r="F23" s="88">
        <v>0.5017751479289941</v>
      </c>
      <c r="G23" s="35">
        <v>2.5672271226240717</v>
      </c>
      <c r="H23" s="64">
        <v>2550</v>
      </c>
      <c r="I23" s="55"/>
      <c r="J23" s="90">
        <v>0.5127919911012235</v>
      </c>
      <c r="K23" s="8">
        <v>2.677258940406375</v>
      </c>
      <c r="L23" s="65">
        <v>2852</v>
      </c>
      <c r="M23" s="55"/>
      <c r="N23" s="88">
        <v>0.5046357615894039</v>
      </c>
      <c r="O23" s="35">
        <v>2.973166903351455</v>
      </c>
      <c r="P23" s="64">
        <v>1543</v>
      </c>
      <c r="Q23" s="55"/>
      <c r="R23" s="86">
        <v>55.43307086614173</v>
      </c>
      <c r="S23" s="8">
        <v>5.796851786090254</v>
      </c>
      <c r="T23" s="65">
        <v>646</v>
      </c>
      <c r="U23" s="55"/>
      <c r="V23" s="35">
        <v>48.964568693915325</v>
      </c>
      <c r="W23" s="35">
        <v>3.208349118091377</v>
      </c>
      <c r="X23" s="64">
        <v>1418</v>
      </c>
      <c r="Z23" s="49">
        <v>50.76101438885876</v>
      </c>
      <c r="AA23" s="49">
        <v>3.763981982158448</v>
      </c>
      <c r="AB23" s="123">
        <v>994</v>
      </c>
      <c r="AD23" s="327">
        <v>55.62515122214277</v>
      </c>
      <c r="AE23" s="113">
        <v>3.837235584417742</v>
      </c>
      <c r="AF23" s="115">
        <v>1051</v>
      </c>
    </row>
    <row r="24" spans="1:32" ht="12.75">
      <c r="A24" s="1" t="s">
        <v>17</v>
      </c>
      <c r="B24" s="86">
        <v>56.935951078210486</v>
      </c>
      <c r="C24" s="83">
        <v>2.202288434937362</v>
      </c>
      <c r="D24" s="65">
        <v>2913</v>
      </c>
      <c r="E24" s="55"/>
      <c r="F24" s="88">
        <v>0.5536786786786787</v>
      </c>
      <c r="G24" s="35">
        <v>2.587655457605898</v>
      </c>
      <c r="H24" s="64">
        <v>2481</v>
      </c>
      <c r="I24" s="55"/>
      <c r="J24" s="90">
        <v>0.5624340485402743</v>
      </c>
      <c r="K24" s="8">
        <v>2.6722083707367723</v>
      </c>
      <c r="L24" s="65">
        <v>2820</v>
      </c>
      <c r="M24" s="55"/>
      <c r="N24" s="88">
        <v>0.567584480600751</v>
      </c>
      <c r="O24" s="35">
        <v>2.8593008866323437</v>
      </c>
      <c r="P24" s="64">
        <v>1638</v>
      </c>
      <c r="Q24" s="55"/>
      <c r="R24" s="86">
        <v>54.0500736377025</v>
      </c>
      <c r="S24" s="8">
        <v>5.68178555267934</v>
      </c>
      <c r="T24" s="65">
        <v>676</v>
      </c>
      <c r="U24" s="55"/>
      <c r="V24" s="35">
        <v>54.763716533085635</v>
      </c>
      <c r="W24" s="35">
        <v>2.996058374433499</v>
      </c>
      <c r="X24" s="64">
        <v>1612</v>
      </c>
      <c r="Z24" s="49">
        <v>59.553104249464475</v>
      </c>
      <c r="AA24" s="49">
        <v>3.844983607817067</v>
      </c>
      <c r="AB24" s="123">
        <v>918</v>
      </c>
      <c r="AD24" s="228">
        <v>59.7015451327527</v>
      </c>
      <c r="AE24" s="113">
        <v>3.837980647140171</v>
      </c>
      <c r="AF24" s="115">
        <v>1024</v>
      </c>
    </row>
    <row r="25" spans="1:32" ht="12.75">
      <c r="A25" s="1" t="s">
        <v>18</v>
      </c>
      <c r="B25" s="86">
        <v>54.90952955367913</v>
      </c>
      <c r="C25" s="83">
        <v>2.018375167565612</v>
      </c>
      <c r="D25" s="65">
        <v>3502</v>
      </c>
      <c r="E25" s="55"/>
      <c r="F25" s="88">
        <v>0.5193169092945129</v>
      </c>
      <c r="G25" s="35">
        <v>2.2058002038369295</v>
      </c>
      <c r="H25" s="64">
        <v>3449</v>
      </c>
      <c r="I25" s="55"/>
      <c r="J25" s="90">
        <v>0.5119490175252257</v>
      </c>
      <c r="K25" s="8">
        <v>2.562264505307386</v>
      </c>
      <c r="L25" s="65">
        <v>3114</v>
      </c>
      <c r="M25" s="55"/>
      <c r="N25" s="88">
        <v>0.5284438175834508</v>
      </c>
      <c r="O25" s="35">
        <v>2.5835777346983058</v>
      </c>
      <c r="P25" s="64">
        <v>2037</v>
      </c>
      <c r="Q25" s="55"/>
      <c r="R25" s="86">
        <v>52.95429208472686</v>
      </c>
      <c r="S25" s="8">
        <v>4.945573957976155</v>
      </c>
      <c r="T25" s="65">
        <v>895</v>
      </c>
      <c r="U25" s="55"/>
      <c r="V25" s="35">
        <v>54.331901862590925</v>
      </c>
      <c r="W25" s="35">
        <v>2.6699805734768915</v>
      </c>
      <c r="X25" s="64">
        <v>2033</v>
      </c>
      <c r="Z25" s="49">
        <v>55.7758264833769</v>
      </c>
      <c r="AA25" s="49">
        <v>3.1507205476717566</v>
      </c>
      <c r="AB25" s="123">
        <v>1400</v>
      </c>
      <c r="AD25" s="228">
        <v>57.78934391366528</v>
      </c>
      <c r="AE25" s="113">
        <v>3.8200589755396863</v>
      </c>
      <c r="AF25" s="115">
        <v>1048</v>
      </c>
    </row>
    <row r="26" spans="1:32" ht="12.75">
      <c r="A26" s="1" t="s">
        <v>19</v>
      </c>
      <c r="B26" s="86">
        <v>57.642205818497615</v>
      </c>
      <c r="C26" s="83">
        <v>1.960605161495799</v>
      </c>
      <c r="D26" s="65">
        <v>3660</v>
      </c>
      <c r="E26" s="55"/>
      <c r="F26" s="88">
        <v>0.5810155651952029</v>
      </c>
      <c r="G26" s="35">
        <v>2.2972542331099035</v>
      </c>
      <c r="H26" s="64">
        <v>3101</v>
      </c>
      <c r="I26" s="55"/>
      <c r="J26" s="90">
        <v>0.579060852898898</v>
      </c>
      <c r="K26" s="8">
        <v>2.4396181695837136</v>
      </c>
      <c r="L26" s="65">
        <v>3351</v>
      </c>
      <c r="M26" s="55"/>
      <c r="N26" s="88">
        <v>0.5741687979539641</v>
      </c>
      <c r="O26" s="35">
        <v>2.5374329438109697</v>
      </c>
      <c r="P26" s="64">
        <v>2072</v>
      </c>
      <c r="Q26" s="55"/>
      <c r="R26" s="86">
        <v>57.41675075681131</v>
      </c>
      <c r="S26" s="8">
        <v>4.637389681404034</v>
      </c>
      <c r="T26" s="65">
        <v>999</v>
      </c>
      <c r="U26" s="55"/>
      <c r="V26" s="35">
        <v>57.420474839717016</v>
      </c>
      <c r="W26" s="35">
        <v>2.5454869558702455</v>
      </c>
      <c r="X26" s="64">
        <v>2204</v>
      </c>
      <c r="Z26" s="49">
        <v>58.40767561184666</v>
      </c>
      <c r="AA26" s="49">
        <v>3.204405850920999</v>
      </c>
      <c r="AB26" s="123">
        <v>1333</v>
      </c>
      <c r="AD26" s="327">
        <v>60.39115797207661</v>
      </c>
      <c r="AE26" s="113">
        <v>3.227136098259875</v>
      </c>
      <c r="AF26" s="115">
        <v>1440</v>
      </c>
    </row>
    <row r="27" spans="1:32" ht="12.75">
      <c r="A27" s="1" t="s">
        <v>20</v>
      </c>
      <c r="B27" s="86">
        <v>53.752181500872595</v>
      </c>
      <c r="C27" s="83">
        <v>2.1628918323001294</v>
      </c>
      <c r="D27" s="65">
        <v>3062</v>
      </c>
      <c r="E27" s="58"/>
      <c r="F27" s="88">
        <v>0.5417004048582996</v>
      </c>
      <c r="G27" s="35">
        <v>2.5577977614409626</v>
      </c>
      <c r="H27" s="64">
        <v>2551</v>
      </c>
      <c r="I27" s="58"/>
      <c r="J27" s="90">
        <v>0.5371493555724033</v>
      </c>
      <c r="K27" s="8">
        <v>2.5932392621668683</v>
      </c>
      <c r="L27" s="65">
        <v>3025</v>
      </c>
      <c r="M27" s="58"/>
      <c r="N27" s="88">
        <v>0.5161725067385445</v>
      </c>
      <c r="O27" s="35">
        <v>2.910151505223787</v>
      </c>
      <c r="P27" s="64">
        <v>1609</v>
      </c>
      <c r="Q27" s="58"/>
      <c r="R27" s="86">
        <v>51.2779552715655</v>
      </c>
      <c r="S27" s="8">
        <v>6.099858042370567</v>
      </c>
      <c r="T27" s="65">
        <v>590</v>
      </c>
      <c r="U27" s="58"/>
      <c r="V27" s="35">
        <v>51.38089664472577</v>
      </c>
      <c r="W27" s="35">
        <v>3.126203769181334</v>
      </c>
      <c r="X27" s="64">
        <v>1493</v>
      </c>
      <c r="Z27" s="49">
        <v>56.484823482555214</v>
      </c>
      <c r="AA27" s="49">
        <v>4.1221946147624315</v>
      </c>
      <c r="AB27" s="123">
        <v>815</v>
      </c>
      <c r="AD27" s="228">
        <v>57.77446347414763</v>
      </c>
      <c r="AE27" s="113">
        <v>4.310934329198712</v>
      </c>
      <c r="AF27" s="115">
        <v>823</v>
      </c>
    </row>
    <row r="28" spans="2:32" ht="12.75">
      <c r="B28" s="86"/>
      <c r="C28" s="83"/>
      <c r="D28" s="65"/>
      <c r="E28" s="55"/>
      <c r="F28" s="88"/>
      <c r="G28" s="35"/>
      <c r="H28" s="64"/>
      <c r="I28" s="55"/>
      <c r="J28" s="90"/>
      <c r="K28" s="8"/>
      <c r="L28" s="65"/>
      <c r="M28" s="55"/>
      <c r="N28" s="88"/>
      <c r="O28" s="35"/>
      <c r="P28" s="64"/>
      <c r="Q28" s="55"/>
      <c r="R28" s="86"/>
      <c r="S28" s="8"/>
      <c r="T28" s="65"/>
      <c r="U28" s="55"/>
      <c r="V28" s="35"/>
      <c r="W28" s="35"/>
      <c r="X28" s="64"/>
      <c r="Z28" s="49"/>
      <c r="AA28" s="49"/>
      <c r="AB28" s="123"/>
      <c r="AD28" s="228"/>
      <c r="AE28" s="113"/>
      <c r="AF28" s="115"/>
    </row>
    <row r="29" spans="1:32" ht="12.75">
      <c r="A29" s="1" t="s">
        <v>27</v>
      </c>
      <c r="B29" s="86">
        <v>53.317619852352585</v>
      </c>
      <c r="C29" s="83">
        <v>0.7981580666668897</v>
      </c>
      <c r="D29" s="65">
        <v>22513</v>
      </c>
      <c r="E29" s="55"/>
      <c r="F29" s="88">
        <v>0.529241578838603</v>
      </c>
      <c r="G29" s="35">
        <v>0.9305318153192026</v>
      </c>
      <c r="H29" s="64">
        <v>19343</v>
      </c>
      <c r="I29" s="55"/>
      <c r="J29" s="90">
        <v>0.5317196954909233</v>
      </c>
      <c r="K29" s="8">
        <v>0.9918878111903275</v>
      </c>
      <c r="L29" s="65">
        <v>20708</v>
      </c>
      <c r="M29" s="55"/>
      <c r="N29" s="88">
        <v>0.5245369151084189</v>
      </c>
      <c r="O29" s="35">
        <v>1.0913630397676677</v>
      </c>
      <c r="P29" s="64">
        <v>11425</v>
      </c>
      <c r="Q29" s="55"/>
      <c r="R29" s="86">
        <v>52.94818344252531</v>
      </c>
      <c r="S29" s="8">
        <v>2.0951333847464397</v>
      </c>
      <c r="T29" s="65">
        <v>4987</v>
      </c>
      <c r="U29" s="55"/>
      <c r="V29" s="109">
        <v>52.98045089324839</v>
      </c>
      <c r="W29" s="35">
        <v>1.1464790387477137</v>
      </c>
      <c r="X29" s="64">
        <v>11070</v>
      </c>
      <c r="Z29" s="124">
        <v>55.09012763744319</v>
      </c>
      <c r="AA29" s="49">
        <v>1.3627762394742504</v>
      </c>
      <c r="AB29" s="123">
        <v>7506</v>
      </c>
      <c r="AD29" s="327">
        <v>56.77834163802279</v>
      </c>
      <c r="AE29" s="113">
        <v>1.420209778746262</v>
      </c>
      <c r="AF29" s="115">
        <v>7628</v>
      </c>
    </row>
    <row r="30" spans="1:32" ht="12.75">
      <c r="A30" s="1" t="s">
        <v>28</v>
      </c>
      <c r="B30" s="86">
        <v>55.352667382742574</v>
      </c>
      <c r="C30" s="83">
        <v>1.5940857997626132</v>
      </c>
      <c r="D30" s="65">
        <v>5604</v>
      </c>
      <c r="E30" s="55"/>
      <c r="F30" s="88">
        <v>0.5533416355334163</v>
      </c>
      <c r="G30" s="35">
        <v>1.854526344111374</v>
      </c>
      <c r="H30" s="64">
        <v>4831</v>
      </c>
      <c r="I30" s="55"/>
      <c r="J30" s="90">
        <v>0.5504973221117062</v>
      </c>
      <c r="K30" s="8">
        <v>2.009904986961395</v>
      </c>
      <c r="L30" s="65">
        <v>5012</v>
      </c>
      <c r="M30" s="55"/>
      <c r="N30" s="88">
        <v>0.5602744201241424</v>
      </c>
      <c r="O30" s="35">
        <v>2.107346583504743</v>
      </c>
      <c r="P30" s="64">
        <v>3027</v>
      </c>
      <c r="Q30" s="55"/>
      <c r="R30" s="86">
        <v>55.56603773584906</v>
      </c>
      <c r="S30" s="8">
        <v>4.420978242446015</v>
      </c>
      <c r="T30" s="65">
        <v>1110</v>
      </c>
      <c r="U30" s="55"/>
      <c r="V30" s="35">
        <v>53.12985516594818</v>
      </c>
      <c r="W30" s="35">
        <v>2.19026034111306</v>
      </c>
      <c r="X30" s="64">
        <v>3032</v>
      </c>
      <c r="Z30" s="49">
        <v>55.84606792200191</v>
      </c>
      <c r="AA30" s="49">
        <v>2.874014998366235</v>
      </c>
      <c r="AB30" s="123">
        <v>1682</v>
      </c>
      <c r="AD30" s="327">
        <v>60.19276824638715</v>
      </c>
      <c r="AE30" s="113">
        <v>2.8897038811745768</v>
      </c>
      <c r="AF30" s="115">
        <v>1799</v>
      </c>
    </row>
    <row r="31" spans="2:32" ht="12.75">
      <c r="B31" s="86"/>
      <c r="C31" s="83"/>
      <c r="D31" s="65"/>
      <c r="E31" s="55"/>
      <c r="F31" s="35"/>
      <c r="G31" s="35"/>
      <c r="H31" s="64"/>
      <c r="I31" s="55"/>
      <c r="J31" s="8"/>
      <c r="K31" s="8"/>
      <c r="L31" s="65"/>
      <c r="M31" s="55"/>
      <c r="N31" s="35"/>
      <c r="O31" s="35"/>
      <c r="P31" s="64"/>
      <c r="Q31" s="55"/>
      <c r="S31" s="8"/>
      <c r="T31" s="65"/>
      <c r="U31" s="55"/>
      <c r="V31" s="35"/>
      <c r="W31" s="35"/>
      <c r="X31" s="64"/>
      <c r="Z31" s="49"/>
      <c r="AA31" s="49"/>
      <c r="AB31" s="123"/>
      <c r="AD31" s="228"/>
      <c r="AE31" s="113"/>
      <c r="AF31" s="115"/>
    </row>
    <row r="32" spans="1:32" ht="12.75">
      <c r="A32" s="2" t="s">
        <v>11</v>
      </c>
      <c r="B32" s="86"/>
      <c r="C32" s="83"/>
      <c r="D32" s="65"/>
      <c r="E32" s="55"/>
      <c r="F32" s="88"/>
      <c r="G32" s="35"/>
      <c r="H32" s="64"/>
      <c r="I32" s="55"/>
      <c r="J32" s="90"/>
      <c r="K32" s="8"/>
      <c r="L32" s="65"/>
      <c r="M32" s="55"/>
      <c r="N32" s="88"/>
      <c r="O32" s="36"/>
      <c r="P32" s="64"/>
      <c r="Q32" s="55"/>
      <c r="R32" s="86"/>
      <c r="T32" s="65"/>
      <c r="U32" s="55"/>
      <c r="V32" s="35"/>
      <c r="W32" s="35"/>
      <c r="X32" s="64"/>
      <c r="Z32" s="49"/>
      <c r="AA32" s="49"/>
      <c r="AB32" s="123"/>
      <c r="AD32" s="228"/>
      <c r="AE32" s="113"/>
      <c r="AF32" s="115"/>
    </row>
    <row r="33" spans="1:32" ht="12.75">
      <c r="A33" s="1" t="s">
        <v>21</v>
      </c>
      <c r="B33" s="86">
        <v>60.18258426966292</v>
      </c>
      <c r="C33" s="83">
        <v>1.43526158800751</v>
      </c>
      <c r="D33" s="65">
        <v>6703</v>
      </c>
      <c r="E33" s="55"/>
      <c r="F33" s="88">
        <v>0.5946558704453442</v>
      </c>
      <c r="G33" s="35">
        <v>1.6788649415976913</v>
      </c>
      <c r="H33" s="64">
        <v>5749</v>
      </c>
      <c r="I33" s="55"/>
      <c r="J33" s="90">
        <v>0.5880881663279662</v>
      </c>
      <c r="K33" s="8">
        <v>1.8506910528572327</v>
      </c>
      <c r="L33" s="65">
        <v>5787</v>
      </c>
      <c r="M33" s="55"/>
      <c r="N33" s="88">
        <v>0.593430858404637</v>
      </c>
      <c r="O33" s="35">
        <v>1.9596692506736346</v>
      </c>
      <c r="P33" s="64">
        <v>3428</v>
      </c>
      <c r="Q33" s="55"/>
      <c r="R33" s="86">
        <v>59.68847352024922</v>
      </c>
      <c r="S33" s="8">
        <v>3.6638459946076267</v>
      </c>
      <c r="T33" s="65">
        <v>1575</v>
      </c>
      <c r="U33" s="55"/>
      <c r="V33" s="35">
        <v>57.87298250597475</v>
      </c>
      <c r="W33" s="35">
        <v>1.9980649812988318</v>
      </c>
      <c r="X33" s="64">
        <v>3567</v>
      </c>
      <c r="Z33" s="49">
        <v>60.58496906685218</v>
      </c>
      <c r="AA33" s="49">
        <v>2.5144824138404225</v>
      </c>
      <c r="AB33" s="123">
        <v>2128</v>
      </c>
      <c r="AD33" s="228">
        <v>62.92532415956376</v>
      </c>
      <c r="AE33" s="113">
        <v>2.5389253972585735</v>
      </c>
      <c r="AF33" s="115">
        <v>2269</v>
      </c>
    </row>
    <row r="34" spans="1:32" ht="12.75">
      <c r="A34" s="1" t="s">
        <v>22</v>
      </c>
      <c r="B34" s="86">
        <v>59.30345049983876</v>
      </c>
      <c r="C34" s="83">
        <v>2.3154078987822615</v>
      </c>
      <c r="D34" s="65">
        <v>2594</v>
      </c>
      <c r="E34" s="59"/>
      <c r="F34" s="88">
        <v>0.5741912798874824</v>
      </c>
      <c r="G34" s="35">
        <v>2.4641013085924364</v>
      </c>
      <c r="H34" s="64">
        <v>2707</v>
      </c>
      <c r="I34" s="59"/>
      <c r="J34" s="90">
        <v>0.6038062283737023</v>
      </c>
      <c r="K34" s="8">
        <v>2.611553816203749</v>
      </c>
      <c r="L34" s="65">
        <v>2870</v>
      </c>
      <c r="M34" s="59"/>
      <c r="N34" s="88">
        <v>0.588495575221239</v>
      </c>
      <c r="O34" s="35">
        <v>2.924458946614493</v>
      </c>
      <c r="P34" s="64">
        <v>1545</v>
      </c>
      <c r="Q34" s="55"/>
      <c r="R34" s="86">
        <v>56.33608815426997</v>
      </c>
      <c r="S34" s="8">
        <v>5.621396834973478</v>
      </c>
      <c r="T34" s="65">
        <v>684</v>
      </c>
      <c r="U34" s="55"/>
      <c r="V34" s="35">
        <v>61.78685117115839</v>
      </c>
      <c r="W34" s="35">
        <v>3.124109429045209</v>
      </c>
      <c r="X34" s="64">
        <v>1413</v>
      </c>
      <c r="Z34" s="49">
        <v>62.49716039685599</v>
      </c>
      <c r="AA34" s="49">
        <v>3.5131068852544267</v>
      </c>
      <c r="AB34" s="123">
        <v>1070</v>
      </c>
      <c r="AD34" s="327">
        <v>65.9180719229428</v>
      </c>
      <c r="AE34" s="113">
        <v>3.834399391989418</v>
      </c>
      <c r="AF34" s="115">
        <v>958</v>
      </c>
    </row>
    <row r="35" spans="1:32" ht="12.75">
      <c r="A35" s="1" t="s">
        <v>23</v>
      </c>
      <c r="B35" s="86">
        <v>54.04064843939027</v>
      </c>
      <c r="C35" s="83">
        <v>1.3196473018904165</v>
      </c>
      <c r="D35" s="65">
        <v>8218</v>
      </c>
      <c r="E35" s="59"/>
      <c r="F35" s="88">
        <v>0.5375070501974055</v>
      </c>
      <c r="G35" s="35">
        <v>1.5502238461776905</v>
      </c>
      <c r="H35" s="64">
        <v>6954</v>
      </c>
      <c r="I35" s="59"/>
      <c r="J35" s="90">
        <v>0.5396298659859604</v>
      </c>
      <c r="K35" s="8">
        <v>1.6382350792685898</v>
      </c>
      <c r="L35" s="65">
        <v>7574</v>
      </c>
      <c r="M35" s="59"/>
      <c r="N35" s="88">
        <v>0.5390937361172812</v>
      </c>
      <c r="O35" s="35">
        <v>1.73766555725555</v>
      </c>
      <c r="P35" s="64">
        <v>4490</v>
      </c>
      <c r="Q35" s="59"/>
      <c r="R35" s="86">
        <v>50.95505617977528</v>
      </c>
      <c r="S35" s="8">
        <v>3.4574333447935004</v>
      </c>
      <c r="T35" s="65">
        <v>1837</v>
      </c>
      <c r="U35" s="59"/>
      <c r="V35" s="35">
        <v>51.43170560465581</v>
      </c>
      <c r="W35" s="35">
        <v>1.8587638736687104</v>
      </c>
      <c r="X35" s="64">
        <v>4223</v>
      </c>
      <c r="Z35" s="49">
        <v>55.65288592092211</v>
      </c>
      <c r="AA35" s="49">
        <v>2.2544443177856657</v>
      </c>
      <c r="AB35" s="123">
        <v>2736</v>
      </c>
      <c r="AD35" s="327">
        <v>57.06608823071827</v>
      </c>
      <c r="AE35" s="113">
        <v>2.307849209074886</v>
      </c>
      <c r="AF35" s="115">
        <v>2884</v>
      </c>
    </row>
    <row r="36" spans="1:32" ht="12.75">
      <c r="A36" s="1" t="s">
        <v>24</v>
      </c>
      <c r="B36" s="86">
        <v>51.30982367758185</v>
      </c>
      <c r="C36" s="83">
        <v>1.8781546848887558</v>
      </c>
      <c r="D36" s="65">
        <v>4081</v>
      </c>
      <c r="E36" s="60"/>
      <c r="F36" s="88">
        <v>0.4995447647951442</v>
      </c>
      <c r="G36" s="35">
        <v>2.2478939437693874</v>
      </c>
      <c r="H36" s="64">
        <v>3326</v>
      </c>
      <c r="I36" s="60"/>
      <c r="J36" s="90">
        <v>0.5229803025977734</v>
      </c>
      <c r="K36" s="8">
        <v>2.356461685606593</v>
      </c>
      <c r="L36" s="65">
        <v>3676</v>
      </c>
      <c r="M36" s="60"/>
      <c r="N36" s="88">
        <v>0.4813992226540811</v>
      </c>
      <c r="O36" s="35">
        <v>2.730554918655603</v>
      </c>
      <c r="P36" s="64">
        <v>1827</v>
      </c>
      <c r="Q36" s="59"/>
      <c r="R36" s="86">
        <v>53.34088335220838</v>
      </c>
      <c r="S36" s="8">
        <v>5.010798188656615</v>
      </c>
      <c r="T36" s="65">
        <v>871</v>
      </c>
      <c r="U36" s="59"/>
      <c r="V36" s="35">
        <v>51.4275836603484</v>
      </c>
      <c r="W36" s="35">
        <v>2.715955467515265</v>
      </c>
      <c r="X36" s="64">
        <v>1978</v>
      </c>
      <c r="Z36" s="49">
        <v>51.789110057462075</v>
      </c>
      <c r="AA36" s="49">
        <v>3.3321498518812263</v>
      </c>
      <c r="AB36" s="123">
        <v>1267</v>
      </c>
      <c r="AD36" s="327">
        <v>56.007808198946854</v>
      </c>
      <c r="AE36" s="113">
        <v>3.4766617356366436</v>
      </c>
      <c r="AF36" s="115">
        <v>1278</v>
      </c>
    </row>
    <row r="37" spans="1:32" ht="12.75">
      <c r="A37" s="1" t="s">
        <v>25</v>
      </c>
      <c r="B37" s="86">
        <v>43.65353186853096</v>
      </c>
      <c r="C37" s="83">
        <v>1.4842130138446983</v>
      </c>
      <c r="D37" s="65">
        <v>6434</v>
      </c>
      <c r="E37" s="55"/>
      <c r="F37" s="88">
        <v>0.44572896596017986</v>
      </c>
      <c r="G37" s="35">
        <v>1.7596214656015512</v>
      </c>
      <c r="H37" s="64">
        <v>5364</v>
      </c>
      <c r="I37" s="55"/>
      <c r="J37" s="90">
        <v>0.43220170736549535</v>
      </c>
      <c r="K37" s="8">
        <v>1.8680679238831956</v>
      </c>
      <c r="L37" s="65">
        <v>5754</v>
      </c>
      <c r="M37" s="55"/>
      <c r="N37" s="88">
        <v>0.4369542438002096</v>
      </c>
      <c r="O37" s="35">
        <v>2.080606054079965</v>
      </c>
      <c r="P37" s="64">
        <v>3101</v>
      </c>
      <c r="Q37" s="60"/>
      <c r="R37" s="86">
        <v>45.96100278551532</v>
      </c>
      <c r="S37" s="8">
        <v>4.438090352727681</v>
      </c>
      <c r="T37" s="65">
        <v>1108</v>
      </c>
      <c r="U37" s="60"/>
      <c r="V37" s="35">
        <v>45.124091399864255</v>
      </c>
      <c r="W37" s="35">
        <v>2.236345124772253</v>
      </c>
      <c r="X37" s="64">
        <v>2892</v>
      </c>
      <c r="Z37" s="49">
        <v>45.4377188231574</v>
      </c>
      <c r="AA37" s="49">
        <v>2.666888207593786</v>
      </c>
      <c r="AB37" s="123">
        <v>1964</v>
      </c>
      <c r="AD37" s="327">
        <v>46.3541910720117</v>
      </c>
      <c r="AE37" s="113">
        <v>2.7822646975009304</v>
      </c>
      <c r="AF37" s="115">
        <v>2014</v>
      </c>
    </row>
    <row r="38" spans="1:32" ht="12.75">
      <c r="A38" s="1" t="s">
        <v>26</v>
      </c>
      <c r="B38" s="86">
        <v>44.44444444444444</v>
      </c>
      <c r="C38" s="83">
        <v>12.788116458250252</v>
      </c>
      <c r="D38" s="65">
        <v>87</v>
      </c>
      <c r="E38" s="55"/>
      <c r="F38" s="88">
        <v>0.6770833333333333</v>
      </c>
      <c r="G38" s="35">
        <v>14.09345741977842</v>
      </c>
      <c r="H38" s="64">
        <v>74</v>
      </c>
      <c r="I38" s="55"/>
      <c r="J38" s="90">
        <v>0.5423728813559322</v>
      </c>
      <c r="K38" s="8">
        <v>18.55308634110028</v>
      </c>
      <c r="L38" s="65">
        <v>59</v>
      </c>
      <c r="M38" s="55"/>
      <c r="N38" s="88">
        <v>0.7875</v>
      </c>
      <c r="O38" s="35">
        <v>12.234627362771597</v>
      </c>
      <c r="P38" s="64">
        <v>61</v>
      </c>
      <c r="Q38" s="55"/>
      <c r="R38" s="86" t="s">
        <v>68</v>
      </c>
      <c r="S38" s="8" t="s">
        <v>68</v>
      </c>
      <c r="T38" s="65">
        <v>22</v>
      </c>
      <c r="U38" s="55"/>
      <c r="V38" s="35" t="s">
        <v>68</v>
      </c>
      <c r="W38" s="35" t="s">
        <v>68</v>
      </c>
      <c r="X38" s="64">
        <v>29</v>
      </c>
      <c r="Z38" s="49" t="s">
        <v>68</v>
      </c>
      <c r="AA38" s="49" t="s">
        <v>68</v>
      </c>
      <c r="AB38" s="123">
        <v>23</v>
      </c>
      <c r="AD38" s="228" t="s">
        <v>68</v>
      </c>
      <c r="AE38" s="113"/>
      <c r="AF38" s="115">
        <v>24</v>
      </c>
    </row>
    <row r="39" spans="2:32" ht="12.75">
      <c r="B39" s="86"/>
      <c r="C39" s="8"/>
      <c r="D39" s="65"/>
      <c r="E39" s="55"/>
      <c r="F39" s="88"/>
      <c r="G39" s="35"/>
      <c r="H39" s="64"/>
      <c r="I39" s="55"/>
      <c r="J39" s="90"/>
      <c r="L39" s="65"/>
      <c r="M39" s="55"/>
      <c r="N39" s="88"/>
      <c r="O39" s="35"/>
      <c r="P39" s="64"/>
      <c r="Q39" s="55"/>
      <c r="R39" s="86"/>
      <c r="T39" s="65"/>
      <c r="U39" s="55"/>
      <c r="V39" s="35"/>
      <c r="W39" s="98"/>
      <c r="X39" s="64"/>
      <c r="Z39" s="49"/>
      <c r="AA39" s="122"/>
      <c r="AB39" s="123"/>
      <c r="AD39" s="228"/>
      <c r="AE39" s="113"/>
      <c r="AF39" s="115"/>
    </row>
    <row r="40" spans="1:32" ht="12.75">
      <c r="A40" s="45" t="s">
        <v>31</v>
      </c>
      <c r="B40" s="86">
        <v>53.722570532915356</v>
      </c>
      <c r="C40" s="70">
        <v>0.7137943063235781</v>
      </c>
      <c r="D40" s="67">
        <v>28117</v>
      </c>
      <c r="E40" s="62"/>
      <c r="F40" s="88">
        <v>0.5340448415653181</v>
      </c>
      <c r="G40" s="71">
        <v>0.8318661430551479</v>
      </c>
      <c r="H40" s="68">
        <v>24174</v>
      </c>
      <c r="I40" s="62"/>
      <c r="J40" s="90">
        <v>0.5355365474339036</v>
      </c>
      <c r="K40" s="70">
        <v>0.8895517129892099</v>
      </c>
      <c r="L40" s="67">
        <v>25720</v>
      </c>
      <c r="M40" s="62"/>
      <c r="N40" s="88">
        <v>0.5321062828674232</v>
      </c>
      <c r="O40" s="71">
        <v>0.9695253603150036</v>
      </c>
      <c r="P40" s="68">
        <v>14452</v>
      </c>
      <c r="Q40" s="62"/>
      <c r="R40" s="86">
        <v>53.40331310480564</v>
      </c>
      <c r="S40" s="29">
        <v>1.8937357289723593</v>
      </c>
      <c r="T40" s="67">
        <v>6097</v>
      </c>
      <c r="U40" s="62"/>
      <c r="V40" s="101">
        <v>53.011388181028614</v>
      </c>
      <c r="W40" s="35">
        <v>1.0157420104648942</v>
      </c>
      <c r="X40" s="64">
        <v>14102</v>
      </c>
      <c r="Z40" s="125">
        <v>55.229660790149275</v>
      </c>
      <c r="AA40" s="49">
        <v>1.231379503345476</v>
      </c>
      <c r="AB40" s="123">
        <v>9188</v>
      </c>
      <c r="AD40" s="327">
        <v>57.419598542393366</v>
      </c>
      <c r="AE40" s="113">
        <v>1.2751579242203825</v>
      </c>
      <c r="AF40" s="115">
        <v>9427</v>
      </c>
    </row>
    <row r="41" spans="1:32" s="30" customFormat="1" ht="12.75">
      <c r="A41" s="14"/>
      <c r="B41" s="87"/>
      <c r="C41" s="69"/>
      <c r="D41" s="72"/>
      <c r="E41" s="61"/>
      <c r="F41" s="89"/>
      <c r="G41" s="32"/>
      <c r="H41" s="73"/>
      <c r="I41" s="61"/>
      <c r="J41" s="91"/>
      <c r="K41" s="69"/>
      <c r="L41" s="72"/>
      <c r="M41" s="61"/>
      <c r="N41" s="89"/>
      <c r="O41" s="32"/>
      <c r="P41" s="73"/>
      <c r="Q41" s="61"/>
      <c r="R41" s="87"/>
      <c r="S41" s="15"/>
      <c r="T41" s="72"/>
      <c r="U41" s="61"/>
      <c r="V41" s="102"/>
      <c r="W41" s="32"/>
      <c r="X41" s="73"/>
      <c r="Y41" s="14"/>
      <c r="Z41" s="126"/>
      <c r="AA41" s="127"/>
      <c r="AB41" s="121"/>
      <c r="AC41" s="14"/>
      <c r="AD41" s="116"/>
      <c r="AE41" s="117"/>
      <c r="AF41" s="112"/>
    </row>
    <row r="42" spans="1:20" ht="12.75">
      <c r="A42" s="22" t="s">
        <v>60</v>
      </c>
      <c r="B42" s="44"/>
      <c r="N42" s="8"/>
      <c r="P42" s="65"/>
      <c r="S42" s="8"/>
      <c r="T42" s="65"/>
    </row>
    <row r="43" ht="12.75">
      <c r="A43" s="13" t="s">
        <v>66</v>
      </c>
    </row>
    <row r="44" ht="12.75">
      <c r="A44" s="1" t="s">
        <v>65</v>
      </c>
    </row>
    <row r="45" ht="12.75">
      <c r="A45" s="46" t="s">
        <v>69</v>
      </c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40">
    <cfRule type="expression" priority="20" dxfId="10" stopIfTrue="1">
      <formula>'Area-level variables'!#REF!="*"</formula>
    </cfRule>
  </conditionalFormatting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63" r:id="rId1"/>
  <headerFooter>
    <oddHeader xml:space="preserve">&amp;C&amp;"Calibri,Bold"&amp;KFF0000RESTRICTED UNTIL 9.30AM 21ST MARCH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15.625" style="1" customWidth="1"/>
    <col min="2" max="3" width="8.625" style="11" customWidth="1"/>
    <col min="4" max="4" width="10.625" style="4" customWidth="1"/>
    <col min="5" max="5" width="1.625" style="4" customWidth="1"/>
    <col min="6" max="7" width="8.625" style="11" customWidth="1"/>
    <col min="8" max="8" width="10.625" style="4" customWidth="1"/>
    <col min="9" max="9" width="1.625" style="4" customWidth="1"/>
    <col min="10" max="11" width="8.625" style="11" customWidth="1"/>
    <col min="12" max="12" width="10.625" style="4" customWidth="1"/>
    <col min="13" max="13" width="1.625" style="4" customWidth="1"/>
    <col min="14" max="15" width="8.625" style="11" customWidth="1"/>
    <col min="16" max="16" width="10.625" style="4" customWidth="1"/>
    <col min="17" max="17" width="1.625" style="4" customWidth="1"/>
    <col min="18" max="19" width="8.625" style="10" customWidth="1"/>
    <col min="20" max="20" width="10.625" style="13" customWidth="1"/>
    <col min="21" max="21" width="1.625" style="4" customWidth="1"/>
    <col min="22" max="22" width="8.625" style="8" customWidth="1"/>
    <col min="23" max="23" width="8.625" style="10" customWidth="1"/>
    <col min="24" max="24" width="10.625" style="65" customWidth="1"/>
    <col min="25" max="25" width="1.625" style="4" customWidth="1"/>
    <col min="26" max="26" width="8.625" style="49" customWidth="1"/>
    <col min="27" max="27" width="8.625" style="122" customWidth="1"/>
    <col min="28" max="28" width="10.625" style="123" customWidth="1"/>
    <col min="29" max="29" width="1.625" style="4" customWidth="1"/>
    <col min="30" max="30" width="8.625" style="8" customWidth="1"/>
    <col min="31" max="31" width="8.625" style="10" customWidth="1"/>
    <col min="32" max="32" width="10.625" style="65" customWidth="1"/>
    <col min="33" max="16384" width="9.00390625" style="1" customWidth="1"/>
  </cols>
  <sheetData>
    <row r="2" spans="1:29" ht="12.75">
      <c r="A2" s="6" t="s">
        <v>72</v>
      </c>
      <c r="B2" s="74"/>
      <c r="C2" s="74"/>
      <c r="D2" s="3"/>
      <c r="E2" s="3"/>
      <c r="F2" s="74"/>
      <c r="G2" s="74"/>
      <c r="H2" s="3"/>
      <c r="I2" s="3"/>
      <c r="J2" s="74"/>
      <c r="K2" s="74"/>
      <c r="L2" s="3"/>
      <c r="M2" s="3"/>
      <c r="N2" s="74"/>
      <c r="O2" s="74"/>
      <c r="P2" s="3"/>
      <c r="Q2" s="3"/>
      <c r="R2" s="8"/>
      <c r="U2" s="3"/>
      <c r="Y2" s="3"/>
      <c r="AC2" s="3"/>
    </row>
    <row r="3" spans="1:18" ht="12.75">
      <c r="A3" s="4"/>
      <c r="R3" s="8"/>
    </row>
    <row r="4" spans="1:32" s="27" customFormat="1" ht="12.75" customHeight="1">
      <c r="A4" s="18"/>
      <c r="B4" s="282" t="s">
        <v>55</v>
      </c>
      <c r="C4" s="282"/>
      <c r="D4" s="282"/>
      <c r="E4" s="47"/>
      <c r="F4" s="281" t="s">
        <v>56</v>
      </c>
      <c r="G4" s="281"/>
      <c r="H4" s="281"/>
      <c r="I4" s="47"/>
      <c r="J4" s="282" t="s">
        <v>57</v>
      </c>
      <c r="K4" s="282"/>
      <c r="L4" s="282"/>
      <c r="M4" s="47"/>
      <c r="N4" s="281" t="s">
        <v>58</v>
      </c>
      <c r="O4" s="281"/>
      <c r="P4" s="281"/>
      <c r="Q4" s="47"/>
      <c r="R4" s="282" t="s">
        <v>59</v>
      </c>
      <c r="S4" s="282"/>
      <c r="T4" s="282"/>
      <c r="U4" s="47"/>
      <c r="V4" s="281" t="s">
        <v>75</v>
      </c>
      <c r="W4" s="281"/>
      <c r="X4" s="281"/>
      <c r="Y4" s="47"/>
      <c r="Z4" s="284" t="s">
        <v>84</v>
      </c>
      <c r="AA4" s="284"/>
      <c r="AB4" s="284"/>
      <c r="AC4" s="47"/>
      <c r="AD4" s="283" t="s">
        <v>143</v>
      </c>
      <c r="AE4" s="283"/>
      <c r="AF4" s="283"/>
    </row>
    <row r="5" spans="1:32" s="28" customFormat="1" ht="25.5">
      <c r="A5" s="14"/>
      <c r="B5" s="15" t="s">
        <v>0</v>
      </c>
      <c r="C5" s="17" t="s">
        <v>54</v>
      </c>
      <c r="D5" s="72" t="s">
        <v>1</v>
      </c>
      <c r="E5" s="16"/>
      <c r="F5" s="32" t="s">
        <v>0</v>
      </c>
      <c r="G5" s="33" t="s">
        <v>54</v>
      </c>
      <c r="H5" s="73" t="s">
        <v>1</v>
      </c>
      <c r="I5" s="16"/>
      <c r="J5" s="15" t="s">
        <v>0</v>
      </c>
      <c r="K5" s="17" t="s">
        <v>54</v>
      </c>
      <c r="L5" s="72" t="s">
        <v>1</v>
      </c>
      <c r="M5" s="16"/>
      <c r="N5" s="32" t="s">
        <v>0</v>
      </c>
      <c r="O5" s="33" t="s">
        <v>54</v>
      </c>
      <c r="P5" s="73" t="s">
        <v>1</v>
      </c>
      <c r="Q5" s="16"/>
      <c r="R5" s="15" t="s">
        <v>0</v>
      </c>
      <c r="S5" s="17" t="s">
        <v>54</v>
      </c>
      <c r="T5" s="72" t="s">
        <v>1</v>
      </c>
      <c r="U5" s="16"/>
      <c r="V5" s="96" t="s">
        <v>63</v>
      </c>
      <c r="W5" s="33" t="s">
        <v>54</v>
      </c>
      <c r="X5" s="73" t="s">
        <v>1</v>
      </c>
      <c r="Y5" s="16"/>
      <c r="Z5" s="128" t="s">
        <v>63</v>
      </c>
      <c r="AA5" s="120" t="s">
        <v>54</v>
      </c>
      <c r="AB5" s="121" t="s">
        <v>1</v>
      </c>
      <c r="AC5" s="16"/>
      <c r="AD5" s="110" t="s">
        <v>63</v>
      </c>
      <c r="AE5" s="111" t="s">
        <v>54</v>
      </c>
      <c r="AF5" s="112" t="s">
        <v>1</v>
      </c>
    </row>
    <row r="6" spans="1:32" ht="12.75">
      <c r="A6" s="4"/>
      <c r="F6" s="36"/>
      <c r="G6" s="36"/>
      <c r="H6" s="34"/>
      <c r="N6" s="35"/>
      <c r="O6" s="36"/>
      <c r="P6" s="64"/>
      <c r="Q6" s="9"/>
      <c r="R6" s="8"/>
      <c r="S6" s="11"/>
      <c r="T6" s="65"/>
      <c r="V6" s="35"/>
      <c r="W6" s="98"/>
      <c r="X6" s="64"/>
      <c r="AD6" s="113"/>
      <c r="AE6" s="114"/>
      <c r="AF6" s="115"/>
    </row>
    <row r="7" spans="1:32" ht="12.75">
      <c r="A7" s="5" t="s">
        <v>2</v>
      </c>
      <c r="B7" s="42"/>
      <c r="C7" s="10"/>
      <c r="F7" s="36"/>
      <c r="G7" s="36"/>
      <c r="H7" s="34"/>
      <c r="J7" s="42"/>
      <c r="N7" s="35"/>
      <c r="O7" s="36"/>
      <c r="P7" s="34"/>
      <c r="R7" s="42"/>
      <c r="S7" s="81"/>
      <c r="T7" s="67"/>
      <c r="U7" s="55"/>
      <c r="V7" s="35"/>
      <c r="W7" s="35"/>
      <c r="X7" s="64"/>
      <c r="Y7" s="55"/>
      <c r="AA7" s="49"/>
      <c r="AC7" s="55"/>
      <c r="AD7" s="113"/>
      <c r="AE7" s="113"/>
      <c r="AF7" s="115"/>
    </row>
    <row r="8" spans="1:32" ht="12.75">
      <c r="A8" s="4" t="s">
        <v>32</v>
      </c>
      <c r="B8" s="29">
        <v>76.79197994987469</v>
      </c>
      <c r="C8" s="29">
        <v>1.895237412994966</v>
      </c>
      <c r="D8" s="65">
        <v>2859</v>
      </c>
      <c r="E8" s="13"/>
      <c r="F8" s="71">
        <v>75.64825253664036</v>
      </c>
      <c r="G8" s="35">
        <v>2.2710963073830044</v>
      </c>
      <c r="H8" s="64">
        <v>2401</v>
      </c>
      <c r="J8" s="29">
        <v>75.83839450752575</v>
      </c>
      <c r="K8" s="29">
        <v>2.4533409493770932</v>
      </c>
      <c r="L8" s="65">
        <v>2491</v>
      </c>
      <c r="N8" s="71">
        <v>73.74301675977654</v>
      </c>
      <c r="O8" s="35">
        <v>2.6761743137630916</v>
      </c>
      <c r="P8" s="64">
        <v>1275</v>
      </c>
      <c r="R8" s="29">
        <v>74.8898678414097</v>
      </c>
      <c r="S8" s="29">
        <v>4.931480766785285</v>
      </c>
      <c r="T8" s="65">
        <v>574</v>
      </c>
      <c r="V8" s="35">
        <v>71.86867189943432</v>
      </c>
      <c r="W8" s="35">
        <v>3.3964946369147455</v>
      </c>
      <c r="X8" s="64">
        <v>1331</v>
      </c>
      <c r="Z8" s="49">
        <v>73.30804047900399</v>
      </c>
      <c r="AA8" s="49">
        <v>4.224739009450019</v>
      </c>
      <c r="AB8" s="123">
        <v>851</v>
      </c>
      <c r="AD8" s="228">
        <v>77.75419449992513</v>
      </c>
      <c r="AE8" s="113">
        <v>4.45332615953733</v>
      </c>
      <c r="AF8" s="115">
        <v>797</v>
      </c>
    </row>
    <row r="9" spans="1:32" ht="12.75">
      <c r="A9" s="4" t="s">
        <v>33</v>
      </c>
      <c r="B9" s="29">
        <v>64.6195872116552</v>
      </c>
      <c r="C9" s="29">
        <v>1.138310773603422</v>
      </c>
      <c r="D9" s="65">
        <v>10167</v>
      </c>
      <c r="E9" s="13"/>
      <c r="F9" s="71">
        <v>64.46426475765755</v>
      </c>
      <c r="G9" s="35">
        <v>1.3401936176891134</v>
      </c>
      <c r="H9" s="64">
        <v>8574</v>
      </c>
      <c r="I9" s="5"/>
      <c r="J9" s="29">
        <v>64.4498723215277</v>
      </c>
      <c r="K9" s="29">
        <v>1.4466497486894738</v>
      </c>
      <c r="L9" s="65">
        <v>8958</v>
      </c>
      <c r="M9" s="5"/>
      <c r="N9" s="71">
        <v>63.70487901626339</v>
      </c>
      <c r="O9" s="35">
        <v>1.5690545176732869</v>
      </c>
      <c r="P9" s="64">
        <v>4990</v>
      </c>
      <c r="R9" s="29">
        <v>65.62799616490892</v>
      </c>
      <c r="S9" s="29">
        <v>2.8813187623488297</v>
      </c>
      <c r="T9" s="65">
        <v>2017</v>
      </c>
      <c r="V9" s="35">
        <v>64.80733637735453</v>
      </c>
      <c r="W9" s="35">
        <v>1.699650976153677</v>
      </c>
      <c r="X9" s="64">
        <v>4523</v>
      </c>
      <c r="Z9" s="49">
        <v>66.63939039270515</v>
      </c>
      <c r="AA9" s="49">
        <v>2.0827863035936076</v>
      </c>
      <c r="AB9" s="123">
        <v>2927</v>
      </c>
      <c r="AD9" s="327">
        <v>67.95990391598727</v>
      </c>
      <c r="AE9" s="113">
        <v>2.1414508364319795</v>
      </c>
      <c r="AF9" s="115">
        <v>2887</v>
      </c>
    </row>
    <row r="10" spans="1:32" ht="12.75">
      <c r="A10" s="4" t="s">
        <v>34</v>
      </c>
      <c r="B10" s="29">
        <v>48.66499315381105</v>
      </c>
      <c r="C10" s="29">
        <v>1.2969484812345442</v>
      </c>
      <c r="D10" s="65">
        <v>8558</v>
      </c>
      <c r="E10" s="13"/>
      <c r="F10" s="71">
        <v>47.94875289627913</v>
      </c>
      <c r="G10" s="35">
        <v>1.4950890577874212</v>
      </c>
      <c r="H10" s="64">
        <v>7506</v>
      </c>
      <c r="J10" s="29">
        <v>47.77395075902539</v>
      </c>
      <c r="K10" s="29">
        <v>1.5965676703759577</v>
      </c>
      <c r="L10" s="65">
        <v>8009</v>
      </c>
      <c r="N10" s="71">
        <v>48.27820570910738</v>
      </c>
      <c r="O10" s="35">
        <v>1.7100381398073274</v>
      </c>
      <c r="P10" s="64">
        <v>4537</v>
      </c>
      <c r="Q10" s="5"/>
      <c r="R10" s="29">
        <v>47.849176845459375</v>
      </c>
      <c r="S10" s="29">
        <v>3.2682409759685846</v>
      </c>
      <c r="T10" s="65">
        <v>1987</v>
      </c>
      <c r="U10" s="55"/>
      <c r="V10" s="109">
        <v>47.550042986391134</v>
      </c>
      <c r="W10" s="35">
        <v>1.7218112007253623</v>
      </c>
      <c r="X10" s="64">
        <v>4631</v>
      </c>
      <c r="Y10" s="55"/>
      <c r="Z10" s="124">
        <v>51.27117322458174</v>
      </c>
      <c r="AA10" s="49">
        <v>2.0402503141212165</v>
      </c>
      <c r="AB10" s="123">
        <v>3009</v>
      </c>
      <c r="AC10" s="55"/>
      <c r="AD10" s="327">
        <v>52.612400130116924</v>
      </c>
      <c r="AE10" s="113">
        <v>2.0740626866654455</v>
      </c>
      <c r="AF10" s="115">
        <v>3132</v>
      </c>
    </row>
    <row r="11" spans="1:32" ht="12.75">
      <c r="A11" s="4" t="s">
        <v>35</v>
      </c>
      <c r="B11" s="29">
        <v>33.53825136612022</v>
      </c>
      <c r="C11" s="29">
        <v>1.8999704135535325</v>
      </c>
      <c r="D11" s="65">
        <v>3558</v>
      </c>
      <c r="E11" s="13"/>
      <c r="F11" s="71">
        <v>33.38768854463922</v>
      </c>
      <c r="G11" s="35">
        <v>2.2202472406128226</v>
      </c>
      <c r="H11" s="64">
        <v>3033</v>
      </c>
      <c r="J11" s="29">
        <v>35.32567049808429</v>
      </c>
      <c r="K11" s="29">
        <v>2.3461979200453413</v>
      </c>
      <c r="L11" s="65">
        <v>3396</v>
      </c>
      <c r="N11" s="71">
        <v>36.43198906356801</v>
      </c>
      <c r="O11" s="35">
        <v>2.557326946304535</v>
      </c>
      <c r="P11" s="64">
        <v>1935</v>
      </c>
      <c r="R11" s="29">
        <v>32.329635499207605</v>
      </c>
      <c r="S11" s="29">
        <v>4.535718130716619</v>
      </c>
      <c r="T11" s="65">
        <v>792</v>
      </c>
      <c r="U11" s="56"/>
      <c r="V11" s="35">
        <v>36.93620185326136</v>
      </c>
      <c r="W11" s="35">
        <v>1.8970476020785298</v>
      </c>
      <c r="X11" s="64">
        <v>1968</v>
      </c>
      <c r="Y11" s="56"/>
      <c r="Z11" s="49">
        <v>36.46847423251818</v>
      </c>
      <c r="AA11" s="49">
        <v>2.5494313363358856</v>
      </c>
      <c r="AB11" s="123">
        <v>1274</v>
      </c>
      <c r="AC11" s="56"/>
      <c r="AD11" s="327">
        <v>40.57864759003013</v>
      </c>
      <c r="AE11" s="113">
        <v>2.4240130601686225</v>
      </c>
      <c r="AF11" s="115">
        <v>1427</v>
      </c>
    </row>
    <row r="12" spans="1:32" ht="12.75">
      <c r="A12" s="4" t="s">
        <v>36</v>
      </c>
      <c r="B12" s="29">
        <v>15.20608243297319</v>
      </c>
      <c r="C12" s="29">
        <v>1.5832359454225058</v>
      </c>
      <c r="D12" s="65">
        <v>2964</v>
      </c>
      <c r="E12" s="13"/>
      <c r="F12" s="71">
        <v>16.89834926151173</v>
      </c>
      <c r="G12" s="35">
        <v>1.8881439065605852</v>
      </c>
      <c r="H12" s="64">
        <v>2648</v>
      </c>
      <c r="J12" s="29">
        <v>17.371847030105776</v>
      </c>
      <c r="K12" s="29">
        <v>2.0314534949316485</v>
      </c>
      <c r="L12" s="65">
        <v>2846</v>
      </c>
      <c r="N12" s="71">
        <v>16.67870036101083</v>
      </c>
      <c r="O12" s="35">
        <v>1.988953604064264</v>
      </c>
      <c r="P12" s="64">
        <v>1712</v>
      </c>
      <c r="R12" s="29">
        <v>17.546848381601365</v>
      </c>
      <c r="S12" s="29">
        <v>2.98877248802859</v>
      </c>
      <c r="T12" s="65">
        <v>725</v>
      </c>
      <c r="U12" s="55"/>
      <c r="V12" s="109">
        <v>17.34037779016946</v>
      </c>
      <c r="W12" s="35">
        <v>1.8755525537993876</v>
      </c>
      <c r="X12" s="64">
        <v>1644</v>
      </c>
      <c r="Y12" s="55"/>
      <c r="Z12" s="124">
        <v>21.255086036276932</v>
      </c>
      <c r="AA12" s="49">
        <v>2.374474305513008</v>
      </c>
      <c r="AB12" s="123">
        <v>1123</v>
      </c>
      <c r="AC12" s="55"/>
      <c r="AD12" s="327">
        <v>23.354472980116114</v>
      </c>
      <c r="AE12" s="113">
        <v>2.4286872188273008</v>
      </c>
      <c r="AF12" s="115">
        <v>1181</v>
      </c>
    </row>
    <row r="13" spans="1:32" ht="12.75">
      <c r="A13" s="4"/>
      <c r="B13" s="29"/>
      <c r="C13" s="29"/>
      <c r="D13" s="65"/>
      <c r="F13" s="71"/>
      <c r="G13" s="35"/>
      <c r="H13" s="64"/>
      <c r="J13" s="29"/>
      <c r="K13" s="29"/>
      <c r="L13" s="65"/>
      <c r="N13" s="71"/>
      <c r="O13" s="35"/>
      <c r="P13" s="64"/>
      <c r="R13" s="29"/>
      <c r="S13" s="29"/>
      <c r="T13" s="65"/>
      <c r="U13" s="55"/>
      <c r="V13" s="35"/>
      <c r="W13" s="35"/>
      <c r="X13" s="64"/>
      <c r="Y13" s="55"/>
      <c r="AA13" s="49"/>
      <c r="AC13" s="55"/>
      <c r="AD13" s="228"/>
      <c r="AE13" s="113"/>
      <c r="AF13" s="115"/>
    </row>
    <row r="14" spans="1:32" ht="12.75">
      <c r="A14" s="5" t="s">
        <v>3</v>
      </c>
      <c r="B14" s="29"/>
      <c r="C14" s="29"/>
      <c r="D14" s="65"/>
      <c r="F14" s="71"/>
      <c r="G14" s="35"/>
      <c r="H14" s="64"/>
      <c r="J14" s="29"/>
      <c r="K14" s="29"/>
      <c r="L14" s="65"/>
      <c r="N14" s="71"/>
      <c r="O14" s="35"/>
      <c r="P14" s="64"/>
      <c r="R14" s="29"/>
      <c r="S14" s="29"/>
      <c r="T14" s="65"/>
      <c r="V14" s="35"/>
      <c r="W14" s="35"/>
      <c r="X14" s="64"/>
      <c r="AA14" s="49"/>
      <c r="AD14" s="228"/>
      <c r="AE14" s="113"/>
      <c r="AF14" s="115"/>
    </row>
    <row r="15" spans="1:32" ht="12.75">
      <c r="A15" s="4" t="s">
        <v>37</v>
      </c>
      <c r="B15" s="29">
        <v>60.15492438214681</v>
      </c>
      <c r="C15" s="29">
        <v>1.0490883908536475</v>
      </c>
      <c r="D15" s="65">
        <v>12549</v>
      </c>
      <c r="E15" s="13"/>
      <c r="F15" s="71">
        <v>61.01839237057221</v>
      </c>
      <c r="G15" s="35">
        <v>1.2241222980678224</v>
      </c>
      <c r="H15" s="64">
        <v>10671</v>
      </c>
      <c r="J15" s="29">
        <v>61.451664532650454</v>
      </c>
      <c r="K15" s="29">
        <v>1.315227926869536</v>
      </c>
      <c r="L15" s="65">
        <v>11205</v>
      </c>
      <c r="N15" s="71">
        <v>60.83866382373845</v>
      </c>
      <c r="O15" s="35">
        <v>1.4960702220901503</v>
      </c>
      <c r="P15" s="64">
        <v>6438</v>
      </c>
      <c r="R15" s="29">
        <v>59.42857142857143</v>
      </c>
      <c r="S15" s="29">
        <v>3.091145545721055</v>
      </c>
      <c r="T15" s="65">
        <v>2640</v>
      </c>
      <c r="V15" s="35">
        <v>60.42321479663762</v>
      </c>
      <c r="W15" s="35">
        <v>1.6712427718738816</v>
      </c>
      <c r="X15" s="64">
        <v>6074</v>
      </c>
      <c r="Z15" s="49">
        <v>62.288751073551026</v>
      </c>
      <c r="AA15" s="49">
        <v>1.8606367081472541</v>
      </c>
      <c r="AB15" s="123">
        <v>4056</v>
      </c>
      <c r="AD15" s="327">
        <v>64.22748596128045</v>
      </c>
      <c r="AE15" s="113">
        <v>1.9081371023754512</v>
      </c>
      <c r="AF15" s="115">
        <v>4145</v>
      </c>
    </row>
    <row r="16" spans="1:32" ht="12.75">
      <c r="A16" s="4" t="s">
        <v>53</v>
      </c>
      <c r="B16" s="29">
        <v>47.71286855883164</v>
      </c>
      <c r="C16" s="29">
        <v>0.9609316128906293</v>
      </c>
      <c r="D16" s="65">
        <v>15568</v>
      </c>
      <c r="E16" s="13"/>
      <c r="F16" s="71">
        <v>46.210780370072406</v>
      </c>
      <c r="G16" s="35">
        <v>1.11242631723227</v>
      </c>
      <c r="H16" s="64">
        <v>13503</v>
      </c>
      <c r="J16" s="29">
        <v>46.090441621294616</v>
      </c>
      <c r="K16" s="29">
        <v>1.1834968697164214</v>
      </c>
      <c r="L16" s="65">
        <v>14515</v>
      </c>
      <c r="N16" s="71">
        <v>45.975461776998785</v>
      </c>
      <c r="O16" s="35">
        <v>1.3211553123627198</v>
      </c>
      <c r="P16" s="64">
        <v>8014</v>
      </c>
      <c r="R16" s="29">
        <v>47.66175528507367</v>
      </c>
      <c r="S16" s="29">
        <v>2.0849275627838004</v>
      </c>
      <c r="T16" s="65">
        <v>3457</v>
      </c>
      <c r="V16" s="35">
        <v>45.946990516357516</v>
      </c>
      <c r="W16" s="35">
        <v>1.2532703061254438</v>
      </c>
      <c r="X16" s="64">
        <v>8028</v>
      </c>
      <c r="Z16" s="49">
        <v>48.47989045158504</v>
      </c>
      <c r="AA16" s="49">
        <v>1.5703717820671521</v>
      </c>
      <c r="AB16" s="123">
        <v>5132</v>
      </c>
      <c r="AD16" s="327">
        <v>50.94438273585259</v>
      </c>
      <c r="AE16" s="113">
        <v>1.6563928882232903</v>
      </c>
      <c r="AF16" s="115">
        <v>5282</v>
      </c>
    </row>
    <row r="17" spans="1:32" ht="12.75">
      <c r="A17" s="4"/>
      <c r="B17" s="29"/>
      <c r="C17" s="29"/>
      <c r="D17" s="65"/>
      <c r="F17" s="71"/>
      <c r="G17" s="35"/>
      <c r="H17" s="64"/>
      <c r="J17" s="29"/>
      <c r="K17" s="81"/>
      <c r="L17" s="65"/>
      <c r="N17" s="71"/>
      <c r="O17" s="35"/>
      <c r="P17" s="64"/>
      <c r="R17" s="29"/>
      <c r="S17" s="81"/>
      <c r="T17" s="65"/>
      <c r="V17" s="35"/>
      <c r="W17" s="35"/>
      <c r="X17" s="64"/>
      <c r="AA17" s="49"/>
      <c r="AD17" s="228"/>
      <c r="AE17" s="113"/>
      <c r="AF17" s="115"/>
    </row>
    <row r="18" spans="1:32" ht="12.75">
      <c r="A18" s="5" t="s">
        <v>5</v>
      </c>
      <c r="B18" s="29"/>
      <c r="C18" s="29"/>
      <c r="D18" s="65"/>
      <c r="F18" s="71"/>
      <c r="G18" s="35"/>
      <c r="H18" s="64"/>
      <c r="J18" s="29"/>
      <c r="K18" s="29"/>
      <c r="L18" s="65"/>
      <c r="N18" s="71"/>
      <c r="O18" s="35"/>
      <c r="P18" s="64"/>
      <c r="R18" s="29"/>
      <c r="S18" s="29"/>
      <c r="T18" s="65"/>
      <c r="V18" s="35"/>
      <c r="W18" s="35"/>
      <c r="X18" s="64"/>
      <c r="AA18" s="49"/>
      <c r="AD18" s="228"/>
      <c r="AE18" s="113"/>
      <c r="AF18" s="115"/>
    </row>
    <row r="19" spans="1:32" ht="25.5">
      <c r="A19" s="4" t="s">
        <v>38</v>
      </c>
      <c r="B19" s="29">
        <v>58.649197786029575</v>
      </c>
      <c r="C19" s="29">
        <v>0.9945142623640209</v>
      </c>
      <c r="D19" s="65">
        <v>14129</v>
      </c>
      <c r="E19" s="53"/>
      <c r="F19" s="71">
        <v>58.59640794366643</v>
      </c>
      <c r="G19" s="35">
        <v>1.1332344337943496</v>
      </c>
      <c r="H19" s="64">
        <v>12700</v>
      </c>
      <c r="I19" s="53"/>
      <c r="J19" s="29">
        <v>58.070446356349734</v>
      </c>
      <c r="K19" s="29">
        <v>1.2105574579778882</v>
      </c>
      <c r="L19" s="65">
        <v>13595</v>
      </c>
      <c r="M19" s="53"/>
      <c r="N19" s="71">
        <v>57.95350059109418</v>
      </c>
      <c r="O19" s="35">
        <v>1.3390118855413071</v>
      </c>
      <c r="P19" s="64">
        <v>7796</v>
      </c>
      <c r="R19" s="29">
        <v>57.06979542719615</v>
      </c>
      <c r="S19" s="29">
        <v>2.294686959958913</v>
      </c>
      <c r="T19" s="65">
        <v>3435</v>
      </c>
      <c r="V19" s="35">
        <v>57.2013029650623</v>
      </c>
      <c r="W19" s="35">
        <v>1.3473178075297128</v>
      </c>
      <c r="X19" s="64">
        <v>7730</v>
      </c>
      <c r="Z19" s="49">
        <v>59.560868623739104</v>
      </c>
      <c r="AA19" s="49">
        <v>1.5787976994180113</v>
      </c>
      <c r="AB19" s="123">
        <v>5023</v>
      </c>
      <c r="AD19" s="327">
        <v>60.72446156203992</v>
      </c>
      <c r="AE19" s="113">
        <v>1.6576568982725748</v>
      </c>
      <c r="AF19" s="115">
        <v>5162</v>
      </c>
    </row>
    <row r="20" spans="1:32" ht="25.5">
      <c r="A20" s="4" t="s">
        <v>39</v>
      </c>
      <c r="B20" s="29">
        <v>43.40333871836295</v>
      </c>
      <c r="C20" s="29">
        <v>1.0924210066040558</v>
      </c>
      <c r="D20" s="65">
        <v>11861</v>
      </c>
      <c r="E20" s="5"/>
      <c r="F20" s="71">
        <v>42.18976590014502</v>
      </c>
      <c r="G20" s="35">
        <v>1.2753893059191483</v>
      </c>
      <c r="H20" s="64">
        <v>10080</v>
      </c>
      <c r="I20" s="5"/>
      <c r="J20" s="29">
        <v>43.821555467824716</v>
      </c>
      <c r="K20" s="29">
        <v>1.371678849182988</v>
      </c>
      <c r="L20" s="65">
        <v>10706</v>
      </c>
      <c r="M20" s="5"/>
      <c r="N20" s="71">
        <v>43.28199681359533</v>
      </c>
      <c r="O20" s="35">
        <v>1.5733885419746194</v>
      </c>
      <c r="P20" s="64">
        <v>5855</v>
      </c>
      <c r="Q20" s="53"/>
      <c r="R20" s="29">
        <v>43.206039076376555</v>
      </c>
      <c r="S20" s="29">
        <v>3.5950802284967125</v>
      </c>
      <c r="T20" s="65">
        <v>2324</v>
      </c>
      <c r="V20" s="35">
        <v>43.48989238869969</v>
      </c>
      <c r="W20" s="35">
        <v>1.659406611656017</v>
      </c>
      <c r="X20" s="64">
        <v>5583</v>
      </c>
      <c r="Z20" s="49">
        <v>44.85617914016288</v>
      </c>
      <c r="AA20" s="49">
        <v>1.9086952833302817</v>
      </c>
      <c r="AB20" s="123">
        <v>3660</v>
      </c>
      <c r="AD20" s="327">
        <v>48.38680930556551</v>
      </c>
      <c r="AE20" s="113">
        <v>1.9846585719366399</v>
      </c>
      <c r="AF20" s="115">
        <v>3743</v>
      </c>
    </row>
    <row r="21" spans="1:32" ht="12.75">
      <c r="A21" s="4"/>
      <c r="B21" s="29"/>
      <c r="C21" s="29"/>
      <c r="D21" s="65"/>
      <c r="F21" s="71"/>
      <c r="G21" s="35"/>
      <c r="H21" s="64"/>
      <c r="J21" s="29"/>
      <c r="K21" s="29"/>
      <c r="L21" s="65"/>
      <c r="N21" s="71"/>
      <c r="O21" s="35"/>
      <c r="P21" s="64"/>
      <c r="Q21" s="5"/>
      <c r="R21" s="29"/>
      <c r="S21" s="29"/>
      <c r="T21" s="65"/>
      <c r="V21" s="35"/>
      <c r="W21" s="35"/>
      <c r="X21" s="64"/>
      <c r="AA21" s="49"/>
      <c r="AD21" s="228"/>
      <c r="AE21" s="113"/>
      <c r="AF21" s="115"/>
    </row>
    <row r="22" spans="1:32" ht="12.75">
      <c r="A22" s="5" t="s">
        <v>4</v>
      </c>
      <c r="B22" s="29"/>
      <c r="C22" s="29"/>
      <c r="D22" s="65"/>
      <c r="F22" s="71"/>
      <c r="G22" s="35"/>
      <c r="H22" s="64"/>
      <c r="J22" s="29"/>
      <c r="K22" s="81"/>
      <c r="L22" s="65"/>
      <c r="N22" s="71"/>
      <c r="O22" s="35"/>
      <c r="P22" s="64"/>
      <c r="R22" s="29"/>
      <c r="S22" s="81"/>
      <c r="T22" s="65"/>
      <c r="V22" s="35"/>
      <c r="W22" s="35"/>
      <c r="X22" s="64"/>
      <c r="AA22" s="49"/>
      <c r="AD22" s="228"/>
      <c r="AE22" s="113"/>
      <c r="AF22" s="115"/>
    </row>
    <row r="23" spans="1:32" ht="12.75">
      <c r="A23" s="4" t="s">
        <v>40</v>
      </c>
      <c r="B23" s="29">
        <v>38.57977528089888</v>
      </c>
      <c r="C23" s="29">
        <v>1.0489647052168927</v>
      </c>
      <c r="D23" s="65">
        <v>12409</v>
      </c>
      <c r="F23" s="71">
        <v>38.26327094200675</v>
      </c>
      <c r="G23" s="35">
        <v>1.208857575184453</v>
      </c>
      <c r="H23" s="64">
        <v>10867</v>
      </c>
      <c r="J23" s="29">
        <v>38.7279843444227</v>
      </c>
      <c r="K23" s="29">
        <v>1.2912522647258662</v>
      </c>
      <c r="L23" s="65">
        <v>11645</v>
      </c>
      <c r="N23" s="71">
        <v>38.95022931883812</v>
      </c>
      <c r="O23" s="35">
        <v>1.4049670116377584</v>
      </c>
      <c r="P23" s="64">
        <v>6573</v>
      </c>
      <c r="R23" s="29">
        <v>38.173773129525344</v>
      </c>
      <c r="S23" s="29">
        <v>2.7391607980601655</v>
      </c>
      <c r="T23" s="65">
        <v>2764</v>
      </c>
      <c r="V23" s="109">
        <v>39.58331910458159</v>
      </c>
      <c r="W23" s="35">
        <v>1.4664065817176386</v>
      </c>
      <c r="X23" s="64">
        <v>6496</v>
      </c>
      <c r="Z23" s="124">
        <v>41.95480147378788</v>
      </c>
      <c r="AA23" s="49">
        <v>1.7848740810384278</v>
      </c>
      <c r="AB23" s="123">
        <v>4307</v>
      </c>
      <c r="AD23" s="327">
        <v>44.18748326196572</v>
      </c>
      <c r="AE23" s="113">
        <v>1.866961850620602</v>
      </c>
      <c r="AF23" s="115">
        <v>4436</v>
      </c>
    </row>
    <row r="24" spans="1:32" ht="12.75">
      <c r="A24" s="4" t="s">
        <v>41</v>
      </c>
      <c r="B24" s="29">
        <v>63.663185224523524</v>
      </c>
      <c r="C24" s="29">
        <v>0.9211935397320694</v>
      </c>
      <c r="D24" s="65">
        <v>15708</v>
      </c>
      <c r="F24" s="71">
        <v>63.6894013057369</v>
      </c>
      <c r="G24" s="35">
        <v>1.0808796117710564</v>
      </c>
      <c r="H24" s="64">
        <v>13307</v>
      </c>
      <c r="J24" s="29">
        <v>63.33311826569455</v>
      </c>
      <c r="K24" s="29">
        <v>1.1618913934677515</v>
      </c>
      <c r="L24" s="65">
        <v>14075</v>
      </c>
      <c r="N24" s="71">
        <v>63.0239346176299</v>
      </c>
      <c r="O24" s="35">
        <v>1.2703648529322393</v>
      </c>
      <c r="P24" s="64">
        <v>7879</v>
      </c>
      <c r="R24" s="29">
        <v>63.88811963445029</v>
      </c>
      <c r="S24" s="29">
        <v>2.4662385329293777</v>
      </c>
      <c r="T24" s="65">
        <v>3333</v>
      </c>
      <c r="V24" s="35">
        <v>62.22202121955526</v>
      </c>
      <c r="W24" s="35">
        <v>1.343557105687399</v>
      </c>
      <c r="X24" s="64">
        <v>7606</v>
      </c>
      <c r="Z24" s="49">
        <v>64.61927167533199</v>
      </c>
      <c r="AA24" s="49">
        <v>1.624542371610893</v>
      </c>
      <c r="AB24" s="123">
        <v>4881</v>
      </c>
      <c r="AD24" s="327">
        <v>66.43095025641529</v>
      </c>
      <c r="AE24" s="113">
        <v>1.673696651158707</v>
      </c>
      <c r="AF24" s="115">
        <v>4991</v>
      </c>
    </row>
    <row r="25" spans="1:32" ht="12.75">
      <c r="A25" s="4"/>
      <c r="B25" s="29"/>
      <c r="C25" s="29"/>
      <c r="D25" s="65"/>
      <c r="F25" s="71"/>
      <c r="G25" s="35"/>
      <c r="H25" s="64"/>
      <c r="J25" s="29"/>
      <c r="K25" s="29"/>
      <c r="L25" s="65"/>
      <c r="N25" s="71"/>
      <c r="O25" s="35"/>
      <c r="P25" s="64"/>
      <c r="R25" s="29"/>
      <c r="S25" s="29"/>
      <c r="T25" s="65"/>
      <c r="V25" s="35"/>
      <c r="W25" s="35"/>
      <c r="X25" s="64"/>
      <c r="AA25" s="49"/>
      <c r="AD25" s="228"/>
      <c r="AE25" s="113"/>
      <c r="AF25" s="115"/>
    </row>
    <row r="26" spans="1:32" ht="12.75">
      <c r="A26" s="5" t="s">
        <v>6</v>
      </c>
      <c r="B26" s="29"/>
      <c r="C26" s="29"/>
      <c r="D26" s="65"/>
      <c r="F26" s="71"/>
      <c r="G26" s="35"/>
      <c r="H26" s="64"/>
      <c r="J26" s="29"/>
      <c r="K26" s="81"/>
      <c r="L26" s="65"/>
      <c r="N26" s="71"/>
      <c r="O26" s="35"/>
      <c r="P26" s="64"/>
      <c r="R26" s="29"/>
      <c r="S26" s="81"/>
      <c r="T26" s="65"/>
      <c r="V26" s="35"/>
      <c r="W26" s="35"/>
      <c r="X26" s="64"/>
      <c r="AA26" s="49"/>
      <c r="AD26" s="228"/>
      <c r="AE26" s="113"/>
      <c r="AF26" s="115"/>
    </row>
    <row r="27" spans="1:32" ht="12.75">
      <c r="A27" s="4" t="s">
        <v>42</v>
      </c>
      <c r="B27" s="29">
        <v>55.41296314790771</v>
      </c>
      <c r="C27" s="29">
        <v>0.8553931611692498</v>
      </c>
      <c r="D27" s="65">
        <v>19457</v>
      </c>
      <c r="E27" s="22"/>
      <c r="F27" s="71">
        <v>54.67565793399773</v>
      </c>
      <c r="G27" s="35">
        <v>1.0095722765105606</v>
      </c>
      <c r="H27" s="64">
        <v>16345</v>
      </c>
      <c r="I27" s="22"/>
      <c r="J27" s="29">
        <v>54.88604780433574</v>
      </c>
      <c r="K27" s="29">
        <v>1.080155634306447</v>
      </c>
      <c r="L27" s="65">
        <v>17365</v>
      </c>
      <c r="M27" s="22"/>
      <c r="N27" s="71">
        <v>54.851008327480685</v>
      </c>
      <c r="O27" s="35">
        <v>1.1719032824402227</v>
      </c>
      <c r="P27" s="64">
        <v>9839</v>
      </c>
      <c r="R27" s="29">
        <v>53.849732495929295</v>
      </c>
      <c r="S27" s="29">
        <v>2.260368564429836</v>
      </c>
      <c r="T27" s="65">
        <v>4274</v>
      </c>
      <c r="V27" s="35">
        <v>54.00277895375572</v>
      </c>
      <c r="W27" s="35">
        <v>1.2414511320014334</v>
      </c>
      <c r="X27" s="64">
        <v>9414</v>
      </c>
      <c r="Z27" s="49">
        <v>55.19296562551692</v>
      </c>
      <c r="AA27" s="49">
        <v>1.5277378305261777</v>
      </c>
      <c r="AB27" s="123">
        <v>5970</v>
      </c>
      <c r="AD27" s="327">
        <v>57.81587703806315</v>
      </c>
      <c r="AE27" s="113">
        <v>1.5636332918729456</v>
      </c>
      <c r="AF27" s="115">
        <v>6254</v>
      </c>
    </row>
    <row r="28" spans="1:32" ht="12.75">
      <c r="A28" s="4" t="s">
        <v>43</v>
      </c>
      <c r="B28" s="29">
        <v>38.931974296476845</v>
      </c>
      <c r="C28" s="29">
        <v>1.5856066933538528</v>
      </c>
      <c r="D28" s="65">
        <v>5449</v>
      </c>
      <c r="F28" s="71">
        <v>39.55818135114308</v>
      </c>
      <c r="G28" s="35">
        <v>1.8424429282678751</v>
      </c>
      <c r="H28" s="64">
        <v>4735</v>
      </c>
      <c r="J28" s="29">
        <v>38.376288659793815</v>
      </c>
      <c r="K28" s="29">
        <v>1.9916903779202073</v>
      </c>
      <c r="L28" s="65">
        <v>4878</v>
      </c>
      <c r="N28" s="71">
        <v>37.75100401606426</v>
      </c>
      <c r="O28" s="35">
        <v>2.2038365465712566</v>
      </c>
      <c r="P28" s="64">
        <v>2640</v>
      </c>
      <c r="Q28" s="22"/>
      <c r="R28" s="29">
        <v>40.971357409713576</v>
      </c>
      <c r="S28" s="29">
        <v>4.712303316748745</v>
      </c>
      <c r="T28" s="65">
        <v>957</v>
      </c>
      <c r="V28" s="109">
        <v>40.251988223334436</v>
      </c>
      <c r="W28" s="35">
        <v>2.3843054909151213</v>
      </c>
      <c r="X28" s="64">
        <v>2471</v>
      </c>
      <c r="Z28" s="124">
        <v>42.876616477714414</v>
      </c>
      <c r="AA28" s="49">
        <v>2.9007902316919747</v>
      </c>
      <c r="AB28" s="123">
        <v>1640</v>
      </c>
      <c r="AD28" s="327">
        <v>43.9095212619739</v>
      </c>
      <c r="AE28" s="113">
        <v>3.0591285571311024</v>
      </c>
      <c r="AF28" s="115">
        <v>1650</v>
      </c>
    </row>
    <row r="29" spans="1:32" ht="25.5">
      <c r="A29" s="4" t="s">
        <v>44</v>
      </c>
      <c r="B29" s="29">
        <v>63.00283286118981</v>
      </c>
      <c r="C29" s="29">
        <v>2.0461657706368435</v>
      </c>
      <c r="D29" s="65">
        <v>3208</v>
      </c>
      <c r="F29" s="71">
        <v>62.617087709338634</v>
      </c>
      <c r="G29" s="35">
        <v>2.255954681346026</v>
      </c>
      <c r="H29" s="64">
        <v>3092</v>
      </c>
      <c r="J29" s="29">
        <v>62.62337662337663</v>
      </c>
      <c r="K29" s="29">
        <v>2.346946767414714</v>
      </c>
      <c r="L29" s="65">
        <v>3477</v>
      </c>
      <c r="N29" s="71">
        <v>61.39099420419082</v>
      </c>
      <c r="O29" s="35">
        <v>2.5609087420164087</v>
      </c>
      <c r="P29" s="64">
        <v>1972</v>
      </c>
      <c r="R29" s="29">
        <v>61.50753768844221</v>
      </c>
      <c r="S29" s="29">
        <v>4.901293418550068</v>
      </c>
      <c r="T29" s="65">
        <v>866</v>
      </c>
      <c r="V29" s="35">
        <v>60.051576802094544</v>
      </c>
      <c r="W29" s="35">
        <v>2.5163103034504424</v>
      </c>
      <c r="X29" s="64">
        <v>2213</v>
      </c>
      <c r="Z29" s="49">
        <v>64.42118625024882</v>
      </c>
      <c r="AA29" s="49">
        <v>2.8671012595745182</v>
      </c>
      <c r="AB29" s="123">
        <v>1571</v>
      </c>
      <c r="AD29" s="228">
        <v>66.63521731646253</v>
      </c>
      <c r="AE29" s="113">
        <v>3.0282382540767983</v>
      </c>
      <c r="AF29" s="115">
        <v>1520</v>
      </c>
    </row>
    <row r="30" spans="1:32" ht="12.75">
      <c r="A30" s="4"/>
      <c r="B30" s="29"/>
      <c r="C30" s="29"/>
      <c r="D30" s="65"/>
      <c r="F30" s="71"/>
      <c r="G30" s="35"/>
      <c r="H30" s="64"/>
      <c r="J30" s="29"/>
      <c r="K30" s="29"/>
      <c r="L30" s="65"/>
      <c r="N30" s="71"/>
      <c r="O30" s="36"/>
      <c r="P30" s="64"/>
      <c r="R30" s="29"/>
      <c r="S30" s="29"/>
      <c r="T30" s="65"/>
      <c r="V30" s="35"/>
      <c r="W30" s="35"/>
      <c r="X30" s="64"/>
      <c r="AA30" s="49"/>
      <c r="AD30" s="228"/>
      <c r="AE30" s="113"/>
      <c r="AF30" s="115"/>
    </row>
    <row r="31" spans="1:32" ht="12.75">
      <c r="A31" s="5" t="s">
        <v>7</v>
      </c>
      <c r="B31" s="29"/>
      <c r="C31" s="29"/>
      <c r="D31" s="65"/>
      <c r="F31" s="71"/>
      <c r="G31" s="35"/>
      <c r="H31" s="64"/>
      <c r="J31" s="29"/>
      <c r="K31" s="81"/>
      <c r="L31" s="65"/>
      <c r="N31" s="71"/>
      <c r="O31" s="35"/>
      <c r="P31" s="64"/>
      <c r="R31" s="29"/>
      <c r="S31" s="81"/>
      <c r="T31" s="65"/>
      <c r="V31" s="35"/>
      <c r="W31" s="35"/>
      <c r="X31" s="64"/>
      <c r="AA31" s="49"/>
      <c r="AD31" s="228"/>
      <c r="AE31" s="113"/>
      <c r="AF31" s="115"/>
    </row>
    <row r="32" spans="1:32" ht="12.75">
      <c r="A32" s="4" t="s">
        <v>45</v>
      </c>
      <c r="B32" s="29">
        <v>53.745992796928796</v>
      </c>
      <c r="C32" s="29">
        <v>0.7719555283817066</v>
      </c>
      <c r="D32" s="65">
        <v>24038</v>
      </c>
      <c r="F32" s="71">
        <v>53.57782986350475</v>
      </c>
      <c r="G32" s="35">
        <v>0.8856443403138172</v>
      </c>
      <c r="H32" s="64">
        <v>21317</v>
      </c>
      <c r="J32" s="29">
        <v>53.64936692450629</v>
      </c>
      <c r="K32" s="29">
        <v>0.9447941071615382</v>
      </c>
      <c r="L32" s="65">
        <v>22794</v>
      </c>
      <c r="N32" s="71">
        <v>53.55166051660517</v>
      </c>
      <c r="O32" s="35">
        <v>1.0962428478996848</v>
      </c>
      <c r="P32" s="64">
        <v>12979</v>
      </c>
      <c r="R32" s="29">
        <v>53.20572384315183</v>
      </c>
      <c r="S32" s="29">
        <v>1.9097999785588016</v>
      </c>
      <c r="T32" s="65">
        <v>5455</v>
      </c>
      <c r="V32" s="35">
        <v>52.79018930744186</v>
      </c>
      <c r="W32" s="35">
        <v>1.1466325301731324</v>
      </c>
      <c r="X32" s="64">
        <v>12617</v>
      </c>
      <c r="Z32" s="49">
        <v>55.249441917171524</v>
      </c>
      <c r="AA32" s="49">
        <v>1.3033939595470194</v>
      </c>
      <c r="AB32" s="123">
        <v>8301</v>
      </c>
      <c r="AD32" s="327">
        <v>57.68897326687954</v>
      </c>
      <c r="AE32" s="113">
        <v>1.3455845745848238</v>
      </c>
      <c r="AF32" s="115">
        <v>8629</v>
      </c>
    </row>
    <row r="33" spans="1:32" ht="25.5">
      <c r="A33" s="4" t="s">
        <v>46</v>
      </c>
      <c r="B33" s="29">
        <v>53.28757225433526</v>
      </c>
      <c r="C33" s="29">
        <v>1.8825924175567046</v>
      </c>
      <c r="D33" s="65">
        <v>4047</v>
      </c>
      <c r="F33" s="71">
        <v>51.929530201342274</v>
      </c>
      <c r="G33" s="35">
        <v>2.43554984290515</v>
      </c>
      <c r="H33" s="64">
        <v>2829</v>
      </c>
      <c r="J33" s="29">
        <v>52.64404104183109</v>
      </c>
      <c r="K33" s="29">
        <v>2.6613561399486976</v>
      </c>
      <c r="L33" s="65">
        <v>2880</v>
      </c>
      <c r="N33" s="71">
        <v>50.31578947368421</v>
      </c>
      <c r="O33" s="35">
        <v>3.5485413475852177</v>
      </c>
      <c r="P33" s="64">
        <v>1451</v>
      </c>
      <c r="R33" s="29">
        <v>55.0354609929078</v>
      </c>
      <c r="S33" s="29">
        <v>5.645642486895088</v>
      </c>
      <c r="T33" s="65">
        <v>630</v>
      </c>
      <c r="V33" s="35">
        <v>54.72182112647731</v>
      </c>
      <c r="W33" s="35">
        <v>3.200364316625059</v>
      </c>
      <c r="X33" s="64">
        <v>1457</v>
      </c>
      <c r="Z33" s="49">
        <v>55.16431362758104</v>
      </c>
      <c r="AA33" s="49">
        <v>4.496339759602453</v>
      </c>
      <c r="AB33" s="123">
        <v>871</v>
      </c>
      <c r="AD33" s="228">
        <v>55.45557280005428</v>
      </c>
      <c r="AE33" s="113">
        <v>5.163172745455869</v>
      </c>
      <c r="AF33" s="115">
        <v>790</v>
      </c>
    </row>
    <row r="34" spans="1:32" ht="12.75">
      <c r="A34" s="4"/>
      <c r="B34" s="29"/>
      <c r="C34" s="29"/>
      <c r="D34" s="65"/>
      <c r="E34" s="66"/>
      <c r="F34" s="71"/>
      <c r="G34" s="35"/>
      <c r="H34" s="64"/>
      <c r="I34" s="66"/>
      <c r="J34" s="29"/>
      <c r="K34" s="29"/>
      <c r="L34" s="65"/>
      <c r="M34" s="66"/>
      <c r="N34" s="71"/>
      <c r="O34" s="35"/>
      <c r="P34" s="64"/>
      <c r="R34" s="29"/>
      <c r="S34" s="29"/>
      <c r="T34" s="65"/>
      <c r="V34" s="35"/>
      <c r="W34" s="35"/>
      <c r="X34" s="64"/>
      <c r="AA34" s="49"/>
      <c r="AD34" s="228"/>
      <c r="AE34" s="113"/>
      <c r="AF34" s="115"/>
    </row>
    <row r="35" spans="1:32" ht="12.75">
      <c r="A35" s="5" t="s">
        <v>8</v>
      </c>
      <c r="B35" s="29"/>
      <c r="C35" s="29"/>
      <c r="D35" s="65"/>
      <c r="E35" s="66"/>
      <c r="F35" s="71"/>
      <c r="G35" s="35"/>
      <c r="H35" s="64"/>
      <c r="I35" s="66"/>
      <c r="J35" s="29"/>
      <c r="K35" s="81"/>
      <c r="L35" s="65"/>
      <c r="M35" s="66"/>
      <c r="N35" s="71"/>
      <c r="O35" s="35"/>
      <c r="P35" s="64"/>
      <c r="Q35" s="66"/>
      <c r="R35" s="29"/>
      <c r="S35" s="81"/>
      <c r="T35" s="65"/>
      <c r="V35" s="35"/>
      <c r="W35" s="35"/>
      <c r="X35" s="64"/>
      <c r="AA35" s="49"/>
      <c r="AD35" s="228"/>
      <c r="AE35" s="113"/>
      <c r="AF35" s="115"/>
    </row>
    <row r="36" spans="1:32" ht="12.75">
      <c r="A36" s="4" t="s">
        <v>47</v>
      </c>
      <c r="B36" s="29">
        <v>61.48833298297246</v>
      </c>
      <c r="C36" s="29">
        <v>1.782397871706653</v>
      </c>
      <c r="D36" s="65">
        <v>4295</v>
      </c>
      <c r="E36" s="54"/>
      <c r="F36" s="71">
        <v>62.203061763153265</v>
      </c>
      <c r="G36" s="35">
        <v>1.7311362243738522</v>
      </c>
      <c r="H36" s="64">
        <v>5274</v>
      </c>
      <c r="I36" s="54"/>
      <c r="J36" s="29">
        <v>62.18421465557822</v>
      </c>
      <c r="K36" s="29">
        <v>1.8071016472711037</v>
      </c>
      <c r="L36" s="65">
        <v>5892</v>
      </c>
      <c r="M36" s="54"/>
      <c r="N36" s="71">
        <v>62.554466230936825</v>
      </c>
      <c r="O36" s="35">
        <v>1.9414052274279214</v>
      </c>
      <c r="P36" s="64">
        <v>3391</v>
      </c>
      <c r="Q36" s="66"/>
      <c r="R36" s="29">
        <v>62.38064926798218</v>
      </c>
      <c r="S36" s="29">
        <v>3.821473709697319</v>
      </c>
      <c r="T36" s="65">
        <v>1412</v>
      </c>
      <c r="V36" s="109">
        <v>62.38804040362525</v>
      </c>
      <c r="W36" s="35">
        <v>1.946086927969656</v>
      </c>
      <c r="X36" s="64">
        <v>3619</v>
      </c>
      <c r="Z36" s="124">
        <v>65.19934176803896</v>
      </c>
      <c r="AA36" s="49">
        <v>2.360693810153876</v>
      </c>
      <c r="AB36" s="123">
        <v>2294</v>
      </c>
      <c r="AD36" s="327">
        <v>66.08155615257881</v>
      </c>
      <c r="AE36" s="113">
        <v>2.3288427227752595</v>
      </c>
      <c r="AF36" s="115">
        <v>2591</v>
      </c>
    </row>
    <row r="37" spans="1:32" ht="12.75">
      <c r="A37" s="4" t="s">
        <v>48</v>
      </c>
      <c r="B37" s="29">
        <v>50.39311373186932</v>
      </c>
      <c r="C37" s="29">
        <v>0.9757971459022237</v>
      </c>
      <c r="D37" s="65">
        <v>15128</v>
      </c>
      <c r="F37" s="71">
        <v>50.624923416248016</v>
      </c>
      <c r="G37" s="35">
        <v>1.0035524848553905</v>
      </c>
      <c r="H37" s="64">
        <v>16685</v>
      </c>
      <c r="J37" s="29">
        <v>50.309290382819796</v>
      </c>
      <c r="K37" s="29">
        <v>1.0818772516291695</v>
      </c>
      <c r="L37" s="65">
        <v>17476</v>
      </c>
      <c r="N37" s="71">
        <v>49.91113434396236</v>
      </c>
      <c r="O37" s="35">
        <v>1.1746539157119997</v>
      </c>
      <c r="P37" s="64">
        <v>9886</v>
      </c>
      <c r="Q37" s="54"/>
      <c r="R37" s="29">
        <v>49.89964877069744</v>
      </c>
      <c r="S37" s="29">
        <v>2.293266480622229</v>
      </c>
      <c r="T37" s="65">
        <v>4177</v>
      </c>
      <c r="V37" s="35">
        <v>48.31590620653183</v>
      </c>
      <c r="W37" s="35">
        <v>1.2553885994734628</v>
      </c>
      <c r="X37" s="64">
        <v>9255</v>
      </c>
      <c r="Z37" s="49">
        <v>50.74244615737917</v>
      </c>
      <c r="AA37" s="49">
        <v>1.5145873899853548</v>
      </c>
      <c r="AB37" s="123">
        <v>6139</v>
      </c>
      <c r="AD37" s="327">
        <v>53.10375945046992</v>
      </c>
      <c r="AE37" s="113">
        <v>1.578527778499239</v>
      </c>
      <c r="AF37" s="115">
        <v>6266</v>
      </c>
    </row>
    <row r="38" spans="1:32" ht="12.75">
      <c r="A38" s="4" t="s">
        <v>49</v>
      </c>
      <c r="B38" s="29">
        <v>54.207920792079214</v>
      </c>
      <c r="C38" s="29">
        <v>2.9577495609222204</v>
      </c>
      <c r="D38" s="65">
        <v>1635</v>
      </c>
      <c r="F38" s="71">
        <v>49.69899665551839</v>
      </c>
      <c r="G38" s="35">
        <v>3.253149341855913</v>
      </c>
      <c r="H38" s="64">
        <v>1588</v>
      </c>
      <c r="J38" s="29">
        <v>50.993377483443716</v>
      </c>
      <c r="K38" s="29">
        <v>3.4661057530807717</v>
      </c>
      <c r="L38" s="65">
        <v>1702</v>
      </c>
      <c r="N38" s="71">
        <v>47.50290360046458</v>
      </c>
      <c r="O38" s="35">
        <v>4.024750771781591</v>
      </c>
      <c r="P38" s="64">
        <v>840</v>
      </c>
      <c r="R38" s="29">
        <v>50.38560411311054</v>
      </c>
      <c r="S38" s="29">
        <v>7.757616170710946</v>
      </c>
      <c r="T38" s="65">
        <v>365</v>
      </c>
      <c r="V38" s="35">
        <v>53.68778766230744</v>
      </c>
      <c r="W38" s="35">
        <v>4.16299973120352</v>
      </c>
      <c r="X38" s="64">
        <v>838</v>
      </c>
      <c r="Z38" s="49">
        <v>53.5081958634764</v>
      </c>
      <c r="AA38" s="49">
        <v>5.252759669542282</v>
      </c>
      <c r="AB38" s="123">
        <v>508</v>
      </c>
      <c r="AD38" s="228">
        <v>56.41280724114426</v>
      </c>
      <c r="AE38" s="113">
        <v>5.846498066709227</v>
      </c>
      <c r="AF38" s="115">
        <v>451</v>
      </c>
    </row>
    <row r="39" spans="1:32" ht="12.75">
      <c r="A39" s="4"/>
      <c r="B39" s="29"/>
      <c r="C39" s="29"/>
      <c r="D39" s="65"/>
      <c r="F39" s="71"/>
      <c r="G39" s="35"/>
      <c r="H39" s="64"/>
      <c r="J39" s="29"/>
      <c r="K39" s="29"/>
      <c r="L39" s="65"/>
      <c r="N39" s="71"/>
      <c r="O39" s="35"/>
      <c r="P39" s="64"/>
      <c r="R39" s="29"/>
      <c r="S39" s="29"/>
      <c r="T39" s="65"/>
      <c r="V39" s="35"/>
      <c r="W39" s="35"/>
      <c r="X39" s="64"/>
      <c r="AA39" s="49"/>
      <c r="AD39" s="228"/>
      <c r="AE39" s="113"/>
      <c r="AF39" s="115"/>
    </row>
    <row r="40" spans="1:32" ht="25.5">
      <c r="A40" s="5" t="s">
        <v>50</v>
      </c>
      <c r="B40" s="29"/>
      <c r="C40" s="29"/>
      <c r="D40" s="65"/>
      <c r="F40" s="71"/>
      <c r="G40" s="35"/>
      <c r="H40" s="64"/>
      <c r="J40" s="29"/>
      <c r="L40" s="65"/>
      <c r="N40" s="71"/>
      <c r="O40" s="35"/>
      <c r="P40" s="64"/>
      <c r="R40" s="29"/>
      <c r="T40" s="65"/>
      <c r="V40" s="35"/>
      <c r="W40" s="35"/>
      <c r="X40" s="64"/>
      <c r="AA40" s="49"/>
      <c r="AD40" s="228"/>
      <c r="AE40" s="113"/>
      <c r="AF40" s="115"/>
    </row>
    <row r="41" spans="1:32" ht="12.75">
      <c r="A41" s="4" t="s">
        <v>52</v>
      </c>
      <c r="B41" s="29">
        <v>60.44292673128106</v>
      </c>
      <c r="C41" s="29">
        <v>0.8481255267627468</v>
      </c>
      <c r="D41" s="65">
        <v>19153</v>
      </c>
      <c r="F41" s="71">
        <v>60.198976029788234</v>
      </c>
      <c r="G41" s="35">
        <v>0.9893424656932446</v>
      </c>
      <c r="H41" s="64">
        <v>16456</v>
      </c>
      <c r="J41" s="29">
        <v>60.28540656973613</v>
      </c>
      <c r="K41" s="29">
        <v>1.0583662458073846</v>
      </c>
      <c r="L41" s="65">
        <v>17489</v>
      </c>
      <c r="N41" s="71">
        <v>59.80401575559612</v>
      </c>
      <c r="O41" s="35">
        <v>1.1509221853977287</v>
      </c>
      <c r="P41" s="64">
        <v>9902</v>
      </c>
      <c r="R41" s="29">
        <v>60.658307210031346</v>
      </c>
      <c r="S41" s="29">
        <v>2.275425390136668</v>
      </c>
      <c r="T41" s="65">
        <v>4234</v>
      </c>
      <c r="V41" s="109">
        <v>60.04613538106294</v>
      </c>
      <c r="W41" s="35">
        <v>1.2894855879784686</v>
      </c>
      <c r="X41" s="64">
        <v>9532</v>
      </c>
      <c r="Z41" s="124">
        <v>62.52599556817591</v>
      </c>
      <c r="AA41" s="49">
        <v>1.5264161549543864</v>
      </c>
      <c r="AB41" s="123">
        <v>6173</v>
      </c>
      <c r="AD41" s="327">
        <v>64.09962981721216</v>
      </c>
      <c r="AE41" s="113">
        <v>1.6241971172601732</v>
      </c>
      <c r="AF41" s="115">
        <v>6103</v>
      </c>
    </row>
    <row r="42" spans="1:32" ht="12.75">
      <c r="A42" s="4" t="s">
        <v>51</v>
      </c>
      <c r="B42" s="29">
        <v>37.22078242626188</v>
      </c>
      <c r="C42" s="29">
        <v>1.229707561106359</v>
      </c>
      <c r="D42" s="65">
        <v>8904</v>
      </c>
      <c r="F42" s="71">
        <v>36.530405893398814</v>
      </c>
      <c r="G42" s="35">
        <v>1.4270296468557717</v>
      </c>
      <c r="H42" s="64">
        <v>7654</v>
      </c>
      <c r="J42" s="29">
        <v>35.98361813303206</v>
      </c>
      <c r="K42" s="29">
        <v>1.520185830908595</v>
      </c>
      <c r="L42" s="65">
        <v>8156</v>
      </c>
      <c r="N42" s="71">
        <v>36.137381781981084</v>
      </c>
      <c r="O42" s="35">
        <v>1.669104007176653</v>
      </c>
      <c r="P42" s="64">
        <v>4520</v>
      </c>
      <c r="R42" s="29">
        <v>33.6</v>
      </c>
      <c r="S42" s="29">
        <v>2.72472860708006</v>
      </c>
      <c r="T42" s="65">
        <v>1855</v>
      </c>
      <c r="V42" s="35">
        <v>35.415111323269976</v>
      </c>
      <c r="W42" s="35">
        <v>1.683890873005467</v>
      </c>
      <c r="X42" s="64">
        <v>4527</v>
      </c>
      <c r="Z42" s="49">
        <v>36.93932614690516</v>
      </c>
      <c r="AA42" s="49">
        <v>1.841915202754091</v>
      </c>
      <c r="AB42" s="123">
        <v>2994</v>
      </c>
      <c r="AD42" s="327">
        <v>42.136175574493905</v>
      </c>
      <c r="AE42" s="113">
        <v>1.9054844721509534</v>
      </c>
      <c r="AF42" s="115">
        <v>3295</v>
      </c>
    </row>
    <row r="43" spans="1:32" ht="12.75">
      <c r="A43" s="26"/>
      <c r="B43" s="29"/>
      <c r="C43" s="29"/>
      <c r="D43" s="65"/>
      <c r="F43" s="71"/>
      <c r="G43" s="36"/>
      <c r="H43" s="64"/>
      <c r="J43" s="29"/>
      <c r="L43" s="65"/>
      <c r="N43" s="71"/>
      <c r="O43" s="35"/>
      <c r="P43" s="64"/>
      <c r="R43" s="29"/>
      <c r="T43" s="65"/>
      <c r="V43" s="35"/>
      <c r="W43" s="98"/>
      <c r="X43" s="64"/>
      <c r="AD43" s="228"/>
      <c r="AE43" s="113"/>
      <c r="AF43" s="115"/>
    </row>
    <row r="44" spans="1:32" ht="12.75">
      <c r="A44" s="45" t="s">
        <v>31</v>
      </c>
      <c r="B44" s="29">
        <v>53.722570532915356</v>
      </c>
      <c r="C44" s="29">
        <v>0.7137943063235781</v>
      </c>
      <c r="D44" s="67">
        <v>28117</v>
      </c>
      <c r="E44" s="45"/>
      <c r="F44" s="71">
        <v>53.40448415653181</v>
      </c>
      <c r="G44" s="71">
        <v>0.8318661430551479</v>
      </c>
      <c r="H44" s="68">
        <v>24174</v>
      </c>
      <c r="I44" s="45"/>
      <c r="J44" s="29">
        <v>53.553654743390354</v>
      </c>
      <c r="K44" s="70">
        <v>0.8895517129892099</v>
      </c>
      <c r="L44" s="67">
        <v>25720</v>
      </c>
      <c r="M44" s="45"/>
      <c r="N44" s="71">
        <v>53.21062828674232</v>
      </c>
      <c r="O44" s="71">
        <v>0.9695253603150036</v>
      </c>
      <c r="P44" s="68">
        <v>14452</v>
      </c>
      <c r="Q44" s="45"/>
      <c r="R44" s="29">
        <v>53.40331310480564</v>
      </c>
      <c r="S44" s="29">
        <v>1.8937357289723593</v>
      </c>
      <c r="T44" s="67">
        <v>6097</v>
      </c>
      <c r="V44" s="101">
        <v>53.011388181028614</v>
      </c>
      <c r="W44" s="35">
        <v>1.0157420104648942</v>
      </c>
      <c r="X44" s="64">
        <v>14102</v>
      </c>
      <c r="Z44" s="125">
        <v>55.229660790149275</v>
      </c>
      <c r="AA44" s="49">
        <v>1.231379503345476</v>
      </c>
      <c r="AB44" s="123">
        <v>9188</v>
      </c>
      <c r="AD44" s="327">
        <v>57.419598542393366</v>
      </c>
      <c r="AE44" s="113">
        <v>1.2751579242203825</v>
      </c>
      <c r="AF44" s="115">
        <v>9427</v>
      </c>
    </row>
    <row r="45" spans="1:32" s="30" customFormat="1" ht="12.75">
      <c r="A45" s="14"/>
      <c r="B45" s="15"/>
      <c r="C45" s="69"/>
      <c r="D45" s="72"/>
      <c r="E45" s="14"/>
      <c r="F45" s="32"/>
      <c r="G45" s="32"/>
      <c r="H45" s="73"/>
      <c r="I45" s="14"/>
      <c r="J45" s="15"/>
      <c r="K45" s="69"/>
      <c r="L45" s="72"/>
      <c r="M45" s="14"/>
      <c r="N45" s="32"/>
      <c r="O45" s="32"/>
      <c r="P45" s="73"/>
      <c r="Q45" s="14"/>
      <c r="R45" s="15"/>
      <c r="S45" s="15"/>
      <c r="T45" s="72"/>
      <c r="U45" s="14"/>
      <c r="V45" s="102"/>
      <c r="W45" s="32"/>
      <c r="X45" s="73"/>
      <c r="Y45" s="14"/>
      <c r="Z45" s="126"/>
      <c r="AA45" s="127"/>
      <c r="AB45" s="121"/>
      <c r="AC45" s="14"/>
      <c r="AD45" s="116"/>
      <c r="AE45" s="117"/>
      <c r="AF45" s="112"/>
    </row>
    <row r="46" spans="1:16" ht="12.75">
      <c r="A46" s="22" t="s">
        <v>60</v>
      </c>
      <c r="B46" s="8"/>
      <c r="C46" s="8"/>
      <c r="J46" s="79"/>
      <c r="N46" s="8"/>
      <c r="P46" s="65"/>
    </row>
    <row r="47" spans="1:32" s="21" customFormat="1" ht="12.75">
      <c r="A47" s="13" t="s">
        <v>64</v>
      </c>
      <c r="B47" s="8"/>
      <c r="C47" s="8"/>
      <c r="D47" s="95"/>
      <c r="E47" s="12"/>
      <c r="F47" s="75"/>
      <c r="G47" s="78"/>
      <c r="H47" s="95"/>
      <c r="I47" s="19"/>
      <c r="J47" s="11"/>
      <c r="K47" s="75"/>
      <c r="L47" s="94"/>
      <c r="M47" s="20"/>
      <c r="N47" s="11"/>
      <c r="O47" s="11"/>
      <c r="P47" s="65"/>
      <c r="Q47" s="4"/>
      <c r="R47" s="82"/>
      <c r="S47" s="82"/>
      <c r="T47" s="80"/>
      <c r="U47" s="4"/>
      <c r="V47" s="8"/>
      <c r="W47" s="10"/>
      <c r="X47" s="65"/>
      <c r="Y47" s="4"/>
      <c r="Z47" s="49"/>
      <c r="AA47" s="122"/>
      <c r="AB47" s="123"/>
      <c r="AC47" s="4"/>
      <c r="AD47" s="8"/>
      <c r="AE47" s="10"/>
      <c r="AF47" s="65"/>
    </row>
    <row r="48" ht="12.75">
      <c r="A48" s="13"/>
    </row>
    <row r="50" spans="6:7" ht="12.75">
      <c r="F50" s="76"/>
      <c r="G50" s="48"/>
    </row>
    <row r="51" spans="6:7" ht="12.75">
      <c r="F51" s="77"/>
      <c r="G51" s="48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29"/>
    </row>
  </sheetData>
  <sheetProtection/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4">
    <cfRule type="expression" priority="21" dxfId="10" stopIfTrue="1">
      <formula>Demographics!#REF!="*"</formula>
    </cfRule>
  </conditionalFormatting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8" scale="64" r:id="rId1"/>
  <headerFooter>
    <oddHeader xml:space="preserve">&amp;C&amp;"Calibri,Bold"&amp;KFF0000RESTRICTED UNTIL 9.30AM 21ST MARCH 2013 -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F56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15.625" style="1" customWidth="1"/>
    <col min="2" max="3" width="8.625" style="11" customWidth="1"/>
    <col min="4" max="4" width="10.625" style="4" customWidth="1"/>
    <col min="5" max="5" width="1.625" style="4" customWidth="1"/>
    <col min="6" max="7" width="8.625" style="11" customWidth="1"/>
    <col min="8" max="8" width="10.625" style="4" customWidth="1"/>
    <col min="9" max="9" width="1.625" style="4" customWidth="1"/>
    <col min="10" max="11" width="8.625" style="11" customWidth="1"/>
    <col min="12" max="12" width="10.625" style="4" customWidth="1"/>
    <col min="13" max="13" width="1.625" style="4" customWidth="1"/>
    <col min="14" max="15" width="8.625" style="11" customWidth="1"/>
    <col min="16" max="16" width="10.625" style="4" customWidth="1"/>
    <col min="17" max="17" width="1.625" style="4" customWidth="1"/>
    <col min="18" max="19" width="8.625" style="10" customWidth="1"/>
    <col min="20" max="20" width="10.625" style="13" customWidth="1"/>
    <col min="21" max="21" width="1.625" style="4" customWidth="1"/>
    <col min="22" max="22" width="8.625" style="8" customWidth="1"/>
    <col min="23" max="23" width="8.625" style="10" customWidth="1"/>
    <col min="24" max="24" width="10.625" style="65" customWidth="1"/>
    <col min="25" max="25" width="1.625" style="4" customWidth="1"/>
    <col min="26" max="26" width="8.625" style="49" customWidth="1"/>
    <col min="27" max="27" width="8.625" style="122" customWidth="1"/>
    <col min="28" max="28" width="10.625" style="123" customWidth="1"/>
    <col min="29" max="29" width="1.625" style="4" customWidth="1"/>
    <col min="30" max="30" width="8.625" style="8" customWidth="1"/>
    <col min="31" max="31" width="8.625" style="10" customWidth="1"/>
    <col min="32" max="32" width="10.625" style="65" customWidth="1"/>
    <col min="33" max="16384" width="9.00390625" style="1" customWidth="1"/>
  </cols>
  <sheetData>
    <row r="2" spans="1:29" ht="12.75">
      <c r="A2" s="6" t="s">
        <v>88</v>
      </c>
      <c r="B2" s="74"/>
      <c r="C2" s="74"/>
      <c r="D2" s="3"/>
      <c r="E2" s="3"/>
      <c r="F2" s="74"/>
      <c r="G2" s="74"/>
      <c r="H2" s="3"/>
      <c r="I2" s="3"/>
      <c r="J2" s="74"/>
      <c r="K2" s="74"/>
      <c r="L2" s="3"/>
      <c r="M2" s="3"/>
      <c r="N2" s="74"/>
      <c r="O2" s="74"/>
      <c r="P2" s="3"/>
      <c r="Q2" s="3"/>
      <c r="R2" s="8"/>
      <c r="U2" s="3"/>
      <c r="Y2" s="3"/>
      <c r="AC2" s="3"/>
    </row>
    <row r="3" spans="1:18" ht="12.75">
      <c r="A3" s="4"/>
      <c r="R3" s="8"/>
    </row>
    <row r="4" spans="1:32" s="27" customFormat="1" ht="12.75" customHeight="1">
      <c r="A4" s="18"/>
      <c r="B4" s="282" t="s">
        <v>55</v>
      </c>
      <c r="C4" s="282"/>
      <c r="D4" s="282"/>
      <c r="E4" s="47"/>
      <c r="F4" s="281" t="s">
        <v>56</v>
      </c>
      <c r="G4" s="281"/>
      <c r="H4" s="281"/>
      <c r="I4" s="47"/>
      <c r="J4" s="282" t="s">
        <v>57</v>
      </c>
      <c r="K4" s="282"/>
      <c r="L4" s="282"/>
      <c r="M4" s="47"/>
      <c r="N4" s="281" t="s">
        <v>58</v>
      </c>
      <c r="O4" s="281"/>
      <c r="P4" s="281"/>
      <c r="Q4" s="47"/>
      <c r="R4" s="282" t="s">
        <v>59</v>
      </c>
      <c r="S4" s="282"/>
      <c r="T4" s="282"/>
      <c r="U4" s="47"/>
      <c r="V4" s="281" t="s">
        <v>75</v>
      </c>
      <c r="W4" s="281"/>
      <c r="X4" s="281"/>
      <c r="Y4" s="47"/>
      <c r="Z4" s="284" t="s">
        <v>84</v>
      </c>
      <c r="AA4" s="284"/>
      <c r="AB4" s="284"/>
      <c r="AC4" s="47"/>
      <c r="AD4" s="283" t="s">
        <v>143</v>
      </c>
      <c r="AE4" s="283"/>
      <c r="AF4" s="283"/>
    </row>
    <row r="5" spans="1:32" s="28" customFormat="1" ht="25.5">
      <c r="A5" s="14"/>
      <c r="B5" s="15" t="s">
        <v>0</v>
      </c>
      <c r="C5" s="17" t="s">
        <v>54</v>
      </c>
      <c r="D5" s="72" t="s">
        <v>1</v>
      </c>
      <c r="E5" s="16"/>
      <c r="F5" s="32" t="s">
        <v>0</v>
      </c>
      <c r="G5" s="33" t="s">
        <v>54</v>
      </c>
      <c r="H5" s="73" t="s">
        <v>1</v>
      </c>
      <c r="I5" s="16"/>
      <c r="J5" s="15" t="s">
        <v>0</v>
      </c>
      <c r="K5" s="17" t="s">
        <v>54</v>
      </c>
      <c r="L5" s="72" t="s">
        <v>1</v>
      </c>
      <c r="M5" s="16"/>
      <c r="N5" s="32" t="s">
        <v>0</v>
      </c>
      <c r="O5" s="33" t="s">
        <v>54</v>
      </c>
      <c r="P5" s="73" t="s">
        <v>1</v>
      </c>
      <c r="Q5" s="16"/>
      <c r="R5" s="15" t="s">
        <v>0</v>
      </c>
      <c r="S5" s="17" t="s">
        <v>54</v>
      </c>
      <c r="T5" s="72" t="s">
        <v>1</v>
      </c>
      <c r="U5" s="16"/>
      <c r="V5" s="96" t="s">
        <v>63</v>
      </c>
      <c r="W5" s="33" t="s">
        <v>54</v>
      </c>
      <c r="X5" s="73" t="s">
        <v>1</v>
      </c>
      <c r="Y5" s="16"/>
      <c r="Z5" s="128" t="s">
        <v>63</v>
      </c>
      <c r="AA5" s="120" t="s">
        <v>54</v>
      </c>
      <c r="AB5" s="121" t="s">
        <v>1</v>
      </c>
      <c r="AC5" s="16"/>
      <c r="AD5" s="110" t="s">
        <v>63</v>
      </c>
      <c r="AE5" s="111" t="s">
        <v>54</v>
      </c>
      <c r="AF5" s="112" t="s">
        <v>1</v>
      </c>
    </row>
    <row r="6" spans="1:32" ht="12.75">
      <c r="A6" s="4"/>
      <c r="F6" s="36"/>
      <c r="G6" s="36"/>
      <c r="H6" s="34"/>
      <c r="N6" s="35"/>
      <c r="O6" s="36"/>
      <c r="P6" s="64"/>
      <c r="Q6" s="9"/>
      <c r="R6" s="8"/>
      <c r="S6" s="11"/>
      <c r="T6" s="65"/>
      <c r="V6" s="35"/>
      <c r="W6" s="98"/>
      <c r="X6" s="64"/>
      <c r="AD6" s="113"/>
      <c r="AE6" s="114"/>
      <c r="AF6" s="115"/>
    </row>
    <row r="7" spans="1:32" ht="12.75">
      <c r="A7" s="5" t="s">
        <v>2</v>
      </c>
      <c r="B7" s="42"/>
      <c r="C7" s="10"/>
      <c r="F7" s="36"/>
      <c r="G7" s="36"/>
      <c r="H7" s="34"/>
      <c r="J7" s="42"/>
      <c r="N7" s="35"/>
      <c r="O7" s="36"/>
      <c r="P7" s="34"/>
      <c r="R7" s="42"/>
      <c r="S7" s="81"/>
      <c r="T7" s="67"/>
      <c r="U7" s="55"/>
      <c r="V7" s="35"/>
      <c r="W7" s="35"/>
      <c r="X7" s="64"/>
      <c r="Y7" s="55"/>
      <c r="AA7" s="49"/>
      <c r="AC7" s="55"/>
      <c r="AD7" s="113"/>
      <c r="AE7" s="113"/>
      <c r="AF7" s="115"/>
    </row>
    <row r="8" spans="1:32" ht="12.75">
      <c r="A8" s="4" t="s">
        <v>32</v>
      </c>
      <c r="B8" s="29">
        <v>58.29015303743342</v>
      </c>
      <c r="C8" s="29">
        <v>2.478146019735693</v>
      </c>
      <c r="D8" s="65">
        <v>2852</v>
      </c>
      <c r="E8" s="13"/>
      <c r="F8" s="71">
        <v>58.09791971055227</v>
      </c>
      <c r="G8" s="35">
        <v>2.8050982205314448</v>
      </c>
      <c r="H8" s="64">
        <v>2401</v>
      </c>
      <c r="J8" s="29">
        <v>58.38248792843264</v>
      </c>
      <c r="K8" s="29">
        <v>2.90875464366108</v>
      </c>
      <c r="L8" s="65">
        <v>2491</v>
      </c>
      <c r="N8" s="71">
        <v>56.81312375305711</v>
      </c>
      <c r="O8" s="35">
        <v>3.948359339942588</v>
      </c>
      <c r="P8" s="64">
        <v>1275</v>
      </c>
      <c r="R8" s="29">
        <v>60.342855719356024</v>
      </c>
      <c r="S8" s="29">
        <v>5.703822265122351</v>
      </c>
      <c r="T8" s="65">
        <v>574</v>
      </c>
      <c r="V8" s="35">
        <v>56.894946730622124</v>
      </c>
      <c r="W8" s="35">
        <v>3.629480070965098</v>
      </c>
      <c r="X8" s="64">
        <v>1331</v>
      </c>
      <c r="Z8" s="49">
        <v>55.92423262375637</v>
      </c>
      <c r="AA8" s="49">
        <v>4.761132138074355</v>
      </c>
      <c r="AB8" s="123">
        <v>851</v>
      </c>
      <c r="AD8" s="228">
        <v>59.44260216677338</v>
      </c>
      <c r="AE8" s="113">
        <v>5.027027861094691</v>
      </c>
      <c r="AF8" s="115">
        <v>797</v>
      </c>
    </row>
    <row r="9" spans="1:32" ht="12.75">
      <c r="A9" s="4" t="s">
        <v>33</v>
      </c>
      <c r="B9" s="29">
        <v>50.02805977563074</v>
      </c>
      <c r="C9" s="29">
        <v>1.238235282241309</v>
      </c>
      <c r="D9" s="65">
        <v>10150</v>
      </c>
      <c r="E9" s="13"/>
      <c r="F9" s="71">
        <v>49.063344270154296</v>
      </c>
      <c r="G9" s="35">
        <v>1.3328440669033412</v>
      </c>
      <c r="H9" s="64">
        <v>8574</v>
      </c>
      <c r="I9" s="5"/>
      <c r="J9" s="29">
        <v>50.944201266956476</v>
      </c>
      <c r="K9" s="29">
        <v>1.3856498271128928</v>
      </c>
      <c r="L9" s="65">
        <v>8958</v>
      </c>
      <c r="M9" s="5"/>
      <c r="N9" s="71">
        <v>50.18691786467362</v>
      </c>
      <c r="O9" s="35">
        <v>1.6152819324009506</v>
      </c>
      <c r="P9" s="64">
        <v>4990</v>
      </c>
      <c r="R9" s="29">
        <v>52.09362725453131</v>
      </c>
      <c r="S9" s="29">
        <v>3.3419125151479463</v>
      </c>
      <c r="T9" s="65">
        <v>2017</v>
      </c>
      <c r="V9" s="109">
        <v>52.26321935355072</v>
      </c>
      <c r="W9" s="35">
        <v>1.6900483945587723</v>
      </c>
      <c r="X9" s="64">
        <v>4523</v>
      </c>
      <c r="Z9" s="124">
        <v>53.756202953045886</v>
      </c>
      <c r="AA9" s="49">
        <v>2.1753858643094546</v>
      </c>
      <c r="AB9" s="123">
        <v>2927</v>
      </c>
      <c r="AD9" s="327">
        <v>53.7757244745246</v>
      </c>
      <c r="AE9" s="113">
        <v>2.1548031214772667</v>
      </c>
      <c r="AF9" s="115">
        <v>2887</v>
      </c>
    </row>
    <row r="10" spans="1:32" ht="12.75">
      <c r="A10" s="4" t="s">
        <v>34</v>
      </c>
      <c r="B10" s="29">
        <v>36.77192368202901</v>
      </c>
      <c r="C10" s="29">
        <v>1.2462526964336078</v>
      </c>
      <c r="D10" s="65">
        <v>8551</v>
      </c>
      <c r="E10" s="13"/>
      <c r="F10" s="71">
        <v>36.65975739471248</v>
      </c>
      <c r="G10" s="35">
        <v>1.3229277917309048</v>
      </c>
      <c r="H10" s="64">
        <v>7506</v>
      </c>
      <c r="J10" s="29">
        <v>38.174644127523514</v>
      </c>
      <c r="K10" s="29">
        <v>1.293650313677741</v>
      </c>
      <c r="L10" s="65">
        <v>8009</v>
      </c>
      <c r="N10" s="71">
        <v>37.52630493781624</v>
      </c>
      <c r="O10" s="35">
        <v>1.6277304628166789</v>
      </c>
      <c r="P10" s="64">
        <v>4537</v>
      </c>
      <c r="Q10" s="5"/>
      <c r="R10" s="29">
        <v>38.74663990380536</v>
      </c>
      <c r="S10" s="29">
        <v>2.908528613782707</v>
      </c>
      <c r="T10" s="65">
        <v>1987</v>
      </c>
      <c r="U10" s="55"/>
      <c r="V10" s="35">
        <v>38.79331266463544</v>
      </c>
      <c r="W10" s="35">
        <v>1.6088419567440368</v>
      </c>
      <c r="X10" s="64">
        <v>4631</v>
      </c>
      <c r="Y10" s="55"/>
      <c r="Z10" s="124">
        <v>42.182750819416846</v>
      </c>
      <c r="AA10" s="49">
        <v>2.078383730631071</v>
      </c>
      <c r="AB10" s="123">
        <v>3009</v>
      </c>
      <c r="AC10" s="55"/>
      <c r="AD10" s="327">
        <v>41.41847890101067</v>
      </c>
      <c r="AE10" s="113">
        <v>2.0167688345384294</v>
      </c>
      <c r="AF10" s="115">
        <v>3132</v>
      </c>
    </row>
    <row r="11" spans="1:32" ht="12.75">
      <c r="A11" s="4" t="s">
        <v>35</v>
      </c>
      <c r="B11" s="29">
        <v>26.99998520076593</v>
      </c>
      <c r="C11" s="29">
        <v>1.4719523717717884</v>
      </c>
      <c r="D11" s="65">
        <v>3551</v>
      </c>
      <c r="E11" s="13"/>
      <c r="F11" s="71">
        <v>27.688872946230454</v>
      </c>
      <c r="G11" s="35">
        <v>1.636279066295442</v>
      </c>
      <c r="H11" s="64">
        <v>3033</v>
      </c>
      <c r="J11" s="29">
        <v>27.529223174024096</v>
      </c>
      <c r="K11" s="29">
        <v>1.5639491148974454</v>
      </c>
      <c r="L11" s="65">
        <v>3396</v>
      </c>
      <c r="N11" s="71">
        <v>27.71693683243673</v>
      </c>
      <c r="O11" s="35">
        <v>1.9210010189209807</v>
      </c>
      <c r="P11" s="64">
        <v>1935</v>
      </c>
      <c r="R11" s="151">
        <v>23.14931930611938</v>
      </c>
      <c r="S11" s="29">
        <v>3.2226181791309454</v>
      </c>
      <c r="T11" s="65">
        <v>792</v>
      </c>
      <c r="U11" s="56"/>
      <c r="V11" s="109">
        <v>29.472763304347904</v>
      </c>
      <c r="W11" s="35">
        <v>1.9059942158503542</v>
      </c>
      <c r="X11" s="64">
        <v>1968</v>
      </c>
      <c r="Y11" s="56"/>
      <c r="Z11" s="49">
        <v>27.82527586216115</v>
      </c>
      <c r="AA11" s="49">
        <v>2.219042984850594</v>
      </c>
      <c r="AB11" s="123">
        <v>1274</v>
      </c>
      <c r="AC11" s="56"/>
      <c r="AD11" s="327">
        <v>31.285223946431056</v>
      </c>
      <c r="AE11" s="113">
        <v>2.2662866204962606</v>
      </c>
      <c r="AF11" s="115">
        <v>1427</v>
      </c>
    </row>
    <row r="12" spans="1:32" ht="12.75">
      <c r="A12" s="4" t="s">
        <v>36</v>
      </c>
      <c r="B12" s="29">
        <v>11.27957318225327</v>
      </c>
      <c r="C12" s="29">
        <v>1.2290063065673156</v>
      </c>
      <c r="D12" s="65">
        <v>2958</v>
      </c>
      <c r="E12" s="13"/>
      <c r="F12" s="71">
        <v>11.96436132476417</v>
      </c>
      <c r="G12" s="35">
        <v>1.2895772141678972</v>
      </c>
      <c r="H12" s="64">
        <v>2648</v>
      </c>
      <c r="J12" s="29">
        <v>11.790232402771682</v>
      </c>
      <c r="K12" s="29">
        <v>1.369941148708838</v>
      </c>
      <c r="L12" s="65">
        <v>2846</v>
      </c>
      <c r="N12" s="71">
        <v>11.807124887008136</v>
      </c>
      <c r="O12" s="35">
        <v>1.4809999058255778</v>
      </c>
      <c r="P12" s="64">
        <v>1712</v>
      </c>
      <c r="R12" s="29">
        <v>12.87824054188333</v>
      </c>
      <c r="S12" s="29">
        <v>2.899101930593428</v>
      </c>
      <c r="T12" s="65">
        <v>725</v>
      </c>
      <c r="U12" s="55"/>
      <c r="V12" s="35">
        <v>12.969448346394904</v>
      </c>
      <c r="W12" s="35">
        <v>1.5615608123024058</v>
      </c>
      <c r="X12" s="64">
        <v>1644</v>
      </c>
      <c r="Y12" s="55"/>
      <c r="Z12" s="124">
        <v>13.939201353217289</v>
      </c>
      <c r="AA12" s="49">
        <v>2.0091462882802107</v>
      </c>
      <c r="AB12" s="123">
        <v>1123</v>
      </c>
      <c r="AC12" s="55"/>
      <c r="AD12" s="327">
        <v>15.642057477686851</v>
      </c>
      <c r="AE12" s="113">
        <v>2.0791876084511522</v>
      </c>
      <c r="AF12" s="115">
        <v>1181</v>
      </c>
    </row>
    <row r="13" spans="1:32" ht="12.75">
      <c r="A13" s="4"/>
      <c r="B13" s="29"/>
      <c r="C13" s="29"/>
      <c r="D13" s="65"/>
      <c r="F13" s="71"/>
      <c r="G13" s="35"/>
      <c r="H13" s="64"/>
      <c r="J13" s="29"/>
      <c r="K13" s="29"/>
      <c r="L13" s="65"/>
      <c r="N13" s="71"/>
      <c r="O13" s="35"/>
      <c r="P13" s="64"/>
      <c r="R13" s="29"/>
      <c r="S13" s="29"/>
      <c r="T13" s="65"/>
      <c r="U13" s="55"/>
      <c r="V13" s="35"/>
      <c r="W13" s="35"/>
      <c r="X13" s="64"/>
      <c r="Y13" s="55"/>
      <c r="AA13" s="49"/>
      <c r="AC13" s="55"/>
      <c r="AD13" s="228"/>
      <c r="AE13" s="113"/>
      <c r="AF13" s="115"/>
    </row>
    <row r="14" spans="1:32" ht="12.75">
      <c r="A14" s="5" t="s">
        <v>3</v>
      </c>
      <c r="B14" s="29"/>
      <c r="C14" s="29"/>
      <c r="D14" s="65"/>
      <c r="F14" s="71"/>
      <c r="G14" s="35"/>
      <c r="H14" s="64"/>
      <c r="J14" s="29"/>
      <c r="K14" s="29"/>
      <c r="L14" s="65"/>
      <c r="N14" s="71"/>
      <c r="O14" s="35"/>
      <c r="P14" s="64"/>
      <c r="R14" s="29"/>
      <c r="S14" s="29"/>
      <c r="T14" s="65"/>
      <c r="V14" s="35"/>
      <c r="W14" s="35"/>
      <c r="X14" s="64"/>
      <c r="AA14" s="49"/>
      <c r="AD14" s="228"/>
      <c r="AE14" s="113"/>
      <c r="AF14" s="115"/>
    </row>
    <row r="15" spans="1:32" ht="12.75">
      <c r="A15" s="4" t="s">
        <v>37</v>
      </c>
      <c r="B15" s="29">
        <v>46.02255464181712</v>
      </c>
      <c r="C15" s="29">
        <v>1.1494025916849573</v>
      </c>
      <c r="D15" s="65">
        <v>12527</v>
      </c>
      <c r="E15" s="13"/>
      <c r="F15" s="71">
        <v>47.016713495327714</v>
      </c>
      <c r="G15" s="35">
        <v>1.2686794672875799</v>
      </c>
      <c r="H15" s="64">
        <v>10671</v>
      </c>
      <c r="J15" s="151">
        <v>48.13018741702884</v>
      </c>
      <c r="K15" s="29">
        <v>1.3061983735274225</v>
      </c>
      <c r="L15" s="65">
        <v>11205</v>
      </c>
      <c r="N15" s="71">
        <v>46.83331665632495</v>
      </c>
      <c r="O15" s="35">
        <v>1.6318821586644106</v>
      </c>
      <c r="P15" s="64">
        <v>6438</v>
      </c>
      <c r="R15" s="29">
        <v>47.8128428705335</v>
      </c>
      <c r="S15" s="29">
        <v>3.11899314282239</v>
      </c>
      <c r="T15" s="65">
        <v>2640</v>
      </c>
      <c r="V15" s="109">
        <v>48.343200130156745</v>
      </c>
      <c r="W15" s="35">
        <v>1.6159040355750065</v>
      </c>
      <c r="X15" s="64">
        <v>6074</v>
      </c>
      <c r="Z15" s="124">
        <v>49.79137894920815</v>
      </c>
      <c r="AA15" s="49">
        <v>1.919388467172979</v>
      </c>
      <c r="AB15" s="123">
        <v>4056</v>
      </c>
      <c r="AD15" s="327">
        <v>49.85139105411336</v>
      </c>
      <c r="AE15" s="113">
        <v>2.0316723374064427</v>
      </c>
      <c r="AF15" s="115">
        <v>4145</v>
      </c>
    </row>
    <row r="16" spans="1:32" ht="12.75">
      <c r="A16" s="4" t="s">
        <v>53</v>
      </c>
      <c r="B16" s="29">
        <v>36.6478513210272</v>
      </c>
      <c r="C16" s="29">
        <v>0.9087356370145585</v>
      </c>
      <c r="D16" s="65">
        <v>15545</v>
      </c>
      <c r="E16" s="13"/>
      <c r="F16" s="150">
        <v>35.150921335997445</v>
      </c>
      <c r="G16" s="35">
        <v>1.0035464538683563</v>
      </c>
      <c r="H16" s="64">
        <v>13503</v>
      </c>
      <c r="J16" s="29">
        <v>36.20101204444433</v>
      </c>
      <c r="K16" s="29">
        <v>0.9589570581234277</v>
      </c>
      <c r="L16" s="65">
        <v>14515</v>
      </c>
      <c r="N16" s="71">
        <v>36.064879736044304</v>
      </c>
      <c r="O16" s="35">
        <v>1.231990712043828</v>
      </c>
      <c r="P16" s="64">
        <v>8014</v>
      </c>
      <c r="R16" s="29">
        <v>37.26493692586359</v>
      </c>
      <c r="S16" s="29">
        <v>2.1833071511326203</v>
      </c>
      <c r="T16" s="65">
        <v>3457</v>
      </c>
      <c r="V16" s="35">
        <v>37.13026775545321</v>
      </c>
      <c r="W16" s="35">
        <v>1.2305883591195368</v>
      </c>
      <c r="X16" s="64">
        <v>8028</v>
      </c>
      <c r="Z16" s="49">
        <v>38.162341737400716</v>
      </c>
      <c r="AA16" s="49">
        <v>1.5687772415933559</v>
      </c>
      <c r="AB16" s="123">
        <v>5132</v>
      </c>
      <c r="AD16" s="327">
        <v>39.789989578509626</v>
      </c>
      <c r="AE16" s="113">
        <v>1.5900283638421886</v>
      </c>
      <c r="AF16" s="115">
        <v>5282</v>
      </c>
    </row>
    <row r="17" spans="1:32" ht="12.75">
      <c r="A17" s="4"/>
      <c r="B17" s="29"/>
      <c r="C17" s="29"/>
      <c r="D17" s="65"/>
      <c r="F17" s="71"/>
      <c r="G17" s="35"/>
      <c r="H17" s="64"/>
      <c r="J17" s="29"/>
      <c r="K17" s="81"/>
      <c r="L17" s="65"/>
      <c r="N17" s="71"/>
      <c r="O17" s="35"/>
      <c r="P17" s="64"/>
      <c r="R17" s="29"/>
      <c r="S17" s="81"/>
      <c r="T17" s="65"/>
      <c r="V17" s="35"/>
      <c r="W17" s="35"/>
      <c r="X17" s="64"/>
      <c r="AA17" s="49"/>
      <c r="AD17" s="228"/>
      <c r="AE17" s="113"/>
      <c r="AF17" s="115"/>
    </row>
    <row r="18" spans="1:32" ht="12.75">
      <c r="A18" s="5" t="s">
        <v>5</v>
      </c>
      <c r="B18" s="29"/>
      <c r="C18" s="29"/>
      <c r="D18" s="65"/>
      <c r="F18" s="71"/>
      <c r="G18" s="35"/>
      <c r="H18" s="64"/>
      <c r="J18" s="29"/>
      <c r="K18" s="29"/>
      <c r="L18" s="65"/>
      <c r="N18" s="71"/>
      <c r="O18" s="35"/>
      <c r="P18" s="64"/>
      <c r="R18" s="29"/>
      <c r="S18" s="29"/>
      <c r="T18" s="65"/>
      <c r="V18" s="35"/>
      <c r="W18" s="35"/>
      <c r="X18" s="64"/>
      <c r="AA18" s="49"/>
      <c r="AD18" s="228"/>
      <c r="AE18" s="113"/>
      <c r="AF18" s="115"/>
    </row>
    <row r="19" spans="1:32" ht="25.5">
      <c r="A19" s="4" t="s">
        <v>38</v>
      </c>
      <c r="B19" s="29">
        <v>46.665056760127</v>
      </c>
      <c r="C19" s="29">
        <v>1.0334552831797623</v>
      </c>
      <c r="D19" s="65">
        <v>14104</v>
      </c>
      <c r="E19" s="149"/>
      <c r="F19" s="71">
        <v>46.44410077905381</v>
      </c>
      <c r="G19" s="35">
        <v>1.060490209855459</v>
      </c>
      <c r="H19" s="64">
        <v>12700</v>
      </c>
      <c r="I19" s="149"/>
      <c r="J19" s="29">
        <v>47.45054829188404</v>
      </c>
      <c r="K19" s="29">
        <v>1.0912810528546792</v>
      </c>
      <c r="L19" s="65">
        <v>13595</v>
      </c>
      <c r="M19" s="149"/>
      <c r="N19" s="71">
        <v>46.36048892764511</v>
      </c>
      <c r="O19" s="35">
        <v>1.3133979297019387</v>
      </c>
      <c r="P19" s="64">
        <v>7796</v>
      </c>
      <c r="R19" s="29">
        <v>46.650103426047</v>
      </c>
      <c r="S19" s="29">
        <v>2.329283443908327</v>
      </c>
      <c r="T19" s="65">
        <v>3435</v>
      </c>
      <c r="V19" s="35">
        <v>47.56513936546444</v>
      </c>
      <c r="W19" s="35">
        <v>1.2733274448563527</v>
      </c>
      <c r="X19" s="64">
        <v>7730</v>
      </c>
      <c r="Z19" s="124">
        <v>48.798235813042616</v>
      </c>
      <c r="AA19" s="49">
        <v>1.6654703166739537</v>
      </c>
      <c r="AB19" s="123">
        <v>5023</v>
      </c>
      <c r="AD19" s="327">
        <v>48.973992819206636</v>
      </c>
      <c r="AE19" s="113">
        <v>1.676513347429895</v>
      </c>
      <c r="AF19" s="115">
        <v>5162</v>
      </c>
    </row>
    <row r="20" spans="1:32" ht="25.5">
      <c r="A20" s="4" t="s">
        <v>39</v>
      </c>
      <c r="B20" s="29">
        <v>30.725254877630558</v>
      </c>
      <c r="C20" s="29">
        <v>1.00190771612702</v>
      </c>
      <c r="D20" s="65">
        <v>11843</v>
      </c>
      <c r="E20" s="5"/>
      <c r="F20" s="71">
        <v>29.918721319885034</v>
      </c>
      <c r="G20" s="35">
        <v>1.1520441837500464</v>
      </c>
      <c r="H20" s="64">
        <v>10080</v>
      </c>
      <c r="I20" s="5"/>
      <c r="J20" s="29">
        <v>31.247667999425666</v>
      </c>
      <c r="K20" s="29">
        <v>1.1610383110938827</v>
      </c>
      <c r="L20" s="65">
        <v>10706</v>
      </c>
      <c r="M20" s="5"/>
      <c r="N20" s="71">
        <v>31.300074065747594</v>
      </c>
      <c r="O20" s="35">
        <v>1.4699709109879606</v>
      </c>
      <c r="P20" s="64">
        <v>5855</v>
      </c>
      <c r="Q20" s="149"/>
      <c r="R20" s="29">
        <v>32.493581648116674</v>
      </c>
      <c r="S20" s="29">
        <v>3.646448909650701</v>
      </c>
      <c r="T20" s="65">
        <v>2324</v>
      </c>
      <c r="V20" s="109">
        <v>32.556560493804305</v>
      </c>
      <c r="W20" s="35">
        <v>1.48345602907591</v>
      </c>
      <c r="X20" s="64">
        <v>5583</v>
      </c>
      <c r="Z20" s="124">
        <v>33.167895192973845</v>
      </c>
      <c r="AA20" s="49">
        <v>1.7896791566342056</v>
      </c>
      <c r="AB20" s="123">
        <v>3660</v>
      </c>
      <c r="AD20" s="327">
        <v>34.9295899639374</v>
      </c>
      <c r="AE20" s="113">
        <v>1.7545912433638344</v>
      </c>
      <c r="AF20" s="115">
        <v>3743</v>
      </c>
    </row>
    <row r="21" spans="1:32" ht="12.75">
      <c r="A21" s="4"/>
      <c r="B21" s="29"/>
      <c r="C21" s="29"/>
      <c r="D21" s="65"/>
      <c r="F21" s="71"/>
      <c r="G21" s="35"/>
      <c r="H21" s="64"/>
      <c r="J21" s="29"/>
      <c r="K21" s="29"/>
      <c r="L21" s="65"/>
      <c r="N21" s="71"/>
      <c r="O21" s="35"/>
      <c r="P21" s="64"/>
      <c r="Q21" s="5"/>
      <c r="R21" s="29"/>
      <c r="S21" s="29"/>
      <c r="T21" s="65"/>
      <c r="V21" s="35"/>
      <c r="W21" s="35"/>
      <c r="X21" s="64"/>
      <c r="AA21" s="49"/>
      <c r="AD21" s="228"/>
      <c r="AE21" s="113"/>
      <c r="AF21" s="115"/>
    </row>
    <row r="22" spans="1:32" ht="12.75">
      <c r="A22" s="5" t="s">
        <v>4</v>
      </c>
      <c r="B22" s="29"/>
      <c r="C22" s="29"/>
      <c r="D22" s="65"/>
      <c r="F22" s="71"/>
      <c r="G22" s="35"/>
      <c r="H22" s="64"/>
      <c r="J22" s="29"/>
      <c r="K22" s="81"/>
      <c r="L22" s="65"/>
      <c r="N22" s="71"/>
      <c r="O22" s="35"/>
      <c r="P22" s="64"/>
      <c r="R22" s="29"/>
      <c r="S22" s="81"/>
      <c r="T22" s="65"/>
      <c r="V22" s="35"/>
      <c r="W22" s="35"/>
      <c r="X22" s="64"/>
      <c r="AA22" s="49"/>
      <c r="AD22" s="228"/>
      <c r="AE22" s="113"/>
      <c r="AF22" s="115"/>
    </row>
    <row r="23" spans="1:32" ht="12.75">
      <c r="A23" s="4" t="s">
        <v>40</v>
      </c>
      <c r="B23" s="29">
        <v>28.890207849342914</v>
      </c>
      <c r="C23" s="29">
        <v>0.9834506293378791</v>
      </c>
      <c r="D23" s="65">
        <v>12391</v>
      </c>
      <c r="F23" s="71">
        <v>29.31301874162717</v>
      </c>
      <c r="G23" s="35">
        <v>1.0714951545874545</v>
      </c>
      <c r="H23" s="64">
        <v>10867</v>
      </c>
      <c r="J23" s="29">
        <v>29.82944162177972</v>
      </c>
      <c r="K23" s="29">
        <v>1.086663430124979</v>
      </c>
      <c r="L23" s="65">
        <v>11645</v>
      </c>
      <c r="N23" s="71">
        <v>29.34512771329045</v>
      </c>
      <c r="O23" s="35">
        <v>1.3306544963623548</v>
      </c>
      <c r="P23" s="64">
        <v>6573</v>
      </c>
      <c r="R23" s="29">
        <v>29.414245247810346</v>
      </c>
      <c r="S23" s="29">
        <v>2.4695416254317752</v>
      </c>
      <c r="T23" s="65">
        <v>2764</v>
      </c>
      <c r="V23" s="109">
        <v>31.200100497308743</v>
      </c>
      <c r="W23" s="35">
        <v>1.3367122980499992</v>
      </c>
      <c r="X23" s="64">
        <v>6496</v>
      </c>
      <c r="Z23" s="124">
        <v>32.01318438126781</v>
      </c>
      <c r="AA23" s="49">
        <v>1.703585956529004</v>
      </c>
      <c r="AB23" s="123">
        <v>4307</v>
      </c>
      <c r="AD23" s="327">
        <v>33.005142097208285</v>
      </c>
      <c r="AE23" s="113">
        <v>1.7433321545682057</v>
      </c>
      <c r="AF23" s="115">
        <v>4436</v>
      </c>
    </row>
    <row r="24" spans="1:32" ht="12.75">
      <c r="A24" s="4" t="s">
        <v>41</v>
      </c>
      <c r="B24" s="29">
        <v>49.30469453196121</v>
      </c>
      <c r="C24" s="29">
        <v>0.9642881598213222</v>
      </c>
      <c r="D24" s="65">
        <v>15681</v>
      </c>
      <c r="F24" s="71">
        <v>48.82848726073135</v>
      </c>
      <c r="G24" s="35">
        <v>1.063299816472746</v>
      </c>
      <c r="H24" s="64">
        <v>13307</v>
      </c>
      <c r="J24" s="29">
        <v>50.0586243730435</v>
      </c>
      <c r="K24" s="29">
        <v>1.0802151754379175</v>
      </c>
      <c r="L24" s="65">
        <v>14075</v>
      </c>
      <c r="N24" s="71">
        <v>49.542416955269566</v>
      </c>
      <c r="O24" s="35">
        <v>1.3345176706181974</v>
      </c>
      <c r="P24" s="64">
        <v>7879</v>
      </c>
      <c r="R24" s="29">
        <v>51.36136913406118</v>
      </c>
      <c r="S24" s="29">
        <v>2.466830413229051</v>
      </c>
      <c r="T24" s="65">
        <v>3333</v>
      </c>
      <c r="V24" s="35">
        <v>50.42314064424879</v>
      </c>
      <c r="W24" s="35">
        <v>1.3331080310104646</v>
      </c>
      <c r="X24" s="64">
        <v>7606</v>
      </c>
      <c r="Z24" s="124">
        <v>52.216669135122295</v>
      </c>
      <c r="AA24" s="49">
        <v>1.7134170647324822</v>
      </c>
      <c r="AB24" s="123">
        <v>4881</v>
      </c>
      <c r="AD24" s="327">
        <v>52.655532784875916</v>
      </c>
      <c r="AE24" s="113">
        <v>1.7451276848679642</v>
      </c>
      <c r="AF24" s="115">
        <v>4991</v>
      </c>
    </row>
    <row r="25" spans="1:32" ht="12.75">
      <c r="A25" s="4"/>
      <c r="B25" s="29"/>
      <c r="C25" s="29"/>
      <c r="D25" s="65"/>
      <c r="F25" s="71"/>
      <c r="G25" s="35"/>
      <c r="H25" s="64"/>
      <c r="J25" s="29"/>
      <c r="K25" s="29"/>
      <c r="L25" s="65"/>
      <c r="N25" s="71"/>
      <c r="O25" s="35"/>
      <c r="P25" s="64"/>
      <c r="R25" s="29"/>
      <c r="S25" s="29"/>
      <c r="T25" s="65"/>
      <c r="V25" s="35"/>
      <c r="W25" s="35"/>
      <c r="X25" s="64"/>
      <c r="AA25" s="49"/>
      <c r="AD25" s="228"/>
      <c r="AE25" s="113"/>
      <c r="AF25" s="115"/>
    </row>
    <row r="26" spans="1:32" ht="12.75">
      <c r="A26" s="5" t="s">
        <v>6</v>
      </c>
      <c r="B26" s="29"/>
      <c r="C26" s="29"/>
      <c r="D26" s="65"/>
      <c r="F26" s="71"/>
      <c r="G26" s="35"/>
      <c r="H26" s="64"/>
      <c r="J26" s="29"/>
      <c r="K26" s="81"/>
      <c r="L26" s="65"/>
      <c r="N26" s="71"/>
      <c r="O26" s="35"/>
      <c r="P26" s="64"/>
      <c r="R26" s="29"/>
      <c r="S26" s="81"/>
      <c r="T26" s="65"/>
      <c r="V26" s="35"/>
      <c r="W26" s="35"/>
      <c r="X26" s="64"/>
      <c r="AA26" s="49"/>
      <c r="AD26" s="228"/>
      <c r="AE26" s="113"/>
      <c r="AF26" s="115"/>
    </row>
    <row r="27" spans="1:32" ht="12.75">
      <c r="A27" s="4" t="s">
        <v>42</v>
      </c>
      <c r="B27" s="29">
        <v>43.1912868121111</v>
      </c>
      <c r="C27" s="29">
        <v>0.8583136647381906</v>
      </c>
      <c r="D27" s="65">
        <v>19429</v>
      </c>
      <c r="E27" s="66"/>
      <c r="F27" s="71">
        <v>43.01854640388864</v>
      </c>
      <c r="G27" s="35">
        <v>0.9502704397594997</v>
      </c>
      <c r="H27" s="64">
        <v>16345</v>
      </c>
      <c r="I27" s="66"/>
      <c r="J27" s="29">
        <v>43.708734296237324</v>
      </c>
      <c r="K27" s="29">
        <v>0.9647882341323246</v>
      </c>
      <c r="L27" s="65">
        <v>17365</v>
      </c>
      <c r="M27" s="66"/>
      <c r="N27" s="71">
        <v>42.90652661571596</v>
      </c>
      <c r="O27" s="35">
        <v>1.1821905778865869</v>
      </c>
      <c r="P27" s="64">
        <v>9839</v>
      </c>
      <c r="R27" s="29">
        <v>43.5290950324705</v>
      </c>
      <c r="S27" s="29">
        <v>2.1608912860624514</v>
      </c>
      <c r="T27" s="65">
        <v>4274</v>
      </c>
      <c r="V27" s="35">
        <v>44.34895340868428</v>
      </c>
      <c r="W27" s="35">
        <v>1.1906395708849544</v>
      </c>
      <c r="X27" s="64">
        <v>9414</v>
      </c>
      <c r="Z27" s="124">
        <v>45.294786941143</v>
      </c>
      <c r="AA27" s="49">
        <v>1.543924294398991</v>
      </c>
      <c r="AB27" s="123">
        <v>5970</v>
      </c>
      <c r="AD27" s="327">
        <v>46.17271579176126</v>
      </c>
      <c r="AE27" s="113">
        <v>1.5566084236246613</v>
      </c>
      <c r="AF27" s="115">
        <v>6254</v>
      </c>
    </row>
    <row r="28" spans="1:32" ht="12.75">
      <c r="A28" s="4" t="s">
        <v>43</v>
      </c>
      <c r="B28" s="29">
        <v>27.151265825269277</v>
      </c>
      <c r="C28" s="29">
        <v>1.4558367923211257</v>
      </c>
      <c r="D28" s="65">
        <v>5444</v>
      </c>
      <c r="F28" s="71">
        <v>26.122190901024346</v>
      </c>
      <c r="G28" s="35">
        <v>1.566559397473533</v>
      </c>
      <c r="H28" s="64">
        <v>4735</v>
      </c>
      <c r="J28" s="29">
        <v>26.93279680230789</v>
      </c>
      <c r="K28" s="29">
        <v>1.6279679156314124</v>
      </c>
      <c r="L28" s="65">
        <v>4878</v>
      </c>
      <c r="N28" s="71">
        <v>27.369567253356685</v>
      </c>
      <c r="O28" s="35">
        <v>2.0558876607118695</v>
      </c>
      <c r="P28" s="64">
        <v>2640</v>
      </c>
      <c r="Q28" s="66"/>
      <c r="R28" s="29">
        <v>27.14609668596494</v>
      </c>
      <c r="S28" s="29">
        <v>4.096114834817563</v>
      </c>
      <c r="T28" s="65">
        <v>957</v>
      </c>
      <c r="V28" s="35">
        <v>28.08274702116033</v>
      </c>
      <c r="W28" s="35">
        <v>2.102272550426475</v>
      </c>
      <c r="X28" s="64">
        <v>2471</v>
      </c>
      <c r="Z28" s="124">
        <v>30.432947822909256</v>
      </c>
      <c r="AA28" s="49">
        <v>2.722867989842383</v>
      </c>
      <c r="AB28" s="123">
        <v>1640</v>
      </c>
      <c r="AD28" s="228">
        <v>30.284959587959946</v>
      </c>
      <c r="AE28" s="113">
        <v>2.7931813879683522</v>
      </c>
      <c r="AF28" s="115">
        <v>1650</v>
      </c>
    </row>
    <row r="29" spans="1:32" ht="25.5">
      <c r="A29" s="4" t="s">
        <v>44</v>
      </c>
      <c r="B29" s="29">
        <v>47.94426348865726</v>
      </c>
      <c r="C29" s="29">
        <v>2.134346574558535</v>
      </c>
      <c r="D29" s="65">
        <v>3196</v>
      </c>
      <c r="F29" s="71">
        <v>47.29297500097495</v>
      </c>
      <c r="G29" s="35">
        <v>2.2032200794845487</v>
      </c>
      <c r="H29" s="64">
        <v>3092</v>
      </c>
      <c r="J29" s="29">
        <v>48.96764811412734</v>
      </c>
      <c r="K29" s="29">
        <v>2.17290049814887</v>
      </c>
      <c r="L29" s="65">
        <v>3477</v>
      </c>
      <c r="N29" s="71">
        <v>47.8166281516892</v>
      </c>
      <c r="O29" s="35">
        <v>2.6650793837529854</v>
      </c>
      <c r="P29" s="64">
        <v>1972</v>
      </c>
      <c r="R29" s="29">
        <v>49.90625188655501</v>
      </c>
      <c r="S29" s="29">
        <v>4.841258573888716</v>
      </c>
      <c r="T29" s="65">
        <v>866</v>
      </c>
      <c r="V29" s="35">
        <v>48.27967348455577</v>
      </c>
      <c r="W29" s="35">
        <v>2.4700806730035367</v>
      </c>
      <c r="X29" s="64">
        <v>2213</v>
      </c>
      <c r="Z29" s="49">
        <v>49.05984968664031</v>
      </c>
      <c r="AA29" s="49">
        <v>3.022594058719733</v>
      </c>
      <c r="AB29" s="123">
        <v>1571</v>
      </c>
      <c r="AD29" s="228">
        <v>50.9427662984018</v>
      </c>
      <c r="AE29" s="113">
        <v>3.1661782878013245</v>
      </c>
      <c r="AF29" s="115">
        <v>1520</v>
      </c>
    </row>
    <row r="30" spans="1:32" ht="12.75">
      <c r="A30" s="4"/>
      <c r="B30" s="29"/>
      <c r="C30" s="29"/>
      <c r="D30" s="65"/>
      <c r="F30" s="71"/>
      <c r="G30" s="35"/>
      <c r="H30" s="64"/>
      <c r="J30" s="29"/>
      <c r="K30" s="29"/>
      <c r="L30" s="65"/>
      <c r="N30" s="71"/>
      <c r="O30" s="36"/>
      <c r="P30" s="64"/>
      <c r="R30" s="29"/>
      <c r="S30" s="29"/>
      <c r="T30" s="65"/>
      <c r="V30" s="35"/>
      <c r="W30" s="35"/>
      <c r="X30" s="64"/>
      <c r="AA30" s="49"/>
      <c r="AD30" s="228"/>
      <c r="AE30" s="113"/>
      <c r="AF30" s="115"/>
    </row>
    <row r="31" spans="1:32" ht="12.75">
      <c r="A31" s="5" t="s">
        <v>7</v>
      </c>
      <c r="B31" s="29"/>
      <c r="C31" s="29"/>
      <c r="D31" s="65"/>
      <c r="F31" s="71"/>
      <c r="G31" s="35"/>
      <c r="H31" s="64"/>
      <c r="J31" s="29"/>
      <c r="K31" s="81"/>
      <c r="L31" s="65"/>
      <c r="N31" s="71"/>
      <c r="O31" s="35"/>
      <c r="P31" s="64"/>
      <c r="R31" s="29"/>
      <c r="S31" s="81"/>
      <c r="T31" s="65"/>
      <c r="V31" s="35"/>
      <c r="W31" s="35"/>
      <c r="X31" s="64"/>
      <c r="AA31" s="49"/>
      <c r="AD31" s="228"/>
      <c r="AE31" s="113"/>
      <c r="AF31" s="115"/>
    </row>
    <row r="32" spans="1:32" ht="12.75">
      <c r="A32" s="4" t="s">
        <v>45</v>
      </c>
      <c r="B32" s="29">
        <v>41.37804703822542</v>
      </c>
      <c r="C32" s="29">
        <v>0.8117610550521022</v>
      </c>
      <c r="D32" s="65">
        <v>23996</v>
      </c>
      <c r="F32" s="71">
        <v>41.07449402405328</v>
      </c>
      <c r="G32" s="35">
        <v>0.8963604172083421</v>
      </c>
      <c r="H32" s="64">
        <v>21317</v>
      </c>
      <c r="J32" s="29">
        <v>42.21580274003275</v>
      </c>
      <c r="K32" s="29">
        <v>0.8945934066639971</v>
      </c>
      <c r="L32" s="65">
        <v>22794</v>
      </c>
      <c r="N32" s="71">
        <v>41.43771935535826</v>
      </c>
      <c r="O32" s="35">
        <v>1.0634045510591221</v>
      </c>
      <c r="P32" s="64">
        <v>12979</v>
      </c>
      <c r="R32" s="29">
        <v>42.60746632926199</v>
      </c>
      <c r="S32" s="29">
        <v>1.9544075013949112</v>
      </c>
      <c r="T32" s="65">
        <v>5455</v>
      </c>
      <c r="V32" s="35">
        <v>42.60004199868768</v>
      </c>
      <c r="W32" s="35">
        <v>1.0795868256378292</v>
      </c>
      <c r="X32" s="64">
        <v>12617</v>
      </c>
      <c r="Z32" s="124">
        <v>43.9659555234534</v>
      </c>
      <c r="AA32" s="49">
        <v>1.3176837590407047</v>
      </c>
      <c r="AB32" s="123">
        <v>8301</v>
      </c>
      <c r="AD32" s="327">
        <v>44.713580082968384</v>
      </c>
      <c r="AE32" s="113">
        <v>1.3286429180283998</v>
      </c>
      <c r="AF32" s="115">
        <v>8629</v>
      </c>
    </row>
    <row r="33" spans="1:32" ht="25.5">
      <c r="A33" s="4" t="s">
        <v>46</v>
      </c>
      <c r="B33" s="29">
        <v>39.53286486809094</v>
      </c>
      <c r="C33" s="29">
        <v>1.8523499325583046</v>
      </c>
      <c r="D33" s="65">
        <v>4047</v>
      </c>
      <c r="F33" s="71">
        <v>39.529575983689966</v>
      </c>
      <c r="G33" s="35">
        <v>2.146995536275142</v>
      </c>
      <c r="H33" s="64">
        <v>2829</v>
      </c>
      <c r="J33" s="29">
        <v>40.122814527823024</v>
      </c>
      <c r="K33" s="29">
        <v>2.563321334785421</v>
      </c>
      <c r="L33" s="65">
        <v>2880</v>
      </c>
      <c r="N33" s="71">
        <v>40.33201343743747</v>
      </c>
      <c r="O33" s="35">
        <v>3.6023990719466106</v>
      </c>
      <c r="P33" s="64">
        <v>1451</v>
      </c>
      <c r="R33" s="29">
        <v>40.49024284042694</v>
      </c>
      <c r="S33" s="29">
        <v>5.745508186980565</v>
      </c>
      <c r="T33" s="65">
        <v>630</v>
      </c>
      <c r="V33" s="35">
        <v>42.53793978006367</v>
      </c>
      <c r="W33" s="35">
        <v>2.8804414716421256</v>
      </c>
      <c r="X33" s="64">
        <v>1457</v>
      </c>
      <c r="Z33" s="49">
        <v>42.98365182191293</v>
      </c>
      <c r="AA33" s="49">
        <v>4.627022920157593</v>
      </c>
      <c r="AB33" s="123">
        <v>871</v>
      </c>
      <c r="AD33" s="228">
        <v>44.55825106859353</v>
      </c>
      <c r="AE33" s="113">
        <v>5.523638659301594</v>
      </c>
      <c r="AF33" s="115">
        <v>790</v>
      </c>
    </row>
    <row r="34" spans="1:32" ht="12.75">
      <c r="A34" s="4"/>
      <c r="B34" s="29"/>
      <c r="C34" s="29"/>
      <c r="D34" s="65"/>
      <c r="E34" s="66"/>
      <c r="F34" s="71"/>
      <c r="G34" s="35"/>
      <c r="H34" s="64"/>
      <c r="I34" s="66"/>
      <c r="J34" s="29"/>
      <c r="K34" s="29"/>
      <c r="L34" s="65"/>
      <c r="M34" s="66"/>
      <c r="N34" s="71"/>
      <c r="O34" s="35"/>
      <c r="P34" s="64"/>
      <c r="R34" s="29"/>
      <c r="S34" s="29"/>
      <c r="T34" s="65"/>
      <c r="V34" s="35"/>
      <c r="W34" s="35"/>
      <c r="X34" s="64"/>
      <c r="AA34" s="49"/>
      <c r="AD34" s="228"/>
      <c r="AE34" s="113"/>
      <c r="AF34" s="115"/>
    </row>
    <row r="35" spans="1:32" ht="12.75">
      <c r="A35" s="5" t="s">
        <v>8</v>
      </c>
      <c r="B35" s="29"/>
      <c r="C35" s="29"/>
      <c r="D35" s="65"/>
      <c r="E35" s="66"/>
      <c r="F35" s="71"/>
      <c r="G35" s="35"/>
      <c r="H35" s="64"/>
      <c r="I35" s="66"/>
      <c r="J35" s="29"/>
      <c r="K35" s="81"/>
      <c r="L35" s="65"/>
      <c r="M35" s="66"/>
      <c r="N35" s="71"/>
      <c r="O35" s="35"/>
      <c r="P35" s="64"/>
      <c r="Q35" s="66"/>
      <c r="R35" s="29"/>
      <c r="S35" s="81"/>
      <c r="T35" s="65"/>
      <c r="V35" s="35"/>
      <c r="W35" s="35"/>
      <c r="X35" s="64"/>
      <c r="AA35" s="49"/>
      <c r="AD35" s="228"/>
      <c r="AE35" s="113"/>
      <c r="AF35" s="115"/>
    </row>
    <row r="36" spans="1:32" ht="12.75">
      <c r="A36" s="4" t="s">
        <v>47</v>
      </c>
      <c r="B36" s="29">
        <v>47.16989356250478</v>
      </c>
      <c r="C36" s="29">
        <v>1.8418891140141227</v>
      </c>
      <c r="D36" s="65">
        <v>4285</v>
      </c>
      <c r="E36" s="54"/>
      <c r="F36" s="71">
        <v>49.05901250769501</v>
      </c>
      <c r="G36" s="35">
        <v>1.6891494366512703</v>
      </c>
      <c r="H36" s="64">
        <v>5274</v>
      </c>
      <c r="I36" s="54"/>
      <c r="J36" s="29">
        <v>48.79100337290065</v>
      </c>
      <c r="K36" s="29">
        <v>1.669077139863198</v>
      </c>
      <c r="L36" s="65">
        <v>5892</v>
      </c>
      <c r="M36" s="54"/>
      <c r="N36" s="71">
        <v>49.221825037849925</v>
      </c>
      <c r="O36" s="35">
        <v>2.034049732647407</v>
      </c>
      <c r="P36" s="64">
        <v>3391</v>
      </c>
      <c r="Q36" s="66"/>
      <c r="R36" s="151">
        <v>51.69007199778758</v>
      </c>
      <c r="S36" s="29">
        <v>3.7892424982552484</v>
      </c>
      <c r="T36" s="65">
        <v>1412</v>
      </c>
      <c r="V36" s="109">
        <v>50.0462938583253</v>
      </c>
      <c r="W36" s="35">
        <v>1.9327005936159551</v>
      </c>
      <c r="X36" s="64">
        <v>3619</v>
      </c>
      <c r="Z36" s="124">
        <v>50.670857060091066</v>
      </c>
      <c r="AA36" s="49">
        <v>2.501548356232888</v>
      </c>
      <c r="AB36" s="123">
        <v>2294</v>
      </c>
      <c r="AD36" s="327">
        <v>51.35547894793079</v>
      </c>
      <c r="AE36" s="113">
        <v>2.4246051425376502</v>
      </c>
      <c r="AF36" s="115">
        <v>2591</v>
      </c>
    </row>
    <row r="37" spans="1:32" ht="12.75">
      <c r="A37" s="4" t="s">
        <v>48</v>
      </c>
      <c r="B37" s="29">
        <v>38.74827454979808</v>
      </c>
      <c r="C37" s="29">
        <v>0.9572355493020197</v>
      </c>
      <c r="D37" s="65">
        <v>15110</v>
      </c>
      <c r="F37" s="71">
        <v>38.36367755632032</v>
      </c>
      <c r="G37" s="35">
        <v>0.9237627046401613</v>
      </c>
      <c r="H37" s="64">
        <v>16685</v>
      </c>
      <c r="J37" s="29">
        <v>39.54234846913448</v>
      </c>
      <c r="K37" s="29">
        <v>0.9479831503353537</v>
      </c>
      <c r="L37" s="65">
        <v>17476</v>
      </c>
      <c r="N37" s="71">
        <v>38.30782144511751</v>
      </c>
      <c r="O37" s="35">
        <v>1.1583946410804522</v>
      </c>
      <c r="P37" s="64">
        <v>9886</v>
      </c>
      <c r="Q37" s="54"/>
      <c r="R37" s="29">
        <v>39.58206496514824</v>
      </c>
      <c r="S37" s="29">
        <v>2.1559957931999314</v>
      </c>
      <c r="T37" s="65">
        <v>4177</v>
      </c>
      <c r="V37" s="35">
        <v>38.93425174878007</v>
      </c>
      <c r="W37" s="35">
        <v>1.178597728369006</v>
      </c>
      <c r="X37" s="64">
        <v>9255</v>
      </c>
      <c r="Z37" s="124">
        <v>40.73660371884691</v>
      </c>
      <c r="AA37" s="49">
        <v>1.5028358961111081</v>
      </c>
      <c r="AB37" s="123">
        <v>6139</v>
      </c>
      <c r="AD37" s="327">
        <v>41.4617341925454</v>
      </c>
      <c r="AE37" s="113">
        <v>1.5367840099270003</v>
      </c>
      <c r="AF37" s="115">
        <v>6266</v>
      </c>
    </row>
    <row r="38" spans="1:32" ht="12.75">
      <c r="A38" s="4" t="s">
        <v>49</v>
      </c>
      <c r="B38" s="29">
        <v>39.43666206845619</v>
      </c>
      <c r="C38" s="29">
        <v>2.925455383966792</v>
      </c>
      <c r="D38" s="65">
        <v>1628</v>
      </c>
      <c r="F38" s="71">
        <v>35.72669256423239</v>
      </c>
      <c r="G38" s="35">
        <v>2.9507440245506444</v>
      </c>
      <c r="H38" s="64">
        <v>1588</v>
      </c>
      <c r="J38" s="29">
        <v>39.23479515653901</v>
      </c>
      <c r="K38" s="29">
        <v>3.033529133242258</v>
      </c>
      <c r="L38" s="65">
        <v>1702</v>
      </c>
      <c r="N38" s="71">
        <v>38.90964672014049</v>
      </c>
      <c r="O38" s="35">
        <v>3.985505210287556</v>
      </c>
      <c r="P38" s="64">
        <v>840</v>
      </c>
      <c r="R38" s="29">
        <v>32.488229643917656</v>
      </c>
      <c r="S38" s="29">
        <v>6.98480560023156</v>
      </c>
      <c r="T38" s="65">
        <v>365</v>
      </c>
      <c r="V38" s="35">
        <v>42.65923803125533</v>
      </c>
      <c r="W38" s="35">
        <v>3.972878842310461</v>
      </c>
      <c r="X38" s="64">
        <v>838</v>
      </c>
      <c r="Z38" s="49">
        <v>41.57474392014756</v>
      </c>
      <c r="AA38" s="49">
        <v>5.24032167471573</v>
      </c>
      <c r="AB38" s="123">
        <v>508</v>
      </c>
      <c r="AD38" s="228">
        <v>42.84583881459868</v>
      </c>
      <c r="AE38" s="113">
        <v>5.753794571721249</v>
      </c>
      <c r="AF38" s="115">
        <v>451</v>
      </c>
    </row>
    <row r="39" spans="1:32" ht="12.75">
      <c r="A39" s="4"/>
      <c r="B39" s="29"/>
      <c r="C39" s="29"/>
      <c r="D39" s="65"/>
      <c r="F39" s="71"/>
      <c r="G39" s="35"/>
      <c r="H39" s="64"/>
      <c r="J39" s="29"/>
      <c r="K39" s="29"/>
      <c r="L39" s="65"/>
      <c r="N39" s="71"/>
      <c r="O39" s="35"/>
      <c r="P39" s="64"/>
      <c r="R39" s="29"/>
      <c r="S39" s="29"/>
      <c r="T39" s="65"/>
      <c r="V39" s="35"/>
      <c r="W39" s="35"/>
      <c r="X39" s="64"/>
      <c r="AA39" s="49"/>
      <c r="AD39" s="228"/>
      <c r="AE39" s="113"/>
      <c r="AF39" s="115"/>
    </row>
    <row r="40" spans="1:32" ht="25.5">
      <c r="A40" s="5" t="s">
        <v>50</v>
      </c>
      <c r="B40" s="29"/>
      <c r="C40" s="29"/>
      <c r="D40" s="65"/>
      <c r="F40" s="71"/>
      <c r="G40" s="35"/>
      <c r="H40" s="64"/>
      <c r="J40" s="29"/>
      <c r="L40" s="65"/>
      <c r="N40" s="71"/>
      <c r="O40" s="35"/>
      <c r="P40" s="64"/>
      <c r="R40" s="29"/>
      <c r="T40" s="65"/>
      <c r="V40" s="35"/>
      <c r="W40" s="35"/>
      <c r="X40" s="64"/>
      <c r="AA40" s="49"/>
      <c r="AD40" s="228"/>
      <c r="AE40" s="113"/>
      <c r="AF40" s="115"/>
    </row>
    <row r="41" spans="1:32" ht="12.75">
      <c r="A41" s="4" t="s">
        <v>52</v>
      </c>
      <c r="B41" s="29">
        <v>47.772191032942764</v>
      </c>
      <c r="C41" s="29">
        <v>0.9350332997462516</v>
      </c>
      <c r="D41" s="65">
        <v>19120</v>
      </c>
      <c r="F41" s="71">
        <v>47.367695472532006</v>
      </c>
      <c r="G41" s="35">
        <v>1.019643208796623</v>
      </c>
      <c r="H41" s="64">
        <v>16456</v>
      </c>
      <c r="J41" s="29">
        <v>48.47882896521982</v>
      </c>
      <c r="K41" s="29">
        <v>1.060055939768013</v>
      </c>
      <c r="L41" s="65">
        <v>17489</v>
      </c>
      <c r="N41" s="71">
        <v>47.927342073434126</v>
      </c>
      <c r="O41" s="35">
        <v>1.2525680915478716</v>
      </c>
      <c r="P41" s="64">
        <v>9902</v>
      </c>
      <c r="R41" s="29">
        <v>49.18118216913648</v>
      </c>
      <c r="S41" s="29">
        <v>2.335979457006683</v>
      </c>
      <c r="T41" s="65">
        <v>4234</v>
      </c>
      <c r="V41" s="109">
        <v>49.73672831174441</v>
      </c>
      <c r="W41" s="35">
        <v>1.2648394685739888</v>
      </c>
      <c r="X41" s="64">
        <v>9532</v>
      </c>
      <c r="Z41" s="124">
        <v>50.648071082184856</v>
      </c>
      <c r="AA41" s="49">
        <v>1.6021577017690483</v>
      </c>
      <c r="AB41" s="123">
        <v>6173</v>
      </c>
      <c r="AD41" s="327">
        <v>51.426867743322866</v>
      </c>
      <c r="AE41" s="113">
        <v>1.6564825579204494</v>
      </c>
      <c r="AF41" s="115">
        <v>6103</v>
      </c>
    </row>
    <row r="42" spans="1:32" ht="12.75">
      <c r="A42" s="4" t="s">
        <v>51</v>
      </c>
      <c r="B42" s="29">
        <v>25.058228685847272</v>
      </c>
      <c r="C42" s="29">
        <v>0.9928268476248387</v>
      </c>
      <c r="D42" s="65">
        <v>8892</v>
      </c>
      <c r="F42" s="71">
        <v>24.938694603243068</v>
      </c>
      <c r="G42" s="35">
        <v>1.123636612035055</v>
      </c>
      <c r="H42" s="64">
        <v>7654</v>
      </c>
      <c r="J42" s="29">
        <v>24.99486031135952</v>
      </c>
      <c r="K42" s="29">
        <v>1.091364070506705</v>
      </c>
      <c r="L42" s="65">
        <v>8156</v>
      </c>
      <c r="N42" s="71">
        <v>24.106652227570322</v>
      </c>
      <c r="O42" s="35">
        <v>1.404614813026786</v>
      </c>
      <c r="P42" s="64">
        <v>4520</v>
      </c>
      <c r="R42" s="29">
        <v>23.892309610005075</v>
      </c>
      <c r="S42" s="29">
        <v>2.2513012722160735</v>
      </c>
      <c r="T42" s="65">
        <v>1855</v>
      </c>
      <c r="V42" s="35">
        <v>24.769174214523726</v>
      </c>
      <c r="W42" s="35">
        <v>1.4648356318787812</v>
      </c>
      <c r="X42" s="64">
        <v>4527</v>
      </c>
      <c r="Z42" s="49">
        <v>26.649034860328452</v>
      </c>
      <c r="AA42" s="49">
        <v>1.775347936344989</v>
      </c>
      <c r="AB42" s="123">
        <v>2994</v>
      </c>
      <c r="AD42" s="327">
        <v>29.294311299047028</v>
      </c>
      <c r="AE42" s="113">
        <v>1.8239987432772498</v>
      </c>
      <c r="AF42" s="115">
        <v>3295</v>
      </c>
    </row>
    <row r="43" spans="1:32" ht="12.75">
      <c r="A43" s="26"/>
      <c r="B43" s="29"/>
      <c r="C43" s="29"/>
      <c r="D43" s="65"/>
      <c r="F43" s="71"/>
      <c r="G43" s="36"/>
      <c r="H43" s="64"/>
      <c r="J43" s="29"/>
      <c r="L43" s="65"/>
      <c r="N43" s="71"/>
      <c r="O43" s="35"/>
      <c r="P43" s="64"/>
      <c r="R43" s="29"/>
      <c r="T43" s="65"/>
      <c r="V43" s="35"/>
      <c r="W43" s="98"/>
      <c r="X43" s="64"/>
      <c r="AD43" s="228"/>
      <c r="AE43" s="113"/>
      <c r="AF43" s="115"/>
    </row>
    <row r="44" spans="1:32" ht="12.75">
      <c r="A44" s="45" t="s">
        <v>31</v>
      </c>
      <c r="B44" s="29">
        <v>41.197396287041116</v>
      </c>
      <c r="C44" s="29">
        <v>0.7095159918406324</v>
      </c>
      <c r="D44" s="67">
        <v>28072</v>
      </c>
      <c r="E44" s="45"/>
      <c r="F44" s="71">
        <v>40.91770218518211</v>
      </c>
      <c r="G44" s="71">
        <v>0.7759881744139818</v>
      </c>
      <c r="H44" s="68">
        <v>24174</v>
      </c>
      <c r="I44" s="45"/>
      <c r="J44" s="29">
        <v>42.00813664659206</v>
      </c>
      <c r="K44" s="70">
        <v>0.7888229340729254</v>
      </c>
      <c r="L44" s="67">
        <v>25720</v>
      </c>
      <c r="M44" s="45"/>
      <c r="N44" s="71">
        <v>41.3126184122794</v>
      </c>
      <c r="O44" s="71">
        <v>0.970415697653614</v>
      </c>
      <c r="P44" s="68">
        <v>14452</v>
      </c>
      <c r="Q44" s="45"/>
      <c r="R44" s="29">
        <v>42.41140249217913</v>
      </c>
      <c r="S44" s="29">
        <v>1.8034306849164778</v>
      </c>
      <c r="T44" s="67">
        <v>6097</v>
      </c>
      <c r="V44" s="108">
        <v>42.60217968855489</v>
      </c>
      <c r="W44" s="35">
        <v>0.9683052985581533</v>
      </c>
      <c r="X44" s="64">
        <v>14102</v>
      </c>
      <c r="Z44" s="152">
        <v>43.84661439743738</v>
      </c>
      <c r="AA44" s="49">
        <v>1.240566962805211</v>
      </c>
      <c r="AB44" s="123">
        <v>9188</v>
      </c>
      <c r="AD44" s="327">
        <v>44.69469598092875</v>
      </c>
      <c r="AE44" s="113">
        <v>1.2644131470391395</v>
      </c>
      <c r="AF44" s="115">
        <v>9427</v>
      </c>
    </row>
    <row r="45" spans="1:32" s="30" customFormat="1" ht="12.75">
      <c r="A45" s="14"/>
      <c r="B45" s="15"/>
      <c r="C45" s="69"/>
      <c r="D45" s="72"/>
      <c r="E45" s="14"/>
      <c r="F45" s="32"/>
      <c r="G45" s="32"/>
      <c r="H45" s="73"/>
      <c r="I45" s="14"/>
      <c r="J45" s="15"/>
      <c r="K45" s="69"/>
      <c r="L45" s="72"/>
      <c r="M45" s="14"/>
      <c r="N45" s="32"/>
      <c r="O45" s="32"/>
      <c r="P45" s="73"/>
      <c r="Q45" s="14"/>
      <c r="R45" s="15"/>
      <c r="S45" s="15"/>
      <c r="T45" s="72"/>
      <c r="U45" s="14"/>
      <c r="V45" s="102"/>
      <c r="W45" s="32"/>
      <c r="X45" s="73"/>
      <c r="Y45" s="14"/>
      <c r="Z45" s="126"/>
      <c r="AA45" s="127"/>
      <c r="AB45" s="121"/>
      <c r="AC45" s="14"/>
      <c r="AD45" s="230"/>
      <c r="AE45" s="117"/>
      <c r="AF45" s="112"/>
    </row>
    <row r="46" spans="1:16" ht="12.75">
      <c r="A46" s="22" t="s">
        <v>60</v>
      </c>
      <c r="B46" s="8"/>
      <c r="C46" s="8"/>
      <c r="J46" s="79"/>
      <c r="N46" s="8"/>
      <c r="P46" s="65"/>
    </row>
    <row r="47" spans="1:32" s="21" customFormat="1" ht="12.75">
      <c r="A47" s="13" t="s">
        <v>64</v>
      </c>
      <c r="B47" s="8"/>
      <c r="C47" s="8"/>
      <c r="D47" s="95"/>
      <c r="E47" s="12"/>
      <c r="F47" s="75"/>
      <c r="G47" s="78"/>
      <c r="H47" s="95"/>
      <c r="I47" s="19"/>
      <c r="J47" s="11"/>
      <c r="K47" s="75"/>
      <c r="L47" s="94"/>
      <c r="M47" s="20"/>
      <c r="N47" s="11"/>
      <c r="O47" s="11"/>
      <c r="P47" s="65"/>
      <c r="Q47" s="4"/>
      <c r="R47" s="82"/>
      <c r="S47" s="82"/>
      <c r="T47" s="80"/>
      <c r="U47" s="4"/>
      <c r="V47" s="8"/>
      <c r="W47" s="10"/>
      <c r="X47" s="65"/>
      <c r="Y47" s="4"/>
      <c r="Z47" s="49"/>
      <c r="AA47" s="122"/>
      <c r="AB47" s="123"/>
      <c r="AC47" s="4"/>
      <c r="AD47" s="8"/>
      <c r="AE47" s="10"/>
      <c r="AF47" s="65"/>
    </row>
    <row r="48" ht="12.75">
      <c r="A48" s="13"/>
    </row>
    <row r="50" spans="6:7" ht="12.75">
      <c r="F50" s="76"/>
      <c r="G50" s="48"/>
    </row>
    <row r="51" spans="6:7" ht="12.75">
      <c r="F51" s="77"/>
      <c r="G51" s="48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29"/>
    </row>
  </sheetData>
  <sheetProtection/>
  <mergeCells count="8">
    <mergeCell ref="AD4:AF4"/>
    <mergeCell ref="Z4:AB4"/>
    <mergeCell ref="B4:D4"/>
    <mergeCell ref="F4:H4"/>
    <mergeCell ref="J4:L4"/>
    <mergeCell ref="N4:P4"/>
    <mergeCell ref="R4:T4"/>
    <mergeCell ref="V4:X4"/>
  </mergeCells>
  <conditionalFormatting sqref="AD8:AD45">
    <cfRule type="expression" priority="22" dxfId="10" stopIfTrue="1">
      <formula>'1x30 Demographics'!#REF!="*"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>
    <oddHeader xml:space="preserve">&amp;C&amp;"Calibri,Bold"&amp;KFF0000RESTRICTED UNTIL 9.30AM 21ST MARCH 2013 - STATISTICS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173"/>
  <sheetViews>
    <sheetView zoomScalePageLayoutView="0" workbookViewId="0" topLeftCell="A878">
      <selection activeCell="C884" sqref="A884:IV884"/>
    </sheetView>
  </sheetViews>
  <sheetFormatPr defaultColWidth="9.00390625" defaultRowHeight="15.75"/>
  <cols>
    <col min="1" max="2" width="19.875" style="0" customWidth="1"/>
    <col min="3" max="3" width="26.875" style="0" customWidth="1"/>
    <col min="4" max="7" width="11.875" style="0" customWidth="1"/>
  </cols>
  <sheetData>
    <row r="2" ht="15.75">
      <c r="A2" t="s">
        <v>144</v>
      </c>
    </row>
    <row r="5" ht="16.5">
      <c r="A5" t="s">
        <v>89</v>
      </c>
    </row>
    <row r="7" spans="1:3" ht="18" customHeight="1" thickBot="1">
      <c r="A7" s="295" t="s">
        <v>90</v>
      </c>
      <c r="B7" s="294"/>
      <c r="C7" s="294"/>
    </row>
    <row r="8" spans="1:3" ht="13.5" customHeight="1">
      <c r="A8" s="296" t="s">
        <v>145</v>
      </c>
      <c r="B8" s="297"/>
      <c r="C8" s="231" t="s">
        <v>146</v>
      </c>
    </row>
    <row r="9" spans="1:3" ht="13.5" customHeight="1">
      <c r="A9" s="288" t="s">
        <v>147</v>
      </c>
      <c r="B9" s="289"/>
      <c r="C9" s="232" t="s">
        <v>148</v>
      </c>
    </row>
    <row r="10" spans="1:3" ht="58.5" customHeight="1">
      <c r="A10" s="298" t="s">
        <v>149</v>
      </c>
      <c r="B10" s="233" t="s">
        <v>150</v>
      </c>
      <c r="C10" s="234" t="s">
        <v>151</v>
      </c>
    </row>
    <row r="11" spans="1:3" ht="13.5" customHeight="1">
      <c r="A11" s="286"/>
      <c r="B11" s="233" t="s">
        <v>152</v>
      </c>
      <c r="C11" s="232" t="s">
        <v>153</v>
      </c>
    </row>
    <row r="12" spans="1:3" ht="13.5" customHeight="1">
      <c r="A12" s="286"/>
      <c r="B12" s="233" t="s">
        <v>154</v>
      </c>
      <c r="C12" s="232" t="s">
        <v>155</v>
      </c>
    </row>
    <row r="13" spans="1:3" ht="13.5" customHeight="1">
      <c r="A13" s="286"/>
      <c r="B13" s="233" t="s">
        <v>156</v>
      </c>
      <c r="C13" s="232" t="s">
        <v>157</v>
      </c>
    </row>
    <row r="14" spans="1:3" ht="13.5" customHeight="1">
      <c r="A14" s="286"/>
      <c r="B14" s="233" t="s">
        <v>158</v>
      </c>
      <c r="C14" s="232" t="s">
        <v>157</v>
      </c>
    </row>
    <row r="15" spans="1:3" ht="24" customHeight="1">
      <c r="A15" s="286"/>
      <c r="B15" s="233" t="s">
        <v>159</v>
      </c>
      <c r="C15" s="235">
        <v>9427</v>
      </c>
    </row>
    <row r="16" spans="1:3" ht="24" customHeight="1">
      <c r="A16" s="298" t="s">
        <v>160</v>
      </c>
      <c r="B16" s="233" t="s">
        <v>161</v>
      </c>
      <c r="C16" s="232" t="s">
        <v>162</v>
      </c>
    </row>
    <row r="17" spans="1:3" ht="24" customHeight="1">
      <c r="A17" s="286"/>
      <c r="B17" s="233" t="s">
        <v>163</v>
      </c>
      <c r="C17" s="232" t="s">
        <v>164</v>
      </c>
    </row>
    <row r="18" spans="1:3" ht="58.5" customHeight="1">
      <c r="A18" s="288" t="s">
        <v>165</v>
      </c>
      <c r="B18" s="289"/>
      <c r="C18" s="232" t="s">
        <v>166</v>
      </c>
    </row>
    <row r="19" spans="1:3" ht="13.5" customHeight="1" thickBot="1">
      <c r="A19" s="290" t="s">
        <v>167</v>
      </c>
      <c r="B19" s="233" t="s">
        <v>168</v>
      </c>
      <c r="C19" s="234" t="s">
        <v>169</v>
      </c>
    </row>
    <row r="20" spans="1:3" ht="13.5" customHeight="1" thickBot="1">
      <c r="A20" s="287"/>
      <c r="B20" s="236" t="s">
        <v>170</v>
      </c>
      <c r="C20" s="237" t="s">
        <v>169</v>
      </c>
    </row>
    <row r="23" ht="15.75">
      <c r="A23" t="s">
        <v>171</v>
      </c>
    </row>
    <row r="25" spans="1:7" ht="18" customHeight="1" thickBot="1">
      <c r="A25" s="291" t="s">
        <v>91</v>
      </c>
      <c r="B25" s="292"/>
      <c r="C25" s="292"/>
      <c r="D25" s="292"/>
      <c r="E25" s="292"/>
      <c r="F25" s="292"/>
      <c r="G25" s="292"/>
    </row>
    <row r="26" spans="1:7" ht="144.75" customHeight="1" thickBot="1">
      <c r="A26" s="157"/>
      <c r="B26" s="158"/>
      <c r="C26" s="238" t="s">
        <v>172</v>
      </c>
      <c r="D26" s="239" t="s">
        <v>173</v>
      </c>
      <c r="E26" s="239" t="s">
        <v>174</v>
      </c>
      <c r="F26" s="239" t="s">
        <v>175</v>
      </c>
      <c r="G26" s="240" t="s">
        <v>176</v>
      </c>
    </row>
    <row r="27" spans="1:7" ht="13.5" customHeight="1" thickBot="1">
      <c r="A27" s="285" t="s">
        <v>177</v>
      </c>
      <c r="B27" s="241" t="s">
        <v>178</v>
      </c>
      <c r="C27" s="242">
        <v>9427</v>
      </c>
      <c r="D27" s="243">
        <v>9427</v>
      </c>
      <c r="E27" s="243">
        <v>9427</v>
      </c>
      <c r="F27" s="243">
        <v>9427</v>
      </c>
      <c r="G27" s="244">
        <v>9427</v>
      </c>
    </row>
    <row r="28" spans="1:7" ht="13.5" customHeight="1" thickBot="1">
      <c r="A28" s="287"/>
      <c r="B28" s="236" t="s">
        <v>179</v>
      </c>
      <c r="C28" s="245">
        <v>0</v>
      </c>
      <c r="D28" s="246">
        <v>0</v>
      </c>
      <c r="E28" s="246">
        <v>0</v>
      </c>
      <c r="F28" s="246">
        <v>0</v>
      </c>
      <c r="G28" s="247">
        <v>0</v>
      </c>
    </row>
    <row r="31" ht="16.5">
      <c r="A31" t="s">
        <v>92</v>
      </c>
    </row>
    <row r="33" spans="1:6" ht="28.5" customHeight="1" thickBot="1">
      <c r="A33" s="291" t="s">
        <v>93</v>
      </c>
      <c r="B33" s="292"/>
      <c r="C33" s="292"/>
      <c r="D33" s="292"/>
      <c r="E33" s="292"/>
      <c r="F33" s="292"/>
    </row>
    <row r="34" spans="1:6" ht="24.75" customHeight="1" thickBot="1">
      <c r="A34" s="157"/>
      <c r="B34" s="158"/>
      <c r="C34" s="238" t="s">
        <v>180</v>
      </c>
      <c r="D34" s="239" t="s">
        <v>181</v>
      </c>
      <c r="E34" s="239" t="s">
        <v>182</v>
      </c>
      <c r="F34" s="240" t="s">
        <v>183</v>
      </c>
    </row>
    <row r="35" spans="1:6" ht="24" customHeight="1" thickBot="1">
      <c r="A35" s="285" t="s">
        <v>178</v>
      </c>
      <c r="B35" s="241" t="s">
        <v>184</v>
      </c>
      <c r="C35" s="242">
        <v>4517</v>
      </c>
      <c r="D35" s="248">
        <v>47.915561684523176</v>
      </c>
      <c r="E35" s="248">
        <v>47.915561684523176</v>
      </c>
      <c r="F35" s="249">
        <v>47.915561684523176</v>
      </c>
    </row>
    <row r="36" spans="1:6" ht="24" customHeight="1">
      <c r="A36" s="286"/>
      <c r="B36" s="233" t="s">
        <v>185</v>
      </c>
      <c r="C36" s="250">
        <v>4910</v>
      </c>
      <c r="D36" s="251">
        <v>52.084438315476824</v>
      </c>
      <c r="E36" s="251">
        <v>52.084438315476824</v>
      </c>
      <c r="F36" s="252">
        <v>100</v>
      </c>
    </row>
    <row r="37" spans="1:6" ht="13.5" customHeight="1" thickBot="1">
      <c r="A37" s="287"/>
      <c r="B37" s="236" t="s">
        <v>186</v>
      </c>
      <c r="C37" s="245">
        <v>9427</v>
      </c>
      <c r="D37" s="253">
        <v>100</v>
      </c>
      <c r="E37" s="253">
        <v>100</v>
      </c>
      <c r="F37" s="164"/>
    </row>
    <row r="39" spans="1:6" ht="28.5" customHeight="1" thickBot="1">
      <c r="A39" s="291" t="s">
        <v>94</v>
      </c>
      <c r="B39" s="292"/>
      <c r="C39" s="292"/>
      <c r="D39" s="292"/>
      <c r="E39" s="292"/>
      <c r="F39" s="292"/>
    </row>
    <row r="40" spans="1:6" ht="24.75" customHeight="1" thickBot="1">
      <c r="A40" s="157"/>
      <c r="B40" s="158"/>
      <c r="C40" s="238" t="s">
        <v>180</v>
      </c>
      <c r="D40" s="239" t="s">
        <v>181</v>
      </c>
      <c r="E40" s="239" t="s">
        <v>182</v>
      </c>
      <c r="F40" s="240" t="s">
        <v>183</v>
      </c>
    </row>
    <row r="41" spans="1:6" ht="33.75" customHeight="1" thickBot="1">
      <c r="A41" s="285" t="s">
        <v>178</v>
      </c>
      <c r="B41" s="241" t="s">
        <v>187</v>
      </c>
      <c r="C41" s="242">
        <v>7203</v>
      </c>
      <c r="D41" s="248">
        <v>76.40818924366182</v>
      </c>
      <c r="E41" s="248">
        <v>76.40818924366182</v>
      </c>
      <c r="F41" s="249">
        <v>76.40818924366182</v>
      </c>
    </row>
    <row r="42" spans="1:6" ht="33.75" customHeight="1">
      <c r="A42" s="286"/>
      <c r="B42" s="233" t="s">
        <v>188</v>
      </c>
      <c r="C42" s="250">
        <v>2224</v>
      </c>
      <c r="D42" s="251">
        <v>23.591810756338177</v>
      </c>
      <c r="E42" s="251">
        <v>23.591810756338177</v>
      </c>
      <c r="F42" s="252">
        <v>100</v>
      </c>
    </row>
    <row r="43" spans="1:6" ht="13.5" customHeight="1" thickBot="1">
      <c r="A43" s="287"/>
      <c r="B43" s="236" t="s">
        <v>186</v>
      </c>
      <c r="C43" s="245">
        <v>9427</v>
      </c>
      <c r="D43" s="253">
        <v>100</v>
      </c>
      <c r="E43" s="253">
        <v>100</v>
      </c>
      <c r="F43" s="164"/>
    </row>
    <row r="45" spans="1:6" ht="18" customHeight="1" thickBot="1">
      <c r="A45" s="291" t="s">
        <v>95</v>
      </c>
      <c r="B45" s="292"/>
      <c r="C45" s="292"/>
      <c r="D45" s="292"/>
      <c r="E45" s="292"/>
      <c r="F45" s="292"/>
    </row>
    <row r="46" spans="1:6" ht="24.75" customHeight="1" thickBot="1">
      <c r="A46" s="157"/>
      <c r="B46" s="158"/>
      <c r="C46" s="238" t="s">
        <v>180</v>
      </c>
      <c r="D46" s="239" t="s">
        <v>181</v>
      </c>
      <c r="E46" s="239" t="s">
        <v>182</v>
      </c>
      <c r="F46" s="240" t="s">
        <v>183</v>
      </c>
    </row>
    <row r="47" spans="1:6" ht="33.75" customHeight="1" thickBot="1">
      <c r="A47" s="285" t="s">
        <v>178</v>
      </c>
      <c r="B47" s="241" t="s">
        <v>189</v>
      </c>
      <c r="C47" s="242">
        <v>3870</v>
      </c>
      <c r="D47" s="248">
        <v>41.052296594887025</v>
      </c>
      <c r="E47" s="248">
        <v>41.052296594887025</v>
      </c>
      <c r="F47" s="249">
        <v>41.052296594887025</v>
      </c>
    </row>
    <row r="48" spans="1:6" ht="33.75" customHeight="1">
      <c r="A48" s="286"/>
      <c r="B48" s="233" t="s">
        <v>190</v>
      </c>
      <c r="C48" s="250">
        <v>5557</v>
      </c>
      <c r="D48" s="251">
        <v>58.947703405112975</v>
      </c>
      <c r="E48" s="251">
        <v>58.947703405112975</v>
      </c>
      <c r="F48" s="252">
        <v>100</v>
      </c>
    </row>
    <row r="49" spans="1:6" ht="13.5" customHeight="1" thickBot="1">
      <c r="A49" s="287"/>
      <c r="B49" s="236" t="s">
        <v>186</v>
      </c>
      <c r="C49" s="245">
        <v>9427</v>
      </c>
      <c r="D49" s="253">
        <v>100</v>
      </c>
      <c r="E49" s="253">
        <v>100</v>
      </c>
      <c r="F49" s="164"/>
    </row>
    <row r="51" spans="1:6" ht="28.5" customHeight="1" thickBot="1">
      <c r="A51" s="291" t="s">
        <v>96</v>
      </c>
      <c r="B51" s="292"/>
      <c r="C51" s="292"/>
      <c r="D51" s="292"/>
      <c r="E51" s="292"/>
      <c r="F51" s="292"/>
    </row>
    <row r="52" spans="1:6" ht="24.75" customHeight="1" thickBot="1">
      <c r="A52" s="157"/>
      <c r="B52" s="158"/>
      <c r="C52" s="238" t="s">
        <v>180</v>
      </c>
      <c r="D52" s="239" t="s">
        <v>181</v>
      </c>
      <c r="E52" s="239" t="s">
        <v>182</v>
      </c>
      <c r="F52" s="240" t="s">
        <v>183</v>
      </c>
    </row>
    <row r="53" spans="1:6" ht="24" customHeight="1" thickBot="1">
      <c r="A53" s="285" t="s">
        <v>178</v>
      </c>
      <c r="B53" s="241" t="s">
        <v>191</v>
      </c>
      <c r="C53" s="242">
        <v>5619</v>
      </c>
      <c r="D53" s="248">
        <v>59.605388776917366</v>
      </c>
      <c r="E53" s="248">
        <v>59.605388776917366</v>
      </c>
      <c r="F53" s="249">
        <v>59.605388776917366</v>
      </c>
    </row>
    <row r="54" spans="1:6" ht="24" customHeight="1">
      <c r="A54" s="286"/>
      <c r="B54" s="233" t="s">
        <v>192</v>
      </c>
      <c r="C54" s="250">
        <v>3808</v>
      </c>
      <c r="D54" s="251">
        <v>40.394611223082634</v>
      </c>
      <c r="E54" s="251">
        <v>40.394611223082634</v>
      </c>
      <c r="F54" s="252">
        <v>100</v>
      </c>
    </row>
    <row r="55" spans="1:6" ht="13.5" customHeight="1" thickBot="1">
      <c r="A55" s="287"/>
      <c r="B55" s="236" t="s">
        <v>186</v>
      </c>
      <c r="C55" s="245">
        <v>9427</v>
      </c>
      <c r="D55" s="253">
        <v>100</v>
      </c>
      <c r="E55" s="253">
        <v>100</v>
      </c>
      <c r="F55" s="164"/>
    </row>
    <row r="57" spans="1:6" ht="28.5" customHeight="1" thickBot="1">
      <c r="A57" s="291" t="s">
        <v>97</v>
      </c>
      <c r="B57" s="292"/>
      <c r="C57" s="292"/>
      <c r="D57" s="292"/>
      <c r="E57" s="292"/>
      <c r="F57" s="292"/>
    </row>
    <row r="58" spans="1:6" ht="24.75" customHeight="1" thickBot="1">
      <c r="A58" s="157"/>
      <c r="B58" s="158"/>
      <c r="C58" s="238" t="s">
        <v>180</v>
      </c>
      <c r="D58" s="239" t="s">
        <v>181</v>
      </c>
      <c r="E58" s="239" t="s">
        <v>182</v>
      </c>
      <c r="F58" s="240" t="s">
        <v>183</v>
      </c>
    </row>
    <row r="59" spans="1:6" ht="13.5" customHeight="1" thickBot="1">
      <c r="A59" s="285" t="s">
        <v>178</v>
      </c>
      <c r="B59" s="241" t="s">
        <v>193</v>
      </c>
      <c r="C59" s="242">
        <v>4727</v>
      </c>
      <c r="D59" s="248">
        <v>50.14320568579612</v>
      </c>
      <c r="E59" s="248">
        <v>50.14320568579612</v>
      </c>
      <c r="F59" s="249">
        <v>50.14320568579612</v>
      </c>
    </row>
    <row r="60" spans="1:6" ht="24" customHeight="1">
      <c r="A60" s="286"/>
      <c r="B60" s="233" t="s">
        <v>194</v>
      </c>
      <c r="C60" s="250">
        <v>892</v>
      </c>
      <c r="D60" s="251">
        <v>9.462183091121247</v>
      </c>
      <c r="E60" s="251">
        <v>9.462183091121247</v>
      </c>
      <c r="F60" s="252">
        <v>59.605388776917366</v>
      </c>
    </row>
    <row r="61" spans="1:6" ht="33.75" customHeight="1">
      <c r="A61" s="286"/>
      <c r="B61" s="233" t="s">
        <v>195</v>
      </c>
      <c r="C61" s="250">
        <v>869</v>
      </c>
      <c r="D61" s="251">
        <v>9.218203033838973</v>
      </c>
      <c r="E61" s="251">
        <v>9.218203033838973</v>
      </c>
      <c r="F61" s="252">
        <v>68.82359181075634</v>
      </c>
    </row>
    <row r="62" spans="1:6" ht="33.75" customHeight="1">
      <c r="A62" s="286"/>
      <c r="B62" s="233" t="s">
        <v>196</v>
      </c>
      <c r="C62" s="250">
        <v>715</v>
      </c>
      <c r="D62" s="251">
        <v>7.584597432905484</v>
      </c>
      <c r="E62" s="251">
        <v>7.584597432905484</v>
      </c>
      <c r="F62" s="252">
        <v>76.40818924366182</v>
      </c>
    </row>
    <row r="63" spans="1:6" ht="24" customHeight="1">
      <c r="A63" s="286"/>
      <c r="B63" s="233" t="s">
        <v>197</v>
      </c>
      <c r="C63" s="250">
        <v>1368</v>
      </c>
      <c r="D63" s="251">
        <v>14.511509494006576</v>
      </c>
      <c r="E63" s="251">
        <v>14.511509494006576</v>
      </c>
      <c r="F63" s="252">
        <v>90.9196987376684</v>
      </c>
    </row>
    <row r="64" spans="1:6" ht="13.5" customHeight="1">
      <c r="A64" s="286"/>
      <c r="B64" s="233" t="s">
        <v>198</v>
      </c>
      <c r="C64" s="250">
        <v>856</v>
      </c>
      <c r="D64" s="251">
        <v>9.0803012623316</v>
      </c>
      <c r="E64" s="251">
        <v>9.0803012623316</v>
      </c>
      <c r="F64" s="252">
        <v>100</v>
      </c>
    </row>
    <row r="65" spans="1:6" ht="13.5" customHeight="1" thickBot="1">
      <c r="A65" s="287"/>
      <c r="B65" s="236" t="s">
        <v>186</v>
      </c>
      <c r="C65" s="245">
        <v>9427</v>
      </c>
      <c r="D65" s="253">
        <v>100</v>
      </c>
      <c r="E65" s="253">
        <v>100</v>
      </c>
      <c r="F65" s="164"/>
    </row>
    <row r="68" ht="15.75">
      <c r="A68" t="s">
        <v>199</v>
      </c>
    </row>
    <row r="71" ht="16.5">
      <c r="A71" t="s">
        <v>89</v>
      </c>
    </row>
    <row r="73" spans="1:3" ht="18" customHeight="1" thickBot="1">
      <c r="A73" s="295" t="s">
        <v>90</v>
      </c>
      <c r="B73" s="294"/>
      <c r="C73" s="294"/>
    </row>
    <row r="74" spans="1:3" ht="13.5" customHeight="1">
      <c r="A74" s="296" t="s">
        <v>145</v>
      </c>
      <c r="B74" s="297"/>
      <c r="C74" s="231" t="s">
        <v>200</v>
      </c>
    </row>
    <row r="75" spans="1:3" ht="13.5" customHeight="1">
      <c r="A75" s="288" t="s">
        <v>147</v>
      </c>
      <c r="B75" s="289"/>
      <c r="C75" s="232" t="s">
        <v>148</v>
      </c>
    </row>
    <row r="76" spans="1:3" ht="58.5" customHeight="1">
      <c r="A76" s="298" t="s">
        <v>149</v>
      </c>
      <c r="B76" s="233" t="s">
        <v>150</v>
      </c>
      <c r="C76" s="234" t="s">
        <v>151</v>
      </c>
    </row>
    <row r="77" spans="1:3" ht="13.5" customHeight="1">
      <c r="A77" s="286"/>
      <c r="B77" s="233" t="s">
        <v>152</v>
      </c>
      <c r="C77" s="232" t="s">
        <v>153</v>
      </c>
    </row>
    <row r="78" spans="1:3" ht="13.5" customHeight="1">
      <c r="A78" s="286"/>
      <c r="B78" s="233" t="s">
        <v>154</v>
      </c>
      <c r="C78" s="232" t="s">
        <v>155</v>
      </c>
    </row>
    <row r="79" spans="1:3" ht="24" customHeight="1">
      <c r="A79" s="286"/>
      <c r="B79" s="233" t="s">
        <v>156</v>
      </c>
      <c r="C79" s="232" t="s">
        <v>201</v>
      </c>
    </row>
    <row r="80" spans="1:3" ht="13.5" customHeight="1">
      <c r="A80" s="286"/>
      <c r="B80" s="233" t="s">
        <v>158</v>
      </c>
      <c r="C80" s="232" t="s">
        <v>157</v>
      </c>
    </row>
    <row r="81" spans="1:3" ht="24" customHeight="1">
      <c r="A81" s="286"/>
      <c r="B81" s="233" t="s">
        <v>159</v>
      </c>
      <c r="C81" s="235">
        <v>9427</v>
      </c>
    </row>
    <row r="82" spans="1:3" ht="24" customHeight="1">
      <c r="A82" s="298" t="s">
        <v>160</v>
      </c>
      <c r="B82" s="233" t="s">
        <v>161</v>
      </c>
      <c r="C82" s="232" t="s">
        <v>162</v>
      </c>
    </row>
    <row r="83" spans="1:3" ht="24" customHeight="1">
      <c r="A83" s="286"/>
      <c r="B83" s="233" t="s">
        <v>163</v>
      </c>
      <c r="C83" s="232" t="s">
        <v>164</v>
      </c>
    </row>
    <row r="84" spans="1:3" ht="58.5" customHeight="1">
      <c r="A84" s="288" t="s">
        <v>165</v>
      </c>
      <c r="B84" s="289"/>
      <c r="C84" s="232" t="s">
        <v>166</v>
      </c>
    </row>
    <row r="85" spans="1:3" ht="13.5" customHeight="1" thickBot="1">
      <c r="A85" s="290" t="s">
        <v>167</v>
      </c>
      <c r="B85" s="233" t="s">
        <v>168</v>
      </c>
      <c r="C85" s="234" t="s">
        <v>202</v>
      </c>
    </row>
    <row r="86" spans="1:3" ht="13.5" customHeight="1" thickBot="1">
      <c r="A86" s="287"/>
      <c r="B86" s="236" t="s">
        <v>170</v>
      </c>
      <c r="C86" s="237" t="s">
        <v>203</v>
      </c>
    </row>
    <row r="89" ht="15.75">
      <c r="A89" t="s">
        <v>171</v>
      </c>
    </row>
    <row r="91" spans="1:7" ht="18" customHeight="1" thickBot="1">
      <c r="A91" s="291" t="s">
        <v>91</v>
      </c>
      <c r="B91" s="292"/>
      <c r="C91" s="292"/>
      <c r="D91" s="292"/>
      <c r="E91" s="292"/>
      <c r="F91" s="292"/>
      <c r="G91" s="292"/>
    </row>
    <row r="92" spans="1:7" ht="144.75" customHeight="1" thickBot="1">
      <c r="A92" s="157"/>
      <c r="B92" s="158"/>
      <c r="C92" s="238" t="s">
        <v>172</v>
      </c>
      <c r="D92" s="239" t="s">
        <v>173</v>
      </c>
      <c r="E92" s="239" t="s">
        <v>174</v>
      </c>
      <c r="F92" s="239" t="s">
        <v>175</v>
      </c>
      <c r="G92" s="240" t="s">
        <v>176</v>
      </c>
    </row>
    <row r="93" spans="1:7" ht="13.5" customHeight="1" thickBot="1">
      <c r="A93" s="285" t="s">
        <v>177</v>
      </c>
      <c r="B93" s="241" t="s">
        <v>178</v>
      </c>
      <c r="C93" s="242">
        <v>42858899.99923681</v>
      </c>
      <c r="D93" s="243">
        <v>42858899.99923669</v>
      </c>
      <c r="E93" s="243">
        <v>42858899.99923678</v>
      </c>
      <c r="F93" s="243">
        <v>42858899.99923669</v>
      </c>
      <c r="G93" s="244">
        <v>42858899.999236725</v>
      </c>
    </row>
    <row r="94" spans="1:7" ht="13.5" customHeight="1" thickBot="1">
      <c r="A94" s="287"/>
      <c r="B94" s="236" t="s">
        <v>179</v>
      </c>
      <c r="C94" s="245">
        <v>0</v>
      </c>
      <c r="D94" s="246">
        <v>0</v>
      </c>
      <c r="E94" s="246">
        <v>0</v>
      </c>
      <c r="F94" s="246">
        <v>0</v>
      </c>
      <c r="G94" s="247">
        <v>0</v>
      </c>
    </row>
    <row r="97" ht="16.5">
      <c r="A97" t="s">
        <v>92</v>
      </c>
    </row>
    <row r="99" spans="1:6" ht="28.5" customHeight="1" thickBot="1">
      <c r="A99" s="291" t="s">
        <v>93</v>
      </c>
      <c r="B99" s="292"/>
      <c r="C99" s="292"/>
      <c r="D99" s="292"/>
      <c r="E99" s="292"/>
      <c r="F99" s="292"/>
    </row>
    <row r="100" spans="1:6" ht="24.75" customHeight="1" thickBot="1">
      <c r="A100" s="157"/>
      <c r="B100" s="158"/>
      <c r="C100" s="238" t="s">
        <v>180</v>
      </c>
      <c r="D100" s="239" t="s">
        <v>181</v>
      </c>
      <c r="E100" s="239" t="s">
        <v>182</v>
      </c>
      <c r="F100" s="240" t="s">
        <v>183</v>
      </c>
    </row>
    <row r="101" spans="1:6" ht="24" customHeight="1" thickBot="1">
      <c r="A101" s="285" t="s">
        <v>178</v>
      </c>
      <c r="B101" s="241" t="s">
        <v>184</v>
      </c>
      <c r="C101" s="242">
        <v>18249491.679989196</v>
      </c>
      <c r="D101" s="248">
        <v>42.58040145760656</v>
      </c>
      <c r="E101" s="248">
        <v>42.58040145760663</v>
      </c>
      <c r="F101" s="249">
        <v>42.58040145760663</v>
      </c>
    </row>
    <row r="102" spans="1:6" ht="24" customHeight="1">
      <c r="A102" s="286"/>
      <c r="B102" s="233" t="s">
        <v>185</v>
      </c>
      <c r="C102" s="250">
        <v>24609408.319247607</v>
      </c>
      <c r="D102" s="251">
        <v>57.419598542393274</v>
      </c>
      <c r="E102" s="251">
        <v>57.419598542393366</v>
      </c>
      <c r="F102" s="252">
        <v>99.99999999999999</v>
      </c>
    </row>
    <row r="103" spans="1:6" ht="13.5" customHeight="1" thickBot="1">
      <c r="A103" s="287"/>
      <c r="B103" s="236" t="s">
        <v>186</v>
      </c>
      <c r="C103" s="245">
        <v>42858899.99923681</v>
      </c>
      <c r="D103" s="253">
        <v>99.99999999999984</v>
      </c>
      <c r="E103" s="253">
        <v>100</v>
      </c>
      <c r="F103" s="164"/>
    </row>
    <row r="105" spans="1:6" ht="28.5" customHeight="1" thickBot="1">
      <c r="A105" s="291" t="s">
        <v>94</v>
      </c>
      <c r="B105" s="292"/>
      <c r="C105" s="292"/>
      <c r="D105" s="292"/>
      <c r="E105" s="292"/>
      <c r="F105" s="292"/>
    </row>
    <row r="106" spans="1:6" ht="24.75" customHeight="1" thickBot="1">
      <c r="A106" s="157"/>
      <c r="B106" s="158"/>
      <c r="C106" s="238" t="s">
        <v>180</v>
      </c>
      <c r="D106" s="239" t="s">
        <v>181</v>
      </c>
      <c r="E106" s="239" t="s">
        <v>182</v>
      </c>
      <c r="F106" s="240" t="s">
        <v>183</v>
      </c>
    </row>
    <row r="107" spans="1:6" ht="33.75" customHeight="1" thickBot="1">
      <c r="A107" s="285" t="s">
        <v>178</v>
      </c>
      <c r="B107" s="241" t="s">
        <v>187</v>
      </c>
      <c r="C107" s="242">
        <v>31509482.56368944</v>
      </c>
      <c r="D107" s="248">
        <v>73.51911169967144</v>
      </c>
      <c r="E107" s="248">
        <v>73.51911169967177</v>
      </c>
      <c r="F107" s="249">
        <v>73.51911169967177</v>
      </c>
    </row>
    <row r="108" spans="1:6" ht="33.75" customHeight="1">
      <c r="A108" s="286"/>
      <c r="B108" s="233" t="s">
        <v>188</v>
      </c>
      <c r="C108" s="250">
        <v>11349417.435547251</v>
      </c>
      <c r="D108" s="251">
        <v>26.480888300328132</v>
      </c>
      <c r="E108" s="251">
        <v>26.480888300328246</v>
      </c>
      <c r="F108" s="252">
        <v>100.00000000000001</v>
      </c>
    </row>
    <row r="109" spans="1:6" ht="13.5" customHeight="1" thickBot="1">
      <c r="A109" s="287"/>
      <c r="B109" s="236" t="s">
        <v>186</v>
      </c>
      <c r="C109" s="245">
        <v>42858899.99923669</v>
      </c>
      <c r="D109" s="253">
        <v>99.99999999999956</v>
      </c>
      <c r="E109" s="253">
        <v>100</v>
      </c>
      <c r="F109" s="164"/>
    </row>
    <row r="111" spans="1:6" ht="18" customHeight="1" thickBot="1">
      <c r="A111" s="291" t="s">
        <v>95</v>
      </c>
      <c r="B111" s="292"/>
      <c r="C111" s="292"/>
      <c r="D111" s="292"/>
      <c r="E111" s="292"/>
      <c r="F111" s="292"/>
    </row>
    <row r="112" spans="1:6" ht="24.75" customHeight="1" thickBot="1">
      <c r="A112" s="157"/>
      <c r="B112" s="158"/>
      <c r="C112" s="238" t="s">
        <v>180</v>
      </c>
      <c r="D112" s="239" t="s">
        <v>181</v>
      </c>
      <c r="E112" s="239" t="s">
        <v>182</v>
      </c>
      <c r="F112" s="240" t="s">
        <v>183</v>
      </c>
    </row>
    <row r="113" spans="1:6" ht="33.75" customHeight="1" thickBot="1">
      <c r="A113" s="285" t="s">
        <v>178</v>
      </c>
      <c r="B113" s="241" t="s">
        <v>189</v>
      </c>
      <c r="C113" s="242">
        <v>16317603.529572757</v>
      </c>
      <c r="D113" s="248">
        <v>38.07284724961047</v>
      </c>
      <c r="E113" s="248">
        <v>38.072847249610554</v>
      </c>
      <c r="F113" s="249">
        <v>38.072847249610554</v>
      </c>
    </row>
    <row r="114" spans="1:6" ht="33.75" customHeight="1">
      <c r="A114" s="286"/>
      <c r="B114" s="233" t="s">
        <v>190</v>
      </c>
      <c r="C114" s="250">
        <v>26541296.46966402</v>
      </c>
      <c r="D114" s="251">
        <v>61.927152750389304</v>
      </c>
      <c r="E114" s="251">
        <v>61.92715275038944</v>
      </c>
      <c r="F114" s="252">
        <v>100</v>
      </c>
    </row>
    <row r="115" spans="1:6" ht="13.5" customHeight="1" thickBot="1">
      <c r="A115" s="287"/>
      <c r="B115" s="236" t="s">
        <v>186</v>
      </c>
      <c r="C115" s="245">
        <v>42858899.99923678</v>
      </c>
      <c r="D115" s="253">
        <v>99.99999999999977</v>
      </c>
      <c r="E115" s="253">
        <v>100</v>
      </c>
      <c r="F115" s="164"/>
    </row>
    <row r="117" spans="1:6" ht="28.5" customHeight="1" thickBot="1">
      <c r="A117" s="291" t="s">
        <v>96</v>
      </c>
      <c r="B117" s="292"/>
      <c r="C117" s="292"/>
      <c r="D117" s="292"/>
      <c r="E117" s="292"/>
      <c r="F117" s="292"/>
    </row>
    <row r="118" spans="1:6" ht="24.75" customHeight="1" thickBot="1">
      <c r="A118" s="157"/>
      <c r="B118" s="158"/>
      <c r="C118" s="238" t="s">
        <v>180</v>
      </c>
      <c r="D118" s="239" t="s">
        <v>181</v>
      </c>
      <c r="E118" s="239" t="s">
        <v>182</v>
      </c>
      <c r="F118" s="240" t="s">
        <v>183</v>
      </c>
    </row>
    <row r="119" spans="1:6" ht="24" customHeight="1" thickBot="1">
      <c r="A119" s="285" t="s">
        <v>178</v>
      </c>
      <c r="B119" s="241" t="s">
        <v>191</v>
      </c>
      <c r="C119" s="242">
        <v>23703244.943807576</v>
      </c>
      <c r="D119" s="248">
        <v>55.30530401907101</v>
      </c>
      <c r="E119" s="248">
        <v>55.30530401907125</v>
      </c>
      <c r="F119" s="249">
        <v>55.30530401907125</v>
      </c>
    </row>
    <row r="120" spans="1:6" ht="24" customHeight="1">
      <c r="A120" s="286"/>
      <c r="B120" s="233" t="s">
        <v>192</v>
      </c>
      <c r="C120" s="250">
        <v>19155655.055429112</v>
      </c>
      <c r="D120" s="251">
        <v>44.69469598092856</v>
      </c>
      <c r="E120" s="251">
        <v>44.69469598092875</v>
      </c>
      <c r="F120" s="252">
        <v>100</v>
      </c>
    </row>
    <row r="121" spans="1:6" ht="13.5" customHeight="1" thickBot="1">
      <c r="A121" s="287"/>
      <c r="B121" s="236" t="s">
        <v>186</v>
      </c>
      <c r="C121" s="245">
        <v>42858899.99923669</v>
      </c>
      <c r="D121" s="253">
        <v>99.99999999999956</v>
      </c>
      <c r="E121" s="253">
        <v>100</v>
      </c>
      <c r="F121" s="164"/>
    </row>
    <row r="123" spans="1:6" ht="28.5" customHeight="1" thickBot="1">
      <c r="A123" s="291" t="s">
        <v>97</v>
      </c>
      <c r="B123" s="292"/>
      <c r="C123" s="292"/>
      <c r="D123" s="292"/>
      <c r="E123" s="292"/>
      <c r="F123" s="292"/>
    </row>
    <row r="124" spans="1:6" ht="24.75" customHeight="1" thickBot="1">
      <c r="A124" s="157"/>
      <c r="B124" s="158"/>
      <c r="C124" s="238" t="s">
        <v>180</v>
      </c>
      <c r="D124" s="239" t="s">
        <v>181</v>
      </c>
      <c r="E124" s="239" t="s">
        <v>182</v>
      </c>
      <c r="F124" s="240" t="s">
        <v>183</v>
      </c>
    </row>
    <row r="125" spans="1:6" ht="13.5" customHeight="1" thickBot="1">
      <c r="A125" s="285" t="s">
        <v>178</v>
      </c>
      <c r="B125" s="241" t="s">
        <v>193</v>
      </c>
      <c r="C125" s="242">
        <v>19232175.511568308</v>
      </c>
      <c r="D125" s="248">
        <v>44.87323639176635</v>
      </c>
      <c r="E125" s="248">
        <v>44.873236391766504</v>
      </c>
      <c r="F125" s="249">
        <v>44.873236391766504</v>
      </c>
    </row>
    <row r="126" spans="1:6" ht="24" customHeight="1">
      <c r="A126" s="286"/>
      <c r="B126" s="233" t="s">
        <v>194</v>
      </c>
      <c r="C126" s="250">
        <v>4471069.432239303</v>
      </c>
      <c r="D126" s="251">
        <v>10.432067627304745</v>
      </c>
      <c r="E126" s="251">
        <v>10.43206762730478</v>
      </c>
      <c r="F126" s="252">
        <v>55.305304019071286</v>
      </c>
    </row>
    <row r="127" spans="1:6" ht="33.75" customHeight="1">
      <c r="A127" s="286"/>
      <c r="B127" s="233" t="s">
        <v>195</v>
      </c>
      <c r="C127" s="250">
        <v>4304412.369504614</v>
      </c>
      <c r="D127" s="251">
        <v>10.043217090455556</v>
      </c>
      <c r="E127" s="251">
        <v>10.04321709045559</v>
      </c>
      <c r="F127" s="252">
        <v>65.34852110952687</v>
      </c>
    </row>
    <row r="128" spans="1:6" ht="33.75" customHeight="1">
      <c r="A128" s="286"/>
      <c r="B128" s="233" t="s">
        <v>196</v>
      </c>
      <c r="C128" s="250">
        <v>3501825.2503772494</v>
      </c>
      <c r="D128" s="251">
        <v>8.170590590144874</v>
      </c>
      <c r="E128" s="251">
        <v>8.170590590144903</v>
      </c>
      <c r="F128" s="252">
        <v>73.51911169967178</v>
      </c>
    </row>
    <row r="129" spans="1:6" ht="24" customHeight="1">
      <c r="A129" s="286"/>
      <c r="B129" s="233" t="s">
        <v>197</v>
      </c>
      <c r="C129" s="250">
        <v>6961523.400460057</v>
      </c>
      <c r="D129" s="251">
        <v>16.24288864292833</v>
      </c>
      <c r="E129" s="251">
        <v>16.24288864292839</v>
      </c>
      <c r="F129" s="252">
        <v>89.76200034260016</v>
      </c>
    </row>
    <row r="130" spans="1:6" ht="13.5" customHeight="1">
      <c r="A130" s="286"/>
      <c r="B130" s="233" t="s">
        <v>198</v>
      </c>
      <c r="C130" s="250">
        <v>4387894.035087191</v>
      </c>
      <c r="D130" s="251">
        <v>10.237999657399792</v>
      </c>
      <c r="E130" s="251">
        <v>10.237999657399827</v>
      </c>
      <c r="F130" s="252">
        <v>100</v>
      </c>
    </row>
    <row r="131" spans="1:6" ht="13.5" customHeight="1" thickBot="1">
      <c r="A131" s="287"/>
      <c r="B131" s="236" t="s">
        <v>186</v>
      </c>
      <c r="C131" s="245">
        <v>42858899.999236725</v>
      </c>
      <c r="D131" s="253">
        <v>99.99999999999966</v>
      </c>
      <c r="E131" s="253">
        <v>100</v>
      </c>
      <c r="F131" s="164"/>
    </row>
    <row r="134" ht="15.75">
      <c r="A134" t="s">
        <v>204</v>
      </c>
    </row>
    <row r="137" ht="16.5">
      <c r="A137" t="s">
        <v>98</v>
      </c>
    </row>
    <row r="139" spans="1:3" ht="18" customHeight="1" thickBot="1">
      <c r="A139" s="295" t="s">
        <v>90</v>
      </c>
      <c r="B139" s="294"/>
      <c r="C139" s="294"/>
    </row>
    <row r="140" spans="1:3" ht="13.5" customHeight="1">
      <c r="A140" s="296" t="s">
        <v>145</v>
      </c>
      <c r="B140" s="297"/>
      <c r="C140" s="231" t="s">
        <v>205</v>
      </c>
    </row>
    <row r="141" spans="1:3" ht="13.5" customHeight="1">
      <c r="A141" s="288" t="s">
        <v>147</v>
      </c>
      <c r="B141" s="289"/>
      <c r="C141" s="232" t="s">
        <v>148</v>
      </c>
    </row>
    <row r="142" spans="1:3" ht="58.5" customHeight="1">
      <c r="A142" s="298" t="s">
        <v>149</v>
      </c>
      <c r="B142" s="233" t="s">
        <v>150</v>
      </c>
      <c r="C142" s="234" t="s">
        <v>151</v>
      </c>
    </row>
    <row r="143" spans="1:3" ht="13.5" customHeight="1">
      <c r="A143" s="286"/>
      <c r="B143" s="233" t="s">
        <v>152</v>
      </c>
      <c r="C143" s="232" t="s">
        <v>153</v>
      </c>
    </row>
    <row r="144" spans="1:3" ht="13.5" customHeight="1">
      <c r="A144" s="286"/>
      <c r="B144" s="233" t="s">
        <v>154</v>
      </c>
      <c r="C144" s="232" t="s">
        <v>155</v>
      </c>
    </row>
    <row r="145" spans="1:3" ht="13.5" customHeight="1">
      <c r="A145" s="286"/>
      <c r="B145" s="233" t="s">
        <v>156</v>
      </c>
      <c r="C145" s="232" t="s">
        <v>157</v>
      </c>
    </row>
    <row r="146" spans="1:3" ht="13.5" customHeight="1">
      <c r="A146" s="286"/>
      <c r="B146" s="233" t="s">
        <v>158</v>
      </c>
      <c r="C146" s="232" t="s">
        <v>157</v>
      </c>
    </row>
    <row r="147" spans="1:3" ht="24" customHeight="1">
      <c r="A147" s="286"/>
      <c r="B147" s="233" t="s">
        <v>159</v>
      </c>
      <c r="C147" s="235">
        <v>9427</v>
      </c>
    </row>
    <row r="148" spans="1:3" ht="24" customHeight="1">
      <c r="A148" s="298" t="s">
        <v>160</v>
      </c>
      <c r="B148" s="233" t="s">
        <v>161</v>
      </c>
      <c r="C148" s="232" t="s">
        <v>162</v>
      </c>
    </row>
    <row r="149" spans="1:3" ht="48" customHeight="1">
      <c r="A149" s="286"/>
      <c r="B149" s="233" t="s">
        <v>163</v>
      </c>
      <c r="C149" s="232" t="s">
        <v>206</v>
      </c>
    </row>
    <row r="150" spans="1:3" ht="58.5" customHeight="1">
      <c r="A150" s="288" t="s">
        <v>165</v>
      </c>
      <c r="B150" s="289"/>
      <c r="C150" s="232" t="s">
        <v>207</v>
      </c>
    </row>
    <row r="151" spans="1:3" ht="13.5" customHeight="1" thickBot="1">
      <c r="A151" s="290" t="s">
        <v>167</v>
      </c>
      <c r="B151" s="233" t="s">
        <v>168</v>
      </c>
      <c r="C151" s="234" t="s">
        <v>203</v>
      </c>
    </row>
    <row r="152" spans="1:3" ht="13.5" customHeight="1">
      <c r="A152" s="286"/>
      <c r="B152" s="233" t="s">
        <v>170</v>
      </c>
      <c r="C152" s="234" t="s">
        <v>208</v>
      </c>
    </row>
    <row r="153" spans="1:3" ht="13.5" customHeight="1">
      <c r="A153" s="286"/>
      <c r="B153" s="233" t="s">
        <v>209</v>
      </c>
      <c r="C153" s="235">
        <v>2</v>
      </c>
    </row>
    <row r="154" spans="1:3" ht="13.5" customHeight="1" thickBot="1">
      <c r="A154" s="287"/>
      <c r="B154" s="236" t="s">
        <v>210</v>
      </c>
      <c r="C154" s="254">
        <v>174762</v>
      </c>
    </row>
    <row r="157" ht="15.75">
      <c r="A157" t="s">
        <v>171</v>
      </c>
    </row>
    <row r="159" spans="1:7" ht="18" customHeight="1" thickBot="1">
      <c r="A159" s="291" t="s">
        <v>99</v>
      </c>
      <c r="B159" s="292"/>
      <c r="C159" s="292"/>
      <c r="D159" s="292"/>
      <c r="E159" s="292"/>
      <c r="F159" s="292"/>
      <c r="G159" s="292"/>
    </row>
    <row r="160" spans="1:7" ht="13.5" customHeight="1">
      <c r="A160" s="165"/>
      <c r="B160" s="311" t="s">
        <v>211</v>
      </c>
      <c r="C160" s="312"/>
      <c r="D160" s="312"/>
      <c r="E160" s="312"/>
      <c r="F160" s="312"/>
      <c r="G160" s="297"/>
    </row>
    <row r="161" spans="1:7" ht="15" customHeight="1">
      <c r="A161" s="167"/>
      <c r="B161" s="313" t="s">
        <v>178</v>
      </c>
      <c r="C161" s="314"/>
      <c r="D161" s="315" t="s">
        <v>179</v>
      </c>
      <c r="E161" s="314"/>
      <c r="F161" s="316" t="s">
        <v>186</v>
      </c>
      <c r="G161" s="317"/>
    </row>
    <row r="162" spans="1:7" ht="15" customHeight="1" thickBot="1">
      <c r="A162" s="168"/>
      <c r="B162" s="255" t="s">
        <v>177</v>
      </c>
      <c r="C162" s="256" t="s">
        <v>181</v>
      </c>
      <c r="D162" s="256" t="s">
        <v>177</v>
      </c>
      <c r="E162" s="256" t="s">
        <v>181</v>
      </c>
      <c r="F162" s="256" t="s">
        <v>177</v>
      </c>
      <c r="G162" s="257" t="s">
        <v>181</v>
      </c>
    </row>
    <row r="163" spans="1:7" ht="90.75" customHeight="1" thickBot="1">
      <c r="A163" s="258" t="s">
        <v>212</v>
      </c>
      <c r="B163" s="259">
        <v>9427</v>
      </c>
      <c r="C163" s="260">
        <v>1</v>
      </c>
      <c r="D163" s="261">
        <v>0</v>
      </c>
      <c r="E163" s="260">
        <v>0</v>
      </c>
      <c r="F163" s="261">
        <v>9427</v>
      </c>
      <c r="G163" s="262">
        <v>1</v>
      </c>
    </row>
    <row r="165" spans="1:6" ht="28.5" customHeight="1" thickBot="1">
      <c r="A165" s="291" t="s">
        <v>100</v>
      </c>
      <c r="B165" s="292"/>
      <c r="C165" s="292"/>
      <c r="D165" s="292"/>
      <c r="E165" s="292"/>
      <c r="F165" s="292"/>
    </row>
    <row r="166" spans="1:6" ht="34.5" customHeight="1" thickBot="1">
      <c r="A166" s="169"/>
      <c r="B166" s="166"/>
      <c r="C166" s="154"/>
      <c r="D166" s="302" t="s">
        <v>172</v>
      </c>
      <c r="E166" s="303"/>
      <c r="F166" s="304" t="s">
        <v>186</v>
      </c>
    </row>
    <row r="167" spans="1:6" ht="48.75" customHeight="1" thickBot="1">
      <c r="A167" s="156"/>
      <c r="B167" s="153"/>
      <c r="C167" s="170"/>
      <c r="D167" s="255" t="s">
        <v>184</v>
      </c>
      <c r="E167" s="256" t="s">
        <v>185</v>
      </c>
      <c r="F167" s="305"/>
    </row>
    <row r="168" spans="1:6" ht="13.5" customHeight="1">
      <c r="A168" s="306" t="s">
        <v>213</v>
      </c>
      <c r="B168" s="308">
        <v>1</v>
      </c>
      <c r="C168" s="241" t="s">
        <v>214</v>
      </c>
      <c r="D168" s="242">
        <v>552</v>
      </c>
      <c r="E168" s="243">
        <v>440</v>
      </c>
      <c r="F168" s="244">
        <v>992</v>
      </c>
    </row>
    <row r="169" spans="1:6" ht="48" customHeight="1">
      <c r="A169" s="286"/>
      <c r="B169" s="309"/>
      <c r="C169" s="263" t="s">
        <v>215</v>
      </c>
      <c r="D169" s="264">
        <v>0.5564516129032259</v>
      </c>
      <c r="E169" s="265">
        <v>0.4435483870967742</v>
      </c>
      <c r="F169" s="266">
        <v>1</v>
      </c>
    </row>
    <row r="170" spans="1:6" ht="13.5" customHeight="1">
      <c r="A170" s="286"/>
      <c r="B170" s="310">
        <v>2</v>
      </c>
      <c r="C170" s="267" t="s">
        <v>214</v>
      </c>
      <c r="D170" s="268">
        <v>526</v>
      </c>
      <c r="E170" s="269">
        <v>403</v>
      </c>
      <c r="F170" s="270">
        <v>929</v>
      </c>
    </row>
    <row r="171" spans="1:6" ht="48" customHeight="1">
      <c r="A171" s="286"/>
      <c r="B171" s="309"/>
      <c r="C171" s="263" t="s">
        <v>215</v>
      </c>
      <c r="D171" s="264">
        <v>0.566200215285253</v>
      </c>
      <c r="E171" s="265">
        <v>0.433799784714747</v>
      </c>
      <c r="F171" s="266">
        <v>1</v>
      </c>
    </row>
    <row r="172" spans="1:6" ht="13.5" customHeight="1">
      <c r="A172" s="286"/>
      <c r="B172" s="310">
        <v>3</v>
      </c>
      <c r="C172" s="267" t="s">
        <v>214</v>
      </c>
      <c r="D172" s="268">
        <v>442</v>
      </c>
      <c r="E172" s="269">
        <v>428</v>
      </c>
      <c r="F172" s="270">
        <v>870</v>
      </c>
    </row>
    <row r="173" spans="1:6" ht="48" customHeight="1">
      <c r="A173" s="286"/>
      <c r="B173" s="309"/>
      <c r="C173" s="263" t="s">
        <v>215</v>
      </c>
      <c r="D173" s="264">
        <v>0.5080459770114942</v>
      </c>
      <c r="E173" s="265">
        <v>0.49195402298850577</v>
      </c>
      <c r="F173" s="266">
        <v>1</v>
      </c>
    </row>
    <row r="174" spans="1:6" ht="13.5" customHeight="1">
      <c r="A174" s="286"/>
      <c r="B174" s="310">
        <v>4</v>
      </c>
      <c r="C174" s="267" t="s">
        <v>214</v>
      </c>
      <c r="D174" s="268">
        <v>424</v>
      </c>
      <c r="E174" s="269">
        <v>441</v>
      </c>
      <c r="F174" s="270">
        <v>865</v>
      </c>
    </row>
    <row r="175" spans="1:6" ht="48" customHeight="1">
      <c r="A175" s="286"/>
      <c r="B175" s="309"/>
      <c r="C175" s="263" t="s">
        <v>215</v>
      </c>
      <c r="D175" s="264">
        <v>0.49017341040462425</v>
      </c>
      <c r="E175" s="265">
        <v>0.5098265895953757</v>
      </c>
      <c r="F175" s="266">
        <v>1</v>
      </c>
    </row>
    <row r="176" spans="1:6" ht="13.5" customHeight="1">
      <c r="A176" s="286"/>
      <c r="B176" s="310">
        <v>5</v>
      </c>
      <c r="C176" s="267" t="s">
        <v>214</v>
      </c>
      <c r="D176" s="268">
        <v>435</v>
      </c>
      <c r="E176" s="269">
        <v>461</v>
      </c>
      <c r="F176" s="270">
        <v>896</v>
      </c>
    </row>
    <row r="177" spans="1:6" ht="48" customHeight="1">
      <c r="A177" s="286"/>
      <c r="B177" s="309"/>
      <c r="C177" s="263" t="s">
        <v>215</v>
      </c>
      <c r="D177" s="264">
        <v>0.48549107142857145</v>
      </c>
      <c r="E177" s="265">
        <v>0.5145089285714285</v>
      </c>
      <c r="F177" s="266">
        <v>1</v>
      </c>
    </row>
    <row r="178" spans="1:6" ht="13.5" customHeight="1">
      <c r="A178" s="286"/>
      <c r="B178" s="310">
        <v>6</v>
      </c>
      <c r="C178" s="267" t="s">
        <v>214</v>
      </c>
      <c r="D178" s="268">
        <v>465</v>
      </c>
      <c r="E178" s="269">
        <v>518</v>
      </c>
      <c r="F178" s="270">
        <v>983</v>
      </c>
    </row>
    <row r="179" spans="1:6" ht="48" customHeight="1">
      <c r="A179" s="286"/>
      <c r="B179" s="309"/>
      <c r="C179" s="263" t="s">
        <v>215</v>
      </c>
      <c r="D179" s="264">
        <v>0.47304170905391657</v>
      </c>
      <c r="E179" s="265">
        <v>0.5269582909460834</v>
      </c>
      <c r="F179" s="266">
        <v>1</v>
      </c>
    </row>
    <row r="180" spans="1:6" ht="13.5" customHeight="1">
      <c r="A180" s="286"/>
      <c r="B180" s="310">
        <v>7</v>
      </c>
      <c r="C180" s="267" t="s">
        <v>214</v>
      </c>
      <c r="D180" s="268">
        <v>459</v>
      </c>
      <c r="E180" s="269">
        <v>567</v>
      </c>
      <c r="F180" s="270">
        <v>1026</v>
      </c>
    </row>
    <row r="181" spans="1:6" ht="48" customHeight="1">
      <c r="A181" s="286"/>
      <c r="B181" s="309"/>
      <c r="C181" s="263" t="s">
        <v>215</v>
      </c>
      <c r="D181" s="264">
        <v>0.4473684210526316</v>
      </c>
      <c r="E181" s="265">
        <v>0.5526315789473685</v>
      </c>
      <c r="F181" s="266">
        <v>1</v>
      </c>
    </row>
    <row r="182" spans="1:6" ht="13.5" customHeight="1">
      <c r="A182" s="286"/>
      <c r="B182" s="310">
        <v>8</v>
      </c>
      <c r="C182" s="267" t="s">
        <v>214</v>
      </c>
      <c r="D182" s="268">
        <v>431</v>
      </c>
      <c r="E182" s="269">
        <v>539</v>
      </c>
      <c r="F182" s="270">
        <v>970</v>
      </c>
    </row>
    <row r="183" spans="1:6" ht="48" customHeight="1">
      <c r="A183" s="286"/>
      <c r="B183" s="309"/>
      <c r="C183" s="263" t="s">
        <v>215</v>
      </c>
      <c r="D183" s="264">
        <v>0.44432989690721647</v>
      </c>
      <c r="E183" s="265">
        <v>0.5556701030927835</v>
      </c>
      <c r="F183" s="266">
        <v>1</v>
      </c>
    </row>
    <row r="184" spans="1:6" ht="13.5" customHeight="1">
      <c r="A184" s="286"/>
      <c r="B184" s="310">
        <v>9</v>
      </c>
      <c r="C184" s="267" t="s">
        <v>214</v>
      </c>
      <c r="D184" s="268">
        <v>407</v>
      </c>
      <c r="E184" s="269">
        <v>539</v>
      </c>
      <c r="F184" s="270">
        <v>946</v>
      </c>
    </row>
    <row r="185" spans="1:6" ht="48" customHeight="1">
      <c r="A185" s="286"/>
      <c r="B185" s="309"/>
      <c r="C185" s="263" t="s">
        <v>215</v>
      </c>
      <c r="D185" s="264">
        <v>0.4302325581395349</v>
      </c>
      <c r="E185" s="265">
        <v>0.5697674418604651</v>
      </c>
      <c r="F185" s="266">
        <v>1</v>
      </c>
    </row>
    <row r="186" spans="1:6" ht="13.5" customHeight="1">
      <c r="A186" s="286"/>
      <c r="B186" s="310">
        <v>10</v>
      </c>
      <c r="C186" s="267" t="s">
        <v>214</v>
      </c>
      <c r="D186" s="268">
        <v>376</v>
      </c>
      <c r="E186" s="269">
        <v>574</v>
      </c>
      <c r="F186" s="270">
        <v>950</v>
      </c>
    </row>
    <row r="187" spans="1:6" ht="48" customHeight="1">
      <c r="A187" s="307"/>
      <c r="B187" s="309"/>
      <c r="C187" s="263" t="s">
        <v>215</v>
      </c>
      <c r="D187" s="264">
        <v>0.3957894736842105</v>
      </c>
      <c r="E187" s="265">
        <v>0.6042105263157894</v>
      </c>
      <c r="F187" s="266">
        <v>1</v>
      </c>
    </row>
    <row r="188" spans="1:6" ht="13.5" customHeight="1" thickBot="1">
      <c r="A188" s="299" t="s">
        <v>186</v>
      </c>
      <c r="B188" s="300"/>
      <c r="C188" s="267" t="s">
        <v>214</v>
      </c>
      <c r="D188" s="268">
        <v>4517</v>
      </c>
      <c r="E188" s="269">
        <v>4910</v>
      </c>
      <c r="F188" s="270">
        <v>9427</v>
      </c>
    </row>
    <row r="189" spans="1:6" ht="48" customHeight="1" thickBot="1">
      <c r="A189" s="287"/>
      <c r="B189" s="294"/>
      <c r="C189" s="236" t="s">
        <v>215</v>
      </c>
      <c r="D189" s="271">
        <v>0.4791556168452318</v>
      </c>
      <c r="E189" s="272">
        <v>0.5208443831547682</v>
      </c>
      <c r="F189" s="273">
        <v>1</v>
      </c>
    </row>
    <row r="192" ht="15.75">
      <c r="A192" t="s">
        <v>216</v>
      </c>
    </row>
    <row r="195" ht="16.5">
      <c r="A195" t="s">
        <v>98</v>
      </c>
    </row>
    <row r="197" spans="1:3" ht="18" customHeight="1" thickBot="1">
      <c r="A197" s="295" t="s">
        <v>90</v>
      </c>
      <c r="B197" s="294"/>
      <c r="C197" s="294"/>
    </row>
    <row r="198" spans="1:3" ht="13.5" customHeight="1">
      <c r="A198" s="296" t="s">
        <v>145</v>
      </c>
      <c r="B198" s="297"/>
      <c r="C198" s="231" t="s">
        <v>217</v>
      </c>
    </row>
    <row r="199" spans="1:3" ht="13.5" customHeight="1">
      <c r="A199" s="288" t="s">
        <v>147</v>
      </c>
      <c r="B199" s="289"/>
      <c r="C199" s="232" t="s">
        <v>148</v>
      </c>
    </row>
    <row r="200" spans="1:3" ht="58.5" customHeight="1">
      <c r="A200" s="298" t="s">
        <v>149</v>
      </c>
      <c r="B200" s="233" t="s">
        <v>150</v>
      </c>
      <c r="C200" s="234" t="s">
        <v>151</v>
      </c>
    </row>
    <row r="201" spans="1:3" ht="13.5" customHeight="1">
      <c r="A201" s="286"/>
      <c r="B201" s="233" t="s">
        <v>152</v>
      </c>
      <c r="C201" s="232" t="s">
        <v>153</v>
      </c>
    </row>
    <row r="202" spans="1:3" ht="13.5" customHeight="1">
      <c r="A202" s="286"/>
      <c r="B202" s="233" t="s">
        <v>154</v>
      </c>
      <c r="C202" s="232" t="s">
        <v>155</v>
      </c>
    </row>
    <row r="203" spans="1:3" ht="24" customHeight="1">
      <c r="A203" s="286"/>
      <c r="B203" s="233" t="s">
        <v>156</v>
      </c>
      <c r="C203" s="232" t="s">
        <v>201</v>
      </c>
    </row>
    <row r="204" spans="1:3" ht="13.5" customHeight="1">
      <c r="A204" s="286"/>
      <c r="B204" s="233" t="s">
        <v>158</v>
      </c>
      <c r="C204" s="232" t="s">
        <v>157</v>
      </c>
    </row>
    <row r="205" spans="1:3" ht="24" customHeight="1">
      <c r="A205" s="286"/>
      <c r="B205" s="233" t="s">
        <v>159</v>
      </c>
      <c r="C205" s="235">
        <v>9427</v>
      </c>
    </row>
    <row r="206" spans="1:3" ht="24" customHeight="1">
      <c r="A206" s="298" t="s">
        <v>160</v>
      </c>
      <c r="B206" s="233" t="s">
        <v>161</v>
      </c>
      <c r="C206" s="232" t="s">
        <v>162</v>
      </c>
    </row>
    <row r="207" spans="1:3" ht="48" customHeight="1">
      <c r="A207" s="286"/>
      <c r="B207" s="233" t="s">
        <v>163</v>
      </c>
      <c r="C207" s="232" t="s">
        <v>206</v>
      </c>
    </row>
    <row r="208" spans="1:3" ht="58.5" customHeight="1">
      <c r="A208" s="288" t="s">
        <v>165</v>
      </c>
      <c r="B208" s="289"/>
      <c r="C208" s="232" t="s">
        <v>207</v>
      </c>
    </row>
    <row r="209" spans="1:3" ht="13.5" customHeight="1" thickBot="1">
      <c r="A209" s="290" t="s">
        <v>167</v>
      </c>
      <c r="B209" s="233" t="s">
        <v>168</v>
      </c>
      <c r="C209" s="234" t="s">
        <v>218</v>
      </c>
    </row>
    <row r="210" spans="1:3" ht="13.5" customHeight="1">
      <c r="A210" s="286"/>
      <c r="B210" s="233" t="s">
        <v>170</v>
      </c>
      <c r="C210" s="234" t="s">
        <v>219</v>
      </c>
    </row>
    <row r="211" spans="1:3" ht="13.5" customHeight="1">
      <c r="A211" s="286"/>
      <c r="B211" s="233" t="s">
        <v>209</v>
      </c>
      <c r="C211" s="235">
        <v>2</v>
      </c>
    </row>
    <row r="212" spans="1:3" ht="13.5" customHeight="1" thickBot="1">
      <c r="A212" s="287"/>
      <c r="B212" s="236" t="s">
        <v>210</v>
      </c>
      <c r="C212" s="254">
        <v>174762</v>
      </c>
    </row>
    <row r="215" ht="15.75">
      <c r="A215" t="s">
        <v>171</v>
      </c>
    </row>
    <row r="217" spans="1:7" ht="18" customHeight="1" thickBot="1">
      <c r="A217" s="291" t="s">
        <v>99</v>
      </c>
      <c r="B217" s="292"/>
      <c r="C217" s="292"/>
      <c r="D217" s="292"/>
      <c r="E217" s="292"/>
      <c r="F217" s="292"/>
      <c r="G217" s="292"/>
    </row>
    <row r="218" spans="1:7" ht="13.5" customHeight="1">
      <c r="A218" s="165"/>
      <c r="B218" s="311" t="s">
        <v>211</v>
      </c>
      <c r="C218" s="312"/>
      <c r="D218" s="312"/>
      <c r="E218" s="312"/>
      <c r="F218" s="312"/>
      <c r="G218" s="297"/>
    </row>
    <row r="219" spans="1:7" ht="15" customHeight="1">
      <c r="A219" s="167"/>
      <c r="B219" s="313" t="s">
        <v>178</v>
      </c>
      <c r="C219" s="314"/>
      <c r="D219" s="315" t="s">
        <v>179</v>
      </c>
      <c r="E219" s="314"/>
      <c r="F219" s="316" t="s">
        <v>186</v>
      </c>
      <c r="G219" s="317"/>
    </row>
    <row r="220" spans="1:7" ht="15" customHeight="1" thickBot="1">
      <c r="A220" s="168"/>
      <c r="B220" s="255" t="s">
        <v>177</v>
      </c>
      <c r="C220" s="256" t="s">
        <v>181</v>
      </c>
      <c r="D220" s="256" t="s">
        <v>177</v>
      </c>
      <c r="E220" s="256" t="s">
        <v>181</v>
      </c>
      <c r="F220" s="256" t="s">
        <v>177</v>
      </c>
      <c r="G220" s="257" t="s">
        <v>181</v>
      </c>
    </row>
    <row r="221" spans="1:7" ht="90.75" customHeight="1" thickBot="1">
      <c r="A221" s="258" t="s">
        <v>212</v>
      </c>
      <c r="B221" s="274">
        <v>42858899.99923673</v>
      </c>
      <c r="C221" s="260">
        <v>0.9999999999999968</v>
      </c>
      <c r="D221" s="275">
        <v>1.4156103134155273E-07</v>
      </c>
      <c r="E221" s="276">
        <v>3.3029553101939923E-15</v>
      </c>
      <c r="F221" s="275">
        <v>42858899.999236874</v>
      </c>
      <c r="G221" s="262">
        <v>1</v>
      </c>
    </row>
    <row r="222" spans="1:7" ht="24.75" customHeight="1">
      <c r="A222" s="301" t="s">
        <v>220</v>
      </c>
      <c r="B222" s="292"/>
      <c r="C222" s="292"/>
      <c r="D222" s="292"/>
      <c r="E222" s="292"/>
      <c r="F222" s="292"/>
      <c r="G222" s="292"/>
    </row>
    <row r="224" spans="1:6" ht="28.5" customHeight="1" thickBot="1">
      <c r="A224" s="291" t="s">
        <v>100</v>
      </c>
      <c r="B224" s="292"/>
      <c r="C224" s="292"/>
      <c r="D224" s="292"/>
      <c r="E224" s="292"/>
      <c r="F224" s="292"/>
    </row>
    <row r="225" spans="1:6" ht="34.5" customHeight="1" thickBot="1">
      <c r="A225" s="169"/>
      <c r="B225" s="166"/>
      <c r="C225" s="154"/>
      <c r="D225" s="302" t="s">
        <v>172</v>
      </c>
      <c r="E225" s="303"/>
      <c r="F225" s="304" t="s">
        <v>186</v>
      </c>
    </row>
    <row r="226" spans="1:6" ht="48.75" customHeight="1" thickBot="1">
      <c r="A226" s="156"/>
      <c r="B226" s="153"/>
      <c r="C226" s="170"/>
      <c r="D226" s="255" t="s">
        <v>184</v>
      </c>
      <c r="E226" s="256" t="s">
        <v>185</v>
      </c>
      <c r="F226" s="305"/>
    </row>
    <row r="227" spans="1:6" ht="13.5" customHeight="1">
      <c r="A227" s="306" t="s">
        <v>213</v>
      </c>
      <c r="B227" s="308">
        <v>1</v>
      </c>
      <c r="C227" s="241" t="s">
        <v>214</v>
      </c>
      <c r="D227" s="242">
        <v>2035078</v>
      </c>
      <c r="E227" s="243">
        <v>2027163</v>
      </c>
      <c r="F227" s="244">
        <v>4062241</v>
      </c>
    </row>
    <row r="228" spans="1:6" ht="48" customHeight="1">
      <c r="A228" s="286"/>
      <c r="B228" s="309"/>
      <c r="C228" s="263" t="s">
        <v>215</v>
      </c>
      <c r="D228" s="264">
        <v>0.500974215956168</v>
      </c>
      <c r="E228" s="265">
        <v>0.49902578404383197</v>
      </c>
      <c r="F228" s="266">
        <v>1</v>
      </c>
    </row>
    <row r="229" spans="1:6" ht="13.5" customHeight="1">
      <c r="A229" s="286"/>
      <c r="B229" s="310">
        <v>2</v>
      </c>
      <c r="C229" s="267" t="s">
        <v>214</v>
      </c>
      <c r="D229" s="268">
        <v>2093437</v>
      </c>
      <c r="E229" s="269">
        <v>2003605</v>
      </c>
      <c r="F229" s="270">
        <v>4097042</v>
      </c>
    </row>
    <row r="230" spans="1:6" ht="48" customHeight="1">
      <c r="A230" s="286"/>
      <c r="B230" s="309"/>
      <c r="C230" s="263" t="s">
        <v>215</v>
      </c>
      <c r="D230" s="264">
        <v>0.5109630313772717</v>
      </c>
      <c r="E230" s="265">
        <v>0.48903696862272833</v>
      </c>
      <c r="F230" s="266">
        <v>1</v>
      </c>
    </row>
    <row r="231" spans="1:6" ht="13.5" customHeight="1">
      <c r="A231" s="286"/>
      <c r="B231" s="310">
        <v>3</v>
      </c>
      <c r="C231" s="267" t="s">
        <v>214</v>
      </c>
      <c r="D231" s="268">
        <v>1791247</v>
      </c>
      <c r="E231" s="269">
        <v>2193990</v>
      </c>
      <c r="F231" s="270">
        <v>3985237</v>
      </c>
    </row>
    <row r="232" spans="1:6" ht="48" customHeight="1">
      <c r="A232" s="286"/>
      <c r="B232" s="309"/>
      <c r="C232" s="263" t="s">
        <v>215</v>
      </c>
      <c r="D232" s="264">
        <v>0.4494706337414814</v>
      </c>
      <c r="E232" s="265">
        <v>0.5505293662585187</v>
      </c>
      <c r="F232" s="266">
        <v>1</v>
      </c>
    </row>
    <row r="233" spans="1:6" ht="13.5" customHeight="1">
      <c r="A233" s="286"/>
      <c r="B233" s="310">
        <v>4</v>
      </c>
      <c r="C233" s="267" t="s">
        <v>214</v>
      </c>
      <c r="D233" s="268">
        <v>1723874</v>
      </c>
      <c r="E233" s="269">
        <v>2206887</v>
      </c>
      <c r="F233" s="270">
        <v>3930761</v>
      </c>
    </row>
    <row r="234" spans="1:6" ht="48" customHeight="1">
      <c r="A234" s="286"/>
      <c r="B234" s="309"/>
      <c r="C234" s="263" t="s">
        <v>215</v>
      </c>
      <c r="D234" s="264">
        <v>0.4385598615637023</v>
      </c>
      <c r="E234" s="265">
        <v>0.5614401384362977</v>
      </c>
      <c r="F234" s="266">
        <v>1</v>
      </c>
    </row>
    <row r="235" spans="1:6" ht="13.5" customHeight="1">
      <c r="A235" s="286"/>
      <c r="B235" s="310">
        <v>5</v>
      </c>
      <c r="C235" s="267" t="s">
        <v>214</v>
      </c>
      <c r="D235" s="268">
        <v>1825165</v>
      </c>
      <c r="E235" s="269">
        <v>2273113</v>
      </c>
      <c r="F235" s="270">
        <v>4098278</v>
      </c>
    </row>
    <row r="236" spans="1:6" ht="48" customHeight="1">
      <c r="A236" s="286"/>
      <c r="B236" s="309"/>
      <c r="C236" s="263" t="s">
        <v>215</v>
      </c>
      <c r="D236" s="264">
        <v>0.4453492418035087</v>
      </c>
      <c r="E236" s="265">
        <v>0.5546507581964913</v>
      </c>
      <c r="F236" s="266">
        <v>1</v>
      </c>
    </row>
    <row r="237" spans="1:6" ht="13.5" customHeight="1">
      <c r="A237" s="286"/>
      <c r="B237" s="310">
        <v>6</v>
      </c>
      <c r="C237" s="267" t="s">
        <v>214</v>
      </c>
      <c r="D237" s="268">
        <v>1968368</v>
      </c>
      <c r="E237" s="269">
        <v>2612276</v>
      </c>
      <c r="F237" s="270">
        <v>4580644</v>
      </c>
    </row>
    <row r="238" spans="1:6" ht="48" customHeight="1">
      <c r="A238" s="286"/>
      <c r="B238" s="309"/>
      <c r="C238" s="263" t="s">
        <v>215</v>
      </c>
      <c r="D238" s="264">
        <v>0.42971424978671124</v>
      </c>
      <c r="E238" s="265">
        <v>0.5702857502132888</v>
      </c>
      <c r="F238" s="266">
        <v>1</v>
      </c>
    </row>
    <row r="239" spans="1:6" ht="13.5" customHeight="1">
      <c r="A239" s="286"/>
      <c r="B239" s="310">
        <v>7</v>
      </c>
      <c r="C239" s="267" t="s">
        <v>214</v>
      </c>
      <c r="D239" s="268">
        <v>1893020</v>
      </c>
      <c r="E239" s="269">
        <v>2840910</v>
      </c>
      <c r="F239" s="270">
        <v>4733930</v>
      </c>
    </row>
    <row r="240" spans="1:6" ht="48" customHeight="1">
      <c r="A240" s="286"/>
      <c r="B240" s="309"/>
      <c r="C240" s="263" t="s">
        <v>215</v>
      </c>
      <c r="D240" s="264">
        <v>0.3998833949804919</v>
      </c>
      <c r="E240" s="265">
        <v>0.600116605019508</v>
      </c>
      <c r="F240" s="266">
        <v>1</v>
      </c>
    </row>
    <row r="241" spans="1:6" ht="13.5" customHeight="1">
      <c r="A241" s="286"/>
      <c r="B241" s="310">
        <v>8</v>
      </c>
      <c r="C241" s="267" t="s">
        <v>214</v>
      </c>
      <c r="D241" s="268">
        <v>1660407</v>
      </c>
      <c r="E241" s="269">
        <v>2737523</v>
      </c>
      <c r="F241" s="270">
        <v>4397930</v>
      </c>
    </row>
    <row r="242" spans="1:6" ht="48" customHeight="1">
      <c r="A242" s="286"/>
      <c r="B242" s="309"/>
      <c r="C242" s="263" t="s">
        <v>215</v>
      </c>
      <c r="D242" s="264">
        <v>0.3775428440198002</v>
      </c>
      <c r="E242" s="265">
        <v>0.6224571559801998</v>
      </c>
      <c r="F242" s="266">
        <v>1</v>
      </c>
    </row>
    <row r="243" spans="1:6" ht="13.5" customHeight="1">
      <c r="A243" s="286"/>
      <c r="B243" s="310">
        <v>9</v>
      </c>
      <c r="C243" s="267" t="s">
        <v>214</v>
      </c>
      <c r="D243" s="268">
        <v>1661729</v>
      </c>
      <c r="E243" s="269">
        <v>2761121</v>
      </c>
      <c r="F243" s="270">
        <v>4422850</v>
      </c>
    </row>
    <row r="244" spans="1:6" ht="48" customHeight="1">
      <c r="A244" s="286"/>
      <c r="B244" s="309"/>
      <c r="C244" s="263" t="s">
        <v>215</v>
      </c>
      <c r="D244" s="264">
        <v>0.37571452796273896</v>
      </c>
      <c r="E244" s="265">
        <v>0.624285472037261</v>
      </c>
      <c r="F244" s="266">
        <v>1</v>
      </c>
    </row>
    <row r="245" spans="1:6" ht="13.5" customHeight="1">
      <c r="A245" s="286"/>
      <c r="B245" s="310">
        <v>10</v>
      </c>
      <c r="C245" s="267" t="s">
        <v>214</v>
      </c>
      <c r="D245" s="268">
        <v>1597168</v>
      </c>
      <c r="E245" s="269">
        <v>2952821</v>
      </c>
      <c r="F245" s="270">
        <v>4549989</v>
      </c>
    </row>
    <row r="246" spans="1:6" ht="48" customHeight="1">
      <c r="A246" s="307"/>
      <c r="B246" s="309"/>
      <c r="C246" s="263" t="s">
        <v>215</v>
      </c>
      <c r="D246" s="264">
        <v>0.351026782702112</v>
      </c>
      <c r="E246" s="265">
        <v>0.648973217297888</v>
      </c>
      <c r="F246" s="266">
        <v>1</v>
      </c>
    </row>
    <row r="247" spans="1:6" ht="13.5" customHeight="1" thickBot="1">
      <c r="A247" s="299" t="s">
        <v>186</v>
      </c>
      <c r="B247" s="300"/>
      <c r="C247" s="267" t="s">
        <v>214</v>
      </c>
      <c r="D247" s="268">
        <v>18249493</v>
      </c>
      <c r="E247" s="269">
        <v>24609409</v>
      </c>
      <c r="F247" s="270">
        <v>42858902</v>
      </c>
    </row>
    <row r="248" spans="1:6" ht="48" customHeight="1" thickBot="1">
      <c r="A248" s="287"/>
      <c r="B248" s="294"/>
      <c r="C248" s="236" t="s">
        <v>215</v>
      </c>
      <c r="D248" s="271">
        <v>0.4258040254974334</v>
      </c>
      <c r="E248" s="272">
        <v>0.5741959745025667</v>
      </c>
      <c r="F248" s="273">
        <v>1</v>
      </c>
    </row>
    <row r="251" ht="15.75">
      <c r="A251" t="s">
        <v>221</v>
      </c>
    </row>
    <row r="254" ht="16.5">
      <c r="A254" t="s">
        <v>98</v>
      </c>
    </row>
    <row r="256" spans="1:3" ht="18" customHeight="1" thickBot="1">
      <c r="A256" s="295" t="s">
        <v>90</v>
      </c>
      <c r="B256" s="294"/>
      <c r="C256" s="294"/>
    </row>
    <row r="257" spans="1:3" ht="13.5" customHeight="1">
      <c r="A257" s="296" t="s">
        <v>145</v>
      </c>
      <c r="B257" s="297"/>
      <c r="C257" s="231" t="s">
        <v>222</v>
      </c>
    </row>
    <row r="258" spans="1:3" ht="13.5" customHeight="1">
      <c r="A258" s="288" t="s">
        <v>147</v>
      </c>
      <c r="B258" s="289"/>
      <c r="C258" s="232" t="s">
        <v>148</v>
      </c>
    </row>
    <row r="259" spans="1:3" ht="58.5" customHeight="1">
      <c r="A259" s="298" t="s">
        <v>149</v>
      </c>
      <c r="B259" s="233" t="s">
        <v>150</v>
      </c>
      <c r="C259" s="234" t="s">
        <v>151</v>
      </c>
    </row>
    <row r="260" spans="1:3" ht="13.5" customHeight="1">
      <c r="A260" s="286"/>
      <c r="B260" s="233" t="s">
        <v>152</v>
      </c>
      <c r="C260" s="232" t="s">
        <v>153</v>
      </c>
    </row>
    <row r="261" spans="1:3" ht="13.5" customHeight="1">
      <c r="A261" s="286"/>
      <c r="B261" s="233" t="s">
        <v>154</v>
      </c>
      <c r="C261" s="232" t="s">
        <v>155</v>
      </c>
    </row>
    <row r="262" spans="1:3" ht="13.5" customHeight="1">
      <c r="A262" s="286"/>
      <c r="B262" s="233" t="s">
        <v>156</v>
      </c>
      <c r="C262" s="232" t="s">
        <v>157</v>
      </c>
    </row>
    <row r="263" spans="1:3" ht="13.5" customHeight="1">
      <c r="A263" s="286"/>
      <c r="B263" s="233" t="s">
        <v>158</v>
      </c>
      <c r="C263" s="232" t="s">
        <v>157</v>
      </c>
    </row>
    <row r="264" spans="1:3" ht="24" customHeight="1">
      <c r="A264" s="286"/>
      <c r="B264" s="233" t="s">
        <v>159</v>
      </c>
      <c r="C264" s="235">
        <v>9427</v>
      </c>
    </row>
    <row r="265" spans="1:3" ht="24" customHeight="1">
      <c r="A265" s="298" t="s">
        <v>160</v>
      </c>
      <c r="B265" s="233" t="s">
        <v>161</v>
      </c>
      <c r="C265" s="232" t="s">
        <v>162</v>
      </c>
    </row>
    <row r="266" spans="1:3" ht="48" customHeight="1">
      <c r="A266" s="286"/>
      <c r="B266" s="233" t="s">
        <v>163</v>
      </c>
      <c r="C266" s="232" t="s">
        <v>206</v>
      </c>
    </row>
    <row r="267" spans="1:3" ht="58.5" customHeight="1">
      <c r="A267" s="288" t="s">
        <v>165</v>
      </c>
      <c r="B267" s="289"/>
      <c r="C267" s="232" t="s">
        <v>223</v>
      </c>
    </row>
    <row r="268" spans="1:3" ht="13.5" customHeight="1" thickBot="1">
      <c r="A268" s="290" t="s">
        <v>167</v>
      </c>
      <c r="B268" s="233" t="s">
        <v>168</v>
      </c>
      <c r="C268" s="234" t="s">
        <v>202</v>
      </c>
    </row>
    <row r="269" spans="1:3" ht="13.5" customHeight="1">
      <c r="A269" s="286"/>
      <c r="B269" s="233" t="s">
        <v>170</v>
      </c>
      <c r="C269" s="234" t="s">
        <v>224</v>
      </c>
    </row>
    <row r="270" spans="1:3" ht="13.5" customHeight="1">
      <c r="A270" s="286"/>
      <c r="B270" s="233" t="s">
        <v>209</v>
      </c>
      <c r="C270" s="235">
        <v>2</v>
      </c>
    </row>
    <row r="271" spans="1:3" ht="13.5" customHeight="1" thickBot="1">
      <c r="A271" s="287"/>
      <c r="B271" s="236" t="s">
        <v>210</v>
      </c>
      <c r="C271" s="254">
        <v>174762</v>
      </c>
    </row>
    <row r="274" ht="15.75">
      <c r="A274" t="s">
        <v>171</v>
      </c>
    </row>
    <row r="276" spans="1:7" ht="18" customHeight="1" thickBot="1">
      <c r="A276" s="291" t="s">
        <v>99</v>
      </c>
      <c r="B276" s="292"/>
      <c r="C276" s="292"/>
      <c r="D276" s="292"/>
      <c r="E276" s="292"/>
      <c r="F276" s="292"/>
      <c r="G276" s="292"/>
    </row>
    <row r="277" spans="1:7" ht="13.5" customHeight="1">
      <c r="A277" s="165"/>
      <c r="B277" s="311" t="s">
        <v>211</v>
      </c>
      <c r="C277" s="312"/>
      <c r="D277" s="312"/>
      <c r="E277" s="312"/>
      <c r="F277" s="312"/>
      <c r="G277" s="297"/>
    </row>
    <row r="278" spans="1:7" ht="15" customHeight="1">
      <c r="A278" s="167"/>
      <c r="B278" s="313" t="s">
        <v>178</v>
      </c>
      <c r="C278" s="314"/>
      <c r="D278" s="315" t="s">
        <v>179</v>
      </c>
      <c r="E278" s="314"/>
      <c r="F278" s="316" t="s">
        <v>186</v>
      </c>
      <c r="G278" s="317"/>
    </row>
    <row r="279" spans="1:7" ht="15" customHeight="1" thickBot="1">
      <c r="A279" s="168"/>
      <c r="B279" s="255" t="s">
        <v>177</v>
      </c>
      <c r="C279" s="256" t="s">
        <v>181</v>
      </c>
      <c r="D279" s="256" t="s">
        <v>177</v>
      </c>
      <c r="E279" s="256" t="s">
        <v>181</v>
      </c>
      <c r="F279" s="256" t="s">
        <v>177</v>
      </c>
      <c r="G279" s="257" t="s">
        <v>181</v>
      </c>
    </row>
    <row r="280" spans="1:7" ht="79.5" customHeight="1" thickBot="1">
      <c r="A280" s="258" t="s">
        <v>225</v>
      </c>
      <c r="B280" s="259">
        <v>9427</v>
      </c>
      <c r="C280" s="260">
        <v>1</v>
      </c>
      <c r="D280" s="261">
        <v>0</v>
      </c>
      <c r="E280" s="260">
        <v>0</v>
      </c>
      <c r="F280" s="261">
        <v>9427</v>
      </c>
      <c r="G280" s="262">
        <v>1</v>
      </c>
    </row>
    <row r="282" spans="1:6" ht="28.5" customHeight="1" thickBot="1">
      <c r="A282" s="291" t="s">
        <v>101</v>
      </c>
      <c r="B282" s="292"/>
      <c r="C282" s="292"/>
      <c r="D282" s="292"/>
      <c r="E282" s="292"/>
      <c r="F282" s="292"/>
    </row>
    <row r="283" spans="1:6" ht="34.5" customHeight="1" thickBot="1">
      <c r="A283" s="169"/>
      <c r="B283" s="166"/>
      <c r="C283" s="154"/>
      <c r="D283" s="302" t="s">
        <v>172</v>
      </c>
      <c r="E283" s="303"/>
      <c r="F283" s="304" t="s">
        <v>186</v>
      </c>
    </row>
    <row r="284" spans="1:6" ht="48.75" customHeight="1" thickBot="1">
      <c r="A284" s="156"/>
      <c r="B284" s="153"/>
      <c r="C284" s="170"/>
      <c r="D284" s="255" t="s">
        <v>184</v>
      </c>
      <c r="E284" s="256" t="s">
        <v>185</v>
      </c>
      <c r="F284" s="305"/>
    </row>
    <row r="285" spans="1:6" ht="13.5" customHeight="1">
      <c r="A285" s="306" t="s">
        <v>226</v>
      </c>
      <c r="B285" s="308" t="s">
        <v>227</v>
      </c>
      <c r="C285" s="241" t="s">
        <v>214</v>
      </c>
      <c r="D285" s="242">
        <v>537</v>
      </c>
      <c r="E285" s="243">
        <v>423</v>
      </c>
      <c r="F285" s="244">
        <v>960</v>
      </c>
    </row>
    <row r="286" spans="1:6" ht="48" customHeight="1">
      <c r="A286" s="286"/>
      <c r="B286" s="309"/>
      <c r="C286" s="263" t="s">
        <v>228</v>
      </c>
      <c r="D286" s="264">
        <v>0.559375</v>
      </c>
      <c r="E286" s="265">
        <v>0.440625</v>
      </c>
      <c r="F286" s="266">
        <v>1</v>
      </c>
    </row>
    <row r="287" spans="1:6" ht="13.5" customHeight="1">
      <c r="A287" s="286"/>
      <c r="B287" s="310" t="s">
        <v>229</v>
      </c>
      <c r="C287" s="267" t="s">
        <v>214</v>
      </c>
      <c r="D287" s="268">
        <v>616</v>
      </c>
      <c r="E287" s="269">
        <v>611</v>
      </c>
      <c r="F287" s="270">
        <v>1227</v>
      </c>
    </row>
    <row r="288" spans="1:6" ht="48" customHeight="1">
      <c r="A288" s="286"/>
      <c r="B288" s="309"/>
      <c r="C288" s="263" t="s">
        <v>228</v>
      </c>
      <c r="D288" s="264">
        <v>0.5020374898125509</v>
      </c>
      <c r="E288" s="265">
        <v>0.497962510187449</v>
      </c>
      <c r="F288" s="266">
        <v>1</v>
      </c>
    </row>
    <row r="289" spans="1:6" ht="13.5" customHeight="1">
      <c r="A289" s="286"/>
      <c r="B289" s="310" t="s">
        <v>230</v>
      </c>
      <c r="C289" s="267" t="s">
        <v>214</v>
      </c>
      <c r="D289" s="268">
        <v>499</v>
      </c>
      <c r="E289" s="269">
        <v>488</v>
      </c>
      <c r="F289" s="270">
        <v>987</v>
      </c>
    </row>
    <row r="290" spans="1:6" ht="48" customHeight="1">
      <c r="A290" s="286"/>
      <c r="B290" s="309"/>
      <c r="C290" s="263" t="s">
        <v>228</v>
      </c>
      <c r="D290" s="264">
        <v>0.5055724417426545</v>
      </c>
      <c r="E290" s="265">
        <v>0.4944275582573455</v>
      </c>
      <c r="F290" s="266">
        <v>1</v>
      </c>
    </row>
    <row r="291" spans="1:6" ht="13.5" customHeight="1">
      <c r="A291" s="286"/>
      <c r="B291" s="310" t="s">
        <v>231</v>
      </c>
      <c r="C291" s="267" t="s">
        <v>214</v>
      </c>
      <c r="D291" s="268">
        <v>376</v>
      </c>
      <c r="E291" s="269">
        <v>491</v>
      </c>
      <c r="F291" s="270">
        <v>867</v>
      </c>
    </row>
    <row r="292" spans="1:6" ht="48" customHeight="1">
      <c r="A292" s="286"/>
      <c r="B292" s="309"/>
      <c r="C292" s="263" t="s">
        <v>228</v>
      </c>
      <c r="D292" s="264">
        <v>0.433679354094579</v>
      </c>
      <c r="E292" s="265">
        <v>0.566320645905421</v>
      </c>
      <c r="F292" s="266">
        <v>1</v>
      </c>
    </row>
    <row r="293" spans="1:6" ht="13.5" customHeight="1">
      <c r="A293" s="286"/>
      <c r="B293" s="310" t="s">
        <v>232</v>
      </c>
      <c r="C293" s="267" t="s">
        <v>214</v>
      </c>
      <c r="D293" s="268">
        <v>525</v>
      </c>
      <c r="E293" s="269">
        <v>526</v>
      </c>
      <c r="F293" s="270">
        <v>1051</v>
      </c>
    </row>
    <row r="294" spans="1:6" ht="48" customHeight="1">
      <c r="A294" s="286"/>
      <c r="B294" s="309"/>
      <c r="C294" s="263" t="s">
        <v>228</v>
      </c>
      <c r="D294" s="264">
        <v>0.4995242626070409</v>
      </c>
      <c r="E294" s="265">
        <v>0.500475737392959</v>
      </c>
      <c r="F294" s="266">
        <v>1</v>
      </c>
    </row>
    <row r="295" spans="1:6" ht="13.5" customHeight="1">
      <c r="A295" s="286"/>
      <c r="B295" s="310" t="s">
        <v>233</v>
      </c>
      <c r="C295" s="267" t="s">
        <v>214</v>
      </c>
      <c r="D295" s="268">
        <v>470</v>
      </c>
      <c r="E295" s="269">
        <v>554</v>
      </c>
      <c r="F295" s="270">
        <v>1024</v>
      </c>
    </row>
    <row r="296" spans="1:6" ht="48" customHeight="1">
      <c r="A296" s="286"/>
      <c r="B296" s="309"/>
      <c r="C296" s="263" t="s">
        <v>228</v>
      </c>
      <c r="D296" s="264">
        <v>0.458984375</v>
      </c>
      <c r="E296" s="265">
        <v>0.541015625</v>
      </c>
      <c r="F296" s="266">
        <v>1</v>
      </c>
    </row>
    <row r="297" spans="1:6" ht="13.5" customHeight="1">
      <c r="A297" s="286"/>
      <c r="B297" s="310" t="s">
        <v>234</v>
      </c>
      <c r="C297" s="267" t="s">
        <v>214</v>
      </c>
      <c r="D297" s="268">
        <v>477</v>
      </c>
      <c r="E297" s="269">
        <v>571</v>
      </c>
      <c r="F297" s="270">
        <v>1048</v>
      </c>
    </row>
    <row r="298" spans="1:6" ht="48" customHeight="1">
      <c r="A298" s="286"/>
      <c r="B298" s="309"/>
      <c r="C298" s="263" t="s">
        <v>228</v>
      </c>
      <c r="D298" s="264">
        <v>0.45515267175572516</v>
      </c>
      <c r="E298" s="265">
        <v>0.5448473282442748</v>
      </c>
      <c r="F298" s="266">
        <v>1</v>
      </c>
    </row>
    <row r="299" spans="1:6" ht="13.5" customHeight="1">
      <c r="A299" s="286"/>
      <c r="B299" s="310" t="s">
        <v>235</v>
      </c>
      <c r="C299" s="267" t="s">
        <v>214</v>
      </c>
      <c r="D299" s="268">
        <v>638</v>
      </c>
      <c r="E299" s="269">
        <v>802</v>
      </c>
      <c r="F299" s="270">
        <v>1440</v>
      </c>
    </row>
    <row r="300" spans="1:6" ht="48" customHeight="1">
      <c r="A300" s="286"/>
      <c r="B300" s="309"/>
      <c r="C300" s="263" t="s">
        <v>228</v>
      </c>
      <c r="D300" s="264">
        <v>0.4430555555555556</v>
      </c>
      <c r="E300" s="265">
        <v>0.5569444444444445</v>
      </c>
      <c r="F300" s="266">
        <v>1</v>
      </c>
    </row>
    <row r="301" spans="1:6" ht="13.5" customHeight="1">
      <c r="A301" s="286"/>
      <c r="B301" s="310" t="s">
        <v>236</v>
      </c>
      <c r="C301" s="267" t="s">
        <v>214</v>
      </c>
      <c r="D301" s="268">
        <v>379</v>
      </c>
      <c r="E301" s="269">
        <v>444</v>
      </c>
      <c r="F301" s="270">
        <v>823</v>
      </c>
    </row>
    <row r="302" spans="1:6" ht="48" customHeight="1">
      <c r="A302" s="307"/>
      <c r="B302" s="309"/>
      <c r="C302" s="263" t="s">
        <v>228</v>
      </c>
      <c r="D302" s="264">
        <v>0.4605103280680437</v>
      </c>
      <c r="E302" s="265">
        <v>0.5394896719319563</v>
      </c>
      <c r="F302" s="266">
        <v>1</v>
      </c>
    </row>
    <row r="303" spans="1:6" ht="13.5" customHeight="1" thickBot="1">
      <c r="A303" s="299" t="s">
        <v>186</v>
      </c>
      <c r="B303" s="300"/>
      <c r="C303" s="267" t="s">
        <v>214</v>
      </c>
      <c r="D303" s="268">
        <v>4517</v>
      </c>
      <c r="E303" s="269">
        <v>4910</v>
      </c>
      <c r="F303" s="270">
        <v>9427</v>
      </c>
    </row>
    <row r="304" spans="1:6" ht="48" customHeight="1" thickBot="1">
      <c r="A304" s="287"/>
      <c r="B304" s="294"/>
      <c r="C304" s="236" t="s">
        <v>228</v>
      </c>
      <c r="D304" s="271">
        <v>0.4791556168452318</v>
      </c>
      <c r="E304" s="272">
        <v>0.5208443831547682</v>
      </c>
      <c r="F304" s="273">
        <v>1</v>
      </c>
    </row>
    <row r="307" ht="15.75">
      <c r="A307" t="s">
        <v>237</v>
      </c>
    </row>
    <row r="310" ht="16.5">
      <c r="A310" t="s">
        <v>98</v>
      </c>
    </row>
    <row r="312" spans="1:3" ht="18" customHeight="1" thickBot="1">
      <c r="A312" s="295" t="s">
        <v>90</v>
      </c>
      <c r="B312" s="294"/>
      <c r="C312" s="294"/>
    </row>
    <row r="313" spans="1:3" ht="13.5" customHeight="1">
      <c r="A313" s="296" t="s">
        <v>145</v>
      </c>
      <c r="B313" s="297"/>
      <c r="C313" s="231" t="s">
        <v>238</v>
      </c>
    </row>
    <row r="314" spans="1:3" ht="13.5" customHeight="1">
      <c r="A314" s="288" t="s">
        <v>147</v>
      </c>
      <c r="B314" s="289"/>
      <c r="C314" s="232" t="s">
        <v>148</v>
      </c>
    </row>
    <row r="315" spans="1:3" ht="58.5" customHeight="1">
      <c r="A315" s="298" t="s">
        <v>149</v>
      </c>
      <c r="B315" s="233" t="s">
        <v>150</v>
      </c>
      <c r="C315" s="234" t="s">
        <v>151</v>
      </c>
    </row>
    <row r="316" spans="1:3" ht="13.5" customHeight="1">
      <c r="A316" s="286"/>
      <c r="B316" s="233" t="s">
        <v>152</v>
      </c>
      <c r="C316" s="232" t="s">
        <v>153</v>
      </c>
    </row>
    <row r="317" spans="1:3" ht="13.5" customHeight="1">
      <c r="A317" s="286"/>
      <c r="B317" s="233" t="s">
        <v>154</v>
      </c>
      <c r="C317" s="232" t="s">
        <v>155</v>
      </c>
    </row>
    <row r="318" spans="1:3" ht="24" customHeight="1">
      <c r="A318" s="286"/>
      <c r="B318" s="233" t="s">
        <v>156</v>
      </c>
      <c r="C318" s="232" t="s">
        <v>201</v>
      </c>
    </row>
    <row r="319" spans="1:3" ht="13.5" customHeight="1">
      <c r="A319" s="286"/>
      <c r="B319" s="233" t="s">
        <v>158</v>
      </c>
      <c r="C319" s="232" t="s">
        <v>157</v>
      </c>
    </row>
    <row r="320" spans="1:3" ht="24" customHeight="1">
      <c r="A320" s="286"/>
      <c r="B320" s="233" t="s">
        <v>159</v>
      </c>
      <c r="C320" s="235">
        <v>9427</v>
      </c>
    </row>
    <row r="321" spans="1:3" ht="24" customHeight="1">
      <c r="A321" s="298" t="s">
        <v>160</v>
      </c>
      <c r="B321" s="233" t="s">
        <v>161</v>
      </c>
      <c r="C321" s="232" t="s">
        <v>162</v>
      </c>
    </row>
    <row r="322" spans="1:3" ht="48" customHeight="1">
      <c r="A322" s="286"/>
      <c r="B322" s="233" t="s">
        <v>163</v>
      </c>
      <c r="C322" s="232" t="s">
        <v>206</v>
      </c>
    </row>
    <row r="323" spans="1:3" ht="58.5" customHeight="1">
      <c r="A323" s="288" t="s">
        <v>165</v>
      </c>
      <c r="B323" s="289"/>
      <c r="C323" s="232" t="s">
        <v>223</v>
      </c>
    </row>
    <row r="324" spans="1:3" ht="13.5" customHeight="1" thickBot="1">
      <c r="A324" s="290" t="s">
        <v>167</v>
      </c>
      <c r="B324" s="233" t="s">
        <v>168</v>
      </c>
      <c r="C324" s="234" t="s">
        <v>239</v>
      </c>
    </row>
    <row r="325" spans="1:3" ht="13.5" customHeight="1">
      <c r="A325" s="286"/>
      <c r="B325" s="233" t="s">
        <v>170</v>
      </c>
      <c r="C325" s="234" t="s">
        <v>240</v>
      </c>
    </row>
    <row r="326" spans="1:3" ht="13.5" customHeight="1">
      <c r="A326" s="286"/>
      <c r="B326" s="233" t="s">
        <v>209</v>
      </c>
      <c r="C326" s="235">
        <v>2</v>
      </c>
    </row>
    <row r="327" spans="1:3" ht="13.5" customHeight="1" thickBot="1">
      <c r="A327" s="287"/>
      <c r="B327" s="236" t="s">
        <v>210</v>
      </c>
      <c r="C327" s="254">
        <v>174762</v>
      </c>
    </row>
    <row r="330" ht="15.75">
      <c r="A330" t="s">
        <v>171</v>
      </c>
    </row>
    <row r="332" spans="1:7" ht="18" customHeight="1" thickBot="1">
      <c r="A332" s="291" t="s">
        <v>99</v>
      </c>
      <c r="B332" s="292"/>
      <c r="C332" s="292"/>
      <c r="D332" s="292"/>
      <c r="E332" s="292"/>
      <c r="F332" s="292"/>
      <c r="G332" s="292"/>
    </row>
    <row r="333" spans="1:7" ht="13.5" customHeight="1">
      <c r="A333" s="165"/>
      <c r="B333" s="311" t="s">
        <v>211</v>
      </c>
      <c r="C333" s="312"/>
      <c r="D333" s="312"/>
      <c r="E333" s="312"/>
      <c r="F333" s="312"/>
      <c r="G333" s="297"/>
    </row>
    <row r="334" spans="1:7" ht="15" customHeight="1">
      <c r="A334" s="167"/>
      <c r="B334" s="313" t="s">
        <v>178</v>
      </c>
      <c r="C334" s="314"/>
      <c r="D334" s="315" t="s">
        <v>179</v>
      </c>
      <c r="E334" s="314"/>
      <c r="F334" s="316" t="s">
        <v>186</v>
      </c>
      <c r="G334" s="317"/>
    </row>
    <row r="335" spans="1:7" ht="15" customHeight="1" thickBot="1">
      <c r="A335" s="168"/>
      <c r="B335" s="255" t="s">
        <v>177</v>
      </c>
      <c r="C335" s="256" t="s">
        <v>181</v>
      </c>
      <c r="D335" s="256" t="s">
        <v>177</v>
      </c>
      <c r="E335" s="256" t="s">
        <v>181</v>
      </c>
      <c r="F335" s="256" t="s">
        <v>177</v>
      </c>
      <c r="G335" s="257" t="s">
        <v>181</v>
      </c>
    </row>
    <row r="336" spans="1:7" ht="79.5" customHeight="1" thickBot="1">
      <c r="A336" s="258" t="s">
        <v>225</v>
      </c>
      <c r="B336" s="274">
        <v>42858899.99923674</v>
      </c>
      <c r="C336" s="260">
        <v>0.9999999999999969</v>
      </c>
      <c r="D336" s="275">
        <v>1.341104507446289E-07</v>
      </c>
      <c r="E336" s="276">
        <v>3.1291155570258878E-15</v>
      </c>
      <c r="F336" s="275">
        <v>42858899.999236874</v>
      </c>
      <c r="G336" s="262">
        <v>1</v>
      </c>
    </row>
    <row r="337" spans="1:7" ht="24.75" customHeight="1">
      <c r="A337" s="301" t="s">
        <v>220</v>
      </c>
      <c r="B337" s="292"/>
      <c r="C337" s="292"/>
      <c r="D337" s="292"/>
      <c r="E337" s="292"/>
      <c r="F337" s="292"/>
      <c r="G337" s="292"/>
    </row>
    <row r="339" spans="1:6" ht="28.5" customHeight="1" thickBot="1">
      <c r="A339" s="291" t="s">
        <v>101</v>
      </c>
      <c r="B339" s="292"/>
      <c r="C339" s="292"/>
      <c r="D339" s="292"/>
      <c r="E339" s="292"/>
      <c r="F339" s="292"/>
    </row>
    <row r="340" spans="1:6" ht="34.5" customHeight="1" thickBot="1">
      <c r="A340" s="169"/>
      <c r="B340" s="166"/>
      <c r="C340" s="154"/>
      <c r="D340" s="302" t="s">
        <v>172</v>
      </c>
      <c r="E340" s="303"/>
      <c r="F340" s="304" t="s">
        <v>186</v>
      </c>
    </row>
    <row r="341" spans="1:6" ht="48.75" customHeight="1" thickBot="1">
      <c r="A341" s="156"/>
      <c r="B341" s="153"/>
      <c r="C341" s="170"/>
      <c r="D341" s="255" t="s">
        <v>184</v>
      </c>
      <c r="E341" s="256" t="s">
        <v>185</v>
      </c>
      <c r="F341" s="305"/>
    </row>
    <row r="342" spans="1:6" ht="13.5" customHeight="1">
      <c r="A342" s="306" t="s">
        <v>226</v>
      </c>
      <c r="B342" s="308" t="s">
        <v>227</v>
      </c>
      <c r="C342" s="241" t="s">
        <v>214</v>
      </c>
      <c r="D342" s="242">
        <v>1087013</v>
      </c>
      <c r="E342" s="243">
        <v>1049654</v>
      </c>
      <c r="F342" s="244">
        <v>2136667</v>
      </c>
    </row>
    <row r="343" spans="1:6" ht="48" customHeight="1">
      <c r="A343" s="286"/>
      <c r="B343" s="309"/>
      <c r="C343" s="263" t="s">
        <v>228</v>
      </c>
      <c r="D343" s="264">
        <v>0.508742354330366</v>
      </c>
      <c r="E343" s="265">
        <v>0.49125764566963404</v>
      </c>
      <c r="F343" s="266">
        <v>1</v>
      </c>
    </row>
    <row r="344" spans="1:6" ht="13.5" customHeight="1">
      <c r="A344" s="286"/>
      <c r="B344" s="310" t="s">
        <v>229</v>
      </c>
      <c r="C344" s="267" t="s">
        <v>214</v>
      </c>
      <c r="D344" s="268">
        <v>2556970</v>
      </c>
      <c r="E344" s="269">
        <v>3147608</v>
      </c>
      <c r="F344" s="270">
        <v>5704578</v>
      </c>
    </row>
    <row r="345" spans="1:6" ht="48" customHeight="1">
      <c r="A345" s="286"/>
      <c r="B345" s="309"/>
      <c r="C345" s="263" t="s">
        <v>228</v>
      </c>
      <c r="D345" s="264">
        <v>0.44823122762104406</v>
      </c>
      <c r="E345" s="265">
        <v>0.5517687723789559</v>
      </c>
      <c r="F345" s="266">
        <v>1</v>
      </c>
    </row>
    <row r="346" spans="1:6" ht="13.5" customHeight="1">
      <c r="A346" s="286"/>
      <c r="B346" s="310" t="s">
        <v>230</v>
      </c>
      <c r="C346" s="267" t="s">
        <v>214</v>
      </c>
      <c r="D346" s="268">
        <v>1945613</v>
      </c>
      <c r="E346" s="269">
        <v>2348952</v>
      </c>
      <c r="F346" s="270">
        <v>4294565</v>
      </c>
    </row>
    <row r="347" spans="1:6" ht="48" customHeight="1">
      <c r="A347" s="286"/>
      <c r="B347" s="309"/>
      <c r="C347" s="263" t="s">
        <v>228</v>
      </c>
      <c r="D347" s="264">
        <v>0.4530407619863711</v>
      </c>
      <c r="E347" s="265">
        <v>0.5469592380136289</v>
      </c>
      <c r="F347" s="266">
        <v>1</v>
      </c>
    </row>
    <row r="348" spans="1:6" ht="13.5" customHeight="1">
      <c r="A348" s="286"/>
      <c r="B348" s="310" t="s">
        <v>231</v>
      </c>
      <c r="C348" s="267" t="s">
        <v>214</v>
      </c>
      <c r="D348" s="268">
        <v>1421917</v>
      </c>
      <c r="E348" s="269">
        <v>2264299</v>
      </c>
      <c r="F348" s="270">
        <v>3686216</v>
      </c>
    </row>
    <row r="349" spans="1:6" ht="48" customHeight="1">
      <c r="A349" s="286"/>
      <c r="B349" s="309"/>
      <c r="C349" s="263" t="s">
        <v>228</v>
      </c>
      <c r="D349" s="264">
        <v>0.3857389257710346</v>
      </c>
      <c r="E349" s="265">
        <v>0.6142610742289655</v>
      </c>
      <c r="F349" s="266">
        <v>1</v>
      </c>
    </row>
    <row r="350" spans="1:6" ht="13.5" customHeight="1">
      <c r="A350" s="286"/>
      <c r="B350" s="310" t="s">
        <v>232</v>
      </c>
      <c r="C350" s="267" t="s">
        <v>214</v>
      </c>
      <c r="D350" s="268">
        <v>1988066</v>
      </c>
      <c r="E350" s="269">
        <v>2492098</v>
      </c>
      <c r="F350" s="270">
        <v>4480164</v>
      </c>
    </row>
    <row r="351" spans="1:6" ht="48" customHeight="1">
      <c r="A351" s="286"/>
      <c r="B351" s="309"/>
      <c r="C351" s="263" t="s">
        <v>228</v>
      </c>
      <c r="D351" s="264">
        <v>0.4437484877785724</v>
      </c>
      <c r="E351" s="265">
        <v>0.5562515122214277</v>
      </c>
      <c r="F351" s="266">
        <v>1</v>
      </c>
    </row>
    <row r="352" spans="1:6" ht="13.5" customHeight="1">
      <c r="A352" s="286"/>
      <c r="B352" s="310" t="s">
        <v>233</v>
      </c>
      <c r="C352" s="267" t="s">
        <v>214</v>
      </c>
      <c r="D352" s="268">
        <v>1909774</v>
      </c>
      <c r="E352" s="269">
        <v>2829301</v>
      </c>
      <c r="F352" s="270">
        <v>4739075</v>
      </c>
    </row>
    <row r="353" spans="1:6" ht="48" customHeight="1">
      <c r="A353" s="286"/>
      <c r="B353" s="309"/>
      <c r="C353" s="263" t="s">
        <v>228</v>
      </c>
      <c r="D353" s="264">
        <v>0.402984548672473</v>
      </c>
      <c r="E353" s="265">
        <v>0.597015451327527</v>
      </c>
      <c r="F353" s="266">
        <v>1</v>
      </c>
    </row>
    <row r="354" spans="1:6" ht="13.5" customHeight="1">
      <c r="A354" s="286"/>
      <c r="B354" s="310" t="s">
        <v>234</v>
      </c>
      <c r="C354" s="267" t="s">
        <v>214</v>
      </c>
      <c r="D354" s="268">
        <v>2738101</v>
      </c>
      <c r="E354" s="269">
        <v>3748652</v>
      </c>
      <c r="F354" s="270">
        <v>6486753</v>
      </c>
    </row>
    <row r="355" spans="1:6" ht="48" customHeight="1">
      <c r="A355" s="286"/>
      <c r="B355" s="309"/>
      <c r="C355" s="263" t="s">
        <v>228</v>
      </c>
      <c r="D355" s="264">
        <v>0.42210656086334725</v>
      </c>
      <c r="E355" s="265">
        <v>0.5778934391366528</v>
      </c>
      <c r="F355" s="266">
        <v>1</v>
      </c>
    </row>
    <row r="356" spans="1:6" ht="13.5" customHeight="1">
      <c r="A356" s="286"/>
      <c r="B356" s="310" t="s">
        <v>235</v>
      </c>
      <c r="C356" s="267" t="s">
        <v>214</v>
      </c>
      <c r="D356" s="268">
        <v>2762325</v>
      </c>
      <c r="E356" s="269">
        <v>4211686</v>
      </c>
      <c r="F356" s="270">
        <v>6974011</v>
      </c>
    </row>
    <row r="357" spans="1:6" ht="48" customHeight="1">
      <c r="A357" s="286"/>
      <c r="B357" s="309"/>
      <c r="C357" s="263" t="s">
        <v>228</v>
      </c>
      <c r="D357" s="264">
        <v>0.39608842027923385</v>
      </c>
      <c r="E357" s="265">
        <v>0.6039115797207661</v>
      </c>
      <c r="F357" s="266">
        <v>1</v>
      </c>
    </row>
    <row r="358" spans="1:6" ht="13.5" customHeight="1">
      <c r="A358" s="286"/>
      <c r="B358" s="310" t="s">
        <v>236</v>
      </c>
      <c r="C358" s="267" t="s">
        <v>214</v>
      </c>
      <c r="D358" s="268">
        <v>1839713</v>
      </c>
      <c r="E358" s="269">
        <v>2517160</v>
      </c>
      <c r="F358" s="270">
        <v>4356873</v>
      </c>
    </row>
    <row r="359" spans="1:6" ht="48" customHeight="1">
      <c r="A359" s="307"/>
      <c r="B359" s="309"/>
      <c r="C359" s="263" t="s">
        <v>228</v>
      </c>
      <c r="D359" s="264">
        <v>0.4222553652585237</v>
      </c>
      <c r="E359" s="265">
        <v>0.5777446347414763</v>
      </c>
      <c r="F359" s="266">
        <v>1</v>
      </c>
    </row>
    <row r="360" spans="1:6" ht="13.5" customHeight="1" thickBot="1">
      <c r="A360" s="299" t="s">
        <v>186</v>
      </c>
      <c r="B360" s="300"/>
      <c r="C360" s="267" t="s">
        <v>214</v>
      </c>
      <c r="D360" s="268">
        <v>18249492</v>
      </c>
      <c r="E360" s="269">
        <v>24609410</v>
      </c>
      <c r="F360" s="270">
        <v>42858902</v>
      </c>
    </row>
    <row r="361" spans="1:6" ht="48" customHeight="1" thickBot="1">
      <c r="A361" s="287"/>
      <c r="B361" s="294"/>
      <c r="C361" s="236" t="s">
        <v>228</v>
      </c>
      <c r="D361" s="271">
        <v>0.4258040021650578</v>
      </c>
      <c r="E361" s="272">
        <v>0.5741959978349422</v>
      </c>
      <c r="F361" s="273">
        <v>1</v>
      </c>
    </row>
    <row r="364" ht="15.75">
      <c r="A364" t="s">
        <v>241</v>
      </c>
    </row>
    <row r="367" ht="16.5">
      <c r="A367" t="s">
        <v>98</v>
      </c>
    </row>
    <row r="369" spans="1:3" ht="18" customHeight="1" thickBot="1">
      <c r="A369" s="295" t="s">
        <v>90</v>
      </c>
      <c r="B369" s="294"/>
      <c r="C369" s="294"/>
    </row>
    <row r="370" spans="1:3" ht="13.5" customHeight="1">
      <c r="A370" s="296" t="s">
        <v>145</v>
      </c>
      <c r="B370" s="297"/>
      <c r="C370" s="231" t="s">
        <v>242</v>
      </c>
    </row>
    <row r="371" spans="1:3" ht="13.5" customHeight="1">
      <c r="A371" s="288" t="s">
        <v>147</v>
      </c>
      <c r="B371" s="289"/>
      <c r="C371" s="232" t="s">
        <v>148</v>
      </c>
    </row>
    <row r="372" spans="1:3" ht="58.5" customHeight="1">
      <c r="A372" s="298" t="s">
        <v>149</v>
      </c>
      <c r="B372" s="233" t="s">
        <v>150</v>
      </c>
      <c r="C372" s="234" t="s">
        <v>151</v>
      </c>
    </row>
    <row r="373" spans="1:3" ht="13.5" customHeight="1">
      <c r="A373" s="286"/>
      <c r="B373" s="233" t="s">
        <v>152</v>
      </c>
      <c r="C373" s="232" t="s">
        <v>153</v>
      </c>
    </row>
    <row r="374" spans="1:3" ht="13.5" customHeight="1">
      <c r="A374" s="286"/>
      <c r="B374" s="233" t="s">
        <v>154</v>
      </c>
      <c r="C374" s="232" t="s">
        <v>155</v>
      </c>
    </row>
    <row r="375" spans="1:3" ht="13.5" customHeight="1">
      <c r="A375" s="286"/>
      <c r="B375" s="233" t="s">
        <v>156</v>
      </c>
      <c r="C375" s="232" t="s">
        <v>157</v>
      </c>
    </row>
    <row r="376" spans="1:3" ht="13.5" customHeight="1">
      <c r="A376" s="286"/>
      <c r="B376" s="233" t="s">
        <v>158</v>
      </c>
      <c r="C376" s="232" t="s">
        <v>157</v>
      </c>
    </row>
    <row r="377" spans="1:3" ht="24" customHeight="1">
      <c r="A377" s="286"/>
      <c r="B377" s="233" t="s">
        <v>159</v>
      </c>
      <c r="C377" s="235">
        <v>9427</v>
      </c>
    </row>
    <row r="378" spans="1:3" ht="24" customHeight="1">
      <c r="A378" s="298" t="s">
        <v>160</v>
      </c>
      <c r="B378" s="233" t="s">
        <v>161</v>
      </c>
      <c r="C378" s="232" t="s">
        <v>162</v>
      </c>
    </row>
    <row r="379" spans="1:3" ht="48" customHeight="1">
      <c r="A379" s="286"/>
      <c r="B379" s="233" t="s">
        <v>163</v>
      </c>
      <c r="C379" s="232" t="s">
        <v>206</v>
      </c>
    </row>
    <row r="380" spans="1:3" ht="58.5" customHeight="1">
      <c r="A380" s="288" t="s">
        <v>165</v>
      </c>
      <c r="B380" s="289"/>
      <c r="C380" s="232" t="s">
        <v>243</v>
      </c>
    </row>
    <row r="381" spans="1:3" ht="13.5" customHeight="1" thickBot="1">
      <c r="A381" s="290" t="s">
        <v>167</v>
      </c>
      <c r="B381" s="233" t="s">
        <v>168</v>
      </c>
      <c r="C381" s="234" t="s">
        <v>203</v>
      </c>
    </row>
    <row r="382" spans="1:3" ht="13.5" customHeight="1">
      <c r="A382" s="286"/>
      <c r="B382" s="233" t="s">
        <v>170</v>
      </c>
      <c r="C382" s="234" t="s">
        <v>244</v>
      </c>
    </row>
    <row r="383" spans="1:3" ht="13.5" customHeight="1">
      <c r="A383" s="286"/>
      <c r="B383" s="233" t="s">
        <v>209</v>
      </c>
      <c r="C383" s="235">
        <v>2</v>
      </c>
    </row>
    <row r="384" spans="1:3" ht="13.5" customHeight="1" thickBot="1">
      <c r="A384" s="287"/>
      <c r="B384" s="236" t="s">
        <v>210</v>
      </c>
      <c r="C384" s="254">
        <v>174762</v>
      </c>
    </row>
    <row r="387" ht="15.75">
      <c r="A387" t="s">
        <v>171</v>
      </c>
    </row>
    <row r="389" spans="1:7" ht="18" customHeight="1" thickBot="1">
      <c r="A389" s="291" t="s">
        <v>99</v>
      </c>
      <c r="B389" s="292"/>
      <c r="C389" s="292"/>
      <c r="D389" s="292"/>
      <c r="E389" s="292"/>
      <c r="F389" s="292"/>
      <c r="G389" s="292"/>
    </row>
    <row r="390" spans="1:7" ht="13.5" customHeight="1">
      <c r="A390" s="165"/>
      <c r="B390" s="311" t="s">
        <v>211</v>
      </c>
      <c r="C390" s="312"/>
      <c r="D390" s="312"/>
      <c r="E390" s="312"/>
      <c r="F390" s="312"/>
      <c r="G390" s="297"/>
    </row>
    <row r="391" spans="1:7" ht="15" customHeight="1">
      <c r="A391" s="167"/>
      <c r="B391" s="313" t="s">
        <v>178</v>
      </c>
      <c r="C391" s="314"/>
      <c r="D391" s="315" t="s">
        <v>179</v>
      </c>
      <c r="E391" s="314"/>
      <c r="F391" s="316" t="s">
        <v>186</v>
      </c>
      <c r="G391" s="317"/>
    </row>
    <row r="392" spans="1:7" ht="15" customHeight="1" thickBot="1">
      <c r="A392" s="168"/>
      <c r="B392" s="255" t="s">
        <v>177</v>
      </c>
      <c r="C392" s="256" t="s">
        <v>181</v>
      </c>
      <c r="D392" s="256" t="s">
        <v>177</v>
      </c>
      <c r="E392" s="256" t="s">
        <v>181</v>
      </c>
      <c r="F392" s="256" t="s">
        <v>177</v>
      </c>
      <c r="G392" s="257" t="s">
        <v>181</v>
      </c>
    </row>
    <row r="393" spans="1:7" ht="58.5" customHeight="1" thickBot="1">
      <c r="A393" s="258" t="s">
        <v>245</v>
      </c>
      <c r="B393" s="259">
        <v>9427</v>
      </c>
      <c r="C393" s="260">
        <v>1</v>
      </c>
      <c r="D393" s="261">
        <v>0</v>
      </c>
      <c r="E393" s="260">
        <v>0</v>
      </c>
      <c r="F393" s="261">
        <v>9427</v>
      </c>
      <c r="G393" s="262">
        <v>1</v>
      </c>
    </row>
    <row r="395" spans="1:6" ht="28.5" customHeight="1" thickBot="1">
      <c r="A395" s="291" t="s">
        <v>102</v>
      </c>
      <c r="B395" s="292"/>
      <c r="C395" s="292"/>
      <c r="D395" s="292"/>
      <c r="E395" s="292"/>
      <c r="F395" s="292"/>
    </row>
    <row r="396" spans="1:6" ht="34.5" customHeight="1" thickBot="1">
      <c r="A396" s="169"/>
      <c r="B396" s="166"/>
      <c r="C396" s="154"/>
      <c r="D396" s="302" t="s">
        <v>172</v>
      </c>
      <c r="E396" s="303"/>
      <c r="F396" s="304" t="s">
        <v>186</v>
      </c>
    </row>
    <row r="397" spans="1:6" ht="48.75" customHeight="1" thickBot="1">
      <c r="A397" s="156"/>
      <c r="B397" s="153"/>
      <c r="C397" s="170"/>
      <c r="D397" s="255" t="s">
        <v>184</v>
      </c>
      <c r="E397" s="256" t="s">
        <v>185</v>
      </c>
      <c r="F397" s="305"/>
    </row>
    <row r="398" spans="1:6" ht="13.5" customHeight="1">
      <c r="A398" s="306" t="s">
        <v>246</v>
      </c>
      <c r="B398" s="308" t="s">
        <v>247</v>
      </c>
      <c r="C398" s="241" t="s">
        <v>214</v>
      </c>
      <c r="D398" s="242">
        <v>3717</v>
      </c>
      <c r="E398" s="243">
        <v>3911</v>
      </c>
      <c r="F398" s="244">
        <v>7628</v>
      </c>
    </row>
    <row r="399" spans="1:6" ht="24" customHeight="1">
      <c r="A399" s="286"/>
      <c r="B399" s="309"/>
      <c r="C399" s="263" t="s">
        <v>248</v>
      </c>
      <c r="D399" s="264">
        <v>0.48728369166229685</v>
      </c>
      <c r="E399" s="265">
        <v>0.5127163083377032</v>
      </c>
      <c r="F399" s="266">
        <v>1</v>
      </c>
    </row>
    <row r="400" spans="1:6" ht="13.5" customHeight="1">
      <c r="A400" s="286"/>
      <c r="B400" s="310" t="s">
        <v>249</v>
      </c>
      <c r="C400" s="267" t="s">
        <v>214</v>
      </c>
      <c r="D400" s="268">
        <v>800</v>
      </c>
      <c r="E400" s="269">
        <v>999</v>
      </c>
      <c r="F400" s="270">
        <v>1799</v>
      </c>
    </row>
    <row r="401" spans="1:6" ht="24" customHeight="1">
      <c r="A401" s="307"/>
      <c r="B401" s="309"/>
      <c r="C401" s="263" t="s">
        <v>248</v>
      </c>
      <c r="D401" s="264">
        <v>0.44469149527515284</v>
      </c>
      <c r="E401" s="265">
        <v>0.5553085047248472</v>
      </c>
      <c r="F401" s="266">
        <v>1</v>
      </c>
    </row>
    <row r="402" spans="1:6" ht="13.5" customHeight="1" thickBot="1">
      <c r="A402" s="299" t="s">
        <v>186</v>
      </c>
      <c r="B402" s="300"/>
      <c r="C402" s="267" t="s">
        <v>214</v>
      </c>
      <c r="D402" s="268">
        <v>4517</v>
      </c>
      <c r="E402" s="269">
        <v>4910</v>
      </c>
      <c r="F402" s="270">
        <v>9427</v>
      </c>
    </row>
    <row r="403" spans="1:6" ht="24" customHeight="1" thickBot="1">
      <c r="A403" s="287"/>
      <c r="B403" s="294"/>
      <c r="C403" s="236" t="s">
        <v>248</v>
      </c>
      <c r="D403" s="271">
        <v>0.4791556168452318</v>
      </c>
      <c r="E403" s="272">
        <v>0.5208443831547682</v>
      </c>
      <c r="F403" s="273">
        <v>1</v>
      </c>
    </row>
    <row r="406" ht="15.75">
      <c r="A406" t="s">
        <v>250</v>
      </c>
    </row>
    <row r="409" ht="16.5">
      <c r="A409" t="s">
        <v>98</v>
      </c>
    </row>
    <row r="411" spans="1:3" ht="18" customHeight="1" thickBot="1">
      <c r="A411" s="295" t="s">
        <v>90</v>
      </c>
      <c r="B411" s="294"/>
      <c r="C411" s="294"/>
    </row>
    <row r="412" spans="1:3" ht="13.5" customHeight="1">
      <c r="A412" s="296" t="s">
        <v>145</v>
      </c>
      <c r="B412" s="297"/>
      <c r="C412" s="231" t="s">
        <v>251</v>
      </c>
    </row>
    <row r="413" spans="1:3" ht="13.5" customHeight="1">
      <c r="A413" s="288" t="s">
        <v>147</v>
      </c>
      <c r="B413" s="289"/>
      <c r="C413" s="232" t="s">
        <v>148</v>
      </c>
    </row>
    <row r="414" spans="1:3" ht="58.5" customHeight="1">
      <c r="A414" s="298" t="s">
        <v>149</v>
      </c>
      <c r="B414" s="233" t="s">
        <v>150</v>
      </c>
      <c r="C414" s="234" t="s">
        <v>151</v>
      </c>
    </row>
    <row r="415" spans="1:3" ht="13.5" customHeight="1">
      <c r="A415" s="286"/>
      <c r="B415" s="233" t="s">
        <v>152</v>
      </c>
      <c r="C415" s="232" t="s">
        <v>153</v>
      </c>
    </row>
    <row r="416" spans="1:3" ht="13.5" customHeight="1">
      <c r="A416" s="286"/>
      <c r="B416" s="233" t="s">
        <v>154</v>
      </c>
      <c r="C416" s="232" t="s">
        <v>155</v>
      </c>
    </row>
    <row r="417" spans="1:3" ht="24" customHeight="1">
      <c r="A417" s="286"/>
      <c r="B417" s="233" t="s">
        <v>156</v>
      </c>
      <c r="C417" s="232" t="s">
        <v>201</v>
      </c>
    </row>
    <row r="418" spans="1:3" ht="13.5" customHeight="1">
      <c r="A418" s="286"/>
      <c r="B418" s="233" t="s">
        <v>158</v>
      </c>
      <c r="C418" s="232" t="s">
        <v>157</v>
      </c>
    </row>
    <row r="419" spans="1:3" ht="24" customHeight="1">
      <c r="A419" s="286"/>
      <c r="B419" s="233" t="s">
        <v>159</v>
      </c>
      <c r="C419" s="235">
        <v>9427</v>
      </c>
    </row>
    <row r="420" spans="1:3" ht="24" customHeight="1">
      <c r="A420" s="298" t="s">
        <v>160</v>
      </c>
      <c r="B420" s="233" t="s">
        <v>161</v>
      </c>
      <c r="C420" s="232" t="s">
        <v>162</v>
      </c>
    </row>
    <row r="421" spans="1:3" ht="48" customHeight="1">
      <c r="A421" s="286"/>
      <c r="B421" s="233" t="s">
        <v>163</v>
      </c>
      <c r="C421" s="232" t="s">
        <v>206</v>
      </c>
    </row>
    <row r="422" spans="1:3" ht="58.5" customHeight="1">
      <c r="A422" s="288" t="s">
        <v>165</v>
      </c>
      <c r="B422" s="289"/>
      <c r="C422" s="232" t="s">
        <v>243</v>
      </c>
    </row>
    <row r="423" spans="1:3" ht="13.5" customHeight="1" thickBot="1">
      <c r="A423" s="290" t="s">
        <v>167</v>
      </c>
      <c r="B423" s="233" t="s">
        <v>168</v>
      </c>
      <c r="C423" s="234" t="s">
        <v>169</v>
      </c>
    </row>
    <row r="424" spans="1:3" ht="13.5" customHeight="1">
      <c r="A424" s="286"/>
      <c r="B424" s="233" t="s">
        <v>170</v>
      </c>
      <c r="C424" s="234" t="s">
        <v>224</v>
      </c>
    </row>
    <row r="425" spans="1:3" ht="13.5" customHeight="1">
      <c r="A425" s="286"/>
      <c r="B425" s="233" t="s">
        <v>209</v>
      </c>
      <c r="C425" s="235">
        <v>2</v>
      </c>
    </row>
    <row r="426" spans="1:3" ht="13.5" customHeight="1" thickBot="1">
      <c r="A426" s="287"/>
      <c r="B426" s="236" t="s">
        <v>210</v>
      </c>
      <c r="C426" s="254">
        <v>174762</v>
      </c>
    </row>
    <row r="429" ht="15.75">
      <c r="A429" t="s">
        <v>171</v>
      </c>
    </row>
    <row r="431" spans="1:7" ht="18" customHeight="1" thickBot="1">
      <c r="A431" s="291" t="s">
        <v>99</v>
      </c>
      <c r="B431" s="292"/>
      <c r="C431" s="292"/>
      <c r="D431" s="292"/>
      <c r="E431" s="292"/>
      <c r="F431" s="292"/>
      <c r="G431" s="292"/>
    </row>
    <row r="432" spans="1:7" ht="13.5" customHeight="1">
      <c r="A432" s="165"/>
      <c r="B432" s="311" t="s">
        <v>211</v>
      </c>
      <c r="C432" s="312"/>
      <c r="D432" s="312"/>
      <c r="E432" s="312"/>
      <c r="F432" s="312"/>
      <c r="G432" s="297"/>
    </row>
    <row r="433" spans="1:7" ht="15" customHeight="1">
      <c r="A433" s="167"/>
      <c r="B433" s="313" t="s">
        <v>178</v>
      </c>
      <c r="C433" s="314"/>
      <c r="D433" s="315" t="s">
        <v>179</v>
      </c>
      <c r="E433" s="314"/>
      <c r="F433" s="316" t="s">
        <v>186</v>
      </c>
      <c r="G433" s="317"/>
    </row>
    <row r="434" spans="1:7" ht="15" customHeight="1" thickBot="1">
      <c r="A434" s="168"/>
      <c r="B434" s="255" t="s">
        <v>177</v>
      </c>
      <c r="C434" s="256" t="s">
        <v>181</v>
      </c>
      <c r="D434" s="256" t="s">
        <v>177</v>
      </c>
      <c r="E434" s="256" t="s">
        <v>181</v>
      </c>
      <c r="F434" s="256" t="s">
        <v>177</v>
      </c>
      <c r="G434" s="257" t="s">
        <v>181</v>
      </c>
    </row>
    <row r="435" spans="1:7" ht="58.5" customHeight="1" thickBot="1">
      <c r="A435" s="258" t="s">
        <v>245</v>
      </c>
      <c r="B435" s="274">
        <v>42858899.99923673</v>
      </c>
      <c r="C435" s="260">
        <v>0.9999999999999968</v>
      </c>
      <c r="D435" s="275">
        <v>1.4156103134155273E-07</v>
      </c>
      <c r="E435" s="276">
        <v>3.3029553101939923E-15</v>
      </c>
      <c r="F435" s="275">
        <v>42858899.999236874</v>
      </c>
      <c r="G435" s="262">
        <v>1</v>
      </c>
    </row>
    <row r="436" spans="1:7" ht="24.75" customHeight="1">
      <c r="A436" s="301" t="s">
        <v>220</v>
      </c>
      <c r="B436" s="292"/>
      <c r="C436" s="292"/>
      <c r="D436" s="292"/>
      <c r="E436" s="292"/>
      <c r="F436" s="292"/>
      <c r="G436" s="292"/>
    </row>
    <row r="438" spans="1:6" ht="28.5" customHeight="1" thickBot="1">
      <c r="A438" s="291" t="s">
        <v>102</v>
      </c>
      <c r="B438" s="292"/>
      <c r="C438" s="292"/>
      <c r="D438" s="292"/>
      <c r="E438" s="292"/>
      <c r="F438" s="292"/>
    </row>
    <row r="439" spans="1:6" ht="34.5" customHeight="1" thickBot="1">
      <c r="A439" s="169"/>
      <c r="B439" s="166"/>
      <c r="C439" s="154"/>
      <c r="D439" s="302" t="s">
        <v>172</v>
      </c>
      <c r="E439" s="303"/>
      <c r="F439" s="304" t="s">
        <v>186</v>
      </c>
    </row>
    <row r="440" spans="1:6" ht="48.75" customHeight="1" thickBot="1">
      <c r="A440" s="156"/>
      <c r="B440" s="153"/>
      <c r="C440" s="170"/>
      <c r="D440" s="255" t="s">
        <v>184</v>
      </c>
      <c r="E440" s="256" t="s">
        <v>185</v>
      </c>
      <c r="F440" s="305"/>
    </row>
    <row r="441" spans="1:6" ht="13.5" customHeight="1">
      <c r="A441" s="306" t="s">
        <v>246</v>
      </c>
      <c r="B441" s="308" t="s">
        <v>247</v>
      </c>
      <c r="C441" s="241" t="s">
        <v>214</v>
      </c>
      <c r="D441" s="242">
        <v>15045308</v>
      </c>
      <c r="E441" s="243">
        <v>19764342</v>
      </c>
      <c r="F441" s="244">
        <v>34809650</v>
      </c>
    </row>
    <row r="442" spans="1:6" ht="24" customHeight="1">
      <c r="A442" s="286"/>
      <c r="B442" s="309"/>
      <c r="C442" s="263" t="s">
        <v>248</v>
      </c>
      <c r="D442" s="264">
        <v>0.4322165836197721</v>
      </c>
      <c r="E442" s="265">
        <v>0.5677834163802279</v>
      </c>
      <c r="F442" s="266">
        <v>1</v>
      </c>
    </row>
    <row r="443" spans="1:6" ht="13.5" customHeight="1">
      <c r="A443" s="286"/>
      <c r="B443" s="310" t="s">
        <v>249</v>
      </c>
      <c r="C443" s="267" t="s">
        <v>214</v>
      </c>
      <c r="D443" s="268">
        <v>3204184</v>
      </c>
      <c r="E443" s="269">
        <v>4845067</v>
      </c>
      <c r="F443" s="270">
        <v>8049251</v>
      </c>
    </row>
    <row r="444" spans="1:6" ht="24" customHeight="1">
      <c r="A444" s="307"/>
      <c r="B444" s="309"/>
      <c r="C444" s="263" t="s">
        <v>248</v>
      </c>
      <c r="D444" s="264">
        <v>0.39807231753612854</v>
      </c>
      <c r="E444" s="265">
        <v>0.6019276824638715</v>
      </c>
      <c r="F444" s="266">
        <v>1</v>
      </c>
    </row>
    <row r="445" spans="1:6" ht="13.5" customHeight="1" thickBot="1">
      <c r="A445" s="299" t="s">
        <v>186</v>
      </c>
      <c r="B445" s="300"/>
      <c r="C445" s="267" t="s">
        <v>214</v>
      </c>
      <c r="D445" s="268">
        <v>18249492</v>
      </c>
      <c r="E445" s="269">
        <v>24609409</v>
      </c>
      <c r="F445" s="270">
        <v>42858901</v>
      </c>
    </row>
    <row r="446" spans="1:6" ht="24" customHeight="1" thickBot="1">
      <c r="A446" s="287"/>
      <c r="B446" s="294"/>
      <c r="C446" s="236" t="s">
        <v>248</v>
      </c>
      <c r="D446" s="271">
        <v>0.42580401210007696</v>
      </c>
      <c r="E446" s="272">
        <v>0.5741959878999231</v>
      </c>
      <c r="F446" s="273">
        <v>1</v>
      </c>
    </row>
    <row r="449" ht="15.75">
      <c r="A449" t="s">
        <v>252</v>
      </c>
    </row>
    <row r="452" ht="16.5">
      <c r="A452" t="s">
        <v>98</v>
      </c>
    </row>
    <row r="454" spans="1:3" ht="18" customHeight="1" thickBot="1">
      <c r="A454" s="295" t="s">
        <v>90</v>
      </c>
      <c r="B454" s="294"/>
      <c r="C454" s="294"/>
    </row>
    <row r="455" spans="1:3" ht="13.5" customHeight="1">
      <c r="A455" s="296" t="s">
        <v>145</v>
      </c>
      <c r="B455" s="297"/>
      <c r="C455" s="231" t="s">
        <v>253</v>
      </c>
    </row>
    <row r="456" spans="1:3" ht="13.5" customHeight="1">
      <c r="A456" s="288" t="s">
        <v>147</v>
      </c>
      <c r="B456" s="289"/>
      <c r="C456" s="232" t="s">
        <v>148</v>
      </c>
    </row>
    <row r="457" spans="1:3" ht="58.5" customHeight="1">
      <c r="A457" s="298" t="s">
        <v>149</v>
      </c>
      <c r="B457" s="233" t="s">
        <v>150</v>
      </c>
      <c r="C457" s="234" t="s">
        <v>151</v>
      </c>
    </row>
    <row r="458" spans="1:3" ht="13.5" customHeight="1">
      <c r="A458" s="286"/>
      <c r="B458" s="233" t="s">
        <v>152</v>
      </c>
      <c r="C458" s="232" t="s">
        <v>153</v>
      </c>
    </row>
    <row r="459" spans="1:3" ht="13.5" customHeight="1">
      <c r="A459" s="286"/>
      <c r="B459" s="233" t="s">
        <v>154</v>
      </c>
      <c r="C459" s="232" t="s">
        <v>155</v>
      </c>
    </row>
    <row r="460" spans="1:3" ht="13.5" customHeight="1">
      <c r="A460" s="286"/>
      <c r="B460" s="233" t="s">
        <v>156</v>
      </c>
      <c r="C460" s="232" t="s">
        <v>157</v>
      </c>
    </row>
    <row r="461" spans="1:3" ht="13.5" customHeight="1">
      <c r="A461" s="286"/>
      <c r="B461" s="233" t="s">
        <v>158</v>
      </c>
      <c r="C461" s="232" t="s">
        <v>157</v>
      </c>
    </row>
    <row r="462" spans="1:3" ht="24" customHeight="1">
      <c r="A462" s="286"/>
      <c r="B462" s="233" t="s">
        <v>159</v>
      </c>
      <c r="C462" s="235">
        <v>9427</v>
      </c>
    </row>
    <row r="463" spans="1:3" ht="24" customHeight="1">
      <c r="A463" s="298" t="s">
        <v>160</v>
      </c>
      <c r="B463" s="233" t="s">
        <v>161</v>
      </c>
      <c r="C463" s="232" t="s">
        <v>162</v>
      </c>
    </row>
    <row r="464" spans="1:3" ht="48" customHeight="1">
      <c r="A464" s="286"/>
      <c r="B464" s="233" t="s">
        <v>163</v>
      </c>
      <c r="C464" s="232" t="s">
        <v>206</v>
      </c>
    </row>
    <row r="465" spans="1:3" ht="58.5" customHeight="1">
      <c r="A465" s="288" t="s">
        <v>165</v>
      </c>
      <c r="B465" s="289"/>
      <c r="C465" s="232" t="s">
        <v>254</v>
      </c>
    </row>
    <row r="466" spans="1:3" ht="13.5" customHeight="1" thickBot="1">
      <c r="A466" s="290" t="s">
        <v>167</v>
      </c>
      <c r="B466" s="233" t="s">
        <v>168</v>
      </c>
      <c r="C466" s="234" t="s">
        <v>169</v>
      </c>
    </row>
    <row r="467" spans="1:3" ht="13.5" customHeight="1">
      <c r="A467" s="286"/>
      <c r="B467" s="233" t="s">
        <v>170</v>
      </c>
      <c r="C467" s="234" t="s">
        <v>224</v>
      </c>
    </row>
    <row r="468" spans="1:3" ht="13.5" customHeight="1">
      <c r="A468" s="286"/>
      <c r="B468" s="233" t="s">
        <v>209</v>
      </c>
      <c r="C468" s="235">
        <v>2</v>
      </c>
    </row>
    <row r="469" spans="1:3" ht="13.5" customHeight="1" thickBot="1">
      <c r="A469" s="287"/>
      <c r="B469" s="236" t="s">
        <v>210</v>
      </c>
      <c r="C469" s="254">
        <v>174762</v>
      </c>
    </row>
    <row r="472" ht="15.75">
      <c r="A472" t="s">
        <v>171</v>
      </c>
    </row>
    <row r="474" spans="1:7" ht="18" customHeight="1" thickBot="1">
      <c r="A474" s="291" t="s">
        <v>99</v>
      </c>
      <c r="B474" s="292"/>
      <c r="C474" s="292"/>
      <c r="D474" s="292"/>
      <c r="E474" s="292"/>
      <c r="F474" s="292"/>
      <c r="G474" s="292"/>
    </row>
    <row r="475" spans="1:7" ht="13.5" customHeight="1">
      <c r="A475" s="165"/>
      <c r="B475" s="311" t="s">
        <v>211</v>
      </c>
      <c r="C475" s="312"/>
      <c r="D475" s="312"/>
      <c r="E475" s="312"/>
      <c r="F475" s="312"/>
      <c r="G475" s="297"/>
    </row>
    <row r="476" spans="1:7" ht="15" customHeight="1">
      <c r="A476" s="167"/>
      <c r="B476" s="313" t="s">
        <v>178</v>
      </c>
      <c r="C476" s="314"/>
      <c r="D476" s="315" t="s">
        <v>179</v>
      </c>
      <c r="E476" s="314"/>
      <c r="F476" s="316" t="s">
        <v>186</v>
      </c>
      <c r="G476" s="317"/>
    </row>
    <row r="477" spans="1:7" ht="15" customHeight="1" thickBot="1">
      <c r="A477" s="168"/>
      <c r="B477" s="255" t="s">
        <v>177</v>
      </c>
      <c r="C477" s="256" t="s">
        <v>181</v>
      </c>
      <c r="D477" s="256" t="s">
        <v>177</v>
      </c>
      <c r="E477" s="256" t="s">
        <v>181</v>
      </c>
      <c r="F477" s="256" t="s">
        <v>177</v>
      </c>
      <c r="G477" s="257" t="s">
        <v>181</v>
      </c>
    </row>
    <row r="478" spans="1:7" ht="58.5" customHeight="1" thickBot="1">
      <c r="A478" s="258" t="s">
        <v>255</v>
      </c>
      <c r="B478" s="259">
        <v>9427</v>
      </c>
      <c r="C478" s="260">
        <v>1</v>
      </c>
      <c r="D478" s="261">
        <v>0</v>
      </c>
      <c r="E478" s="260">
        <v>0</v>
      </c>
      <c r="F478" s="261">
        <v>9427</v>
      </c>
      <c r="G478" s="262">
        <v>1</v>
      </c>
    </row>
    <row r="480" spans="1:6" ht="28.5" customHeight="1" thickBot="1">
      <c r="A480" s="291" t="s">
        <v>103</v>
      </c>
      <c r="B480" s="292"/>
      <c r="C480" s="292"/>
      <c r="D480" s="292"/>
      <c r="E480" s="292"/>
      <c r="F480" s="292"/>
    </row>
    <row r="481" spans="1:6" ht="34.5" customHeight="1" thickBot="1">
      <c r="A481" s="169"/>
      <c r="B481" s="166"/>
      <c r="C481" s="154"/>
      <c r="D481" s="302" t="s">
        <v>172</v>
      </c>
      <c r="E481" s="303"/>
      <c r="F481" s="304" t="s">
        <v>186</v>
      </c>
    </row>
    <row r="482" spans="1:6" ht="48.75" customHeight="1" thickBot="1">
      <c r="A482" s="156"/>
      <c r="B482" s="153"/>
      <c r="C482" s="170"/>
      <c r="D482" s="255" t="s">
        <v>184</v>
      </c>
      <c r="E482" s="256" t="s">
        <v>185</v>
      </c>
      <c r="F482" s="305"/>
    </row>
    <row r="483" spans="1:6" ht="13.5" customHeight="1">
      <c r="A483" s="306" t="s">
        <v>256</v>
      </c>
      <c r="B483" s="308" t="s">
        <v>257</v>
      </c>
      <c r="C483" s="241" t="s">
        <v>214</v>
      </c>
      <c r="D483" s="242">
        <v>955</v>
      </c>
      <c r="E483" s="243">
        <v>1314</v>
      </c>
      <c r="F483" s="244">
        <v>2269</v>
      </c>
    </row>
    <row r="484" spans="1:6" ht="24" customHeight="1">
      <c r="A484" s="286"/>
      <c r="B484" s="309"/>
      <c r="C484" s="263" t="s">
        <v>258</v>
      </c>
      <c r="D484" s="264">
        <v>0.42089026002644336</v>
      </c>
      <c r="E484" s="265">
        <v>0.5791097399735566</v>
      </c>
      <c r="F484" s="266">
        <v>1</v>
      </c>
    </row>
    <row r="485" spans="1:6" ht="13.5" customHeight="1">
      <c r="A485" s="286"/>
      <c r="B485" s="310" t="s">
        <v>259</v>
      </c>
      <c r="C485" s="267" t="s">
        <v>214</v>
      </c>
      <c r="D485" s="268">
        <v>368</v>
      </c>
      <c r="E485" s="269">
        <v>590</v>
      </c>
      <c r="F485" s="270">
        <v>958</v>
      </c>
    </row>
    <row r="486" spans="1:6" ht="24" customHeight="1">
      <c r="A486" s="286"/>
      <c r="B486" s="309"/>
      <c r="C486" s="263" t="s">
        <v>258</v>
      </c>
      <c r="D486" s="264">
        <v>0.38413361169102295</v>
      </c>
      <c r="E486" s="265">
        <v>0.615866388308977</v>
      </c>
      <c r="F486" s="266">
        <v>1</v>
      </c>
    </row>
    <row r="487" spans="1:6" ht="13.5" customHeight="1">
      <c r="A487" s="286"/>
      <c r="B487" s="310" t="s">
        <v>260</v>
      </c>
      <c r="C487" s="267" t="s">
        <v>214</v>
      </c>
      <c r="D487" s="268">
        <v>1365</v>
      </c>
      <c r="E487" s="269">
        <v>1519</v>
      </c>
      <c r="F487" s="270">
        <v>2884</v>
      </c>
    </row>
    <row r="488" spans="1:6" ht="24" customHeight="1">
      <c r="A488" s="286"/>
      <c r="B488" s="309"/>
      <c r="C488" s="263" t="s">
        <v>258</v>
      </c>
      <c r="D488" s="264">
        <v>0.4733009708737864</v>
      </c>
      <c r="E488" s="265">
        <v>0.5266990291262136</v>
      </c>
      <c r="F488" s="266">
        <v>1</v>
      </c>
    </row>
    <row r="489" spans="1:6" ht="13.5" customHeight="1">
      <c r="A489" s="286"/>
      <c r="B489" s="310" t="s">
        <v>261</v>
      </c>
      <c r="C489" s="267" t="s">
        <v>214</v>
      </c>
      <c r="D489" s="268">
        <v>640</v>
      </c>
      <c r="E489" s="269">
        <v>638</v>
      </c>
      <c r="F489" s="270">
        <v>1278</v>
      </c>
    </row>
    <row r="490" spans="1:6" ht="24" customHeight="1">
      <c r="A490" s="286"/>
      <c r="B490" s="309"/>
      <c r="C490" s="263" t="s">
        <v>258</v>
      </c>
      <c r="D490" s="264">
        <v>0.5007824726134585</v>
      </c>
      <c r="E490" s="265">
        <v>0.4992175273865415</v>
      </c>
      <c r="F490" s="266">
        <v>1</v>
      </c>
    </row>
    <row r="491" spans="1:6" ht="13.5" customHeight="1">
      <c r="A491" s="286"/>
      <c r="B491" s="310" t="s">
        <v>262</v>
      </c>
      <c r="C491" s="267" t="s">
        <v>214</v>
      </c>
      <c r="D491" s="268">
        <v>1182</v>
      </c>
      <c r="E491" s="269">
        <v>832</v>
      </c>
      <c r="F491" s="270">
        <v>2014</v>
      </c>
    </row>
    <row r="492" spans="1:6" ht="24" customHeight="1">
      <c r="A492" s="286"/>
      <c r="B492" s="309"/>
      <c r="C492" s="263" t="s">
        <v>258</v>
      </c>
      <c r="D492" s="264">
        <v>0.5868917576961271</v>
      </c>
      <c r="E492" s="265">
        <v>0.4131082423038729</v>
      </c>
      <c r="F492" s="266">
        <v>1</v>
      </c>
    </row>
    <row r="493" spans="1:6" ht="13.5" customHeight="1">
      <c r="A493" s="286"/>
      <c r="B493" s="310" t="s">
        <v>263</v>
      </c>
      <c r="C493" s="267" t="s">
        <v>214</v>
      </c>
      <c r="D493" s="268">
        <v>7</v>
      </c>
      <c r="E493" s="269">
        <v>17</v>
      </c>
      <c r="F493" s="270">
        <v>24</v>
      </c>
    </row>
    <row r="494" spans="1:6" ht="24" customHeight="1">
      <c r="A494" s="307"/>
      <c r="B494" s="309"/>
      <c r="C494" s="263" t="s">
        <v>258</v>
      </c>
      <c r="D494" s="264">
        <v>0.2916666666666667</v>
      </c>
      <c r="E494" s="265">
        <v>0.7083333333333333</v>
      </c>
      <c r="F494" s="266">
        <v>1</v>
      </c>
    </row>
    <row r="495" spans="1:6" ht="13.5" customHeight="1" thickBot="1">
      <c r="A495" s="299" t="s">
        <v>186</v>
      </c>
      <c r="B495" s="300"/>
      <c r="C495" s="267" t="s">
        <v>214</v>
      </c>
      <c r="D495" s="268">
        <v>4517</v>
      </c>
      <c r="E495" s="269">
        <v>4910</v>
      </c>
      <c r="F495" s="270">
        <v>9427</v>
      </c>
    </row>
    <row r="496" spans="1:6" ht="24" customHeight="1" thickBot="1">
      <c r="A496" s="287"/>
      <c r="B496" s="294"/>
      <c r="C496" s="236" t="s">
        <v>258</v>
      </c>
      <c r="D496" s="271">
        <v>0.4791556168452318</v>
      </c>
      <c r="E496" s="272">
        <v>0.5208443831547682</v>
      </c>
      <c r="F496" s="273">
        <v>1</v>
      </c>
    </row>
    <row r="499" ht="15.75">
      <c r="A499" t="s">
        <v>264</v>
      </c>
    </row>
    <row r="502" ht="16.5">
      <c r="A502" t="s">
        <v>98</v>
      </c>
    </row>
    <row r="504" spans="1:3" ht="18" customHeight="1" thickBot="1">
      <c r="A504" s="295" t="s">
        <v>90</v>
      </c>
      <c r="B504" s="294"/>
      <c r="C504" s="294"/>
    </row>
    <row r="505" spans="1:3" ht="13.5" customHeight="1">
      <c r="A505" s="296" t="s">
        <v>145</v>
      </c>
      <c r="B505" s="297"/>
      <c r="C505" s="231" t="s">
        <v>265</v>
      </c>
    </row>
    <row r="506" spans="1:3" ht="13.5" customHeight="1">
      <c r="A506" s="288" t="s">
        <v>147</v>
      </c>
      <c r="B506" s="289"/>
      <c r="C506" s="232" t="s">
        <v>148</v>
      </c>
    </row>
    <row r="507" spans="1:3" ht="58.5" customHeight="1">
      <c r="A507" s="298" t="s">
        <v>149</v>
      </c>
      <c r="B507" s="233" t="s">
        <v>150</v>
      </c>
      <c r="C507" s="234" t="s">
        <v>151</v>
      </c>
    </row>
    <row r="508" spans="1:3" ht="13.5" customHeight="1">
      <c r="A508" s="286"/>
      <c r="B508" s="233" t="s">
        <v>152</v>
      </c>
      <c r="C508" s="232" t="s">
        <v>153</v>
      </c>
    </row>
    <row r="509" spans="1:3" ht="13.5" customHeight="1">
      <c r="A509" s="286"/>
      <c r="B509" s="233" t="s">
        <v>154</v>
      </c>
      <c r="C509" s="232" t="s">
        <v>155</v>
      </c>
    </row>
    <row r="510" spans="1:3" ht="24" customHeight="1">
      <c r="A510" s="286"/>
      <c r="B510" s="233" t="s">
        <v>156</v>
      </c>
      <c r="C510" s="232" t="s">
        <v>201</v>
      </c>
    </row>
    <row r="511" spans="1:3" ht="13.5" customHeight="1">
      <c r="A511" s="286"/>
      <c r="B511" s="233" t="s">
        <v>158</v>
      </c>
      <c r="C511" s="232" t="s">
        <v>157</v>
      </c>
    </row>
    <row r="512" spans="1:3" ht="24" customHeight="1">
      <c r="A512" s="286"/>
      <c r="B512" s="233" t="s">
        <v>159</v>
      </c>
      <c r="C512" s="235">
        <v>9427</v>
      </c>
    </row>
    <row r="513" spans="1:3" ht="24" customHeight="1">
      <c r="A513" s="298" t="s">
        <v>160</v>
      </c>
      <c r="B513" s="233" t="s">
        <v>161</v>
      </c>
      <c r="C513" s="232" t="s">
        <v>162</v>
      </c>
    </row>
    <row r="514" spans="1:3" ht="48" customHeight="1">
      <c r="A514" s="286"/>
      <c r="B514" s="233" t="s">
        <v>163</v>
      </c>
      <c r="C514" s="232" t="s">
        <v>206</v>
      </c>
    </row>
    <row r="515" spans="1:3" ht="58.5" customHeight="1">
      <c r="A515" s="288" t="s">
        <v>165</v>
      </c>
      <c r="B515" s="289"/>
      <c r="C515" s="232" t="s">
        <v>254</v>
      </c>
    </row>
    <row r="516" spans="1:3" ht="13.5" customHeight="1" thickBot="1">
      <c r="A516" s="290" t="s">
        <v>167</v>
      </c>
      <c r="B516" s="233" t="s">
        <v>168</v>
      </c>
      <c r="C516" s="234" t="s">
        <v>169</v>
      </c>
    </row>
    <row r="517" spans="1:3" ht="13.5" customHeight="1">
      <c r="A517" s="286"/>
      <c r="B517" s="233" t="s">
        <v>170</v>
      </c>
      <c r="C517" s="234" t="s">
        <v>224</v>
      </c>
    </row>
    <row r="518" spans="1:3" ht="13.5" customHeight="1">
      <c r="A518" s="286"/>
      <c r="B518" s="233" t="s">
        <v>209</v>
      </c>
      <c r="C518" s="235">
        <v>2</v>
      </c>
    </row>
    <row r="519" spans="1:3" ht="13.5" customHeight="1" thickBot="1">
      <c r="A519" s="287"/>
      <c r="B519" s="236" t="s">
        <v>210</v>
      </c>
      <c r="C519" s="254">
        <v>174762</v>
      </c>
    </row>
    <row r="522" ht="15.75">
      <c r="A522" t="s">
        <v>171</v>
      </c>
    </row>
    <row r="524" spans="1:7" ht="18" customHeight="1" thickBot="1">
      <c r="A524" s="291" t="s">
        <v>99</v>
      </c>
      <c r="B524" s="292"/>
      <c r="C524" s="292"/>
      <c r="D524" s="292"/>
      <c r="E524" s="292"/>
      <c r="F524" s="292"/>
      <c r="G524" s="292"/>
    </row>
    <row r="525" spans="1:7" ht="13.5" customHeight="1">
      <c r="A525" s="165"/>
      <c r="B525" s="311" t="s">
        <v>211</v>
      </c>
      <c r="C525" s="312"/>
      <c r="D525" s="312"/>
      <c r="E525" s="312"/>
      <c r="F525" s="312"/>
      <c r="G525" s="297"/>
    </row>
    <row r="526" spans="1:7" ht="15" customHeight="1">
      <c r="A526" s="167"/>
      <c r="B526" s="313" t="s">
        <v>178</v>
      </c>
      <c r="C526" s="314"/>
      <c r="D526" s="315" t="s">
        <v>179</v>
      </c>
      <c r="E526" s="314"/>
      <c r="F526" s="316" t="s">
        <v>186</v>
      </c>
      <c r="G526" s="317"/>
    </row>
    <row r="527" spans="1:7" ht="15" customHeight="1" thickBot="1">
      <c r="A527" s="168"/>
      <c r="B527" s="255" t="s">
        <v>177</v>
      </c>
      <c r="C527" s="256" t="s">
        <v>181</v>
      </c>
      <c r="D527" s="256" t="s">
        <v>177</v>
      </c>
      <c r="E527" s="256" t="s">
        <v>181</v>
      </c>
      <c r="F527" s="256" t="s">
        <v>177</v>
      </c>
      <c r="G527" s="257" t="s">
        <v>181</v>
      </c>
    </row>
    <row r="528" spans="1:7" ht="58.5" customHeight="1" thickBot="1">
      <c r="A528" s="258" t="s">
        <v>255</v>
      </c>
      <c r="B528" s="274">
        <v>42858899.99923675</v>
      </c>
      <c r="C528" s="260">
        <v>0.999999999999997</v>
      </c>
      <c r="D528" s="275">
        <v>1.2665987014770508E-07</v>
      </c>
      <c r="E528" s="276">
        <v>2.9552758038577828E-15</v>
      </c>
      <c r="F528" s="275">
        <v>42858899.999236874</v>
      </c>
      <c r="G528" s="262">
        <v>1</v>
      </c>
    </row>
    <row r="529" spans="1:7" ht="24.75" customHeight="1">
      <c r="A529" s="301" t="s">
        <v>220</v>
      </c>
      <c r="B529" s="292"/>
      <c r="C529" s="292"/>
      <c r="D529" s="292"/>
      <c r="E529" s="292"/>
      <c r="F529" s="292"/>
      <c r="G529" s="292"/>
    </row>
    <row r="531" spans="1:6" ht="28.5" customHeight="1" thickBot="1">
      <c r="A531" s="291" t="s">
        <v>103</v>
      </c>
      <c r="B531" s="292"/>
      <c r="C531" s="292"/>
      <c r="D531" s="292"/>
      <c r="E531" s="292"/>
      <c r="F531" s="292"/>
    </row>
    <row r="532" spans="1:6" ht="34.5" customHeight="1" thickBot="1">
      <c r="A532" s="169"/>
      <c r="B532" s="166"/>
      <c r="C532" s="154"/>
      <c r="D532" s="302" t="s">
        <v>172</v>
      </c>
      <c r="E532" s="303"/>
      <c r="F532" s="304" t="s">
        <v>186</v>
      </c>
    </row>
    <row r="533" spans="1:6" ht="48.75" customHeight="1" thickBot="1">
      <c r="A533" s="156"/>
      <c r="B533" s="153"/>
      <c r="C533" s="170"/>
      <c r="D533" s="255" t="s">
        <v>184</v>
      </c>
      <c r="E533" s="256" t="s">
        <v>185</v>
      </c>
      <c r="F533" s="305"/>
    </row>
    <row r="534" spans="1:6" ht="13.5" customHeight="1">
      <c r="A534" s="306" t="s">
        <v>256</v>
      </c>
      <c r="B534" s="308" t="s">
        <v>257</v>
      </c>
      <c r="C534" s="241" t="s">
        <v>214</v>
      </c>
      <c r="D534" s="242">
        <v>3969927</v>
      </c>
      <c r="E534" s="243">
        <v>6737994</v>
      </c>
      <c r="F534" s="244">
        <v>10707921</v>
      </c>
    </row>
    <row r="535" spans="1:6" ht="24" customHeight="1">
      <c r="A535" s="286"/>
      <c r="B535" s="309"/>
      <c r="C535" s="263" t="s">
        <v>258</v>
      </c>
      <c r="D535" s="264">
        <v>0.3707467584043625</v>
      </c>
      <c r="E535" s="265">
        <v>0.6292532415956376</v>
      </c>
      <c r="F535" s="266">
        <v>1</v>
      </c>
    </row>
    <row r="536" spans="1:6" ht="13.5" customHeight="1">
      <c r="A536" s="286"/>
      <c r="B536" s="310" t="s">
        <v>259</v>
      </c>
      <c r="C536" s="267" t="s">
        <v>214</v>
      </c>
      <c r="D536" s="268">
        <v>1713305</v>
      </c>
      <c r="E536" s="269">
        <v>3313714</v>
      </c>
      <c r="F536" s="270">
        <v>5027019</v>
      </c>
    </row>
    <row r="537" spans="1:6" ht="24" customHeight="1">
      <c r="A537" s="286"/>
      <c r="B537" s="309"/>
      <c r="C537" s="263" t="s">
        <v>258</v>
      </c>
      <c r="D537" s="264">
        <v>0.340819280770572</v>
      </c>
      <c r="E537" s="265">
        <v>0.659180719229428</v>
      </c>
      <c r="F537" s="266">
        <v>1</v>
      </c>
    </row>
    <row r="538" spans="1:6" ht="13.5" customHeight="1">
      <c r="A538" s="286"/>
      <c r="B538" s="310" t="s">
        <v>260</v>
      </c>
      <c r="C538" s="267" t="s">
        <v>214</v>
      </c>
      <c r="D538" s="268">
        <v>5505452</v>
      </c>
      <c r="E538" s="269">
        <v>7317633</v>
      </c>
      <c r="F538" s="270">
        <v>12823085</v>
      </c>
    </row>
    <row r="539" spans="1:6" ht="24" customHeight="1">
      <c r="A539" s="286"/>
      <c r="B539" s="309"/>
      <c r="C539" s="263" t="s">
        <v>258</v>
      </c>
      <c r="D539" s="264">
        <v>0.4293391176928173</v>
      </c>
      <c r="E539" s="265">
        <v>0.5706608823071827</v>
      </c>
      <c r="F539" s="266">
        <v>1</v>
      </c>
    </row>
    <row r="540" spans="1:6" ht="13.5" customHeight="1">
      <c r="A540" s="286"/>
      <c r="B540" s="310" t="s">
        <v>261</v>
      </c>
      <c r="C540" s="267" t="s">
        <v>214</v>
      </c>
      <c r="D540" s="268">
        <v>2603406</v>
      </c>
      <c r="E540" s="269">
        <v>3314476</v>
      </c>
      <c r="F540" s="270">
        <v>5917882</v>
      </c>
    </row>
    <row r="541" spans="1:6" ht="24" customHeight="1">
      <c r="A541" s="286"/>
      <c r="B541" s="309"/>
      <c r="C541" s="263" t="s">
        <v>258</v>
      </c>
      <c r="D541" s="264">
        <v>0.43992191801053143</v>
      </c>
      <c r="E541" s="265">
        <v>0.5600780819894685</v>
      </c>
      <c r="F541" s="266">
        <v>1</v>
      </c>
    </row>
    <row r="542" spans="1:6" ht="13.5" customHeight="1">
      <c r="A542" s="286"/>
      <c r="B542" s="310" t="s">
        <v>262</v>
      </c>
      <c r="C542" s="267" t="s">
        <v>214</v>
      </c>
      <c r="D542" s="268">
        <v>4430580</v>
      </c>
      <c r="E542" s="269">
        <v>3828369</v>
      </c>
      <c r="F542" s="270">
        <v>8258949</v>
      </c>
    </row>
    <row r="543" spans="1:6" ht="24" customHeight="1">
      <c r="A543" s="286"/>
      <c r="B543" s="309"/>
      <c r="C543" s="263" t="s">
        <v>258</v>
      </c>
      <c r="D543" s="264">
        <v>0.536458089279883</v>
      </c>
      <c r="E543" s="265">
        <v>0.463541910720117</v>
      </c>
      <c r="F543" s="266">
        <v>1</v>
      </c>
    </row>
    <row r="544" spans="1:6" ht="13.5" customHeight="1">
      <c r="A544" s="286"/>
      <c r="B544" s="310" t="s">
        <v>263</v>
      </c>
      <c r="C544" s="267" t="s">
        <v>214</v>
      </c>
      <c r="D544" s="268">
        <v>26822</v>
      </c>
      <c r="E544" s="269">
        <v>97222</v>
      </c>
      <c r="F544" s="270">
        <v>124044</v>
      </c>
    </row>
    <row r="545" spans="1:6" ht="24" customHeight="1">
      <c r="A545" s="307"/>
      <c r="B545" s="309"/>
      <c r="C545" s="263" t="s">
        <v>258</v>
      </c>
      <c r="D545" s="264">
        <v>0.2162297249363129</v>
      </c>
      <c r="E545" s="265">
        <v>0.783770275063687</v>
      </c>
      <c r="F545" s="266">
        <v>1</v>
      </c>
    </row>
    <row r="546" spans="1:6" ht="13.5" customHeight="1" thickBot="1">
      <c r="A546" s="299" t="s">
        <v>186</v>
      </c>
      <c r="B546" s="300"/>
      <c r="C546" s="267" t="s">
        <v>214</v>
      </c>
      <c r="D546" s="268">
        <v>18249492</v>
      </c>
      <c r="E546" s="269">
        <v>24609408</v>
      </c>
      <c r="F546" s="270">
        <v>42858900</v>
      </c>
    </row>
    <row r="547" spans="1:6" ht="24" customHeight="1" thickBot="1">
      <c r="A547" s="287"/>
      <c r="B547" s="294"/>
      <c r="C547" s="236" t="s">
        <v>258</v>
      </c>
      <c r="D547" s="271">
        <v>0.42580402203509654</v>
      </c>
      <c r="E547" s="272">
        <v>0.5741959779649034</v>
      </c>
      <c r="F547" s="273">
        <v>1</v>
      </c>
    </row>
    <row r="550" ht="15.75">
      <c r="A550" t="s">
        <v>266</v>
      </c>
    </row>
    <row r="553" ht="16.5">
      <c r="A553" t="s">
        <v>89</v>
      </c>
    </row>
    <row r="555" spans="1:3" ht="18" customHeight="1" thickBot="1">
      <c r="A555" s="295" t="s">
        <v>90</v>
      </c>
      <c r="B555" s="294"/>
      <c r="C555" s="294"/>
    </row>
    <row r="556" spans="1:3" ht="13.5" customHeight="1">
      <c r="A556" s="296" t="s">
        <v>145</v>
      </c>
      <c r="B556" s="297"/>
      <c r="C556" s="231" t="s">
        <v>267</v>
      </c>
    </row>
    <row r="557" spans="1:3" ht="13.5" customHeight="1">
      <c r="A557" s="288" t="s">
        <v>147</v>
      </c>
      <c r="B557" s="289"/>
      <c r="C557" s="232" t="s">
        <v>148</v>
      </c>
    </row>
    <row r="558" spans="1:3" ht="58.5" customHeight="1">
      <c r="A558" s="298" t="s">
        <v>149</v>
      </c>
      <c r="B558" s="233" t="s">
        <v>150</v>
      </c>
      <c r="C558" s="234" t="s">
        <v>151</v>
      </c>
    </row>
    <row r="559" spans="1:3" ht="13.5" customHeight="1">
      <c r="A559" s="286"/>
      <c r="B559" s="233" t="s">
        <v>152</v>
      </c>
      <c r="C559" s="232" t="s">
        <v>153</v>
      </c>
    </row>
    <row r="560" spans="1:3" ht="13.5" customHeight="1">
      <c r="A560" s="286"/>
      <c r="B560" s="233" t="s">
        <v>154</v>
      </c>
      <c r="C560" s="232" t="s">
        <v>155</v>
      </c>
    </row>
    <row r="561" spans="1:3" ht="13.5" customHeight="1">
      <c r="A561" s="286"/>
      <c r="B561" s="233" t="s">
        <v>156</v>
      </c>
      <c r="C561" s="232" t="s">
        <v>157</v>
      </c>
    </row>
    <row r="562" spans="1:3" ht="13.5" customHeight="1">
      <c r="A562" s="286"/>
      <c r="B562" s="233" t="s">
        <v>158</v>
      </c>
      <c r="C562" s="232" t="s">
        <v>157</v>
      </c>
    </row>
    <row r="563" spans="1:3" ht="24" customHeight="1">
      <c r="A563" s="286"/>
      <c r="B563" s="233" t="s">
        <v>159</v>
      </c>
      <c r="C563" s="235">
        <v>9427</v>
      </c>
    </row>
    <row r="564" spans="1:3" ht="24" customHeight="1">
      <c r="A564" s="298" t="s">
        <v>160</v>
      </c>
      <c r="B564" s="233" t="s">
        <v>161</v>
      </c>
      <c r="C564" s="232" t="s">
        <v>162</v>
      </c>
    </row>
    <row r="565" spans="1:3" ht="24" customHeight="1">
      <c r="A565" s="286"/>
      <c r="B565" s="233" t="s">
        <v>163</v>
      </c>
      <c r="C565" s="232" t="s">
        <v>164</v>
      </c>
    </row>
    <row r="566" spans="1:3" ht="13.5" customHeight="1">
      <c r="A566" s="288" t="s">
        <v>165</v>
      </c>
      <c r="B566" s="289"/>
      <c r="C566" s="232" t="s">
        <v>268</v>
      </c>
    </row>
    <row r="567" spans="1:3" ht="13.5" customHeight="1" thickBot="1">
      <c r="A567" s="290" t="s">
        <v>167</v>
      </c>
      <c r="B567" s="233" t="s">
        <v>168</v>
      </c>
      <c r="C567" s="234" t="s">
        <v>224</v>
      </c>
    </row>
    <row r="568" spans="1:3" ht="13.5" customHeight="1" thickBot="1">
      <c r="A568" s="287"/>
      <c r="B568" s="236" t="s">
        <v>170</v>
      </c>
      <c r="C568" s="237" t="s">
        <v>269</v>
      </c>
    </row>
    <row r="571" ht="15.75">
      <c r="A571" t="s">
        <v>171</v>
      </c>
    </row>
    <row r="573" spans="1:3" ht="18" customHeight="1">
      <c r="A573" s="291" t="s">
        <v>91</v>
      </c>
      <c r="B573" s="292"/>
      <c r="C573" s="292"/>
    </row>
    <row r="574" spans="1:3" ht="48" customHeight="1" thickBot="1">
      <c r="A574" s="293" t="s">
        <v>172</v>
      </c>
      <c r="B574" s="294"/>
      <c r="C574" s="294"/>
    </row>
    <row r="575" spans="1:3" ht="13.5" customHeight="1" thickBot="1">
      <c r="A575" s="285" t="s">
        <v>177</v>
      </c>
      <c r="B575" s="241" t="s">
        <v>178</v>
      </c>
      <c r="C575" s="277">
        <v>9427</v>
      </c>
    </row>
    <row r="576" spans="1:3" ht="13.5" customHeight="1" thickBot="1">
      <c r="A576" s="287"/>
      <c r="B576" s="236" t="s">
        <v>179</v>
      </c>
      <c r="C576" s="254">
        <v>0</v>
      </c>
    </row>
    <row r="578" spans="1:6" ht="28.5" customHeight="1" thickBot="1">
      <c r="A578" s="291" t="s">
        <v>93</v>
      </c>
      <c r="B578" s="292"/>
      <c r="C578" s="292"/>
      <c r="D578" s="292"/>
      <c r="E578" s="292"/>
      <c r="F578" s="292"/>
    </row>
    <row r="579" spans="1:6" ht="24.75" customHeight="1" thickBot="1">
      <c r="A579" s="157"/>
      <c r="B579" s="158"/>
      <c r="C579" s="238" t="s">
        <v>180</v>
      </c>
      <c r="D579" s="239" t="s">
        <v>181</v>
      </c>
      <c r="E579" s="239" t="s">
        <v>182</v>
      </c>
      <c r="F579" s="240" t="s">
        <v>183</v>
      </c>
    </row>
    <row r="580" spans="1:6" ht="24" customHeight="1" thickBot="1">
      <c r="A580" s="285" t="s">
        <v>178</v>
      </c>
      <c r="B580" s="241" t="s">
        <v>184</v>
      </c>
      <c r="C580" s="242">
        <v>4517</v>
      </c>
      <c r="D580" s="248">
        <v>47.915561684523176</v>
      </c>
      <c r="E580" s="248">
        <v>47.915561684523176</v>
      </c>
      <c r="F580" s="249">
        <v>47.915561684523176</v>
      </c>
    </row>
    <row r="581" spans="1:6" ht="24" customHeight="1">
      <c r="A581" s="286"/>
      <c r="B581" s="233" t="s">
        <v>185</v>
      </c>
      <c r="C581" s="250">
        <v>4910</v>
      </c>
      <c r="D581" s="251">
        <v>52.084438315476824</v>
      </c>
      <c r="E581" s="251">
        <v>52.084438315476824</v>
      </c>
      <c r="F581" s="252">
        <v>100</v>
      </c>
    </row>
    <row r="582" spans="1:6" ht="13.5" customHeight="1" thickBot="1">
      <c r="A582" s="287"/>
      <c r="B582" s="236" t="s">
        <v>186</v>
      </c>
      <c r="C582" s="245">
        <v>9427</v>
      </c>
      <c r="D582" s="253">
        <v>100</v>
      </c>
      <c r="E582" s="253">
        <v>100</v>
      </c>
      <c r="F582" s="164"/>
    </row>
    <row r="585" ht="15.75">
      <c r="A585" t="s">
        <v>270</v>
      </c>
    </row>
    <row r="588" ht="16.5">
      <c r="A588" t="s">
        <v>89</v>
      </c>
    </row>
    <row r="590" spans="1:3" ht="18" customHeight="1" thickBot="1">
      <c r="A590" s="295" t="s">
        <v>90</v>
      </c>
      <c r="B590" s="294"/>
      <c r="C590" s="294"/>
    </row>
    <row r="591" spans="1:3" ht="13.5" customHeight="1">
      <c r="A591" s="296" t="s">
        <v>145</v>
      </c>
      <c r="B591" s="297"/>
      <c r="C591" s="231" t="s">
        <v>271</v>
      </c>
    </row>
    <row r="592" spans="1:3" ht="13.5" customHeight="1">
      <c r="A592" s="288" t="s">
        <v>147</v>
      </c>
      <c r="B592" s="289"/>
      <c r="C592" s="232" t="s">
        <v>148</v>
      </c>
    </row>
    <row r="593" spans="1:3" ht="58.5" customHeight="1">
      <c r="A593" s="298" t="s">
        <v>149</v>
      </c>
      <c r="B593" s="233" t="s">
        <v>150</v>
      </c>
      <c r="C593" s="234" t="s">
        <v>151</v>
      </c>
    </row>
    <row r="594" spans="1:3" ht="13.5" customHeight="1">
      <c r="A594" s="286"/>
      <c r="B594" s="233" t="s">
        <v>152</v>
      </c>
      <c r="C594" s="232" t="s">
        <v>153</v>
      </c>
    </row>
    <row r="595" spans="1:3" ht="13.5" customHeight="1">
      <c r="A595" s="286"/>
      <c r="B595" s="233" t="s">
        <v>154</v>
      </c>
      <c r="C595" s="232" t="s">
        <v>155</v>
      </c>
    </row>
    <row r="596" spans="1:3" ht="24" customHeight="1">
      <c r="A596" s="286"/>
      <c r="B596" s="233" t="s">
        <v>156</v>
      </c>
      <c r="C596" s="232" t="s">
        <v>201</v>
      </c>
    </row>
    <row r="597" spans="1:3" ht="13.5" customHeight="1">
      <c r="A597" s="286"/>
      <c r="B597" s="233" t="s">
        <v>158</v>
      </c>
      <c r="C597" s="232" t="s">
        <v>157</v>
      </c>
    </row>
    <row r="598" spans="1:3" ht="24" customHeight="1">
      <c r="A598" s="286"/>
      <c r="B598" s="233" t="s">
        <v>159</v>
      </c>
      <c r="C598" s="235">
        <v>9427</v>
      </c>
    </row>
    <row r="599" spans="1:3" ht="24" customHeight="1">
      <c r="A599" s="298" t="s">
        <v>160</v>
      </c>
      <c r="B599" s="233" t="s">
        <v>161</v>
      </c>
      <c r="C599" s="232" t="s">
        <v>162</v>
      </c>
    </row>
    <row r="600" spans="1:3" ht="24" customHeight="1">
      <c r="A600" s="286"/>
      <c r="B600" s="233" t="s">
        <v>163</v>
      </c>
      <c r="C600" s="232" t="s">
        <v>164</v>
      </c>
    </row>
    <row r="601" spans="1:3" ht="13.5" customHeight="1">
      <c r="A601" s="288" t="s">
        <v>165</v>
      </c>
      <c r="B601" s="289"/>
      <c r="C601" s="232" t="s">
        <v>268</v>
      </c>
    </row>
    <row r="602" spans="1:3" ht="13.5" customHeight="1" thickBot="1">
      <c r="A602" s="290" t="s">
        <v>167</v>
      </c>
      <c r="B602" s="233" t="s">
        <v>168</v>
      </c>
      <c r="C602" s="234" t="s">
        <v>203</v>
      </c>
    </row>
    <row r="603" spans="1:3" ht="13.5" customHeight="1" thickBot="1">
      <c r="A603" s="287"/>
      <c r="B603" s="236" t="s">
        <v>170</v>
      </c>
      <c r="C603" s="237" t="s">
        <v>272</v>
      </c>
    </row>
    <row r="606" ht="15.75">
      <c r="A606" t="s">
        <v>171</v>
      </c>
    </row>
    <row r="608" spans="1:3" ht="18" customHeight="1">
      <c r="A608" s="291" t="s">
        <v>91</v>
      </c>
      <c r="B608" s="292"/>
      <c r="C608" s="292"/>
    </row>
    <row r="609" spans="1:3" ht="48" customHeight="1" thickBot="1">
      <c r="A609" s="293" t="s">
        <v>172</v>
      </c>
      <c r="B609" s="294"/>
      <c r="C609" s="294"/>
    </row>
    <row r="610" spans="1:3" ht="13.5" customHeight="1" thickBot="1">
      <c r="A610" s="285" t="s">
        <v>177</v>
      </c>
      <c r="B610" s="241" t="s">
        <v>178</v>
      </c>
      <c r="C610" s="277">
        <v>42858899.99923681</v>
      </c>
    </row>
    <row r="611" spans="1:3" ht="13.5" customHeight="1" thickBot="1">
      <c r="A611" s="287"/>
      <c r="B611" s="236" t="s">
        <v>179</v>
      </c>
      <c r="C611" s="254">
        <v>0</v>
      </c>
    </row>
    <row r="613" spans="1:6" ht="28.5" customHeight="1" thickBot="1">
      <c r="A613" s="291" t="s">
        <v>93</v>
      </c>
      <c r="B613" s="292"/>
      <c r="C613" s="292"/>
      <c r="D613" s="292"/>
      <c r="E613" s="292"/>
      <c r="F613" s="292"/>
    </row>
    <row r="614" spans="1:6" ht="24.75" customHeight="1" thickBot="1">
      <c r="A614" s="157"/>
      <c r="B614" s="158"/>
      <c r="C614" s="238" t="s">
        <v>180</v>
      </c>
      <c r="D614" s="239" t="s">
        <v>181</v>
      </c>
      <c r="E614" s="239" t="s">
        <v>182</v>
      </c>
      <c r="F614" s="240" t="s">
        <v>183</v>
      </c>
    </row>
    <row r="615" spans="1:6" ht="24" customHeight="1" thickBot="1">
      <c r="A615" s="285" t="s">
        <v>178</v>
      </c>
      <c r="B615" s="241" t="s">
        <v>184</v>
      </c>
      <c r="C615" s="242">
        <v>18249491.679989196</v>
      </c>
      <c r="D615" s="248">
        <v>42.58040145760656</v>
      </c>
      <c r="E615" s="248">
        <v>42.58040145760663</v>
      </c>
      <c r="F615" s="249">
        <v>42.58040145760663</v>
      </c>
    </row>
    <row r="616" spans="1:6" ht="24" customHeight="1">
      <c r="A616" s="286"/>
      <c r="B616" s="233" t="s">
        <v>185</v>
      </c>
      <c r="C616" s="250">
        <v>24609408.319247607</v>
      </c>
      <c r="D616" s="251">
        <v>57.419598542393274</v>
      </c>
      <c r="E616" s="251">
        <v>57.419598542393366</v>
      </c>
      <c r="F616" s="252">
        <v>99.99999999999999</v>
      </c>
    </row>
    <row r="617" spans="1:6" ht="13.5" customHeight="1" thickBot="1">
      <c r="A617" s="287"/>
      <c r="B617" s="236" t="s">
        <v>186</v>
      </c>
      <c r="C617" s="245">
        <v>42858899.99923681</v>
      </c>
      <c r="D617" s="253">
        <v>99.99999999999984</v>
      </c>
      <c r="E617" s="253">
        <v>100</v>
      </c>
      <c r="F617" s="164"/>
    </row>
    <row r="620" ht="15.75">
      <c r="A620" t="s">
        <v>273</v>
      </c>
    </row>
    <row r="623" ht="16.5">
      <c r="A623" t="s">
        <v>98</v>
      </c>
    </row>
    <row r="625" spans="1:3" ht="18" customHeight="1" thickBot="1">
      <c r="A625" s="295" t="s">
        <v>90</v>
      </c>
      <c r="B625" s="294"/>
      <c r="C625" s="294"/>
    </row>
    <row r="626" spans="1:3" ht="13.5" customHeight="1">
      <c r="A626" s="296" t="s">
        <v>145</v>
      </c>
      <c r="B626" s="297"/>
      <c r="C626" s="231" t="s">
        <v>274</v>
      </c>
    </row>
    <row r="627" spans="1:3" ht="13.5" customHeight="1">
      <c r="A627" s="288" t="s">
        <v>147</v>
      </c>
      <c r="B627" s="289"/>
      <c r="C627" s="232" t="s">
        <v>148</v>
      </c>
    </row>
    <row r="628" spans="1:3" ht="58.5" customHeight="1">
      <c r="A628" s="298" t="s">
        <v>149</v>
      </c>
      <c r="B628" s="233" t="s">
        <v>150</v>
      </c>
      <c r="C628" s="234" t="s">
        <v>151</v>
      </c>
    </row>
    <row r="629" spans="1:3" ht="13.5" customHeight="1">
      <c r="A629" s="286"/>
      <c r="B629" s="233" t="s">
        <v>152</v>
      </c>
      <c r="C629" s="232" t="s">
        <v>153</v>
      </c>
    </row>
    <row r="630" spans="1:3" ht="13.5" customHeight="1">
      <c r="A630" s="286"/>
      <c r="B630" s="233" t="s">
        <v>154</v>
      </c>
      <c r="C630" s="232" t="s">
        <v>155</v>
      </c>
    </row>
    <row r="631" spans="1:3" ht="13.5" customHeight="1">
      <c r="A631" s="286"/>
      <c r="B631" s="233" t="s">
        <v>156</v>
      </c>
      <c r="C631" s="232" t="s">
        <v>157</v>
      </c>
    </row>
    <row r="632" spans="1:3" ht="13.5" customHeight="1">
      <c r="A632" s="286"/>
      <c r="B632" s="233" t="s">
        <v>158</v>
      </c>
      <c r="C632" s="232" t="s">
        <v>157</v>
      </c>
    </row>
    <row r="633" spans="1:3" ht="24" customHeight="1">
      <c r="A633" s="286"/>
      <c r="B633" s="233" t="s">
        <v>159</v>
      </c>
      <c r="C633" s="235">
        <v>9427</v>
      </c>
    </row>
    <row r="634" spans="1:3" ht="24" customHeight="1">
      <c r="A634" s="298" t="s">
        <v>160</v>
      </c>
      <c r="B634" s="233" t="s">
        <v>161</v>
      </c>
      <c r="C634" s="232" t="s">
        <v>162</v>
      </c>
    </row>
    <row r="635" spans="1:3" ht="48" customHeight="1">
      <c r="A635" s="286"/>
      <c r="B635" s="233" t="s">
        <v>163</v>
      </c>
      <c r="C635" s="232" t="s">
        <v>206</v>
      </c>
    </row>
    <row r="636" spans="1:3" ht="58.5" customHeight="1">
      <c r="A636" s="288" t="s">
        <v>165</v>
      </c>
      <c r="B636" s="289"/>
      <c r="C636" s="232" t="s">
        <v>275</v>
      </c>
    </row>
    <row r="637" spans="1:3" ht="13.5" customHeight="1" thickBot="1">
      <c r="A637" s="290" t="s">
        <v>167</v>
      </c>
      <c r="B637" s="233" t="s">
        <v>168</v>
      </c>
      <c r="C637" s="234" t="s">
        <v>244</v>
      </c>
    </row>
    <row r="638" spans="1:3" ht="13.5" customHeight="1">
      <c r="A638" s="286"/>
      <c r="B638" s="233" t="s">
        <v>170</v>
      </c>
      <c r="C638" s="234" t="s">
        <v>224</v>
      </c>
    </row>
    <row r="639" spans="1:3" ht="13.5" customHeight="1">
      <c r="A639" s="286"/>
      <c r="B639" s="233" t="s">
        <v>209</v>
      </c>
      <c r="C639" s="235">
        <v>2</v>
      </c>
    </row>
    <row r="640" spans="1:3" ht="13.5" customHeight="1" thickBot="1">
      <c r="A640" s="287"/>
      <c r="B640" s="236" t="s">
        <v>210</v>
      </c>
      <c r="C640" s="254">
        <v>174762</v>
      </c>
    </row>
    <row r="643" ht="15.75">
      <c r="A643" t="s">
        <v>171</v>
      </c>
    </row>
    <row r="645" spans="1:7" ht="18" customHeight="1" thickBot="1">
      <c r="A645" s="291" t="s">
        <v>99</v>
      </c>
      <c r="B645" s="292"/>
      <c r="C645" s="292"/>
      <c r="D645" s="292"/>
      <c r="E645" s="292"/>
      <c r="F645" s="292"/>
      <c r="G645" s="292"/>
    </row>
    <row r="646" spans="1:7" ht="13.5" customHeight="1">
      <c r="A646" s="165"/>
      <c r="B646" s="311" t="s">
        <v>211</v>
      </c>
      <c r="C646" s="312"/>
      <c r="D646" s="312"/>
      <c r="E646" s="312"/>
      <c r="F646" s="312"/>
      <c r="G646" s="297"/>
    </row>
    <row r="647" spans="1:7" ht="15" customHeight="1">
      <c r="A647" s="167"/>
      <c r="B647" s="313" t="s">
        <v>178</v>
      </c>
      <c r="C647" s="314"/>
      <c r="D647" s="315" t="s">
        <v>179</v>
      </c>
      <c r="E647" s="314"/>
      <c r="F647" s="316" t="s">
        <v>186</v>
      </c>
      <c r="G647" s="317"/>
    </row>
    <row r="648" spans="1:7" ht="15" customHeight="1" thickBot="1">
      <c r="A648" s="168"/>
      <c r="B648" s="255" t="s">
        <v>177</v>
      </c>
      <c r="C648" s="256" t="s">
        <v>181</v>
      </c>
      <c r="D648" s="256" t="s">
        <v>177</v>
      </c>
      <c r="E648" s="256" t="s">
        <v>181</v>
      </c>
      <c r="F648" s="256" t="s">
        <v>177</v>
      </c>
      <c r="G648" s="257" t="s">
        <v>181</v>
      </c>
    </row>
    <row r="649" spans="1:7" ht="69" customHeight="1" thickBot="1">
      <c r="A649" s="258" t="s">
        <v>276</v>
      </c>
      <c r="B649" s="259">
        <v>9424</v>
      </c>
      <c r="C649" s="260">
        <v>0.9996817651426753</v>
      </c>
      <c r="D649" s="261">
        <v>3</v>
      </c>
      <c r="E649" s="260">
        <v>0.0003182348573247056</v>
      </c>
      <c r="F649" s="261">
        <v>9427</v>
      </c>
      <c r="G649" s="262">
        <v>1</v>
      </c>
    </row>
    <row r="651" spans="1:6" ht="28.5" customHeight="1" thickBot="1">
      <c r="A651" s="291" t="s">
        <v>104</v>
      </c>
      <c r="B651" s="292"/>
      <c r="C651" s="292"/>
      <c r="D651" s="292"/>
      <c r="E651" s="292"/>
      <c r="F651" s="292"/>
    </row>
    <row r="652" spans="1:6" ht="34.5" customHeight="1" thickBot="1">
      <c r="A652" s="169"/>
      <c r="B652" s="166"/>
      <c r="C652" s="154"/>
      <c r="D652" s="302" t="s">
        <v>172</v>
      </c>
      <c r="E652" s="303"/>
      <c r="F652" s="304" t="s">
        <v>186</v>
      </c>
    </row>
    <row r="653" spans="1:6" ht="48.75" customHeight="1" thickBot="1">
      <c r="A653" s="156"/>
      <c r="B653" s="153"/>
      <c r="C653" s="170"/>
      <c r="D653" s="255" t="s">
        <v>184</v>
      </c>
      <c r="E653" s="256" t="s">
        <v>185</v>
      </c>
      <c r="F653" s="305"/>
    </row>
    <row r="654" spans="1:6" ht="13.5" customHeight="1">
      <c r="A654" s="306" t="s">
        <v>277</v>
      </c>
      <c r="B654" s="308" t="s">
        <v>278</v>
      </c>
      <c r="C654" s="241" t="s">
        <v>214</v>
      </c>
      <c r="D654" s="242">
        <v>195</v>
      </c>
      <c r="E654" s="243">
        <v>602</v>
      </c>
      <c r="F654" s="244">
        <v>797</v>
      </c>
    </row>
    <row r="655" spans="1:6" ht="24" customHeight="1">
      <c r="A655" s="286"/>
      <c r="B655" s="309"/>
      <c r="C655" s="263" t="s">
        <v>279</v>
      </c>
      <c r="D655" s="264">
        <v>0.24466750313676286</v>
      </c>
      <c r="E655" s="265">
        <v>0.7553324968632371</v>
      </c>
      <c r="F655" s="266">
        <v>1</v>
      </c>
    </row>
    <row r="656" spans="1:6" ht="13.5" customHeight="1">
      <c r="A656" s="286"/>
      <c r="B656" s="310" t="s">
        <v>280</v>
      </c>
      <c r="C656" s="267" t="s">
        <v>214</v>
      </c>
      <c r="D656" s="268">
        <v>977</v>
      </c>
      <c r="E656" s="269">
        <v>1910</v>
      </c>
      <c r="F656" s="270">
        <v>2887</v>
      </c>
    </row>
    <row r="657" spans="1:6" ht="24" customHeight="1">
      <c r="A657" s="286"/>
      <c r="B657" s="309"/>
      <c r="C657" s="263" t="s">
        <v>279</v>
      </c>
      <c r="D657" s="264">
        <v>0.3384135781087634</v>
      </c>
      <c r="E657" s="265">
        <v>0.6615864218912365</v>
      </c>
      <c r="F657" s="266">
        <v>1</v>
      </c>
    </row>
    <row r="658" spans="1:6" ht="13.5" customHeight="1">
      <c r="A658" s="286"/>
      <c r="B658" s="310" t="s">
        <v>281</v>
      </c>
      <c r="C658" s="267" t="s">
        <v>214</v>
      </c>
      <c r="D658" s="268">
        <v>1538</v>
      </c>
      <c r="E658" s="269">
        <v>1594</v>
      </c>
      <c r="F658" s="270">
        <v>3132</v>
      </c>
    </row>
    <row r="659" spans="1:6" ht="24" customHeight="1">
      <c r="A659" s="286"/>
      <c r="B659" s="309"/>
      <c r="C659" s="263" t="s">
        <v>279</v>
      </c>
      <c r="D659" s="264">
        <v>0.49106002554278416</v>
      </c>
      <c r="E659" s="265">
        <v>0.5089399744572158</v>
      </c>
      <c r="F659" s="266">
        <v>1</v>
      </c>
    </row>
    <row r="660" spans="1:6" ht="13.5" customHeight="1">
      <c r="A660" s="286"/>
      <c r="B660" s="310" t="s">
        <v>282</v>
      </c>
      <c r="C660" s="267" t="s">
        <v>214</v>
      </c>
      <c r="D660" s="268">
        <v>877</v>
      </c>
      <c r="E660" s="269">
        <v>550</v>
      </c>
      <c r="F660" s="270">
        <v>1427</v>
      </c>
    </row>
    <row r="661" spans="1:6" ht="24" customHeight="1">
      <c r="A661" s="286"/>
      <c r="B661" s="309"/>
      <c r="C661" s="263" t="s">
        <v>279</v>
      </c>
      <c r="D661" s="264">
        <v>0.6145760336370008</v>
      </c>
      <c r="E661" s="265">
        <v>0.38542396636299925</v>
      </c>
      <c r="F661" s="266">
        <v>1</v>
      </c>
    </row>
    <row r="662" spans="1:6" ht="13.5" customHeight="1">
      <c r="A662" s="286"/>
      <c r="B662" s="310" t="s">
        <v>283</v>
      </c>
      <c r="C662" s="267" t="s">
        <v>214</v>
      </c>
      <c r="D662" s="268">
        <v>928</v>
      </c>
      <c r="E662" s="269">
        <v>253</v>
      </c>
      <c r="F662" s="270">
        <v>1181</v>
      </c>
    </row>
    <row r="663" spans="1:6" ht="24" customHeight="1">
      <c r="A663" s="307"/>
      <c r="B663" s="309"/>
      <c r="C663" s="263" t="s">
        <v>279</v>
      </c>
      <c r="D663" s="264">
        <v>0.785774767146486</v>
      </c>
      <c r="E663" s="265">
        <v>0.21422523285351397</v>
      </c>
      <c r="F663" s="266">
        <v>1</v>
      </c>
    </row>
    <row r="664" spans="1:6" ht="13.5" customHeight="1" thickBot="1">
      <c r="A664" s="299" t="s">
        <v>186</v>
      </c>
      <c r="B664" s="300"/>
      <c r="C664" s="267" t="s">
        <v>214</v>
      </c>
      <c r="D664" s="268">
        <v>4515</v>
      </c>
      <c r="E664" s="269">
        <v>4909</v>
      </c>
      <c r="F664" s="270">
        <v>9424</v>
      </c>
    </row>
    <row r="665" spans="1:6" ht="24" customHeight="1" thickBot="1">
      <c r="A665" s="287"/>
      <c r="B665" s="294"/>
      <c r="C665" s="236" t="s">
        <v>279</v>
      </c>
      <c r="D665" s="271">
        <v>0.47909592529711376</v>
      </c>
      <c r="E665" s="272">
        <v>0.5209040747028862</v>
      </c>
      <c r="F665" s="273">
        <v>1</v>
      </c>
    </row>
    <row r="668" ht="15.75">
      <c r="A668" t="s">
        <v>284</v>
      </c>
    </row>
    <row r="671" ht="16.5">
      <c r="A671" t="s">
        <v>98</v>
      </c>
    </row>
    <row r="673" spans="1:3" ht="18" customHeight="1" thickBot="1">
      <c r="A673" s="295" t="s">
        <v>90</v>
      </c>
      <c r="B673" s="294"/>
      <c r="C673" s="294"/>
    </row>
    <row r="674" spans="1:3" ht="13.5" customHeight="1">
      <c r="A674" s="296" t="s">
        <v>145</v>
      </c>
      <c r="B674" s="297"/>
      <c r="C674" s="231" t="s">
        <v>285</v>
      </c>
    </row>
    <row r="675" spans="1:3" ht="13.5" customHeight="1">
      <c r="A675" s="288" t="s">
        <v>147</v>
      </c>
      <c r="B675" s="289"/>
      <c r="C675" s="232" t="s">
        <v>148</v>
      </c>
    </row>
    <row r="676" spans="1:3" ht="58.5" customHeight="1">
      <c r="A676" s="298" t="s">
        <v>149</v>
      </c>
      <c r="B676" s="233" t="s">
        <v>150</v>
      </c>
      <c r="C676" s="234" t="s">
        <v>151</v>
      </c>
    </row>
    <row r="677" spans="1:3" ht="13.5" customHeight="1">
      <c r="A677" s="286"/>
      <c r="B677" s="233" t="s">
        <v>152</v>
      </c>
      <c r="C677" s="232" t="s">
        <v>153</v>
      </c>
    </row>
    <row r="678" spans="1:3" ht="13.5" customHeight="1">
      <c r="A678" s="286"/>
      <c r="B678" s="233" t="s">
        <v>154</v>
      </c>
      <c r="C678" s="232" t="s">
        <v>155</v>
      </c>
    </row>
    <row r="679" spans="1:3" ht="24" customHeight="1">
      <c r="A679" s="286"/>
      <c r="B679" s="233" t="s">
        <v>156</v>
      </c>
      <c r="C679" s="232" t="s">
        <v>201</v>
      </c>
    </row>
    <row r="680" spans="1:3" ht="13.5" customHeight="1">
      <c r="A680" s="286"/>
      <c r="B680" s="233" t="s">
        <v>158</v>
      </c>
      <c r="C680" s="232" t="s">
        <v>157</v>
      </c>
    </row>
    <row r="681" spans="1:3" ht="24" customHeight="1">
      <c r="A681" s="286"/>
      <c r="B681" s="233" t="s">
        <v>159</v>
      </c>
      <c r="C681" s="235">
        <v>9427</v>
      </c>
    </row>
    <row r="682" spans="1:3" ht="24" customHeight="1">
      <c r="A682" s="298" t="s">
        <v>160</v>
      </c>
      <c r="B682" s="233" t="s">
        <v>161</v>
      </c>
      <c r="C682" s="232" t="s">
        <v>162</v>
      </c>
    </row>
    <row r="683" spans="1:3" ht="48" customHeight="1">
      <c r="A683" s="286"/>
      <c r="B683" s="233" t="s">
        <v>163</v>
      </c>
      <c r="C683" s="232" t="s">
        <v>206</v>
      </c>
    </row>
    <row r="684" spans="1:3" ht="58.5" customHeight="1">
      <c r="A684" s="288" t="s">
        <v>165</v>
      </c>
      <c r="B684" s="289"/>
      <c r="C684" s="232" t="s">
        <v>275</v>
      </c>
    </row>
    <row r="685" spans="1:3" ht="13.5" customHeight="1" thickBot="1">
      <c r="A685" s="290" t="s">
        <v>167</v>
      </c>
      <c r="B685" s="233" t="s">
        <v>168</v>
      </c>
      <c r="C685" s="234" t="s">
        <v>202</v>
      </c>
    </row>
    <row r="686" spans="1:3" ht="13.5" customHeight="1">
      <c r="A686" s="286"/>
      <c r="B686" s="233" t="s">
        <v>170</v>
      </c>
      <c r="C686" s="234" t="s">
        <v>244</v>
      </c>
    </row>
    <row r="687" spans="1:3" ht="13.5" customHeight="1">
      <c r="A687" s="286"/>
      <c r="B687" s="233" t="s">
        <v>209</v>
      </c>
      <c r="C687" s="235">
        <v>2</v>
      </c>
    </row>
    <row r="688" spans="1:3" ht="13.5" customHeight="1" thickBot="1">
      <c r="A688" s="287"/>
      <c r="B688" s="236" t="s">
        <v>210</v>
      </c>
      <c r="C688" s="254">
        <v>174762</v>
      </c>
    </row>
    <row r="691" ht="15.75">
      <c r="A691" t="s">
        <v>171</v>
      </c>
    </row>
    <row r="693" spans="1:7" ht="18" customHeight="1" thickBot="1">
      <c r="A693" s="291" t="s">
        <v>99</v>
      </c>
      <c r="B693" s="292"/>
      <c r="C693" s="292"/>
      <c r="D693" s="292"/>
      <c r="E693" s="292"/>
      <c r="F693" s="292"/>
      <c r="G693" s="292"/>
    </row>
    <row r="694" spans="1:7" ht="13.5" customHeight="1">
      <c r="A694" s="165"/>
      <c r="B694" s="311" t="s">
        <v>211</v>
      </c>
      <c r="C694" s="312"/>
      <c r="D694" s="312"/>
      <c r="E694" s="312"/>
      <c r="F694" s="312"/>
      <c r="G694" s="297"/>
    </row>
    <row r="695" spans="1:7" ht="15" customHeight="1">
      <c r="A695" s="167"/>
      <c r="B695" s="313" t="s">
        <v>178</v>
      </c>
      <c r="C695" s="314"/>
      <c r="D695" s="315" t="s">
        <v>179</v>
      </c>
      <c r="E695" s="314"/>
      <c r="F695" s="316" t="s">
        <v>186</v>
      </c>
      <c r="G695" s="317"/>
    </row>
    <row r="696" spans="1:7" ht="15" customHeight="1" thickBot="1">
      <c r="A696" s="168"/>
      <c r="B696" s="255" t="s">
        <v>177</v>
      </c>
      <c r="C696" s="256" t="s">
        <v>181</v>
      </c>
      <c r="D696" s="256" t="s">
        <v>177</v>
      </c>
      <c r="E696" s="256" t="s">
        <v>181</v>
      </c>
      <c r="F696" s="256" t="s">
        <v>177</v>
      </c>
      <c r="G696" s="257" t="s">
        <v>181</v>
      </c>
    </row>
    <row r="697" spans="1:7" ht="69" customHeight="1" thickBot="1">
      <c r="A697" s="258" t="s">
        <v>276</v>
      </c>
      <c r="B697" s="274">
        <v>42850770.3560919</v>
      </c>
      <c r="C697" s="260">
        <v>0.9998103161036537</v>
      </c>
      <c r="D697" s="278">
        <v>8129.643144972622</v>
      </c>
      <c r="E697" s="260">
        <v>0.00018968389634632188</v>
      </c>
      <c r="F697" s="275">
        <v>42858899.999236874</v>
      </c>
      <c r="G697" s="262">
        <v>1</v>
      </c>
    </row>
    <row r="698" spans="1:7" ht="24.75" customHeight="1">
      <c r="A698" s="301" t="s">
        <v>220</v>
      </c>
      <c r="B698" s="292"/>
      <c r="C698" s="292"/>
      <c r="D698" s="292"/>
      <c r="E698" s="292"/>
      <c r="F698" s="292"/>
      <c r="G698" s="292"/>
    </row>
    <row r="700" spans="1:6" ht="28.5" customHeight="1" thickBot="1">
      <c r="A700" s="291" t="s">
        <v>104</v>
      </c>
      <c r="B700" s="292"/>
      <c r="C700" s="292"/>
      <c r="D700" s="292"/>
      <c r="E700" s="292"/>
      <c r="F700" s="292"/>
    </row>
    <row r="701" spans="1:6" ht="34.5" customHeight="1" thickBot="1">
      <c r="A701" s="169"/>
      <c r="B701" s="166"/>
      <c r="C701" s="154"/>
      <c r="D701" s="302" t="s">
        <v>172</v>
      </c>
      <c r="E701" s="303"/>
      <c r="F701" s="304" t="s">
        <v>186</v>
      </c>
    </row>
    <row r="702" spans="1:6" ht="48.75" customHeight="1" thickBot="1">
      <c r="A702" s="156"/>
      <c r="B702" s="153"/>
      <c r="C702" s="170"/>
      <c r="D702" s="255" t="s">
        <v>184</v>
      </c>
      <c r="E702" s="256" t="s">
        <v>185</v>
      </c>
      <c r="F702" s="305"/>
    </row>
    <row r="703" spans="1:6" ht="13.5" customHeight="1">
      <c r="A703" s="306" t="s">
        <v>277</v>
      </c>
      <c r="B703" s="308" t="s">
        <v>278</v>
      </c>
      <c r="C703" s="241" t="s">
        <v>214</v>
      </c>
      <c r="D703" s="242">
        <v>1396694</v>
      </c>
      <c r="E703" s="243">
        <v>4881766</v>
      </c>
      <c r="F703" s="244">
        <v>6278460</v>
      </c>
    </row>
    <row r="704" spans="1:6" ht="24" customHeight="1">
      <c r="A704" s="286"/>
      <c r="B704" s="309"/>
      <c r="C704" s="263" t="s">
        <v>279</v>
      </c>
      <c r="D704" s="264">
        <v>0.22245805500074858</v>
      </c>
      <c r="E704" s="265">
        <v>0.7775419449992513</v>
      </c>
      <c r="F704" s="266">
        <v>1</v>
      </c>
    </row>
    <row r="705" spans="1:6" ht="13.5" customHeight="1">
      <c r="A705" s="286"/>
      <c r="B705" s="310" t="s">
        <v>280</v>
      </c>
      <c r="C705" s="267" t="s">
        <v>214</v>
      </c>
      <c r="D705" s="268">
        <v>4654690</v>
      </c>
      <c r="E705" s="269">
        <v>9873013</v>
      </c>
      <c r="F705" s="270">
        <v>14527703</v>
      </c>
    </row>
    <row r="706" spans="1:6" ht="24" customHeight="1">
      <c r="A706" s="286"/>
      <c r="B706" s="309"/>
      <c r="C706" s="263" t="s">
        <v>279</v>
      </c>
      <c r="D706" s="264">
        <v>0.3204009608401273</v>
      </c>
      <c r="E706" s="265">
        <v>0.6795990391598727</v>
      </c>
      <c r="F706" s="266">
        <v>1</v>
      </c>
    </row>
    <row r="707" spans="1:6" ht="13.5" customHeight="1">
      <c r="A707" s="286"/>
      <c r="B707" s="310" t="s">
        <v>281</v>
      </c>
      <c r="C707" s="267" t="s">
        <v>214</v>
      </c>
      <c r="D707" s="268">
        <v>6348603</v>
      </c>
      <c r="E707" s="269">
        <v>7048579</v>
      </c>
      <c r="F707" s="270">
        <v>13397182</v>
      </c>
    </row>
    <row r="708" spans="1:6" ht="24" customHeight="1">
      <c r="A708" s="286"/>
      <c r="B708" s="309"/>
      <c r="C708" s="263" t="s">
        <v>279</v>
      </c>
      <c r="D708" s="264">
        <v>0.47387599869883085</v>
      </c>
      <c r="E708" s="265">
        <v>0.5261240013011692</v>
      </c>
      <c r="F708" s="266">
        <v>1</v>
      </c>
    </row>
    <row r="709" spans="1:6" ht="13.5" customHeight="1">
      <c r="A709" s="286"/>
      <c r="B709" s="310" t="s">
        <v>282</v>
      </c>
      <c r="C709" s="267" t="s">
        <v>214</v>
      </c>
      <c r="D709" s="268">
        <v>2695655</v>
      </c>
      <c r="E709" s="269">
        <v>1840854</v>
      </c>
      <c r="F709" s="270">
        <v>4536509</v>
      </c>
    </row>
    <row r="710" spans="1:6" ht="24" customHeight="1">
      <c r="A710" s="286"/>
      <c r="B710" s="309"/>
      <c r="C710" s="263" t="s">
        <v>279</v>
      </c>
      <c r="D710" s="264">
        <v>0.5942135240996987</v>
      </c>
      <c r="E710" s="265">
        <v>0.4057864759003013</v>
      </c>
      <c r="F710" s="266">
        <v>1</v>
      </c>
    </row>
    <row r="711" spans="1:6" ht="13.5" customHeight="1">
      <c r="A711" s="286"/>
      <c r="B711" s="310" t="s">
        <v>283</v>
      </c>
      <c r="C711" s="267" t="s">
        <v>214</v>
      </c>
      <c r="D711" s="268">
        <v>3150834</v>
      </c>
      <c r="E711" s="269">
        <v>960083</v>
      </c>
      <c r="F711" s="270">
        <v>4110917</v>
      </c>
    </row>
    <row r="712" spans="1:6" ht="24" customHeight="1">
      <c r="A712" s="307"/>
      <c r="B712" s="309"/>
      <c r="C712" s="263" t="s">
        <v>279</v>
      </c>
      <c r="D712" s="264">
        <v>0.7664552701988389</v>
      </c>
      <c r="E712" s="265">
        <v>0.23354472980116114</v>
      </c>
      <c r="F712" s="266">
        <v>1</v>
      </c>
    </row>
    <row r="713" spans="1:6" ht="13.5" customHeight="1" thickBot="1">
      <c r="A713" s="299" t="s">
        <v>186</v>
      </c>
      <c r="B713" s="300"/>
      <c r="C713" s="267" t="s">
        <v>214</v>
      </c>
      <c r="D713" s="268">
        <v>18246476</v>
      </c>
      <c r="E713" s="269">
        <v>24604295</v>
      </c>
      <c r="F713" s="270">
        <v>42850771</v>
      </c>
    </row>
    <row r="714" spans="1:6" ht="24" customHeight="1" thickBot="1">
      <c r="A714" s="287"/>
      <c r="B714" s="294"/>
      <c r="C714" s="236" t="s">
        <v>279</v>
      </c>
      <c r="D714" s="271">
        <v>0.4258144153345572</v>
      </c>
      <c r="E714" s="272">
        <v>0.5741855846654428</v>
      </c>
      <c r="F714" s="273">
        <v>1</v>
      </c>
    </row>
    <row r="717" ht="15.75">
      <c r="A717" t="s">
        <v>286</v>
      </c>
    </row>
    <row r="720" ht="16.5">
      <c r="A720" t="s">
        <v>98</v>
      </c>
    </row>
    <row r="722" spans="1:3" ht="18" customHeight="1" thickBot="1">
      <c r="A722" s="295" t="s">
        <v>90</v>
      </c>
      <c r="B722" s="294"/>
      <c r="C722" s="294"/>
    </row>
    <row r="723" spans="1:3" ht="13.5" customHeight="1">
      <c r="A723" s="296" t="s">
        <v>145</v>
      </c>
      <c r="B723" s="297"/>
      <c r="C723" s="231" t="s">
        <v>287</v>
      </c>
    </row>
    <row r="724" spans="1:3" ht="13.5" customHeight="1">
      <c r="A724" s="288" t="s">
        <v>147</v>
      </c>
      <c r="B724" s="289"/>
      <c r="C724" s="232" t="s">
        <v>148</v>
      </c>
    </row>
    <row r="725" spans="1:3" ht="58.5" customHeight="1">
      <c r="A725" s="298" t="s">
        <v>149</v>
      </c>
      <c r="B725" s="233" t="s">
        <v>150</v>
      </c>
      <c r="C725" s="234" t="s">
        <v>151</v>
      </c>
    </row>
    <row r="726" spans="1:3" ht="13.5" customHeight="1">
      <c r="A726" s="286"/>
      <c r="B726" s="233" t="s">
        <v>152</v>
      </c>
      <c r="C726" s="232" t="s">
        <v>153</v>
      </c>
    </row>
    <row r="727" spans="1:3" ht="13.5" customHeight="1">
      <c r="A727" s="286"/>
      <c r="B727" s="233" t="s">
        <v>154</v>
      </c>
      <c r="C727" s="232" t="s">
        <v>155</v>
      </c>
    </row>
    <row r="728" spans="1:3" ht="13.5" customHeight="1">
      <c r="A728" s="286"/>
      <c r="B728" s="233" t="s">
        <v>156</v>
      </c>
      <c r="C728" s="232" t="s">
        <v>157</v>
      </c>
    </row>
    <row r="729" spans="1:3" ht="13.5" customHeight="1">
      <c r="A729" s="286"/>
      <c r="B729" s="233" t="s">
        <v>158</v>
      </c>
      <c r="C729" s="232" t="s">
        <v>157</v>
      </c>
    </row>
    <row r="730" spans="1:3" ht="24" customHeight="1">
      <c r="A730" s="286"/>
      <c r="B730" s="233" t="s">
        <v>159</v>
      </c>
      <c r="C730" s="235">
        <v>9427</v>
      </c>
    </row>
    <row r="731" spans="1:3" ht="24" customHeight="1">
      <c r="A731" s="298" t="s">
        <v>160</v>
      </c>
      <c r="B731" s="233" t="s">
        <v>161</v>
      </c>
      <c r="C731" s="232" t="s">
        <v>162</v>
      </c>
    </row>
    <row r="732" spans="1:3" ht="48" customHeight="1">
      <c r="A732" s="286"/>
      <c r="B732" s="233" t="s">
        <v>163</v>
      </c>
      <c r="C732" s="232" t="s">
        <v>206</v>
      </c>
    </row>
    <row r="733" spans="1:3" ht="58.5" customHeight="1">
      <c r="A733" s="288" t="s">
        <v>165</v>
      </c>
      <c r="B733" s="289"/>
      <c r="C733" s="232" t="s">
        <v>288</v>
      </c>
    </row>
    <row r="734" spans="1:3" ht="13.5" customHeight="1" thickBot="1">
      <c r="A734" s="290" t="s">
        <v>167</v>
      </c>
      <c r="B734" s="233" t="s">
        <v>168</v>
      </c>
      <c r="C734" s="234" t="s">
        <v>169</v>
      </c>
    </row>
    <row r="735" spans="1:3" ht="13.5" customHeight="1">
      <c r="A735" s="286"/>
      <c r="B735" s="233" t="s">
        <v>170</v>
      </c>
      <c r="C735" s="234" t="s">
        <v>224</v>
      </c>
    </row>
    <row r="736" spans="1:3" ht="13.5" customHeight="1">
      <c r="A736" s="286"/>
      <c r="B736" s="233" t="s">
        <v>209</v>
      </c>
      <c r="C736" s="235">
        <v>2</v>
      </c>
    </row>
    <row r="737" spans="1:3" ht="13.5" customHeight="1" thickBot="1">
      <c r="A737" s="287"/>
      <c r="B737" s="236" t="s">
        <v>210</v>
      </c>
      <c r="C737" s="254">
        <v>174762</v>
      </c>
    </row>
    <row r="740" ht="15.75">
      <c r="A740" t="s">
        <v>171</v>
      </c>
    </row>
    <row r="742" spans="1:7" ht="18" customHeight="1" thickBot="1">
      <c r="A742" s="291" t="s">
        <v>99</v>
      </c>
      <c r="B742" s="292"/>
      <c r="C742" s="292"/>
      <c r="D742" s="292"/>
      <c r="E742" s="292"/>
      <c r="F742" s="292"/>
      <c r="G742" s="292"/>
    </row>
    <row r="743" spans="1:7" ht="13.5" customHeight="1">
      <c r="A743" s="165"/>
      <c r="B743" s="311" t="s">
        <v>211</v>
      </c>
      <c r="C743" s="312"/>
      <c r="D743" s="312"/>
      <c r="E743" s="312"/>
      <c r="F743" s="312"/>
      <c r="G743" s="297"/>
    </row>
    <row r="744" spans="1:7" ht="15" customHeight="1">
      <c r="A744" s="167"/>
      <c r="B744" s="313" t="s">
        <v>178</v>
      </c>
      <c r="C744" s="314"/>
      <c r="D744" s="315" t="s">
        <v>179</v>
      </c>
      <c r="E744" s="314"/>
      <c r="F744" s="316" t="s">
        <v>186</v>
      </c>
      <c r="G744" s="317"/>
    </row>
    <row r="745" spans="1:7" ht="15" customHeight="1" thickBot="1">
      <c r="A745" s="168"/>
      <c r="B745" s="255" t="s">
        <v>177</v>
      </c>
      <c r="C745" s="256" t="s">
        <v>181</v>
      </c>
      <c r="D745" s="256" t="s">
        <v>177</v>
      </c>
      <c r="E745" s="256" t="s">
        <v>181</v>
      </c>
      <c r="F745" s="256" t="s">
        <v>177</v>
      </c>
      <c r="G745" s="257" t="s">
        <v>181</v>
      </c>
    </row>
    <row r="746" spans="1:7" ht="58.5" customHeight="1" thickBot="1">
      <c r="A746" s="258" t="s">
        <v>289</v>
      </c>
      <c r="B746" s="259">
        <v>9427</v>
      </c>
      <c r="C746" s="260">
        <v>1</v>
      </c>
      <c r="D746" s="261">
        <v>0</v>
      </c>
      <c r="E746" s="260">
        <v>0</v>
      </c>
      <c r="F746" s="261">
        <v>9427</v>
      </c>
      <c r="G746" s="262">
        <v>1</v>
      </c>
    </row>
    <row r="748" spans="1:6" ht="28.5" customHeight="1" thickBot="1">
      <c r="A748" s="291" t="s">
        <v>105</v>
      </c>
      <c r="B748" s="292"/>
      <c r="C748" s="292"/>
      <c r="D748" s="292"/>
      <c r="E748" s="292"/>
      <c r="F748" s="292"/>
    </row>
    <row r="749" spans="1:6" ht="34.5" customHeight="1" thickBot="1">
      <c r="A749" s="169"/>
      <c r="B749" s="166"/>
      <c r="C749" s="154"/>
      <c r="D749" s="302" t="s">
        <v>172</v>
      </c>
      <c r="E749" s="303"/>
      <c r="F749" s="304" t="s">
        <v>186</v>
      </c>
    </row>
    <row r="750" spans="1:6" ht="48.75" customHeight="1" thickBot="1">
      <c r="A750" s="156"/>
      <c r="B750" s="153"/>
      <c r="C750" s="170"/>
      <c r="D750" s="255" t="s">
        <v>184</v>
      </c>
      <c r="E750" s="256" t="s">
        <v>185</v>
      </c>
      <c r="F750" s="305"/>
    </row>
    <row r="751" spans="1:6" ht="13.5" customHeight="1">
      <c r="A751" s="306" t="s">
        <v>290</v>
      </c>
      <c r="B751" s="308" t="s">
        <v>291</v>
      </c>
      <c r="C751" s="241" t="s">
        <v>214</v>
      </c>
      <c r="D751" s="242">
        <v>1751</v>
      </c>
      <c r="E751" s="243">
        <v>2394</v>
      </c>
      <c r="F751" s="244">
        <v>4145</v>
      </c>
    </row>
    <row r="752" spans="1:6" ht="24" customHeight="1">
      <c r="A752" s="286"/>
      <c r="B752" s="309"/>
      <c r="C752" s="263" t="s">
        <v>292</v>
      </c>
      <c r="D752" s="264">
        <v>0.4224366706875754</v>
      </c>
      <c r="E752" s="265">
        <v>0.5775633293124246</v>
      </c>
      <c r="F752" s="266">
        <v>1</v>
      </c>
    </row>
    <row r="753" spans="1:6" ht="13.5" customHeight="1">
      <c r="A753" s="286"/>
      <c r="B753" s="310" t="s">
        <v>293</v>
      </c>
      <c r="C753" s="267" t="s">
        <v>214</v>
      </c>
      <c r="D753" s="268">
        <v>2766</v>
      </c>
      <c r="E753" s="269">
        <v>2516</v>
      </c>
      <c r="F753" s="270">
        <v>5282</v>
      </c>
    </row>
    <row r="754" spans="1:6" ht="24" customHeight="1">
      <c r="A754" s="307"/>
      <c r="B754" s="309"/>
      <c r="C754" s="263" t="s">
        <v>292</v>
      </c>
      <c r="D754" s="264">
        <v>0.5236652783036728</v>
      </c>
      <c r="E754" s="265">
        <v>0.4763347216963272</v>
      </c>
      <c r="F754" s="266">
        <v>1</v>
      </c>
    </row>
    <row r="755" spans="1:6" ht="13.5" customHeight="1" thickBot="1">
      <c r="A755" s="299" t="s">
        <v>186</v>
      </c>
      <c r="B755" s="300"/>
      <c r="C755" s="267" t="s">
        <v>214</v>
      </c>
      <c r="D755" s="268">
        <v>4517</v>
      </c>
      <c r="E755" s="269">
        <v>4910</v>
      </c>
      <c r="F755" s="270">
        <v>9427</v>
      </c>
    </row>
    <row r="756" spans="1:6" ht="24" customHeight="1" thickBot="1">
      <c r="A756" s="287"/>
      <c r="B756" s="294"/>
      <c r="C756" s="236" t="s">
        <v>292</v>
      </c>
      <c r="D756" s="271">
        <v>0.4791556168452318</v>
      </c>
      <c r="E756" s="272">
        <v>0.5208443831547682</v>
      </c>
      <c r="F756" s="273">
        <v>1</v>
      </c>
    </row>
    <row r="759" ht="15.75">
      <c r="A759" t="s">
        <v>294</v>
      </c>
    </row>
    <row r="762" ht="16.5">
      <c r="A762" t="s">
        <v>98</v>
      </c>
    </row>
    <row r="764" spans="1:3" ht="18" customHeight="1" thickBot="1">
      <c r="A764" s="295" t="s">
        <v>90</v>
      </c>
      <c r="B764" s="294"/>
      <c r="C764" s="294"/>
    </row>
    <row r="765" spans="1:3" ht="13.5" customHeight="1">
      <c r="A765" s="296" t="s">
        <v>145</v>
      </c>
      <c r="B765" s="297"/>
      <c r="C765" s="231" t="s">
        <v>295</v>
      </c>
    </row>
    <row r="766" spans="1:3" ht="13.5" customHeight="1">
      <c r="A766" s="288" t="s">
        <v>147</v>
      </c>
      <c r="B766" s="289"/>
      <c r="C766" s="232" t="s">
        <v>148</v>
      </c>
    </row>
    <row r="767" spans="1:3" ht="58.5" customHeight="1">
      <c r="A767" s="298" t="s">
        <v>149</v>
      </c>
      <c r="B767" s="233" t="s">
        <v>150</v>
      </c>
      <c r="C767" s="234" t="s">
        <v>151</v>
      </c>
    </row>
    <row r="768" spans="1:3" ht="13.5" customHeight="1">
      <c r="A768" s="286"/>
      <c r="B768" s="233" t="s">
        <v>152</v>
      </c>
      <c r="C768" s="232" t="s">
        <v>153</v>
      </c>
    </row>
    <row r="769" spans="1:3" ht="13.5" customHeight="1">
      <c r="A769" s="286"/>
      <c r="B769" s="233" t="s">
        <v>154</v>
      </c>
      <c r="C769" s="232" t="s">
        <v>155</v>
      </c>
    </row>
    <row r="770" spans="1:3" ht="24" customHeight="1">
      <c r="A770" s="286"/>
      <c r="B770" s="233" t="s">
        <v>156</v>
      </c>
      <c r="C770" s="232" t="s">
        <v>201</v>
      </c>
    </row>
    <row r="771" spans="1:3" ht="13.5" customHeight="1">
      <c r="A771" s="286"/>
      <c r="B771" s="233" t="s">
        <v>158</v>
      </c>
      <c r="C771" s="232" t="s">
        <v>157</v>
      </c>
    </row>
    <row r="772" spans="1:3" ht="24" customHeight="1">
      <c r="A772" s="286"/>
      <c r="B772" s="233" t="s">
        <v>159</v>
      </c>
      <c r="C772" s="235">
        <v>9427</v>
      </c>
    </row>
    <row r="773" spans="1:3" ht="24" customHeight="1">
      <c r="A773" s="298" t="s">
        <v>160</v>
      </c>
      <c r="B773" s="233" t="s">
        <v>161</v>
      </c>
      <c r="C773" s="232" t="s">
        <v>162</v>
      </c>
    </row>
    <row r="774" spans="1:3" ht="48" customHeight="1">
      <c r="A774" s="286"/>
      <c r="B774" s="233" t="s">
        <v>163</v>
      </c>
      <c r="C774" s="232" t="s">
        <v>206</v>
      </c>
    </row>
    <row r="775" spans="1:3" ht="58.5" customHeight="1">
      <c r="A775" s="288" t="s">
        <v>165</v>
      </c>
      <c r="B775" s="289"/>
      <c r="C775" s="232" t="s">
        <v>288</v>
      </c>
    </row>
    <row r="776" spans="1:3" ht="13.5" customHeight="1" thickBot="1">
      <c r="A776" s="290" t="s">
        <v>167</v>
      </c>
      <c r="B776" s="233" t="s">
        <v>168</v>
      </c>
      <c r="C776" s="234" t="s">
        <v>296</v>
      </c>
    </row>
    <row r="777" spans="1:3" ht="13.5" customHeight="1">
      <c r="A777" s="286"/>
      <c r="B777" s="233" t="s">
        <v>170</v>
      </c>
      <c r="C777" s="234" t="s">
        <v>297</v>
      </c>
    </row>
    <row r="778" spans="1:3" ht="13.5" customHeight="1">
      <c r="A778" s="286"/>
      <c r="B778" s="233" t="s">
        <v>209</v>
      </c>
      <c r="C778" s="235">
        <v>2</v>
      </c>
    </row>
    <row r="779" spans="1:3" ht="13.5" customHeight="1" thickBot="1">
      <c r="A779" s="287"/>
      <c r="B779" s="236" t="s">
        <v>210</v>
      </c>
      <c r="C779" s="254">
        <v>174762</v>
      </c>
    </row>
    <row r="782" ht="15.75">
      <c r="A782" t="s">
        <v>171</v>
      </c>
    </row>
    <row r="784" spans="1:7" ht="18" customHeight="1" thickBot="1">
      <c r="A784" s="291" t="s">
        <v>99</v>
      </c>
      <c r="B784" s="292"/>
      <c r="C784" s="292"/>
      <c r="D784" s="292"/>
      <c r="E784" s="292"/>
      <c r="F784" s="292"/>
      <c r="G784" s="292"/>
    </row>
    <row r="785" spans="1:7" ht="13.5" customHeight="1">
      <c r="A785" s="165"/>
      <c r="B785" s="311" t="s">
        <v>211</v>
      </c>
      <c r="C785" s="312"/>
      <c r="D785" s="312"/>
      <c r="E785" s="312"/>
      <c r="F785" s="312"/>
      <c r="G785" s="297"/>
    </row>
    <row r="786" spans="1:7" ht="15" customHeight="1">
      <c r="A786" s="167"/>
      <c r="B786" s="313" t="s">
        <v>178</v>
      </c>
      <c r="C786" s="314"/>
      <c r="D786" s="315" t="s">
        <v>179</v>
      </c>
      <c r="E786" s="314"/>
      <c r="F786" s="316" t="s">
        <v>186</v>
      </c>
      <c r="G786" s="317"/>
    </row>
    <row r="787" spans="1:7" ht="15" customHeight="1" thickBot="1">
      <c r="A787" s="168"/>
      <c r="B787" s="255" t="s">
        <v>177</v>
      </c>
      <c r="C787" s="256" t="s">
        <v>181</v>
      </c>
      <c r="D787" s="256" t="s">
        <v>177</v>
      </c>
      <c r="E787" s="256" t="s">
        <v>181</v>
      </c>
      <c r="F787" s="256" t="s">
        <v>177</v>
      </c>
      <c r="G787" s="257" t="s">
        <v>181</v>
      </c>
    </row>
    <row r="788" spans="1:7" ht="58.5" customHeight="1" thickBot="1">
      <c r="A788" s="258" t="s">
        <v>289</v>
      </c>
      <c r="B788" s="274">
        <v>42858899.99923673</v>
      </c>
      <c r="C788" s="260">
        <v>0.9999999999999968</v>
      </c>
      <c r="D788" s="275">
        <v>1.4156103134155273E-07</v>
      </c>
      <c r="E788" s="276">
        <v>3.3029553101939923E-15</v>
      </c>
      <c r="F788" s="275">
        <v>42858899.999236874</v>
      </c>
      <c r="G788" s="262">
        <v>1</v>
      </c>
    </row>
    <row r="789" spans="1:7" ht="24.75" customHeight="1">
      <c r="A789" s="301" t="s">
        <v>220</v>
      </c>
      <c r="B789" s="292"/>
      <c r="C789" s="292"/>
      <c r="D789" s="292"/>
      <c r="E789" s="292"/>
      <c r="F789" s="292"/>
      <c r="G789" s="292"/>
    </row>
    <row r="791" spans="1:6" ht="28.5" customHeight="1" thickBot="1">
      <c r="A791" s="291" t="s">
        <v>105</v>
      </c>
      <c r="B791" s="292"/>
      <c r="C791" s="292"/>
      <c r="D791" s="292"/>
      <c r="E791" s="292"/>
      <c r="F791" s="292"/>
    </row>
    <row r="792" spans="1:6" ht="34.5" customHeight="1" thickBot="1">
      <c r="A792" s="169"/>
      <c r="B792" s="166"/>
      <c r="C792" s="154"/>
      <c r="D792" s="302" t="s">
        <v>172</v>
      </c>
      <c r="E792" s="303"/>
      <c r="F792" s="304" t="s">
        <v>186</v>
      </c>
    </row>
    <row r="793" spans="1:6" ht="48.75" customHeight="1" thickBot="1">
      <c r="A793" s="156"/>
      <c r="B793" s="153"/>
      <c r="C793" s="170"/>
      <c r="D793" s="255" t="s">
        <v>184</v>
      </c>
      <c r="E793" s="256" t="s">
        <v>185</v>
      </c>
      <c r="F793" s="305"/>
    </row>
    <row r="794" spans="1:6" ht="13.5" customHeight="1">
      <c r="A794" s="306" t="s">
        <v>290</v>
      </c>
      <c r="B794" s="308" t="s">
        <v>291</v>
      </c>
      <c r="C794" s="241" t="s">
        <v>214</v>
      </c>
      <c r="D794" s="242">
        <v>7473863</v>
      </c>
      <c r="E794" s="243">
        <v>13418890</v>
      </c>
      <c r="F794" s="244">
        <v>20892753</v>
      </c>
    </row>
    <row r="795" spans="1:6" ht="24" customHeight="1">
      <c r="A795" s="286"/>
      <c r="B795" s="309"/>
      <c r="C795" s="263" t="s">
        <v>292</v>
      </c>
      <c r="D795" s="264">
        <v>0.3577251403871955</v>
      </c>
      <c r="E795" s="265">
        <v>0.6422748596128045</v>
      </c>
      <c r="F795" s="266">
        <v>1</v>
      </c>
    </row>
    <row r="796" spans="1:6" ht="13.5" customHeight="1">
      <c r="A796" s="286"/>
      <c r="B796" s="310" t="s">
        <v>293</v>
      </c>
      <c r="C796" s="267" t="s">
        <v>214</v>
      </c>
      <c r="D796" s="268">
        <v>10775629</v>
      </c>
      <c r="E796" s="269">
        <v>11190518</v>
      </c>
      <c r="F796" s="270">
        <v>21966147</v>
      </c>
    </row>
    <row r="797" spans="1:6" ht="24" customHeight="1">
      <c r="A797" s="307"/>
      <c r="B797" s="309"/>
      <c r="C797" s="263" t="s">
        <v>292</v>
      </c>
      <c r="D797" s="264">
        <v>0.49055617264147416</v>
      </c>
      <c r="E797" s="265">
        <v>0.5094438273585259</v>
      </c>
      <c r="F797" s="266">
        <v>1</v>
      </c>
    </row>
    <row r="798" spans="1:6" ht="13.5" customHeight="1" thickBot="1">
      <c r="A798" s="299" t="s">
        <v>186</v>
      </c>
      <c r="B798" s="300"/>
      <c r="C798" s="267" t="s">
        <v>214</v>
      </c>
      <c r="D798" s="268">
        <v>18249492</v>
      </c>
      <c r="E798" s="269">
        <v>24609408</v>
      </c>
      <c r="F798" s="270">
        <v>42858900</v>
      </c>
    </row>
    <row r="799" spans="1:6" ht="24" customHeight="1" thickBot="1">
      <c r="A799" s="287"/>
      <c r="B799" s="294"/>
      <c r="C799" s="236" t="s">
        <v>292</v>
      </c>
      <c r="D799" s="271">
        <v>0.42580402203509654</v>
      </c>
      <c r="E799" s="272">
        <v>0.5741959779649034</v>
      </c>
      <c r="F799" s="273">
        <v>1</v>
      </c>
    </row>
    <row r="802" ht="15.75">
      <c r="A802" t="s">
        <v>298</v>
      </c>
    </row>
    <row r="805" ht="16.5">
      <c r="A805" t="s">
        <v>98</v>
      </c>
    </row>
    <row r="807" spans="1:3" ht="18" customHeight="1" thickBot="1">
      <c r="A807" s="295" t="s">
        <v>90</v>
      </c>
      <c r="B807" s="294"/>
      <c r="C807" s="294"/>
    </row>
    <row r="808" spans="1:3" ht="13.5" customHeight="1">
      <c r="A808" s="296" t="s">
        <v>145</v>
      </c>
      <c r="B808" s="297"/>
      <c r="C808" s="231" t="s">
        <v>299</v>
      </c>
    </row>
    <row r="809" spans="1:3" ht="13.5" customHeight="1">
      <c r="A809" s="288" t="s">
        <v>147</v>
      </c>
      <c r="B809" s="289"/>
      <c r="C809" s="232" t="s">
        <v>148</v>
      </c>
    </row>
    <row r="810" spans="1:3" ht="58.5" customHeight="1">
      <c r="A810" s="298" t="s">
        <v>149</v>
      </c>
      <c r="B810" s="233" t="s">
        <v>150</v>
      </c>
      <c r="C810" s="234" t="s">
        <v>151</v>
      </c>
    </row>
    <row r="811" spans="1:3" ht="13.5" customHeight="1">
      <c r="A811" s="286"/>
      <c r="B811" s="233" t="s">
        <v>152</v>
      </c>
      <c r="C811" s="232" t="s">
        <v>153</v>
      </c>
    </row>
    <row r="812" spans="1:3" ht="13.5" customHeight="1">
      <c r="A812" s="286"/>
      <c r="B812" s="233" t="s">
        <v>154</v>
      </c>
      <c r="C812" s="232" t="s">
        <v>155</v>
      </c>
    </row>
    <row r="813" spans="1:3" ht="13.5" customHeight="1">
      <c r="A813" s="286"/>
      <c r="B813" s="233" t="s">
        <v>156</v>
      </c>
      <c r="C813" s="232" t="s">
        <v>157</v>
      </c>
    </row>
    <row r="814" spans="1:3" ht="13.5" customHeight="1">
      <c r="A814" s="286"/>
      <c r="B814" s="233" t="s">
        <v>158</v>
      </c>
      <c r="C814" s="232" t="s">
        <v>157</v>
      </c>
    </row>
    <row r="815" spans="1:3" ht="24" customHeight="1">
      <c r="A815" s="286"/>
      <c r="B815" s="233" t="s">
        <v>159</v>
      </c>
      <c r="C815" s="235">
        <v>9427</v>
      </c>
    </row>
    <row r="816" spans="1:3" ht="24" customHeight="1">
      <c r="A816" s="298" t="s">
        <v>160</v>
      </c>
      <c r="B816" s="233" t="s">
        <v>161</v>
      </c>
      <c r="C816" s="232" t="s">
        <v>162</v>
      </c>
    </row>
    <row r="817" spans="1:3" ht="48" customHeight="1">
      <c r="A817" s="286"/>
      <c r="B817" s="233" t="s">
        <v>163</v>
      </c>
      <c r="C817" s="232" t="s">
        <v>206</v>
      </c>
    </row>
    <row r="818" spans="1:3" ht="58.5" customHeight="1">
      <c r="A818" s="288" t="s">
        <v>165</v>
      </c>
      <c r="B818" s="289"/>
      <c r="C818" s="232" t="s">
        <v>300</v>
      </c>
    </row>
    <row r="819" spans="1:3" ht="13.5" customHeight="1" thickBot="1">
      <c r="A819" s="290" t="s">
        <v>167</v>
      </c>
      <c r="B819" s="233" t="s">
        <v>168</v>
      </c>
      <c r="C819" s="234" t="s">
        <v>202</v>
      </c>
    </row>
    <row r="820" spans="1:3" ht="13.5" customHeight="1">
      <c r="A820" s="286"/>
      <c r="B820" s="233" t="s">
        <v>170</v>
      </c>
      <c r="C820" s="234" t="s">
        <v>203</v>
      </c>
    </row>
    <row r="821" spans="1:3" ht="13.5" customHeight="1">
      <c r="A821" s="286"/>
      <c r="B821" s="233" t="s">
        <v>209</v>
      </c>
      <c r="C821" s="235">
        <v>2</v>
      </c>
    </row>
    <row r="822" spans="1:3" ht="13.5" customHeight="1" thickBot="1">
      <c r="A822" s="287"/>
      <c r="B822" s="236" t="s">
        <v>210</v>
      </c>
      <c r="C822" s="254">
        <v>174762</v>
      </c>
    </row>
    <row r="825" ht="15.75">
      <c r="A825" t="s">
        <v>171</v>
      </c>
    </row>
    <row r="827" spans="1:7" ht="18" customHeight="1" thickBot="1">
      <c r="A827" s="291" t="s">
        <v>99</v>
      </c>
      <c r="B827" s="292"/>
      <c r="C827" s="292"/>
      <c r="D827" s="292"/>
      <c r="E827" s="292"/>
      <c r="F827" s="292"/>
      <c r="G827" s="292"/>
    </row>
    <row r="828" spans="1:7" ht="13.5" customHeight="1">
      <c r="A828" s="165"/>
      <c r="B828" s="311" t="s">
        <v>211</v>
      </c>
      <c r="C828" s="312"/>
      <c r="D828" s="312"/>
      <c r="E828" s="312"/>
      <c r="F828" s="312"/>
      <c r="G828" s="297"/>
    </row>
    <row r="829" spans="1:7" ht="15" customHeight="1">
      <c r="A829" s="167"/>
      <c r="B829" s="313" t="s">
        <v>178</v>
      </c>
      <c r="C829" s="314"/>
      <c r="D829" s="315" t="s">
        <v>179</v>
      </c>
      <c r="E829" s="314"/>
      <c r="F829" s="316" t="s">
        <v>186</v>
      </c>
      <c r="G829" s="317"/>
    </row>
    <row r="830" spans="1:7" ht="15" customHeight="1" thickBot="1">
      <c r="A830" s="168"/>
      <c r="B830" s="255" t="s">
        <v>177</v>
      </c>
      <c r="C830" s="256" t="s">
        <v>181</v>
      </c>
      <c r="D830" s="256" t="s">
        <v>177</v>
      </c>
      <c r="E830" s="256" t="s">
        <v>181</v>
      </c>
      <c r="F830" s="256" t="s">
        <v>177</v>
      </c>
      <c r="G830" s="257" t="s">
        <v>181</v>
      </c>
    </row>
    <row r="831" spans="1:7" ht="79.5" customHeight="1" thickBot="1">
      <c r="A831" s="258" t="s">
        <v>301</v>
      </c>
      <c r="B831" s="259">
        <v>9427</v>
      </c>
      <c r="C831" s="260">
        <v>1</v>
      </c>
      <c r="D831" s="261">
        <v>0</v>
      </c>
      <c r="E831" s="260">
        <v>0</v>
      </c>
      <c r="F831" s="261">
        <v>9427</v>
      </c>
      <c r="G831" s="262">
        <v>1</v>
      </c>
    </row>
    <row r="833" spans="1:6" ht="28.5" customHeight="1" thickBot="1">
      <c r="A833" s="291" t="s">
        <v>106</v>
      </c>
      <c r="B833" s="292"/>
      <c r="C833" s="292"/>
      <c r="D833" s="292"/>
      <c r="E833" s="292"/>
      <c r="F833" s="292"/>
    </row>
    <row r="834" spans="1:6" ht="34.5" customHeight="1" thickBot="1">
      <c r="A834" s="169"/>
      <c r="B834" s="166"/>
      <c r="C834" s="154"/>
      <c r="D834" s="302" t="s">
        <v>172</v>
      </c>
      <c r="E834" s="303"/>
      <c r="F834" s="304" t="s">
        <v>186</v>
      </c>
    </row>
    <row r="835" spans="1:6" ht="48.75" customHeight="1" thickBot="1">
      <c r="A835" s="156"/>
      <c r="B835" s="153"/>
      <c r="C835" s="170"/>
      <c r="D835" s="255" t="s">
        <v>184</v>
      </c>
      <c r="E835" s="256" t="s">
        <v>185</v>
      </c>
      <c r="F835" s="305"/>
    </row>
    <row r="836" spans="1:6" ht="13.5" customHeight="1">
      <c r="A836" s="306" t="s">
        <v>302</v>
      </c>
      <c r="B836" s="308" t="s">
        <v>303</v>
      </c>
      <c r="C836" s="241" t="s">
        <v>214</v>
      </c>
      <c r="D836" s="242">
        <v>131</v>
      </c>
      <c r="E836" s="243">
        <v>391</v>
      </c>
      <c r="F836" s="244">
        <v>522</v>
      </c>
    </row>
    <row r="837" spans="1:6" ht="48" customHeight="1">
      <c r="A837" s="286"/>
      <c r="B837" s="309"/>
      <c r="C837" s="263" t="s">
        <v>304</v>
      </c>
      <c r="D837" s="264">
        <v>0.2509578544061303</v>
      </c>
      <c r="E837" s="265">
        <v>0.7490421455938697</v>
      </c>
      <c r="F837" s="266">
        <v>1</v>
      </c>
    </row>
    <row r="838" spans="1:6" ht="13.5" customHeight="1">
      <c r="A838" s="286"/>
      <c r="B838" s="310" t="s">
        <v>305</v>
      </c>
      <c r="C838" s="267" t="s">
        <v>214</v>
      </c>
      <c r="D838" s="268">
        <v>2232</v>
      </c>
      <c r="E838" s="269">
        <v>2930</v>
      </c>
      <c r="F838" s="270">
        <v>5162</v>
      </c>
    </row>
    <row r="839" spans="1:6" ht="48" customHeight="1">
      <c r="A839" s="286"/>
      <c r="B839" s="309"/>
      <c r="C839" s="263" t="s">
        <v>304</v>
      </c>
      <c r="D839" s="264">
        <v>0.4323905462998837</v>
      </c>
      <c r="E839" s="265">
        <v>0.5676094537001163</v>
      </c>
      <c r="F839" s="266">
        <v>1</v>
      </c>
    </row>
    <row r="840" spans="1:6" ht="13.5" customHeight="1">
      <c r="A840" s="286"/>
      <c r="B840" s="310" t="s">
        <v>306</v>
      </c>
      <c r="C840" s="267" t="s">
        <v>214</v>
      </c>
      <c r="D840" s="268">
        <v>2154</v>
      </c>
      <c r="E840" s="269">
        <v>1589</v>
      </c>
      <c r="F840" s="270">
        <v>3743</v>
      </c>
    </row>
    <row r="841" spans="1:6" ht="48" customHeight="1">
      <c r="A841" s="307"/>
      <c r="B841" s="309"/>
      <c r="C841" s="263" t="s">
        <v>304</v>
      </c>
      <c r="D841" s="264">
        <v>0.575474218541277</v>
      </c>
      <c r="E841" s="265">
        <v>0.42452578145872294</v>
      </c>
      <c r="F841" s="266">
        <v>1</v>
      </c>
    </row>
    <row r="842" spans="1:6" ht="13.5" customHeight="1" thickBot="1">
      <c r="A842" s="299" t="s">
        <v>186</v>
      </c>
      <c r="B842" s="300"/>
      <c r="C842" s="267" t="s">
        <v>214</v>
      </c>
      <c r="D842" s="268">
        <v>4517</v>
      </c>
      <c r="E842" s="269">
        <v>4910</v>
      </c>
      <c r="F842" s="270">
        <v>9427</v>
      </c>
    </row>
    <row r="843" spans="1:6" ht="48" customHeight="1" thickBot="1">
      <c r="A843" s="287"/>
      <c r="B843" s="294"/>
      <c r="C843" s="236" t="s">
        <v>304</v>
      </c>
      <c r="D843" s="271">
        <v>0.4791556168452318</v>
      </c>
      <c r="E843" s="272">
        <v>0.5208443831547682</v>
      </c>
      <c r="F843" s="273">
        <v>1</v>
      </c>
    </row>
    <row r="846" ht="15.75">
      <c r="A846" t="s">
        <v>307</v>
      </c>
    </row>
    <row r="849" ht="16.5">
      <c r="A849" t="s">
        <v>98</v>
      </c>
    </row>
    <row r="851" spans="1:3" ht="18" customHeight="1" thickBot="1">
      <c r="A851" s="295" t="s">
        <v>90</v>
      </c>
      <c r="B851" s="294"/>
      <c r="C851" s="294"/>
    </row>
    <row r="852" spans="1:3" ht="13.5" customHeight="1">
      <c r="A852" s="296" t="s">
        <v>145</v>
      </c>
      <c r="B852" s="297"/>
      <c r="C852" s="231" t="s">
        <v>308</v>
      </c>
    </row>
    <row r="853" spans="1:3" ht="13.5" customHeight="1">
      <c r="A853" s="288" t="s">
        <v>147</v>
      </c>
      <c r="B853" s="289"/>
      <c r="C853" s="232" t="s">
        <v>148</v>
      </c>
    </row>
    <row r="854" spans="1:3" ht="58.5" customHeight="1">
      <c r="A854" s="298" t="s">
        <v>149</v>
      </c>
      <c r="B854" s="233" t="s">
        <v>150</v>
      </c>
      <c r="C854" s="234" t="s">
        <v>151</v>
      </c>
    </row>
    <row r="855" spans="1:3" ht="13.5" customHeight="1">
      <c r="A855" s="286"/>
      <c r="B855" s="233" t="s">
        <v>152</v>
      </c>
      <c r="C855" s="232" t="s">
        <v>153</v>
      </c>
    </row>
    <row r="856" spans="1:3" ht="13.5" customHeight="1">
      <c r="A856" s="286"/>
      <c r="B856" s="233" t="s">
        <v>154</v>
      </c>
      <c r="C856" s="232" t="s">
        <v>155</v>
      </c>
    </row>
    <row r="857" spans="1:3" ht="24" customHeight="1">
      <c r="A857" s="286"/>
      <c r="B857" s="233" t="s">
        <v>156</v>
      </c>
      <c r="C857" s="232" t="s">
        <v>201</v>
      </c>
    </row>
    <row r="858" spans="1:3" ht="13.5" customHeight="1">
      <c r="A858" s="286"/>
      <c r="B858" s="233" t="s">
        <v>158</v>
      </c>
      <c r="C858" s="232" t="s">
        <v>157</v>
      </c>
    </row>
    <row r="859" spans="1:3" ht="24" customHeight="1">
      <c r="A859" s="286"/>
      <c r="B859" s="233" t="s">
        <v>159</v>
      </c>
      <c r="C859" s="235">
        <v>9427</v>
      </c>
    </row>
    <row r="860" spans="1:3" ht="24" customHeight="1">
      <c r="A860" s="298" t="s">
        <v>160</v>
      </c>
      <c r="B860" s="233" t="s">
        <v>161</v>
      </c>
      <c r="C860" s="232" t="s">
        <v>162</v>
      </c>
    </row>
    <row r="861" spans="1:3" ht="48" customHeight="1">
      <c r="A861" s="286"/>
      <c r="B861" s="233" t="s">
        <v>163</v>
      </c>
      <c r="C861" s="232" t="s">
        <v>206</v>
      </c>
    </row>
    <row r="862" spans="1:3" ht="58.5" customHeight="1">
      <c r="A862" s="288" t="s">
        <v>165</v>
      </c>
      <c r="B862" s="289"/>
      <c r="C862" s="232" t="s">
        <v>300</v>
      </c>
    </row>
    <row r="863" spans="1:3" ht="13.5" customHeight="1" thickBot="1">
      <c r="A863" s="290" t="s">
        <v>167</v>
      </c>
      <c r="B863" s="233" t="s">
        <v>168</v>
      </c>
      <c r="C863" s="234" t="s">
        <v>309</v>
      </c>
    </row>
    <row r="864" spans="1:3" ht="13.5" customHeight="1">
      <c r="A864" s="286"/>
      <c r="B864" s="233" t="s">
        <v>170</v>
      </c>
      <c r="C864" s="234" t="s">
        <v>224</v>
      </c>
    </row>
    <row r="865" spans="1:3" ht="13.5" customHeight="1">
      <c r="A865" s="286"/>
      <c r="B865" s="233" t="s">
        <v>209</v>
      </c>
      <c r="C865" s="235">
        <v>2</v>
      </c>
    </row>
    <row r="866" spans="1:3" ht="13.5" customHeight="1" thickBot="1">
      <c r="A866" s="287"/>
      <c r="B866" s="236" t="s">
        <v>210</v>
      </c>
      <c r="C866" s="254">
        <v>174762</v>
      </c>
    </row>
    <row r="869" ht="15.75">
      <c r="A869" t="s">
        <v>171</v>
      </c>
    </row>
    <row r="871" spans="1:7" ht="18" customHeight="1" thickBot="1">
      <c r="A871" s="291" t="s">
        <v>99</v>
      </c>
      <c r="B871" s="292"/>
      <c r="C871" s="292"/>
      <c r="D871" s="292"/>
      <c r="E871" s="292"/>
      <c r="F871" s="292"/>
      <c r="G871" s="292"/>
    </row>
    <row r="872" spans="1:7" ht="13.5" customHeight="1">
      <c r="A872" s="165"/>
      <c r="B872" s="311" t="s">
        <v>211</v>
      </c>
      <c r="C872" s="312"/>
      <c r="D872" s="312"/>
      <c r="E872" s="312"/>
      <c r="F872" s="312"/>
      <c r="G872" s="297"/>
    </row>
    <row r="873" spans="1:7" ht="15" customHeight="1">
      <c r="A873" s="167"/>
      <c r="B873" s="313" t="s">
        <v>178</v>
      </c>
      <c r="C873" s="314"/>
      <c r="D873" s="315" t="s">
        <v>179</v>
      </c>
      <c r="E873" s="314"/>
      <c r="F873" s="316" t="s">
        <v>186</v>
      </c>
      <c r="G873" s="317"/>
    </row>
    <row r="874" spans="1:7" ht="15" customHeight="1" thickBot="1">
      <c r="A874" s="168"/>
      <c r="B874" s="255" t="s">
        <v>177</v>
      </c>
      <c r="C874" s="256" t="s">
        <v>181</v>
      </c>
      <c r="D874" s="256" t="s">
        <v>177</v>
      </c>
      <c r="E874" s="256" t="s">
        <v>181</v>
      </c>
      <c r="F874" s="256" t="s">
        <v>177</v>
      </c>
      <c r="G874" s="257" t="s">
        <v>181</v>
      </c>
    </row>
    <row r="875" spans="1:7" ht="79.5" customHeight="1" thickBot="1">
      <c r="A875" s="258" t="s">
        <v>301</v>
      </c>
      <c r="B875" s="274">
        <v>42858899.99923671</v>
      </c>
      <c r="C875" s="260">
        <v>0.9999999999999961</v>
      </c>
      <c r="D875" s="275">
        <v>1.6391277313232422E-07</v>
      </c>
      <c r="E875" s="276">
        <v>3.824474569698307E-15</v>
      </c>
      <c r="F875" s="275">
        <v>42858899.999236874</v>
      </c>
      <c r="G875" s="262">
        <v>1</v>
      </c>
    </row>
    <row r="876" spans="1:7" ht="24.75" customHeight="1">
      <c r="A876" s="301" t="s">
        <v>220</v>
      </c>
      <c r="B876" s="292"/>
      <c r="C876" s="292"/>
      <c r="D876" s="292"/>
      <c r="E876" s="292"/>
      <c r="F876" s="292"/>
      <c r="G876" s="292"/>
    </row>
    <row r="878" spans="1:6" ht="28.5" customHeight="1" thickBot="1">
      <c r="A878" s="291" t="s">
        <v>106</v>
      </c>
      <c r="B878" s="292"/>
      <c r="C878" s="292"/>
      <c r="D878" s="292"/>
      <c r="E878" s="292"/>
      <c r="F878" s="292"/>
    </row>
    <row r="879" spans="1:6" ht="34.5" customHeight="1" thickBot="1">
      <c r="A879" s="169"/>
      <c r="B879" s="166"/>
      <c r="C879" s="154"/>
      <c r="D879" s="302" t="s">
        <v>172</v>
      </c>
      <c r="E879" s="303"/>
      <c r="F879" s="304" t="s">
        <v>186</v>
      </c>
    </row>
    <row r="880" spans="1:6" ht="48.75" customHeight="1" thickBot="1">
      <c r="A880" s="156"/>
      <c r="B880" s="153"/>
      <c r="C880" s="170"/>
      <c r="D880" s="255" t="s">
        <v>184</v>
      </c>
      <c r="E880" s="256" t="s">
        <v>185</v>
      </c>
      <c r="F880" s="305"/>
    </row>
    <row r="881" spans="1:6" ht="13.5" customHeight="1">
      <c r="A881" s="306" t="s">
        <v>302</v>
      </c>
      <c r="B881" s="308" t="s">
        <v>303</v>
      </c>
      <c r="C881" s="241" t="s">
        <v>214</v>
      </c>
      <c r="D881" s="242">
        <v>863128</v>
      </c>
      <c r="E881" s="243">
        <v>2804096</v>
      </c>
      <c r="F881" s="244">
        <v>3667224</v>
      </c>
    </row>
    <row r="882" spans="1:6" ht="48" customHeight="1">
      <c r="A882" s="286"/>
      <c r="B882" s="309"/>
      <c r="C882" s="263" t="s">
        <v>304</v>
      </c>
      <c r="D882" s="264">
        <v>0.2353627703134578</v>
      </c>
      <c r="E882" s="265">
        <v>0.7646372296865422</v>
      </c>
      <c r="F882" s="266">
        <v>1</v>
      </c>
    </row>
    <row r="883" spans="1:6" ht="13.5" customHeight="1">
      <c r="A883" s="286"/>
      <c r="B883" s="310" t="s">
        <v>305</v>
      </c>
      <c r="C883" s="267" t="s">
        <v>214</v>
      </c>
      <c r="D883" s="268">
        <v>9046268</v>
      </c>
      <c r="E883" s="269">
        <v>13986562</v>
      </c>
      <c r="F883" s="270">
        <v>23032830</v>
      </c>
    </row>
    <row r="884" spans="1:6" ht="48" customHeight="1">
      <c r="A884" s="286"/>
      <c r="B884" s="309"/>
      <c r="C884" s="263" t="s">
        <v>304</v>
      </c>
      <c r="D884" s="264">
        <v>0.3927553843796008</v>
      </c>
      <c r="E884" s="265">
        <v>0.6072446156203992</v>
      </c>
      <c r="F884" s="266">
        <v>1</v>
      </c>
    </row>
    <row r="885" spans="1:6" ht="13.5" customHeight="1">
      <c r="A885" s="286"/>
      <c r="B885" s="310" t="s">
        <v>306</v>
      </c>
      <c r="C885" s="267" t="s">
        <v>214</v>
      </c>
      <c r="D885" s="268">
        <v>8340096</v>
      </c>
      <c r="E885" s="269">
        <v>7818750</v>
      </c>
      <c r="F885" s="270">
        <v>16158846</v>
      </c>
    </row>
    <row r="886" spans="1:6" ht="48" customHeight="1">
      <c r="A886" s="307"/>
      <c r="B886" s="309"/>
      <c r="C886" s="263" t="s">
        <v>304</v>
      </c>
      <c r="D886" s="264">
        <v>0.516131906944345</v>
      </c>
      <c r="E886" s="265">
        <v>0.4838680930556551</v>
      </c>
      <c r="F886" s="266">
        <v>1</v>
      </c>
    </row>
    <row r="887" spans="1:6" ht="13.5" customHeight="1" thickBot="1">
      <c r="A887" s="299" t="s">
        <v>186</v>
      </c>
      <c r="B887" s="300"/>
      <c r="C887" s="267" t="s">
        <v>214</v>
      </c>
      <c r="D887" s="268">
        <v>18249492</v>
      </c>
      <c r="E887" s="269">
        <v>24609408</v>
      </c>
      <c r="F887" s="270">
        <v>42858900</v>
      </c>
    </row>
    <row r="888" spans="1:6" ht="48" customHeight="1" thickBot="1">
      <c r="A888" s="287"/>
      <c r="B888" s="294"/>
      <c r="C888" s="236" t="s">
        <v>304</v>
      </c>
      <c r="D888" s="271">
        <v>0.42580402203509654</v>
      </c>
      <c r="E888" s="272">
        <v>0.5741959779649034</v>
      </c>
      <c r="F888" s="273">
        <v>1</v>
      </c>
    </row>
    <row r="891" ht="15.75">
      <c r="A891" t="s">
        <v>310</v>
      </c>
    </row>
    <row r="894" ht="16.5">
      <c r="A894" t="s">
        <v>98</v>
      </c>
    </row>
    <row r="896" spans="1:3" ht="18" customHeight="1" thickBot="1">
      <c r="A896" s="295" t="s">
        <v>90</v>
      </c>
      <c r="B896" s="294"/>
      <c r="C896" s="294"/>
    </row>
    <row r="897" spans="1:3" ht="13.5" customHeight="1">
      <c r="A897" s="296" t="s">
        <v>145</v>
      </c>
      <c r="B897" s="297"/>
      <c r="C897" s="231" t="s">
        <v>311</v>
      </c>
    </row>
    <row r="898" spans="1:3" ht="13.5" customHeight="1">
      <c r="A898" s="288" t="s">
        <v>147</v>
      </c>
      <c r="B898" s="289"/>
      <c r="C898" s="232" t="s">
        <v>148</v>
      </c>
    </row>
    <row r="899" spans="1:3" ht="58.5" customHeight="1">
      <c r="A899" s="298" t="s">
        <v>149</v>
      </c>
      <c r="B899" s="233" t="s">
        <v>150</v>
      </c>
      <c r="C899" s="234" t="s">
        <v>151</v>
      </c>
    </row>
    <row r="900" spans="1:3" ht="13.5" customHeight="1">
      <c r="A900" s="286"/>
      <c r="B900" s="233" t="s">
        <v>152</v>
      </c>
      <c r="C900" s="232" t="s">
        <v>153</v>
      </c>
    </row>
    <row r="901" spans="1:3" ht="13.5" customHeight="1">
      <c r="A901" s="286"/>
      <c r="B901" s="233" t="s">
        <v>154</v>
      </c>
      <c r="C901" s="232" t="s">
        <v>155</v>
      </c>
    </row>
    <row r="902" spans="1:3" ht="13.5" customHeight="1">
      <c r="A902" s="286"/>
      <c r="B902" s="233" t="s">
        <v>156</v>
      </c>
      <c r="C902" s="232" t="s">
        <v>157</v>
      </c>
    </row>
    <row r="903" spans="1:3" ht="13.5" customHeight="1">
      <c r="A903" s="286"/>
      <c r="B903" s="233" t="s">
        <v>158</v>
      </c>
      <c r="C903" s="232" t="s">
        <v>157</v>
      </c>
    </row>
    <row r="904" spans="1:3" ht="24" customHeight="1">
      <c r="A904" s="286"/>
      <c r="B904" s="233" t="s">
        <v>159</v>
      </c>
      <c r="C904" s="235">
        <v>9427</v>
      </c>
    </row>
    <row r="905" spans="1:3" ht="24" customHeight="1">
      <c r="A905" s="298" t="s">
        <v>160</v>
      </c>
      <c r="B905" s="233" t="s">
        <v>161</v>
      </c>
      <c r="C905" s="232" t="s">
        <v>162</v>
      </c>
    </row>
    <row r="906" spans="1:3" ht="48" customHeight="1">
      <c r="A906" s="286"/>
      <c r="B906" s="233" t="s">
        <v>163</v>
      </c>
      <c r="C906" s="232" t="s">
        <v>206</v>
      </c>
    </row>
    <row r="907" spans="1:3" ht="58.5" customHeight="1">
      <c r="A907" s="288" t="s">
        <v>165</v>
      </c>
      <c r="B907" s="289"/>
      <c r="C907" s="232" t="s">
        <v>312</v>
      </c>
    </row>
    <row r="908" spans="1:3" ht="13.5" customHeight="1" thickBot="1">
      <c r="A908" s="290" t="s">
        <v>167</v>
      </c>
      <c r="B908" s="233" t="s">
        <v>168</v>
      </c>
      <c r="C908" s="234" t="s">
        <v>239</v>
      </c>
    </row>
    <row r="909" spans="1:3" ht="13.5" customHeight="1">
      <c r="A909" s="286"/>
      <c r="B909" s="233" t="s">
        <v>170</v>
      </c>
      <c r="C909" s="234" t="s">
        <v>208</v>
      </c>
    </row>
    <row r="910" spans="1:3" ht="13.5" customHeight="1">
      <c r="A910" s="286"/>
      <c r="B910" s="233" t="s">
        <v>209</v>
      </c>
      <c r="C910" s="235">
        <v>2</v>
      </c>
    </row>
    <row r="911" spans="1:3" ht="13.5" customHeight="1" thickBot="1">
      <c r="A911" s="287"/>
      <c r="B911" s="236" t="s">
        <v>210</v>
      </c>
      <c r="C911" s="254">
        <v>174762</v>
      </c>
    </row>
    <row r="914" ht="15.75">
      <c r="A914" t="s">
        <v>171</v>
      </c>
    </row>
    <row r="916" spans="1:7" ht="18" customHeight="1" thickBot="1">
      <c r="A916" s="291" t="s">
        <v>99</v>
      </c>
      <c r="B916" s="292"/>
      <c r="C916" s="292"/>
      <c r="D916" s="292"/>
      <c r="E916" s="292"/>
      <c r="F916" s="292"/>
      <c r="G916" s="292"/>
    </row>
    <row r="917" spans="1:7" ht="13.5" customHeight="1">
      <c r="A917" s="165"/>
      <c r="B917" s="311" t="s">
        <v>211</v>
      </c>
      <c r="C917" s="312"/>
      <c r="D917" s="312"/>
      <c r="E917" s="312"/>
      <c r="F917" s="312"/>
      <c r="G917" s="297"/>
    </row>
    <row r="918" spans="1:7" ht="15" customHeight="1">
      <c r="A918" s="167"/>
      <c r="B918" s="313" t="s">
        <v>178</v>
      </c>
      <c r="C918" s="314"/>
      <c r="D918" s="315" t="s">
        <v>179</v>
      </c>
      <c r="E918" s="314"/>
      <c r="F918" s="316" t="s">
        <v>186</v>
      </c>
      <c r="G918" s="317"/>
    </row>
    <row r="919" spans="1:7" ht="15" customHeight="1" thickBot="1">
      <c r="A919" s="168"/>
      <c r="B919" s="255" t="s">
        <v>177</v>
      </c>
      <c r="C919" s="256" t="s">
        <v>181</v>
      </c>
      <c r="D919" s="256" t="s">
        <v>177</v>
      </c>
      <c r="E919" s="256" t="s">
        <v>181</v>
      </c>
      <c r="F919" s="256" t="s">
        <v>177</v>
      </c>
      <c r="G919" s="257" t="s">
        <v>181</v>
      </c>
    </row>
    <row r="920" spans="1:7" ht="69" customHeight="1" thickBot="1">
      <c r="A920" s="258" t="s">
        <v>313</v>
      </c>
      <c r="B920" s="259">
        <v>9427</v>
      </c>
      <c r="C920" s="260">
        <v>1</v>
      </c>
      <c r="D920" s="261">
        <v>0</v>
      </c>
      <c r="E920" s="260">
        <v>0</v>
      </c>
      <c r="F920" s="261">
        <v>9427</v>
      </c>
      <c r="G920" s="262">
        <v>1</v>
      </c>
    </row>
    <row r="922" spans="1:6" ht="28.5" customHeight="1" thickBot="1">
      <c r="A922" s="291" t="s">
        <v>107</v>
      </c>
      <c r="B922" s="292"/>
      <c r="C922" s="292"/>
      <c r="D922" s="292"/>
      <c r="E922" s="292"/>
      <c r="F922" s="292"/>
    </row>
    <row r="923" spans="1:6" ht="34.5" customHeight="1" thickBot="1">
      <c r="A923" s="169"/>
      <c r="B923" s="166"/>
      <c r="C923" s="154"/>
      <c r="D923" s="302" t="s">
        <v>172</v>
      </c>
      <c r="E923" s="303"/>
      <c r="F923" s="304" t="s">
        <v>186</v>
      </c>
    </row>
    <row r="924" spans="1:6" ht="48.75" customHeight="1" thickBot="1">
      <c r="A924" s="156"/>
      <c r="B924" s="153"/>
      <c r="C924" s="170"/>
      <c r="D924" s="255" t="s">
        <v>184</v>
      </c>
      <c r="E924" s="256" t="s">
        <v>185</v>
      </c>
      <c r="F924" s="305"/>
    </row>
    <row r="925" spans="1:6" ht="13.5" customHeight="1">
      <c r="A925" s="306" t="s">
        <v>314</v>
      </c>
      <c r="B925" s="308" t="s">
        <v>315</v>
      </c>
      <c r="C925" s="241" t="s">
        <v>214</v>
      </c>
      <c r="D925" s="242">
        <v>2699</v>
      </c>
      <c r="E925" s="243">
        <v>1737</v>
      </c>
      <c r="F925" s="244">
        <v>4436</v>
      </c>
    </row>
    <row r="926" spans="1:6" ht="33.75" customHeight="1">
      <c r="A926" s="286"/>
      <c r="B926" s="309"/>
      <c r="C926" s="263" t="s">
        <v>316</v>
      </c>
      <c r="D926" s="264">
        <v>0.6084310189359783</v>
      </c>
      <c r="E926" s="265">
        <v>0.39156898106402166</v>
      </c>
      <c r="F926" s="266">
        <v>1</v>
      </c>
    </row>
    <row r="927" spans="1:6" ht="13.5" customHeight="1">
      <c r="A927" s="286"/>
      <c r="B927" s="310" t="s">
        <v>317</v>
      </c>
      <c r="C927" s="267" t="s">
        <v>214</v>
      </c>
      <c r="D927" s="268">
        <v>1818</v>
      </c>
      <c r="E927" s="269">
        <v>3173</v>
      </c>
      <c r="F927" s="270">
        <v>4991</v>
      </c>
    </row>
    <row r="928" spans="1:6" ht="33.75" customHeight="1">
      <c r="A928" s="307"/>
      <c r="B928" s="309"/>
      <c r="C928" s="263" t="s">
        <v>316</v>
      </c>
      <c r="D928" s="264">
        <v>0.364255660188339</v>
      </c>
      <c r="E928" s="265">
        <v>0.635744339811661</v>
      </c>
      <c r="F928" s="266">
        <v>1</v>
      </c>
    </row>
    <row r="929" spans="1:6" ht="13.5" customHeight="1" thickBot="1">
      <c r="A929" s="299" t="s">
        <v>186</v>
      </c>
      <c r="B929" s="300"/>
      <c r="C929" s="267" t="s">
        <v>214</v>
      </c>
      <c r="D929" s="268">
        <v>4517</v>
      </c>
      <c r="E929" s="269">
        <v>4910</v>
      </c>
      <c r="F929" s="270">
        <v>9427</v>
      </c>
    </row>
    <row r="930" spans="1:6" ht="33.75" customHeight="1" thickBot="1">
      <c r="A930" s="287"/>
      <c r="B930" s="294"/>
      <c r="C930" s="236" t="s">
        <v>316</v>
      </c>
      <c r="D930" s="271">
        <v>0.4791556168452318</v>
      </c>
      <c r="E930" s="272">
        <v>0.5208443831547682</v>
      </c>
      <c r="F930" s="273">
        <v>1</v>
      </c>
    </row>
    <row r="933" ht="15.75">
      <c r="A933" t="s">
        <v>318</v>
      </c>
    </row>
    <row r="936" ht="16.5">
      <c r="A936" t="s">
        <v>98</v>
      </c>
    </row>
    <row r="938" spans="1:3" ht="18" customHeight="1" thickBot="1">
      <c r="A938" s="295" t="s">
        <v>90</v>
      </c>
      <c r="B938" s="294"/>
      <c r="C938" s="294"/>
    </row>
    <row r="939" spans="1:3" ht="13.5" customHeight="1">
      <c r="A939" s="296" t="s">
        <v>145</v>
      </c>
      <c r="B939" s="297"/>
      <c r="C939" s="231" t="s">
        <v>319</v>
      </c>
    </row>
    <row r="940" spans="1:3" ht="13.5" customHeight="1">
      <c r="A940" s="288" t="s">
        <v>147</v>
      </c>
      <c r="B940" s="289"/>
      <c r="C940" s="232" t="s">
        <v>148</v>
      </c>
    </row>
    <row r="941" spans="1:3" ht="58.5" customHeight="1">
      <c r="A941" s="298" t="s">
        <v>149</v>
      </c>
      <c r="B941" s="233" t="s">
        <v>150</v>
      </c>
      <c r="C941" s="234" t="s">
        <v>151</v>
      </c>
    </row>
    <row r="942" spans="1:3" ht="13.5" customHeight="1">
      <c r="A942" s="286"/>
      <c r="B942" s="233" t="s">
        <v>152</v>
      </c>
      <c r="C942" s="232" t="s">
        <v>153</v>
      </c>
    </row>
    <row r="943" spans="1:3" ht="13.5" customHeight="1">
      <c r="A943" s="286"/>
      <c r="B943" s="233" t="s">
        <v>154</v>
      </c>
      <c r="C943" s="232" t="s">
        <v>155</v>
      </c>
    </row>
    <row r="944" spans="1:3" ht="24" customHeight="1">
      <c r="A944" s="286"/>
      <c r="B944" s="233" t="s">
        <v>156</v>
      </c>
      <c r="C944" s="232" t="s">
        <v>201</v>
      </c>
    </row>
    <row r="945" spans="1:3" ht="13.5" customHeight="1">
      <c r="A945" s="286"/>
      <c r="B945" s="233" t="s">
        <v>158</v>
      </c>
      <c r="C945" s="232" t="s">
        <v>157</v>
      </c>
    </row>
    <row r="946" spans="1:3" ht="24" customHeight="1">
      <c r="A946" s="286"/>
      <c r="B946" s="233" t="s">
        <v>159</v>
      </c>
      <c r="C946" s="235">
        <v>9427</v>
      </c>
    </row>
    <row r="947" spans="1:3" ht="24" customHeight="1">
      <c r="A947" s="298" t="s">
        <v>160</v>
      </c>
      <c r="B947" s="233" t="s">
        <v>161</v>
      </c>
      <c r="C947" s="232" t="s">
        <v>162</v>
      </c>
    </row>
    <row r="948" spans="1:3" ht="48" customHeight="1">
      <c r="A948" s="286"/>
      <c r="B948" s="233" t="s">
        <v>163</v>
      </c>
      <c r="C948" s="232" t="s">
        <v>206</v>
      </c>
    </row>
    <row r="949" spans="1:3" ht="58.5" customHeight="1">
      <c r="A949" s="288" t="s">
        <v>165</v>
      </c>
      <c r="B949" s="289"/>
      <c r="C949" s="232" t="s">
        <v>312</v>
      </c>
    </row>
    <row r="950" spans="1:3" ht="13.5" customHeight="1" thickBot="1">
      <c r="A950" s="290" t="s">
        <v>167</v>
      </c>
      <c r="B950" s="233" t="s">
        <v>168</v>
      </c>
      <c r="C950" s="234" t="s">
        <v>203</v>
      </c>
    </row>
    <row r="951" spans="1:3" ht="13.5" customHeight="1">
      <c r="A951" s="286"/>
      <c r="B951" s="233" t="s">
        <v>170</v>
      </c>
      <c r="C951" s="234" t="s">
        <v>218</v>
      </c>
    </row>
    <row r="952" spans="1:3" ht="13.5" customHeight="1">
      <c r="A952" s="286"/>
      <c r="B952" s="233" t="s">
        <v>209</v>
      </c>
      <c r="C952" s="235">
        <v>2</v>
      </c>
    </row>
    <row r="953" spans="1:3" ht="13.5" customHeight="1" thickBot="1">
      <c r="A953" s="287"/>
      <c r="B953" s="236" t="s">
        <v>210</v>
      </c>
      <c r="C953" s="254">
        <v>174762</v>
      </c>
    </row>
    <row r="956" ht="15.75">
      <c r="A956" t="s">
        <v>171</v>
      </c>
    </row>
    <row r="958" spans="1:7" ht="18" customHeight="1" thickBot="1">
      <c r="A958" s="291" t="s">
        <v>99</v>
      </c>
      <c r="B958" s="292"/>
      <c r="C958" s="292"/>
      <c r="D958" s="292"/>
      <c r="E958" s="292"/>
      <c r="F958" s="292"/>
      <c r="G958" s="292"/>
    </row>
    <row r="959" spans="1:7" ht="13.5" customHeight="1">
      <c r="A959" s="165"/>
      <c r="B959" s="311" t="s">
        <v>211</v>
      </c>
      <c r="C959" s="312"/>
      <c r="D959" s="312"/>
      <c r="E959" s="312"/>
      <c r="F959" s="312"/>
      <c r="G959" s="297"/>
    </row>
    <row r="960" spans="1:7" ht="15" customHeight="1">
      <c r="A960" s="167"/>
      <c r="B960" s="313" t="s">
        <v>178</v>
      </c>
      <c r="C960" s="314"/>
      <c r="D960" s="315" t="s">
        <v>179</v>
      </c>
      <c r="E960" s="314"/>
      <c r="F960" s="316" t="s">
        <v>186</v>
      </c>
      <c r="G960" s="317"/>
    </row>
    <row r="961" spans="1:7" ht="15" customHeight="1" thickBot="1">
      <c r="A961" s="168"/>
      <c r="B961" s="255" t="s">
        <v>177</v>
      </c>
      <c r="C961" s="256" t="s">
        <v>181</v>
      </c>
      <c r="D961" s="256" t="s">
        <v>177</v>
      </c>
      <c r="E961" s="256" t="s">
        <v>181</v>
      </c>
      <c r="F961" s="256" t="s">
        <v>177</v>
      </c>
      <c r="G961" s="257" t="s">
        <v>181</v>
      </c>
    </row>
    <row r="962" spans="1:7" ht="69" customHeight="1" thickBot="1">
      <c r="A962" s="258" t="s">
        <v>313</v>
      </c>
      <c r="B962" s="274">
        <v>42858899.99923673</v>
      </c>
      <c r="C962" s="260">
        <v>0.9999999999999968</v>
      </c>
      <c r="D962" s="275">
        <v>1.4156103134155273E-07</v>
      </c>
      <c r="E962" s="276">
        <v>3.3029553101939923E-15</v>
      </c>
      <c r="F962" s="275">
        <v>42858899.999236874</v>
      </c>
      <c r="G962" s="262">
        <v>1</v>
      </c>
    </row>
    <row r="963" spans="1:7" ht="24.75" customHeight="1">
      <c r="A963" s="301" t="s">
        <v>220</v>
      </c>
      <c r="B963" s="292"/>
      <c r="C963" s="292"/>
      <c r="D963" s="292"/>
      <c r="E963" s="292"/>
      <c r="F963" s="292"/>
      <c r="G963" s="292"/>
    </row>
    <row r="965" spans="1:6" ht="28.5" customHeight="1" thickBot="1">
      <c r="A965" s="291" t="s">
        <v>107</v>
      </c>
      <c r="B965" s="292"/>
      <c r="C965" s="292"/>
      <c r="D965" s="292"/>
      <c r="E965" s="292"/>
      <c r="F965" s="292"/>
    </row>
    <row r="966" spans="1:6" ht="34.5" customHeight="1" thickBot="1">
      <c r="A966" s="169"/>
      <c r="B966" s="166"/>
      <c r="C966" s="154"/>
      <c r="D966" s="302" t="s">
        <v>172</v>
      </c>
      <c r="E966" s="303"/>
      <c r="F966" s="304" t="s">
        <v>186</v>
      </c>
    </row>
    <row r="967" spans="1:6" ht="48.75" customHeight="1" thickBot="1">
      <c r="A967" s="156"/>
      <c r="B967" s="153"/>
      <c r="C967" s="170"/>
      <c r="D967" s="255" t="s">
        <v>184</v>
      </c>
      <c r="E967" s="256" t="s">
        <v>185</v>
      </c>
      <c r="F967" s="305"/>
    </row>
    <row r="968" spans="1:6" ht="13.5" customHeight="1">
      <c r="A968" s="306" t="s">
        <v>314</v>
      </c>
      <c r="B968" s="308" t="s">
        <v>315</v>
      </c>
      <c r="C968" s="241" t="s">
        <v>214</v>
      </c>
      <c r="D968" s="242">
        <v>9690811</v>
      </c>
      <c r="E968" s="243">
        <v>7672339</v>
      </c>
      <c r="F968" s="244">
        <v>17363150</v>
      </c>
    </row>
    <row r="969" spans="1:6" ht="33.75" customHeight="1">
      <c r="A969" s="286"/>
      <c r="B969" s="309"/>
      <c r="C969" s="263" t="s">
        <v>316</v>
      </c>
      <c r="D969" s="264">
        <v>0.5581251673803428</v>
      </c>
      <c r="E969" s="265">
        <v>0.44187483261965715</v>
      </c>
      <c r="F969" s="266">
        <v>1</v>
      </c>
    </row>
    <row r="970" spans="1:6" ht="13.5" customHeight="1">
      <c r="A970" s="286"/>
      <c r="B970" s="310" t="s">
        <v>317</v>
      </c>
      <c r="C970" s="267" t="s">
        <v>214</v>
      </c>
      <c r="D970" s="268">
        <v>8558681</v>
      </c>
      <c r="E970" s="269">
        <v>16937069</v>
      </c>
      <c r="F970" s="270">
        <v>25495750</v>
      </c>
    </row>
    <row r="971" spans="1:6" ht="33.75" customHeight="1">
      <c r="A971" s="307"/>
      <c r="B971" s="309"/>
      <c r="C971" s="263" t="s">
        <v>316</v>
      </c>
      <c r="D971" s="264">
        <v>0.3356904974358471</v>
      </c>
      <c r="E971" s="265">
        <v>0.6643095025641529</v>
      </c>
      <c r="F971" s="266">
        <v>1</v>
      </c>
    </row>
    <row r="972" spans="1:6" ht="13.5" customHeight="1" thickBot="1">
      <c r="A972" s="299" t="s">
        <v>186</v>
      </c>
      <c r="B972" s="300"/>
      <c r="C972" s="267" t="s">
        <v>214</v>
      </c>
      <c r="D972" s="268">
        <v>18249492</v>
      </c>
      <c r="E972" s="269">
        <v>24609408</v>
      </c>
      <c r="F972" s="270">
        <v>42858900</v>
      </c>
    </row>
    <row r="973" spans="1:6" ht="33.75" customHeight="1" thickBot="1">
      <c r="A973" s="287"/>
      <c r="B973" s="294"/>
      <c r="C973" s="236" t="s">
        <v>316</v>
      </c>
      <c r="D973" s="271">
        <v>0.42580402203509654</v>
      </c>
      <c r="E973" s="272">
        <v>0.5741959779649034</v>
      </c>
      <c r="F973" s="273">
        <v>1</v>
      </c>
    </row>
    <row r="976" ht="15.75">
      <c r="A976" t="s">
        <v>320</v>
      </c>
    </row>
    <row r="979" ht="16.5">
      <c r="A979" t="s">
        <v>98</v>
      </c>
    </row>
    <row r="981" spans="1:3" ht="18" customHeight="1" thickBot="1">
      <c r="A981" s="295" t="s">
        <v>90</v>
      </c>
      <c r="B981" s="294"/>
      <c r="C981" s="294"/>
    </row>
    <row r="982" spans="1:3" ht="13.5" customHeight="1">
      <c r="A982" s="296" t="s">
        <v>145</v>
      </c>
      <c r="B982" s="297"/>
      <c r="C982" s="231" t="s">
        <v>321</v>
      </c>
    </row>
    <row r="983" spans="1:3" ht="13.5" customHeight="1">
      <c r="A983" s="288" t="s">
        <v>147</v>
      </c>
      <c r="B983" s="289"/>
      <c r="C983" s="232" t="s">
        <v>148</v>
      </c>
    </row>
    <row r="984" spans="1:3" ht="58.5" customHeight="1">
      <c r="A984" s="298" t="s">
        <v>149</v>
      </c>
      <c r="B984" s="233" t="s">
        <v>150</v>
      </c>
      <c r="C984" s="234" t="s">
        <v>151</v>
      </c>
    </row>
    <row r="985" spans="1:3" ht="13.5" customHeight="1">
      <c r="A985" s="286"/>
      <c r="B985" s="233" t="s">
        <v>152</v>
      </c>
      <c r="C985" s="232" t="s">
        <v>153</v>
      </c>
    </row>
    <row r="986" spans="1:3" ht="13.5" customHeight="1">
      <c r="A986" s="286"/>
      <c r="B986" s="233" t="s">
        <v>154</v>
      </c>
      <c r="C986" s="232" t="s">
        <v>155</v>
      </c>
    </row>
    <row r="987" spans="1:3" ht="13.5" customHeight="1">
      <c r="A987" s="286"/>
      <c r="B987" s="233" t="s">
        <v>156</v>
      </c>
      <c r="C987" s="232" t="s">
        <v>157</v>
      </c>
    </row>
    <row r="988" spans="1:3" ht="13.5" customHeight="1">
      <c r="A988" s="286"/>
      <c r="B988" s="233" t="s">
        <v>158</v>
      </c>
      <c r="C988" s="232" t="s">
        <v>157</v>
      </c>
    </row>
    <row r="989" spans="1:3" ht="24" customHeight="1">
      <c r="A989" s="286"/>
      <c r="B989" s="233" t="s">
        <v>159</v>
      </c>
      <c r="C989" s="235">
        <v>9427</v>
      </c>
    </row>
    <row r="990" spans="1:3" ht="24" customHeight="1">
      <c r="A990" s="298" t="s">
        <v>160</v>
      </c>
      <c r="B990" s="233" t="s">
        <v>161</v>
      </c>
      <c r="C990" s="232" t="s">
        <v>162</v>
      </c>
    </row>
    <row r="991" spans="1:3" ht="48" customHeight="1">
      <c r="A991" s="286"/>
      <c r="B991" s="233" t="s">
        <v>163</v>
      </c>
      <c r="C991" s="232" t="s">
        <v>206</v>
      </c>
    </row>
    <row r="992" spans="1:3" ht="58.5" customHeight="1">
      <c r="A992" s="288" t="s">
        <v>165</v>
      </c>
      <c r="B992" s="289"/>
      <c r="C992" s="232" t="s">
        <v>322</v>
      </c>
    </row>
    <row r="993" spans="1:3" ht="13.5" customHeight="1" thickBot="1">
      <c r="A993" s="290" t="s">
        <v>167</v>
      </c>
      <c r="B993" s="233" t="s">
        <v>168</v>
      </c>
      <c r="C993" s="234" t="s">
        <v>239</v>
      </c>
    </row>
    <row r="994" spans="1:3" ht="13.5" customHeight="1">
      <c r="A994" s="286"/>
      <c r="B994" s="233" t="s">
        <v>170</v>
      </c>
      <c r="C994" s="234" t="s">
        <v>323</v>
      </c>
    </row>
    <row r="995" spans="1:3" ht="13.5" customHeight="1">
      <c r="A995" s="286"/>
      <c r="B995" s="233" t="s">
        <v>209</v>
      </c>
      <c r="C995" s="235">
        <v>2</v>
      </c>
    </row>
    <row r="996" spans="1:3" ht="13.5" customHeight="1" thickBot="1">
      <c r="A996" s="287"/>
      <c r="B996" s="236" t="s">
        <v>210</v>
      </c>
      <c r="C996" s="254">
        <v>174762</v>
      </c>
    </row>
    <row r="999" ht="15.75">
      <c r="A999" t="s">
        <v>171</v>
      </c>
    </row>
    <row r="1001" spans="1:7" ht="18" customHeight="1" thickBot="1">
      <c r="A1001" s="291" t="s">
        <v>99</v>
      </c>
      <c r="B1001" s="292"/>
      <c r="C1001" s="292"/>
      <c r="D1001" s="292"/>
      <c r="E1001" s="292"/>
      <c r="F1001" s="292"/>
      <c r="G1001" s="292"/>
    </row>
    <row r="1002" spans="1:7" ht="13.5" customHeight="1">
      <c r="A1002" s="165"/>
      <c r="B1002" s="311" t="s">
        <v>211</v>
      </c>
      <c r="C1002" s="312"/>
      <c r="D1002" s="312"/>
      <c r="E1002" s="312"/>
      <c r="F1002" s="312"/>
      <c r="G1002" s="297"/>
    </row>
    <row r="1003" spans="1:7" ht="15" customHeight="1">
      <c r="A1003" s="167"/>
      <c r="B1003" s="313" t="s">
        <v>178</v>
      </c>
      <c r="C1003" s="314"/>
      <c r="D1003" s="315" t="s">
        <v>179</v>
      </c>
      <c r="E1003" s="314"/>
      <c r="F1003" s="316" t="s">
        <v>186</v>
      </c>
      <c r="G1003" s="317"/>
    </row>
    <row r="1004" spans="1:7" ht="15" customHeight="1" thickBot="1">
      <c r="A1004" s="168"/>
      <c r="B1004" s="255" t="s">
        <v>177</v>
      </c>
      <c r="C1004" s="256" t="s">
        <v>181</v>
      </c>
      <c r="D1004" s="256" t="s">
        <v>177</v>
      </c>
      <c r="E1004" s="256" t="s">
        <v>181</v>
      </c>
      <c r="F1004" s="256" t="s">
        <v>177</v>
      </c>
      <c r="G1004" s="257" t="s">
        <v>181</v>
      </c>
    </row>
    <row r="1005" spans="1:7" ht="79.5" customHeight="1" thickBot="1">
      <c r="A1005" s="258" t="s">
        <v>324</v>
      </c>
      <c r="B1005" s="259">
        <v>9424</v>
      </c>
      <c r="C1005" s="260">
        <v>0.9996817651426753</v>
      </c>
      <c r="D1005" s="261">
        <v>3</v>
      </c>
      <c r="E1005" s="260">
        <v>0.0003182348573247056</v>
      </c>
      <c r="F1005" s="261">
        <v>9427</v>
      </c>
      <c r="G1005" s="262">
        <v>1</v>
      </c>
    </row>
    <row r="1007" spans="1:6" ht="28.5" customHeight="1" thickBot="1">
      <c r="A1007" s="291" t="s">
        <v>108</v>
      </c>
      <c r="B1007" s="292"/>
      <c r="C1007" s="292"/>
      <c r="D1007" s="292"/>
      <c r="E1007" s="292"/>
      <c r="F1007" s="292"/>
    </row>
    <row r="1008" spans="1:6" ht="34.5" customHeight="1" thickBot="1">
      <c r="A1008" s="169"/>
      <c r="B1008" s="166"/>
      <c r="C1008" s="154"/>
      <c r="D1008" s="302" t="s">
        <v>172</v>
      </c>
      <c r="E1008" s="303"/>
      <c r="F1008" s="304" t="s">
        <v>186</v>
      </c>
    </row>
    <row r="1009" spans="1:6" ht="48.75" customHeight="1" thickBot="1">
      <c r="A1009" s="156"/>
      <c r="B1009" s="153"/>
      <c r="C1009" s="170"/>
      <c r="D1009" s="255" t="s">
        <v>184</v>
      </c>
      <c r="E1009" s="256" t="s">
        <v>185</v>
      </c>
      <c r="F1009" s="305"/>
    </row>
    <row r="1010" spans="1:6" ht="13.5" customHeight="1">
      <c r="A1010" s="306" t="s">
        <v>325</v>
      </c>
      <c r="B1010" s="308" t="s">
        <v>326</v>
      </c>
      <c r="C1010" s="241" t="s">
        <v>214</v>
      </c>
      <c r="D1010" s="242">
        <v>2910</v>
      </c>
      <c r="E1010" s="243">
        <v>3344</v>
      </c>
      <c r="F1010" s="244">
        <v>6254</v>
      </c>
    </row>
    <row r="1011" spans="1:6" ht="33.75" customHeight="1">
      <c r="A1011" s="286"/>
      <c r="B1011" s="309"/>
      <c r="C1011" s="263" t="s">
        <v>327</v>
      </c>
      <c r="D1011" s="264">
        <v>0.4653022065877838</v>
      </c>
      <c r="E1011" s="265">
        <v>0.5346977934122161</v>
      </c>
      <c r="F1011" s="266">
        <v>1</v>
      </c>
    </row>
    <row r="1012" spans="1:6" ht="13.5" customHeight="1">
      <c r="A1012" s="286"/>
      <c r="B1012" s="310" t="s">
        <v>328</v>
      </c>
      <c r="C1012" s="267" t="s">
        <v>214</v>
      </c>
      <c r="D1012" s="268">
        <v>1022</v>
      </c>
      <c r="E1012" s="269">
        <v>628</v>
      </c>
      <c r="F1012" s="270">
        <v>1650</v>
      </c>
    </row>
    <row r="1013" spans="1:6" ht="33.75" customHeight="1">
      <c r="A1013" s="286"/>
      <c r="B1013" s="309"/>
      <c r="C1013" s="263" t="s">
        <v>327</v>
      </c>
      <c r="D1013" s="264">
        <v>0.6193939393939394</v>
      </c>
      <c r="E1013" s="265">
        <v>0.3806060606060606</v>
      </c>
      <c r="F1013" s="266">
        <v>1</v>
      </c>
    </row>
    <row r="1014" spans="1:6" ht="13.5" customHeight="1">
      <c r="A1014" s="286"/>
      <c r="B1014" s="310" t="s">
        <v>329</v>
      </c>
      <c r="C1014" s="267" t="s">
        <v>214</v>
      </c>
      <c r="D1014" s="268">
        <v>583</v>
      </c>
      <c r="E1014" s="269">
        <v>937</v>
      </c>
      <c r="F1014" s="270">
        <v>1520</v>
      </c>
    </row>
    <row r="1015" spans="1:6" ht="33.75" customHeight="1">
      <c r="A1015" s="307"/>
      <c r="B1015" s="309"/>
      <c r="C1015" s="263" t="s">
        <v>327</v>
      </c>
      <c r="D1015" s="264">
        <v>0.3835526315789474</v>
      </c>
      <c r="E1015" s="265">
        <v>0.6164473684210526</v>
      </c>
      <c r="F1015" s="266">
        <v>1</v>
      </c>
    </row>
    <row r="1016" spans="1:6" ht="13.5" customHeight="1" thickBot="1">
      <c r="A1016" s="299" t="s">
        <v>186</v>
      </c>
      <c r="B1016" s="300"/>
      <c r="C1016" s="267" t="s">
        <v>214</v>
      </c>
      <c r="D1016" s="268">
        <v>4515</v>
      </c>
      <c r="E1016" s="269">
        <v>4909</v>
      </c>
      <c r="F1016" s="270">
        <v>9424</v>
      </c>
    </row>
    <row r="1017" spans="1:6" ht="33.75" customHeight="1" thickBot="1">
      <c r="A1017" s="287"/>
      <c r="B1017" s="294"/>
      <c r="C1017" s="236" t="s">
        <v>327</v>
      </c>
      <c r="D1017" s="271">
        <v>0.47909592529711376</v>
      </c>
      <c r="E1017" s="272">
        <v>0.5209040747028862</v>
      </c>
      <c r="F1017" s="273">
        <v>1</v>
      </c>
    </row>
    <row r="1020" ht="15.75">
      <c r="A1020" t="s">
        <v>330</v>
      </c>
    </row>
    <row r="1023" ht="16.5">
      <c r="A1023" t="s">
        <v>98</v>
      </c>
    </row>
    <row r="1025" spans="1:3" ht="18" customHeight="1" thickBot="1">
      <c r="A1025" s="295" t="s">
        <v>90</v>
      </c>
      <c r="B1025" s="294"/>
      <c r="C1025" s="294"/>
    </row>
    <row r="1026" spans="1:3" ht="13.5" customHeight="1">
      <c r="A1026" s="296" t="s">
        <v>145</v>
      </c>
      <c r="B1026" s="297"/>
      <c r="C1026" s="231" t="s">
        <v>331</v>
      </c>
    </row>
    <row r="1027" spans="1:3" ht="13.5" customHeight="1">
      <c r="A1027" s="288" t="s">
        <v>147</v>
      </c>
      <c r="B1027" s="289"/>
      <c r="C1027" s="232" t="s">
        <v>148</v>
      </c>
    </row>
    <row r="1028" spans="1:3" ht="58.5" customHeight="1">
      <c r="A1028" s="298" t="s">
        <v>149</v>
      </c>
      <c r="B1028" s="233" t="s">
        <v>150</v>
      </c>
      <c r="C1028" s="234" t="s">
        <v>151</v>
      </c>
    </row>
    <row r="1029" spans="1:3" ht="13.5" customHeight="1">
      <c r="A1029" s="286"/>
      <c r="B1029" s="233" t="s">
        <v>152</v>
      </c>
      <c r="C1029" s="232" t="s">
        <v>153</v>
      </c>
    </row>
    <row r="1030" spans="1:3" ht="13.5" customHeight="1">
      <c r="A1030" s="286"/>
      <c r="B1030" s="233" t="s">
        <v>154</v>
      </c>
      <c r="C1030" s="232" t="s">
        <v>155</v>
      </c>
    </row>
    <row r="1031" spans="1:3" ht="24" customHeight="1">
      <c r="A1031" s="286"/>
      <c r="B1031" s="233" t="s">
        <v>156</v>
      </c>
      <c r="C1031" s="232" t="s">
        <v>201</v>
      </c>
    </row>
    <row r="1032" spans="1:3" ht="13.5" customHeight="1">
      <c r="A1032" s="286"/>
      <c r="B1032" s="233" t="s">
        <v>158</v>
      </c>
      <c r="C1032" s="232" t="s">
        <v>157</v>
      </c>
    </row>
    <row r="1033" spans="1:3" ht="24" customHeight="1">
      <c r="A1033" s="286"/>
      <c r="B1033" s="233" t="s">
        <v>159</v>
      </c>
      <c r="C1033" s="235">
        <v>9427</v>
      </c>
    </row>
    <row r="1034" spans="1:3" ht="24" customHeight="1">
      <c r="A1034" s="298" t="s">
        <v>160</v>
      </c>
      <c r="B1034" s="233" t="s">
        <v>161</v>
      </c>
      <c r="C1034" s="232" t="s">
        <v>162</v>
      </c>
    </row>
    <row r="1035" spans="1:3" ht="48" customHeight="1">
      <c r="A1035" s="286"/>
      <c r="B1035" s="233" t="s">
        <v>163</v>
      </c>
      <c r="C1035" s="232" t="s">
        <v>206</v>
      </c>
    </row>
    <row r="1036" spans="1:3" ht="58.5" customHeight="1">
      <c r="A1036" s="288" t="s">
        <v>165</v>
      </c>
      <c r="B1036" s="289"/>
      <c r="C1036" s="232" t="s">
        <v>322</v>
      </c>
    </row>
    <row r="1037" spans="1:3" ht="13.5" customHeight="1" thickBot="1">
      <c r="A1037" s="290" t="s">
        <v>167</v>
      </c>
      <c r="B1037" s="233" t="s">
        <v>168</v>
      </c>
      <c r="C1037" s="234" t="s">
        <v>239</v>
      </c>
    </row>
    <row r="1038" spans="1:3" ht="13.5" customHeight="1">
      <c r="A1038" s="286"/>
      <c r="B1038" s="233" t="s">
        <v>170</v>
      </c>
      <c r="C1038" s="234" t="s">
        <v>208</v>
      </c>
    </row>
    <row r="1039" spans="1:3" ht="13.5" customHeight="1">
      <c r="A1039" s="286"/>
      <c r="B1039" s="233" t="s">
        <v>209</v>
      </c>
      <c r="C1039" s="235">
        <v>2</v>
      </c>
    </row>
    <row r="1040" spans="1:3" ht="13.5" customHeight="1" thickBot="1">
      <c r="A1040" s="287"/>
      <c r="B1040" s="236" t="s">
        <v>210</v>
      </c>
      <c r="C1040" s="254">
        <v>174762</v>
      </c>
    </row>
    <row r="1043" ht="15.75">
      <c r="A1043" t="s">
        <v>171</v>
      </c>
    </row>
    <row r="1045" spans="1:7" ht="18" customHeight="1" thickBot="1">
      <c r="A1045" s="291" t="s">
        <v>99</v>
      </c>
      <c r="B1045" s="292"/>
      <c r="C1045" s="292"/>
      <c r="D1045" s="292"/>
      <c r="E1045" s="292"/>
      <c r="F1045" s="292"/>
      <c r="G1045" s="292"/>
    </row>
    <row r="1046" spans="1:7" ht="13.5" customHeight="1">
      <c r="A1046" s="165"/>
      <c r="B1046" s="311" t="s">
        <v>211</v>
      </c>
      <c r="C1046" s="312"/>
      <c r="D1046" s="312"/>
      <c r="E1046" s="312"/>
      <c r="F1046" s="312"/>
      <c r="G1046" s="297"/>
    </row>
    <row r="1047" spans="1:7" ht="15" customHeight="1">
      <c r="A1047" s="167"/>
      <c r="B1047" s="313" t="s">
        <v>178</v>
      </c>
      <c r="C1047" s="314"/>
      <c r="D1047" s="315" t="s">
        <v>179</v>
      </c>
      <c r="E1047" s="314"/>
      <c r="F1047" s="316" t="s">
        <v>186</v>
      </c>
      <c r="G1047" s="317"/>
    </row>
    <row r="1048" spans="1:7" ht="15" customHeight="1" thickBot="1">
      <c r="A1048" s="168"/>
      <c r="B1048" s="255" t="s">
        <v>177</v>
      </c>
      <c r="C1048" s="256" t="s">
        <v>181</v>
      </c>
      <c r="D1048" s="256" t="s">
        <v>177</v>
      </c>
      <c r="E1048" s="256" t="s">
        <v>181</v>
      </c>
      <c r="F1048" s="256" t="s">
        <v>177</v>
      </c>
      <c r="G1048" s="257" t="s">
        <v>181</v>
      </c>
    </row>
    <row r="1049" spans="1:7" ht="79.5" customHeight="1" thickBot="1">
      <c r="A1049" s="258" t="s">
        <v>324</v>
      </c>
      <c r="B1049" s="274">
        <v>42842871.53786215</v>
      </c>
      <c r="C1049" s="260">
        <v>0.9996260179011826</v>
      </c>
      <c r="D1049" s="278">
        <v>16028.461374722421</v>
      </c>
      <c r="E1049" s="260">
        <v>0.0003739820988174642</v>
      </c>
      <c r="F1049" s="275">
        <v>42858899.999236874</v>
      </c>
      <c r="G1049" s="262">
        <v>1</v>
      </c>
    </row>
    <row r="1050" spans="1:7" ht="24.75" customHeight="1">
      <c r="A1050" s="301" t="s">
        <v>220</v>
      </c>
      <c r="B1050" s="292"/>
      <c r="C1050" s="292"/>
      <c r="D1050" s="292"/>
      <c r="E1050" s="292"/>
      <c r="F1050" s="292"/>
      <c r="G1050" s="292"/>
    </row>
    <row r="1052" spans="1:6" ht="28.5" customHeight="1" thickBot="1">
      <c r="A1052" s="291" t="s">
        <v>108</v>
      </c>
      <c r="B1052" s="292"/>
      <c r="C1052" s="292"/>
      <c r="D1052" s="292"/>
      <c r="E1052" s="292"/>
      <c r="F1052" s="292"/>
    </row>
    <row r="1053" spans="1:6" ht="34.5" customHeight="1" thickBot="1">
      <c r="A1053" s="169"/>
      <c r="B1053" s="166"/>
      <c r="C1053" s="154"/>
      <c r="D1053" s="302" t="s">
        <v>172</v>
      </c>
      <c r="E1053" s="303"/>
      <c r="F1053" s="304" t="s">
        <v>186</v>
      </c>
    </row>
    <row r="1054" spans="1:6" ht="48.75" customHeight="1" thickBot="1">
      <c r="A1054" s="156"/>
      <c r="B1054" s="153"/>
      <c r="C1054" s="170"/>
      <c r="D1054" s="255" t="s">
        <v>184</v>
      </c>
      <c r="E1054" s="256" t="s">
        <v>185</v>
      </c>
      <c r="F1054" s="305"/>
    </row>
    <row r="1055" spans="1:6" ht="13.5" customHeight="1">
      <c r="A1055" s="306" t="s">
        <v>325</v>
      </c>
      <c r="B1055" s="308" t="s">
        <v>326</v>
      </c>
      <c r="C1055" s="241" t="s">
        <v>214</v>
      </c>
      <c r="D1055" s="242">
        <v>11879570</v>
      </c>
      <c r="E1055" s="243">
        <v>16281665</v>
      </c>
      <c r="F1055" s="244">
        <v>28161235</v>
      </c>
    </row>
    <row r="1056" spans="1:6" ht="33.75" customHeight="1">
      <c r="A1056" s="286"/>
      <c r="B1056" s="309"/>
      <c r="C1056" s="263" t="s">
        <v>327</v>
      </c>
      <c r="D1056" s="264">
        <v>0.4218412296193686</v>
      </c>
      <c r="E1056" s="265">
        <v>0.5781587703806315</v>
      </c>
      <c r="F1056" s="266">
        <v>1</v>
      </c>
    </row>
    <row r="1057" spans="1:6" ht="13.5" customHeight="1">
      <c r="A1057" s="286"/>
      <c r="B1057" s="310" t="s">
        <v>328</v>
      </c>
      <c r="C1057" s="267" t="s">
        <v>214</v>
      </c>
      <c r="D1057" s="268">
        <v>3601421</v>
      </c>
      <c r="E1057" s="269">
        <v>2819314</v>
      </c>
      <c r="F1057" s="270">
        <v>6420735</v>
      </c>
    </row>
    <row r="1058" spans="1:6" ht="33.75" customHeight="1">
      <c r="A1058" s="286"/>
      <c r="B1058" s="309"/>
      <c r="C1058" s="263" t="s">
        <v>327</v>
      </c>
      <c r="D1058" s="264">
        <v>0.560904787380261</v>
      </c>
      <c r="E1058" s="265">
        <v>0.439095212619739</v>
      </c>
      <c r="F1058" s="266">
        <v>1</v>
      </c>
    </row>
    <row r="1059" spans="1:6" ht="13.5" customHeight="1">
      <c r="A1059" s="286"/>
      <c r="B1059" s="310" t="s">
        <v>329</v>
      </c>
      <c r="C1059" s="267" t="s">
        <v>214</v>
      </c>
      <c r="D1059" s="268">
        <v>2756232</v>
      </c>
      <c r="E1059" s="269">
        <v>5504670</v>
      </c>
      <c r="F1059" s="270">
        <v>8260902</v>
      </c>
    </row>
    <row r="1060" spans="1:6" ht="33.75" customHeight="1">
      <c r="A1060" s="307"/>
      <c r="B1060" s="309"/>
      <c r="C1060" s="263" t="s">
        <v>327</v>
      </c>
      <c r="D1060" s="264">
        <v>0.33364782683537464</v>
      </c>
      <c r="E1060" s="265">
        <v>0.6663521731646252</v>
      </c>
      <c r="F1060" s="266">
        <v>1</v>
      </c>
    </row>
    <row r="1061" spans="1:6" ht="13.5" customHeight="1" thickBot="1">
      <c r="A1061" s="299" t="s">
        <v>186</v>
      </c>
      <c r="B1061" s="300"/>
      <c r="C1061" s="267" t="s">
        <v>214</v>
      </c>
      <c r="D1061" s="268">
        <v>18237223</v>
      </c>
      <c r="E1061" s="269">
        <v>24605649</v>
      </c>
      <c r="F1061" s="270">
        <v>42842872</v>
      </c>
    </row>
    <row r="1062" spans="1:6" ht="33.75" customHeight="1" thickBot="1">
      <c r="A1062" s="287"/>
      <c r="B1062" s="294"/>
      <c r="C1062" s="236" t="s">
        <v>327</v>
      </c>
      <c r="D1062" s="271">
        <v>0.4256769480813518</v>
      </c>
      <c r="E1062" s="272">
        <v>0.5743230519186482</v>
      </c>
      <c r="F1062" s="273">
        <v>1</v>
      </c>
    </row>
    <row r="1065" ht="15.75">
      <c r="A1065" t="s">
        <v>332</v>
      </c>
    </row>
    <row r="1068" ht="16.5">
      <c r="A1068" t="s">
        <v>98</v>
      </c>
    </row>
    <row r="1070" spans="1:3" ht="18" customHeight="1" thickBot="1">
      <c r="A1070" s="295" t="s">
        <v>90</v>
      </c>
      <c r="B1070" s="294"/>
      <c r="C1070" s="294"/>
    </row>
    <row r="1071" spans="1:3" ht="13.5" customHeight="1">
      <c r="A1071" s="296" t="s">
        <v>145</v>
      </c>
      <c r="B1071" s="297"/>
      <c r="C1071" s="231" t="s">
        <v>333</v>
      </c>
    </row>
    <row r="1072" spans="1:3" ht="13.5" customHeight="1">
      <c r="A1072" s="288" t="s">
        <v>147</v>
      </c>
      <c r="B1072" s="289"/>
      <c r="C1072" s="232" t="s">
        <v>148</v>
      </c>
    </row>
    <row r="1073" spans="1:3" ht="58.5" customHeight="1">
      <c r="A1073" s="298" t="s">
        <v>149</v>
      </c>
      <c r="B1073" s="233" t="s">
        <v>150</v>
      </c>
      <c r="C1073" s="234" t="s">
        <v>151</v>
      </c>
    </row>
    <row r="1074" spans="1:3" ht="13.5" customHeight="1">
      <c r="A1074" s="286"/>
      <c r="B1074" s="233" t="s">
        <v>152</v>
      </c>
      <c r="C1074" s="232" t="s">
        <v>153</v>
      </c>
    </row>
    <row r="1075" spans="1:3" ht="13.5" customHeight="1">
      <c r="A1075" s="286"/>
      <c r="B1075" s="233" t="s">
        <v>154</v>
      </c>
      <c r="C1075" s="232" t="s">
        <v>155</v>
      </c>
    </row>
    <row r="1076" spans="1:3" ht="13.5" customHeight="1">
      <c r="A1076" s="286"/>
      <c r="B1076" s="233" t="s">
        <v>156</v>
      </c>
      <c r="C1076" s="232" t="s">
        <v>157</v>
      </c>
    </row>
    <row r="1077" spans="1:3" ht="13.5" customHeight="1">
      <c r="A1077" s="286"/>
      <c r="B1077" s="233" t="s">
        <v>158</v>
      </c>
      <c r="C1077" s="232" t="s">
        <v>157</v>
      </c>
    </row>
    <row r="1078" spans="1:3" ht="24" customHeight="1">
      <c r="A1078" s="286"/>
      <c r="B1078" s="233" t="s">
        <v>159</v>
      </c>
      <c r="C1078" s="235">
        <v>9427</v>
      </c>
    </row>
    <row r="1079" spans="1:3" ht="24" customHeight="1">
      <c r="A1079" s="298" t="s">
        <v>160</v>
      </c>
      <c r="B1079" s="233" t="s">
        <v>161</v>
      </c>
      <c r="C1079" s="232" t="s">
        <v>162</v>
      </c>
    </row>
    <row r="1080" spans="1:3" ht="48" customHeight="1">
      <c r="A1080" s="286"/>
      <c r="B1080" s="233" t="s">
        <v>163</v>
      </c>
      <c r="C1080" s="232" t="s">
        <v>206</v>
      </c>
    </row>
    <row r="1081" spans="1:3" ht="58.5" customHeight="1">
      <c r="A1081" s="288" t="s">
        <v>165</v>
      </c>
      <c r="B1081" s="289"/>
      <c r="C1081" s="232" t="s">
        <v>334</v>
      </c>
    </row>
    <row r="1082" spans="1:3" ht="13.5" customHeight="1" thickBot="1">
      <c r="A1082" s="290" t="s">
        <v>167</v>
      </c>
      <c r="B1082" s="233" t="s">
        <v>168</v>
      </c>
      <c r="C1082" s="234" t="s">
        <v>169</v>
      </c>
    </row>
    <row r="1083" spans="1:3" ht="13.5" customHeight="1">
      <c r="A1083" s="286"/>
      <c r="B1083" s="233" t="s">
        <v>170</v>
      </c>
      <c r="C1083" s="234" t="s">
        <v>224</v>
      </c>
    </row>
    <row r="1084" spans="1:3" ht="13.5" customHeight="1">
      <c r="A1084" s="286"/>
      <c r="B1084" s="233" t="s">
        <v>209</v>
      </c>
      <c r="C1084" s="235">
        <v>2</v>
      </c>
    </row>
    <row r="1085" spans="1:3" ht="13.5" customHeight="1" thickBot="1">
      <c r="A1085" s="287"/>
      <c r="B1085" s="236" t="s">
        <v>210</v>
      </c>
      <c r="C1085" s="254">
        <v>174762</v>
      </c>
    </row>
    <row r="1088" ht="15.75">
      <c r="A1088" t="s">
        <v>171</v>
      </c>
    </row>
    <row r="1090" spans="1:7" ht="18" customHeight="1" thickBot="1">
      <c r="A1090" s="291" t="s">
        <v>99</v>
      </c>
      <c r="B1090" s="292"/>
      <c r="C1090" s="292"/>
      <c r="D1090" s="292"/>
      <c r="E1090" s="292"/>
      <c r="F1090" s="292"/>
      <c r="G1090" s="292"/>
    </row>
    <row r="1091" spans="1:7" ht="13.5" customHeight="1">
      <c r="A1091" s="165"/>
      <c r="B1091" s="311" t="s">
        <v>211</v>
      </c>
      <c r="C1091" s="312"/>
      <c r="D1091" s="312"/>
      <c r="E1091" s="312"/>
      <c r="F1091" s="312"/>
      <c r="G1091" s="297"/>
    </row>
    <row r="1092" spans="1:7" ht="15" customHeight="1">
      <c r="A1092" s="167"/>
      <c r="B1092" s="313" t="s">
        <v>178</v>
      </c>
      <c r="C1092" s="314"/>
      <c r="D1092" s="315" t="s">
        <v>179</v>
      </c>
      <c r="E1092" s="314"/>
      <c r="F1092" s="316" t="s">
        <v>186</v>
      </c>
      <c r="G1092" s="317"/>
    </row>
    <row r="1093" spans="1:7" ht="15" customHeight="1" thickBot="1">
      <c r="A1093" s="168"/>
      <c r="B1093" s="255" t="s">
        <v>177</v>
      </c>
      <c r="C1093" s="256" t="s">
        <v>181</v>
      </c>
      <c r="D1093" s="256" t="s">
        <v>177</v>
      </c>
      <c r="E1093" s="256" t="s">
        <v>181</v>
      </c>
      <c r="F1093" s="256" t="s">
        <v>177</v>
      </c>
      <c r="G1093" s="257" t="s">
        <v>181</v>
      </c>
    </row>
    <row r="1094" spans="1:7" ht="69" customHeight="1" thickBot="1">
      <c r="A1094" s="258" t="s">
        <v>335</v>
      </c>
      <c r="B1094" s="259">
        <v>9427</v>
      </c>
      <c r="C1094" s="260">
        <v>1</v>
      </c>
      <c r="D1094" s="261">
        <v>0</v>
      </c>
      <c r="E1094" s="260">
        <v>0</v>
      </c>
      <c r="F1094" s="261">
        <v>9427</v>
      </c>
      <c r="G1094" s="262">
        <v>1</v>
      </c>
    </row>
    <row r="1096" spans="1:6" ht="28.5" customHeight="1" thickBot="1">
      <c r="A1096" s="291" t="s">
        <v>109</v>
      </c>
      <c r="B1096" s="292"/>
      <c r="C1096" s="292"/>
      <c r="D1096" s="292"/>
      <c r="E1096" s="292"/>
      <c r="F1096" s="292"/>
    </row>
    <row r="1097" spans="1:6" ht="34.5" customHeight="1" thickBot="1">
      <c r="A1097" s="169"/>
      <c r="B1097" s="166"/>
      <c r="C1097" s="154"/>
      <c r="D1097" s="302" t="s">
        <v>172</v>
      </c>
      <c r="E1097" s="303"/>
      <c r="F1097" s="304" t="s">
        <v>186</v>
      </c>
    </row>
    <row r="1098" spans="1:6" ht="48.75" customHeight="1" thickBot="1">
      <c r="A1098" s="156"/>
      <c r="B1098" s="153"/>
      <c r="C1098" s="170"/>
      <c r="D1098" s="255" t="s">
        <v>184</v>
      </c>
      <c r="E1098" s="256" t="s">
        <v>185</v>
      </c>
      <c r="F1098" s="305"/>
    </row>
    <row r="1099" spans="1:6" ht="13.5" customHeight="1">
      <c r="A1099" s="306" t="s">
        <v>336</v>
      </c>
      <c r="B1099" s="308" t="s">
        <v>337</v>
      </c>
      <c r="C1099" s="241" t="s">
        <v>214</v>
      </c>
      <c r="D1099" s="242">
        <v>5</v>
      </c>
      <c r="E1099" s="243">
        <v>3</v>
      </c>
      <c r="F1099" s="244">
        <v>8</v>
      </c>
    </row>
    <row r="1100" spans="1:6" ht="33.75" customHeight="1">
      <c r="A1100" s="286"/>
      <c r="B1100" s="309"/>
      <c r="C1100" s="263" t="s">
        <v>338</v>
      </c>
      <c r="D1100" s="264">
        <v>0.625</v>
      </c>
      <c r="E1100" s="265">
        <v>0.375</v>
      </c>
      <c r="F1100" s="266">
        <v>1</v>
      </c>
    </row>
    <row r="1101" spans="1:6" ht="13.5" customHeight="1">
      <c r="A1101" s="286"/>
      <c r="B1101" s="310" t="s">
        <v>339</v>
      </c>
      <c r="C1101" s="267" t="s">
        <v>214</v>
      </c>
      <c r="D1101" s="268">
        <v>4134</v>
      </c>
      <c r="E1101" s="269">
        <v>4495</v>
      </c>
      <c r="F1101" s="270">
        <v>8629</v>
      </c>
    </row>
    <row r="1102" spans="1:6" ht="33.75" customHeight="1">
      <c r="A1102" s="286"/>
      <c r="B1102" s="309"/>
      <c r="C1102" s="263" t="s">
        <v>338</v>
      </c>
      <c r="D1102" s="264">
        <v>0.4790821647931394</v>
      </c>
      <c r="E1102" s="265">
        <v>0.5209178352068605</v>
      </c>
      <c r="F1102" s="266">
        <v>1</v>
      </c>
    </row>
    <row r="1103" spans="1:6" ht="13.5" customHeight="1">
      <c r="A1103" s="286"/>
      <c r="B1103" s="310" t="s">
        <v>340</v>
      </c>
      <c r="C1103" s="267" t="s">
        <v>214</v>
      </c>
      <c r="D1103" s="268">
        <v>378</v>
      </c>
      <c r="E1103" s="269">
        <v>412</v>
      </c>
      <c r="F1103" s="270">
        <v>790</v>
      </c>
    </row>
    <row r="1104" spans="1:6" ht="33.75" customHeight="1">
      <c r="A1104" s="307"/>
      <c r="B1104" s="309"/>
      <c r="C1104" s="263" t="s">
        <v>338</v>
      </c>
      <c r="D1104" s="264">
        <v>0.47848101265822784</v>
      </c>
      <c r="E1104" s="265">
        <v>0.5215189873417722</v>
      </c>
      <c r="F1104" s="266">
        <v>1</v>
      </c>
    </row>
    <row r="1105" spans="1:6" ht="13.5" customHeight="1" thickBot="1">
      <c r="A1105" s="299" t="s">
        <v>186</v>
      </c>
      <c r="B1105" s="300"/>
      <c r="C1105" s="267" t="s">
        <v>214</v>
      </c>
      <c r="D1105" s="268">
        <v>4517</v>
      </c>
      <c r="E1105" s="269">
        <v>4910</v>
      </c>
      <c r="F1105" s="270">
        <v>9427</v>
      </c>
    </row>
    <row r="1106" spans="1:6" ht="33.75" customHeight="1" thickBot="1">
      <c r="A1106" s="287"/>
      <c r="B1106" s="294"/>
      <c r="C1106" s="236" t="s">
        <v>338</v>
      </c>
      <c r="D1106" s="271">
        <v>0.4791556168452318</v>
      </c>
      <c r="E1106" s="272">
        <v>0.5208443831547682</v>
      </c>
      <c r="F1106" s="273">
        <v>1</v>
      </c>
    </row>
    <row r="1109" ht="15.75">
      <c r="A1109" t="s">
        <v>341</v>
      </c>
    </row>
    <row r="1112" ht="16.5">
      <c r="A1112" t="s">
        <v>98</v>
      </c>
    </row>
    <row r="1114" spans="1:3" ht="18" customHeight="1" thickBot="1">
      <c r="A1114" s="295" t="s">
        <v>90</v>
      </c>
      <c r="B1114" s="294"/>
      <c r="C1114" s="294"/>
    </row>
    <row r="1115" spans="1:3" ht="13.5" customHeight="1">
      <c r="A1115" s="296" t="s">
        <v>145</v>
      </c>
      <c r="B1115" s="297"/>
      <c r="C1115" s="231" t="s">
        <v>342</v>
      </c>
    </row>
    <row r="1116" spans="1:3" ht="13.5" customHeight="1">
      <c r="A1116" s="288" t="s">
        <v>147</v>
      </c>
      <c r="B1116" s="289"/>
      <c r="C1116" s="232" t="s">
        <v>148</v>
      </c>
    </row>
    <row r="1117" spans="1:3" ht="58.5" customHeight="1">
      <c r="A1117" s="298" t="s">
        <v>149</v>
      </c>
      <c r="B1117" s="233" t="s">
        <v>150</v>
      </c>
      <c r="C1117" s="234" t="s">
        <v>151</v>
      </c>
    </row>
    <row r="1118" spans="1:3" ht="13.5" customHeight="1">
      <c r="A1118" s="286"/>
      <c r="B1118" s="233" t="s">
        <v>152</v>
      </c>
      <c r="C1118" s="232" t="s">
        <v>153</v>
      </c>
    </row>
    <row r="1119" spans="1:3" ht="13.5" customHeight="1">
      <c r="A1119" s="286"/>
      <c r="B1119" s="233" t="s">
        <v>154</v>
      </c>
      <c r="C1119" s="232" t="s">
        <v>155</v>
      </c>
    </row>
    <row r="1120" spans="1:3" ht="24" customHeight="1">
      <c r="A1120" s="286"/>
      <c r="B1120" s="233" t="s">
        <v>156</v>
      </c>
      <c r="C1120" s="232" t="s">
        <v>201</v>
      </c>
    </row>
    <row r="1121" spans="1:3" ht="13.5" customHeight="1">
      <c r="A1121" s="286"/>
      <c r="B1121" s="233" t="s">
        <v>158</v>
      </c>
      <c r="C1121" s="232" t="s">
        <v>157</v>
      </c>
    </row>
    <row r="1122" spans="1:3" ht="24" customHeight="1">
      <c r="A1122" s="286"/>
      <c r="B1122" s="233" t="s">
        <v>159</v>
      </c>
      <c r="C1122" s="235">
        <v>9427</v>
      </c>
    </row>
    <row r="1123" spans="1:3" ht="24" customHeight="1">
      <c r="A1123" s="298" t="s">
        <v>160</v>
      </c>
      <c r="B1123" s="233" t="s">
        <v>161</v>
      </c>
      <c r="C1123" s="232" t="s">
        <v>162</v>
      </c>
    </row>
    <row r="1124" spans="1:3" ht="48" customHeight="1">
      <c r="A1124" s="286"/>
      <c r="B1124" s="233" t="s">
        <v>163</v>
      </c>
      <c r="C1124" s="232" t="s">
        <v>206</v>
      </c>
    </row>
    <row r="1125" spans="1:3" ht="58.5" customHeight="1">
      <c r="A1125" s="288" t="s">
        <v>165</v>
      </c>
      <c r="B1125" s="289"/>
      <c r="C1125" s="232" t="s">
        <v>334</v>
      </c>
    </row>
    <row r="1126" spans="1:3" ht="13.5" customHeight="1" thickBot="1">
      <c r="A1126" s="290" t="s">
        <v>167</v>
      </c>
      <c r="B1126" s="233" t="s">
        <v>168</v>
      </c>
      <c r="C1126" s="234" t="s">
        <v>169</v>
      </c>
    </row>
    <row r="1127" spans="1:3" ht="13.5" customHeight="1">
      <c r="A1127" s="286"/>
      <c r="B1127" s="233" t="s">
        <v>170</v>
      </c>
      <c r="C1127" s="234" t="s">
        <v>244</v>
      </c>
    </row>
    <row r="1128" spans="1:3" ht="13.5" customHeight="1">
      <c r="A1128" s="286"/>
      <c r="B1128" s="233" t="s">
        <v>209</v>
      </c>
      <c r="C1128" s="235">
        <v>2</v>
      </c>
    </row>
    <row r="1129" spans="1:3" ht="13.5" customHeight="1" thickBot="1">
      <c r="A1129" s="287"/>
      <c r="B1129" s="236" t="s">
        <v>210</v>
      </c>
      <c r="C1129" s="254">
        <v>174762</v>
      </c>
    </row>
    <row r="1132" ht="15.75">
      <c r="A1132" t="s">
        <v>171</v>
      </c>
    </row>
    <row r="1134" spans="1:7" ht="18" customHeight="1" thickBot="1">
      <c r="A1134" s="291" t="s">
        <v>99</v>
      </c>
      <c r="B1134" s="292"/>
      <c r="C1134" s="292"/>
      <c r="D1134" s="292"/>
      <c r="E1134" s="292"/>
      <c r="F1134" s="292"/>
      <c r="G1134" s="292"/>
    </row>
    <row r="1135" spans="1:7" ht="13.5" customHeight="1">
      <c r="A1135" s="165"/>
      <c r="B1135" s="311" t="s">
        <v>211</v>
      </c>
      <c r="C1135" s="312"/>
      <c r="D1135" s="312"/>
      <c r="E1135" s="312"/>
      <c r="F1135" s="312"/>
      <c r="G1135" s="297"/>
    </row>
    <row r="1136" spans="1:7" ht="15" customHeight="1">
      <c r="A1136" s="167"/>
      <c r="B1136" s="313" t="s">
        <v>178</v>
      </c>
      <c r="C1136" s="314"/>
      <c r="D1136" s="315" t="s">
        <v>179</v>
      </c>
      <c r="E1136" s="314"/>
      <c r="F1136" s="316" t="s">
        <v>186</v>
      </c>
      <c r="G1136" s="317"/>
    </row>
    <row r="1137" spans="1:7" ht="15" customHeight="1" thickBot="1">
      <c r="A1137" s="168"/>
      <c r="B1137" s="255" t="s">
        <v>177</v>
      </c>
      <c r="C1137" s="256" t="s">
        <v>181</v>
      </c>
      <c r="D1137" s="256" t="s">
        <v>177</v>
      </c>
      <c r="E1137" s="256" t="s">
        <v>181</v>
      </c>
      <c r="F1137" s="256" t="s">
        <v>177</v>
      </c>
      <c r="G1137" s="257" t="s">
        <v>181</v>
      </c>
    </row>
    <row r="1138" spans="1:7" ht="69" customHeight="1" thickBot="1">
      <c r="A1138" s="258" t="s">
        <v>335</v>
      </c>
      <c r="B1138" s="274">
        <v>42858899.99923674</v>
      </c>
      <c r="C1138" s="260">
        <v>0.9999999999999969</v>
      </c>
      <c r="D1138" s="275">
        <v>1.341104507446289E-07</v>
      </c>
      <c r="E1138" s="276">
        <v>3.1291155570258878E-15</v>
      </c>
      <c r="F1138" s="275">
        <v>42858899.999236874</v>
      </c>
      <c r="G1138" s="262">
        <v>1</v>
      </c>
    </row>
    <row r="1139" spans="1:7" ht="24.75" customHeight="1">
      <c r="A1139" s="301" t="s">
        <v>220</v>
      </c>
      <c r="B1139" s="292"/>
      <c r="C1139" s="292"/>
      <c r="D1139" s="292"/>
      <c r="E1139" s="292"/>
      <c r="F1139" s="292"/>
      <c r="G1139" s="292"/>
    </row>
    <row r="1141" spans="1:6" ht="28.5" customHeight="1" thickBot="1">
      <c r="A1141" s="291" t="s">
        <v>109</v>
      </c>
      <c r="B1141" s="292"/>
      <c r="C1141" s="292"/>
      <c r="D1141" s="292"/>
      <c r="E1141" s="292"/>
      <c r="F1141" s="292"/>
    </row>
    <row r="1142" spans="1:6" ht="34.5" customHeight="1" thickBot="1">
      <c r="A1142" s="169"/>
      <c r="B1142" s="166"/>
      <c r="C1142" s="154"/>
      <c r="D1142" s="302" t="s">
        <v>172</v>
      </c>
      <c r="E1142" s="303"/>
      <c r="F1142" s="304" t="s">
        <v>186</v>
      </c>
    </row>
    <row r="1143" spans="1:6" ht="48.75" customHeight="1" thickBot="1">
      <c r="A1143" s="156"/>
      <c r="B1143" s="153"/>
      <c r="C1143" s="170"/>
      <c r="D1143" s="255" t="s">
        <v>184</v>
      </c>
      <c r="E1143" s="256" t="s">
        <v>185</v>
      </c>
      <c r="F1143" s="305"/>
    </row>
    <row r="1144" spans="1:6" ht="13.5" customHeight="1">
      <c r="A1144" s="306" t="s">
        <v>336</v>
      </c>
      <c r="B1144" s="308" t="s">
        <v>337</v>
      </c>
      <c r="C1144" s="241" t="s">
        <v>214</v>
      </c>
      <c r="D1144" s="242">
        <v>26508</v>
      </c>
      <c r="E1144" s="243">
        <v>12241</v>
      </c>
      <c r="F1144" s="244">
        <v>38749</v>
      </c>
    </row>
    <row r="1145" spans="1:6" ht="33.75" customHeight="1">
      <c r="A1145" s="286"/>
      <c r="B1145" s="309"/>
      <c r="C1145" s="263" t="s">
        <v>338</v>
      </c>
      <c r="D1145" s="264">
        <v>0.6840950734212495</v>
      </c>
      <c r="E1145" s="265">
        <v>0.3159049265787504</v>
      </c>
      <c r="F1145" s="266">
        <v>1</v>
      </c>
    </row>
    <row r="1146" spans="1:6" ht="13.5" customHeight="1">
      <c r="A1146" s="286"/>
      <c r="B1146" s="310" t="s">
        <v>339</v>
      </c>
      <c r="C1146" s="267" t="s">
        <v>214</v>
      </c>
      <c r="D1146" s="268">
        <v>16122054</v>
      </c>
      <c r="E1146" s="269">
        <v>21981616</v>
      </c>
      <c r="F1146" s="270">
        <v>38103670</v>
      </c>
    </row>
    <row r="1147" spans="1:6" ht="33.75" customHeight="1">
      <c r="A1147" s="286"/>
      <c r="B1147" s="309"/>
      <c r="C1147" s="263" t="s">
        <v>338</v>
      </c>
      <c r="D1147" s="264">
        <v>0.42311026733120455</v>
      </c>
      <c r="E1147" s="265">
        <v>0.5768897326687954</v>
      </c>
      <c r="F1147" s="266">
        <v>1</v>
      </c>
    </row>
    <row r="1148" spans="1:6" ht="13.5" customHeight="1">
      <c r="A1148" s="286"/>
      <c r="B1148" s="310" t="s">
        <v>340</v>
      </c>
      <c r="C1148" s="267" t="s">
        <v>214</v>
      </c>
      <c r="D1148" s="268">
        <v>2100929</v>
      </c>
      <c r="E1148" s="269">
        <v>2615551</v>
      </c>
      <c r="F1148" s="270">
        <v>4716480</v>
      </c>
    </row>
    <row r="1149" spans="1:6" ht="33.75" customHeight="1">
      <c r="A1149" s="307"/>
      <c r="B1149" s="309"/>
      <c r="C1149" s="263" t="s">
        <v>338</v>
      </c>
      <c r="D1149" s="264">
        <v>0.44544427199945724</v>
      </c>
      <c r="E1149" s="265">
        <v>0.5545557280005428</v>
      </c>
      <c r="F1149" s="266">
        <v>1</v>
      </c>
    </row>
    <row r="1150" spans="1:6" ht="13.5" customHeight="1" thickBot="1">
      <c r="A1150" s="299" t="s">
        <v>186</v>
      </c>
      <c r="B1150" s="300"/>
      <c r="C1150" s="267" t="s">
        <v>214</v>
      </c>
      <c r="D1150" s="268">
        <v>18249491</v>
      </c>
      <c r="E1150" s="269">
        <v>24609408</v>
      </c>
      <c r="F1150" s="270">
        <v>42858899</v>
      </c>
    </row>
    <row r="1151" spans="1:6" ht="33.75" customHeight="1" thickBot="1">
      <c r="A1151" s="287"/>
      <c r="B1151" s="294"/>
      <c r="C1151" s="236" t="s">
        <v>338</v>
      </c>
      <c r="D1151" s="271">
        <v>0.4258040086377394</v>
      </c>
      <c r="E1151" s="272">
        <v>0.5741959913622606</v>
      </c>
      <c r="F1151" s="273">
        <v>1</v>
      </c>
    </row>
    <row r="1154" ht="15.75">
      <c r="A1154" t="s">
        <v>343</v>
      </c>
    </row>
    <row r="1157" ht="16.5">
      <c r="A1157" t="s">
        <v>98</v>
      </c>
    </row>
    <row r="1159" spans="1:3" ht="18" customHeight="1" thickBot="1">
      <c r="A1159" s="295" t="s">
        <v>90</v>
      </c>
      <c r="B1159" s="294"/>
      <c r="C1159" s="294"/>
    </row>
    <row r="1160" spans="1:3" ht="13.5" customHeight="1">
      <c r="A1160" s="296" t="s">
        <v>145</v>
      </c>
      <c r="B1160" s="297"/>
      <c r="C1160" s="231" t="s">
        <v>344</v>
      </c>
    </row>
    <row r="1161" spans="1:3" ht="13.5" customHeight="1">
      <c r="A1161" s="288" t="s">
        <v>147</v>
      </c>
      <c r="B1161" s="289"/>
      <c r="C1161" s="232" t="s">
        <v>148</v>
      </c>
    </row>
    <row r="1162" spans="1:3" ht="58.5" customHeight="1">
      <c r="A1162" s="298" t="s">
        <v>149</v>
      </c>
      <c r="B1162" s="233" t="s">
        <v>150</v>
      </c>
      <c r="C1162" s="234" t="s">
        <v>151</v>
      </c>
    </row>
    <row r="1163" spans="1:3" ht="13.5" customHeight="1">
      <c r="A1163" s="286"/>
      <c r="B1163" s="233" t="s">
        <v>152</v>
      </c>
      <c r="C1163" s="232" t="s">
        <v>153</v>
      </c>
    </row>
    <row r="1164" spans="1:3" ht="13.5" customHeight="1">
      <c r="A1164" s="286"/>
      <c r="B1164" s="233" t="s">
        <v>154</v>
      </c>
      <c r="C1164" s="232" t="s">
        <v>155</v>
      </c>
    </row>
    <row r="1165" spans="1:3" ht="13.5" customHeight="1">
      <c r="A1165" s="286"/>
      <c r="B1165" s="233" t="s">
        <v>156</v>
      </c>
      <c r="C1165" s="232" t="s">
        <v>157</v>
      </c>
    </row>
    <row r="1166" spans="1:3" ht="13.5" customHeight="1">
      <c r="A1166" s="286"/>
      <c r="B1166" s="233" t="s">
        <v>158</v>
      </c>
      <c r="C1166" s="232" t="s">
        <v>157</v>
      </c>
    </row>
    <row r="1167" spans="1:3" ht="24" customHeight="1">
      <c r="A1167" s="286"/>
      <c r="B1167" s="233" t="s">
        <v>159</v>
      </c>
      <c r="C1167" s="235">
        <v>9427</v>
      </c>
    </row>
    <row r="1168" spans="1:3" ht="24" customHeight="1">
      <c r="A1168" s="298" t="s">
        <v>160</v>
      </c>
      <c r="B1168" s="233" t="s">
        <v>161</v>
      </c>
      <c r="C1168" s="232" t="s">
        <v>162</v>
      </c>
    </row>
    <row r="1169" spans="1:3" ht="48" customHeight="1">
      <c r="A1169" s="286"/>
      <c r="B1169" s="233" t="s">
        <v>163</v>
      </c>
      <c r="C1169" s="232" t="s">
        <v>206</v>
      </c>
    </row>
    <row r="1170" spans="1:3" ht="58.5" customHeight="1">
      <c r="A1170" s="288" t="s">
        <v>165</v>
      </c>
      <c r="B1170" s="289"/>
      <c r="C1170" s="232" t="s">
        <v>345</v>
      </c>
    </row>
    <row r="1171" spans="1:3" ht="13.5" customHeight="1" thickBot="1">
      <c r="A1171" s="290" t="s">
        <v>167</v>
      </c>
      <c r="B1171" s="233" t="s">
        <v>168</v>
      </c>
      <c r="C1171" s="234" t="s">
        <v>244</v>
      </c>
    </row>
    <row r="1172" spans="1:3" ht="13.5" customHeight="1">
      <c r="A1172" s="286"/>
      <c r="B1172" s="233" t="s">
        <v>170</v>
      </c>
      <c r="C1172" s="234" t="s">
        <v>346</v>
      </c>
    </row>
    <row r="1173" spans="1:3" ht="13.5" customHeight="1">
      <c r="A1173" s="286"/>
      <c r="B1173" s="233" t="s">
        <v>209</v>
      </c>
      <c r="C1173" s="235">
        <v>2</v>
      </c>
    </row>
    <row r="1174" spans="1:3" ht="13.5" customHeight="1" thickBot="1">
      <c r="A1174" s="287"/>
      <c r="B1174" s="236" t="s">
        <v>210</v>
      </c>
      <c r="C1174" s="254">
        <v>174762</v>
      </c>
    </row>
    <row r="1177" ht="15.75">
      <c r="A1177" t="s">
        <v>171</v>
      </c>
    </row>
    <row r="1179" spans="1:7" ht="18" customHeight="1" thickBot="1">
      <c r="A1179" s="291" t="s">
        <v>99</v>
      </c>
      <c r="B1179" s="292"/>
      <c r="C1179" s="292"/>
      <c r="D1179" s="292"/>
      <c r="E1179" s="292"/>
      <c r="F1179" s="292"/>
      <c r="G1179" s="292"/>
    </row>
    <row r="1180" spans="1:7" ht="13.5" customHeight="1">
      <c r="A1180" s="165"/>
      <c r="B1180" s="311" t="s">
        <v>211</v>
      </c>
      <c r="C1180" s="312"/>
      <c r="D1180" s="312"/>
      <c r="E1180" s="312"/>
      <c r="F1180" s="312"/>
      <c r="G1180" s="297"/>
    </row>
    <row r="1181" spans="1:7" ht="15" customHeight="1">
      <c r="A1181" s="167"/>
      <c r="B1181" s="313" t="s">
        <v>178</v>
      </c>
      <c r="C1181" s="314"/>
      <c r="D1181" s="315" t="s">
        <v>179</v>
      </c>
      <c r="E1181" s="314"/>
      <c r="F1181" s="316" t="s">
        <v>186</v>
      </c>
      <c r="G1181" s="317"/>
    </row>
    <row r="1182" spans="1:7" ht="15" customHeight="1" thickBot="1">
      <c r="A1182" s="168"/>
      <c r="B1182" s="255" t="s">
        <v>177</v>
      </c>
      <c r="C1182" s="256" t="s">
        <v>181</v>
      </c>
      <c r="D1182" s="256" t="s">
        <v>177</v>
      </c>
      <c r="E1182" s="256" t="s">
        <v>181</v>
      </c>
      <c r="F1182" s="256" t="s">
        <v>177</v>
      </c>
      <c r="G1182" s="257" t="s">
        <v>181</v>
      </c>
    </row>
    <row r="1183" spans="1:7" ht="58.5" customHeight="1" thickBot="1">
      <c r="A1183" s="258" t="s">
        <v>347</v>
      </c>
      <c r="B1183" s="259">
        <v>9308</v>
      </c>
      <c r="C1183" s="260">
        <v>0.9873766839927867</v>
      </c>
      <c r="D1183" s="261">
        <v>119</v>
      </c>
      <c r="E1183" s="260">
        <v>0.012623316007213323</v>
      </c>
      <c r="F1183" s="261">
        <v>9427</v>
      </c>
      <c r="G1183" s="262">
        <v>1</v>
      </c>
    </row>
    <row r="1185" spans="1:6" ht="28.5" customHeight="1" thickBot="1">
      <c r="A1185" s="291" t="s">
        <v>110</v>
      </c>
      <c r="B1185" s="292"/>
      <c r="C1185" s="292"/>
      <c r="D1185" s="292"/>
      <c r="E1185" s="292"/>
      <c r="F1185" s="292"/>
    </row>
    <row r="1186" spans="1:6" ht="34.5" customHeight="1" thickBot="1">
      <c r="A1186" s="169"/>
      <c r="B1186" s="166"/>
      <c r="C1186" s="154"/>
      <c r="D1186" s="302" t="s">
        <v>172</v>
      </c>
      <c r="E1186" s="303"/>
      <c r="F1186" s="304" t="s">
        <v>186</v>
      </c>
    </row>
    <row r="1187" spans="1:6" ht="48.75" customHeight="1" thickBot="1">
      <c r="A1187" s="156"/>
      <c r="B1187" s="153"/>
      <c r="C1187" s="170"/>
      <c r="D1187" s="255" t="s">
        <v>184</v>
      </c>
      <c r="E1187" s="256" t="s">
        <v>185</v>
      </c>
      <c r="F1187" s="305"/>
    </row>
    <row r="1188" spans="1:6" ht="13.5" customHeight="1">
      <c r="A1188" s="306" t="s">
        <v>348</v>
      </c>
      <c r="B1188" s="308" t="s">
        <v>349</v>
      </c>
      <c r="C1188" s="241" t="s">
        <v>214</v>
      </c>
      <c r="D1188" s="242">
        <v>1005</v>
      </c>
      <c r="E1188" s="243">
        <v>1586</v>
      </c>
      <c r="F1188" s="244">
        <v>2591</v>
      </c>
    </row>
    <row r="1189" spans="1:6" ht="24" customHeight="1">
      <c r="A1189" s="286"/>
      <c r="B1189" s="309"/>
      <c r="C1189" s="263" t="s">
        <v>350</v>
      </c>
      <c r="D1189" s="264">
        <v>0.38788112697800076</v>
      </c>
      <c r="E1189" s="265">
        <v>0.6121188730219993</v>
      </c>
      <c r="F1189" s="266">
        <v>1</v>
      </c>
    </row>
    <row r="1190" spans="1:6" ht="13.5" customHeight="1">
      <c r="A1190" s="286"/>
      <c r="B1190" s="310" t="s">
        <v>351</v>
      </c>
      <c r="C1190" s="267" t="s">
        <v>214</v>
      </c>
      <c r="D1190" s="268">
        <v>3261</v>
      </c>
      <c r="E1190" s="269">
        <v>3005</v>
      </c>
      <c r="F1190" s="270">
        <v>6266</v>
      </c>
    </row>
    <row r="1191" spans="1:6" ht="24" customHeight="1">
      <c r="A1191" s="286"/>
      <c r="B1191" s="309"/>
      <c r="C1191" s="263" t="s">
        <v>350</v>
      </c>
      <c r="D1191" s="264">
        <v>0.520427705075008</v>
      </c>
      <c r="E1191" s="265">
        <v>0.47957229492499204</v>
      </c>
      <c r="F1191" s="266">
        <v>1</v>
      </c>
    </row>
    <row r="1192" spans="1:6" ht="13.5" customHeight="1">
      <c r="A1192" s="286"/>
      <c r="B1192" s="310" t="s">
        <v>352</v>
      </c>
      <c r="C1192" s="267" t="s">
        <v>214</v>
      </c>
      <c r="D1192" s="268">
        <v>209</v>
      </c>
      <c r="E1192" s="269">
        <v>242</v>
      </c>
      <c r="F1192" s="270">
        <v>451</v>
      </c>
    </row>
    <row r="1193" spans="1:6" ht="24" customHeight="1">
      <c r="A1193" s="307"/>
      <c r="B1193" s="309"/>
      <c r="C1193" s="263" t="s">
        <v>350</v>
      </c>
      <c r="D1193" s="264">
        <v>0.4634146341463415</v>
      </c>
      <c r="E1193" s="265">
        <v>0.5365853658536586</v>
      </c>
      <c r="F1193" s="266">
        <v>1</v>
      </c>
    </row>
    <row r="1194" spans="1:6" ht="13.5" customHeight="1" thickBot="1">
      <c r="A1194" s="299" t="s">
        <v>186</v>
      </c>
      <c r="B1194" s="300"/>
      <c r="C1194" s="267" t="s">
        <v>214</v>
      </c>
      <c r="D1194" s="268">
        <v>4475</v>
      </c>
      <c r="E1194" s="269">
        <v>4833</v>
      </c>
      <c r="F1194" s="270">
        <v>9308</v>
      </c>
    </row>
    <row r="1195" spans="1:6" ht="24" customHeight="1" thickBot="1">
      <c r="A1195" s="287"/>
      <c r="B1195" s="294"/>
      <c r="C1195" s="236" t="s">
        <v>350</v>
      </c>
      <c r="D1195" s="271">
        <v>0.4807692307692308</v>
      </c>
      <c r="E1195" s="272">
        <v>0.5192307692307692</v>
      </c>
      <c r="F1195" s="273">
        <v>1</v>
      </c>
    </row>
    <row r="1198" ht="15.75">
      <c r="A1198" t="s">
        <v>353</v>
      </c>
    </row>
    <row r="1201" ht="16.5">
      <c r="A1201" t="s">
        <v>98</v>
      </c>
    </row>
    <row r="1203" spans="1:3" ht="18" customHeight="1" thickBot="1">
      <c r="A1203" s="295" t="s">
        <v>90</v>
      </c>
      <c r="B1203" s="294"/>
      <c r="C1203" s="294"/>
    </row>
    <row r="1204" spans="1:3" ht="13.5" customHeight="1">
      <c r="A1204" s="296" t="s">
        <v>145</v>
      </c>
      <c r="B1204" s="297"/>
      <c r="C1204" s="231" t="s">
        <v>354</v>
      </c>
    </row>
    <row r="1205" spans="1:3" ht="13.5" customHeight="1">
      <c r="A1205" s="288" t="s">
        <v>147</v>
      </c>
      <c r="B1205" s="289"/>
      <c r="C1205" s="232" t="s">
        <v>148</v>
      </c>
    </row>
    <row r="1206" spans="1:3" ht="58.5" customHeight="1">
      <c r="A1206" s="298" t="s">
        <v>149</v>
      </c>
      <c r="B1206" s="233" t="s">
        <v>150</v>
      </c>
      <c r="C1206" s="234" t="s">
        <v>151</v>
      </c>
    </row>
    <row r="1207" spans="1:3" ht="13.5" customHeight="1">
      <c r="A1207" s="286"/>
      <c r="B1207" s="233" t="s">
        <v>152</v>
      </c>
      <c r="C1207" s="232" t="s">
        <v>153</v>
      </c>
    </row>
    <row r="1208" spans="1:3" ht="13.5" customHeight="1">
      <c r="A1208" s="286"/>
      <c r="B1208" s="233" t="s">
        <v>154</v>
      </c>
      <c r="C1208" s="232" t="s">
        <v>155</v>
      </c>
    </row>
    <row r="1209" spans="1:3" ht="24" customHeight="1">
      <c r="A1209" s="286"/>
      <c r="B1209" s="233" t="s">
        <v>156</v>
      </c>
      <c r="C1209" s="232" t="s">
        <v>201</v>
      </c>
    </row>
    <row r="1210" spans="1:3" ht="13.5" customHeight="1">
      <c r="A1210" s="286"/>
      <c r="B1210" s="233" t="s">
        <v>158</v>
      </c>
      <c r="C1210" s="232" t="s">
        <v>157</v>
      </c>
    </row>
    <row r="1211" spans="1:3" ht="24" customHeight="1">
      <c r="A1211" s="286"/>
      <c r="B1211" s="233" t="s">
        <v>159</v>
      </c>
      <c r="C1211" s="235">
        <v>9427</v>
      </c>
    </row>
    <row r="1212" spans="1:3" ht="24" customHeight="1">
      <c r="A1212" s="298" t="s">
        <v>160</v>
      </c>
      <c r="B1212" s="233" t="s">
        <v>161</v>
      </c>
      <c r="C1212" s="232" t="s">
        <v>162</v>
      </c>
    </row>
    <row r="1213" spans="1:3" ht="48" customHeight="1">
      <c r="A1213" s="286"/>
      <c r="B1213" s="233" t="s">
        <v>163</v>
      </c>
      <c r="C1213" s="232" t="s">
        <v>206</v>
      </c>
    </row>
    <row r="1214" spans="1:3" ht="58.5" customHeight="1">
      <c r="A1214" s="288" t="s">
        <v>165</v>
      </c>
      <c r="B1214" s="289"/>
      <c r="C1214" s="232" t="s">
        <v>345</v>
      </c>
    </row>
    <row r="1215" spans="1:3" ht="13.5" customHeight="1" thickBot="1">
      <c r="A1215" s="290" t="s">
        <v>167</v>
      </c>
      <c r="B1215" s="233" t="s">
        <v>168</v>
      </c>
      <c r="C1215" s="234" t="s">
        <v>169</v>
      </c>
    </row>
    <row r="1216" spans="1:3" ht="13.5" customHeight="1">
      <c r="A1216" s="286"/>
      <c r="B1216" s="233" t="s">
        <v>170</v>
      </c>
      <c r="C1216" s="234" t="s">
        <v>323</v>
      </c>
    </row>
    <row r="1217" spans="1:3" ht="13.5" customHeight="1">
      <c r="A1217" s="286"/>
      <c r="B1217" s="233" t="s">
        <v>209</v>
      </c>
      <c r="C1217" s="235">
        <v>2</v>
      </c>
    </row>
    <row r="1218" spans="1:3" ht="13.5" customHeight="1" thickBot="1">
      <c r="A1218" s="287"/>
      <c r="B1218" s="236" t="s">
        <v>210</v>
      </c>
      <c r="C1218" s="254">
        <v>174762</v>
      </c>
    </row>
    <row r="1221" ht="15.75">
      <c r="A1221" t="s">
        <v>171</v>
      </c>
    </row>
    <row r="1223" spans="1:7" ht="18" customHeight="1" thickBot="1">
      <c r="A1223" s="291" t="s">
        <v>99</v>
      </c>
      <c r="B1223" s="292"/>
      <c r="C1223" s="292"/>
      <c r="D1223" s="292"/>
      <c r="E1223" s="292"/>
      <c r="F1223" s="292"/>
      <c r="G1223" s="292"/>
    </row>
    <row r="1224" spans="1:7" ht="13.5" customHeight="1">
      <c r="A1224" s="165"/>
      <c r="B1224" s="311" t="s">
        <v>211</v>
      </c>
      <c r="C1224" s="312"/>
      <c r="D1224" s="312"/>
      <c r="E1224" s="312"/>
      <c r="F1224" s="312"/>
      <c r="G1224" s="297"/>
    </row>
    <row r="1225" spans="1:7" ht="15" customHeight="1">
      <c r="A1225" s="167"/>
      <c r="B1225" s="313" t="s">
        <v>178</v>
      </c>
      <c r="C1225" s="314"/>
      <c r="D1225" s="315" t="s">
        <v>179</v>
      </c>
      <c r="E1225" s="314"/>
      <c r="F1225" s="316" t="s">
        <v>186</v>
      </c>
      <c r="G1225" s="317"/>
    </row>
    <row r="1226" spans="1:7" ht="15" customHeight="1" thickBot="1">
      <c r="A1226" s="168"/>
      <c r="B1226" s="255" t="s">
        <v>177</v>
      </c>
      <c r="C1226" s="256" t="s">
        <v>181</v>
      </c>
      <c r="D1226" s="256" t="s">
        <v>177</v>
      </c>
      <c r="E1226" s="256" t="s">
        <v>181</v>
      </c>
      <c r="F1226" s="256" t="s">
        <v>177</v>
      </c>
      <c r="G1226" s="257" t="s">
        <v>181</v>
      </c>
    </row>
    <row r="1227" spans="1:7" ht="58.5" customHeight="1" thickBot="1">
      <c r="A1227" s="258" t="s">
        <v>347</v>
      </c>
      <c r="B1227" s="274">
        <v>42278887.019138396</v>
      </c>
      <c r="C1227" s="260">
        <v>0.9864669186537963</v>
      </c>
      <c r="D1227" s="278">
        <v>580012.9800984785</v>
      </c>
      <c r="E1227" s="260">
        <v>0.01353308134620361</v>
      </c>
      <c r="F1227" s="275">
        <v>42858899.999236874</v>
      </c>
      <c r="G1227" s="262">
        <v>1</v>
      </c>
    </row>
    <row r="1228" spans="1:7" ht="24.75" customHeight="1">
      <c r="A1228" s="301" t="s">
        <v>220</v>
      </c>
      <c r="B1228" s="292"/>
      <c r="C1228" s="292"/>
      <c r="D1228" s="292"/>
      <c r="E1228" s="292"/>
      <c r="F1228" s="292"/>
      <c r="G1228" s="292"/>
    </row>
    <row r="1230" spans="1:6" ht="28.5" customHeight="1" thickBot="1">
      <c r="A1230" s="291" t="s">
        <v>110</v>
      </c>
      <c r="B1230" s="292"/>
      <c r="C1230" s="292"/>
      <c r="D1230" s="292"/>
      <c r="E1230" s="292"/>
      <c r="F1230" s="292"/>
    </row>
    <row r="1231" spans="1:6" ht="34.5" customHeight="1" thickBot="1">
      <c r="A1231" s="169"/>
      <c r="B1231" s="166"/>
      <c r="C1231" s="154"/>
      <c r="D1231" s="302" t="s">
        <v>172</v>
      </c>
      <c r="E1231" s="303"/>
      <c r="F1231" s="304" t="s">
        <v>186</v>
      </c>
    </row>
    <row r="1232" spans="1:6" ht="48.75" customHeight="1" thickBot="1">
      <c r="A1232" s="156"/>
      <c r="B1232" s="153"/>
      <c r="C1232" s="170"/>
      <c r="D1232" s="255" t="s">
        <v>184</v>
      </c>
      <c r="E1232" s="256" t="s">
        <v>185</v>
      </c>
      <c r="F1232" s="305"/>
    </row>
    <row r="1233" spans="1:6" ht="13.5" customHeight="1">
      <c r="A1233" s="306" t="s">
        <v>348</v>
      </c>
      <c r="B1233" s="308" t="s">
        <v>349</v>
      </c>
      <c r="C1233" s="241" t="s">
        <v>214</v>
      </c>
      <c r="D1233" s="242">
        <v>4377474</v>
      </c>
      <c r="E1233" s="243">
        <v>8528407</v>
      </c>
      <c r="F1233" s="244">
        <v>12905881</v>
      </c>
    </row>
    <row r="1234" spans="1:6" ht="24" customHeight="1">
      <c r="A1234" s="286"/>
      <c r="B1234" s="309"/>
      <c r="C1234" s="263" t="s">
        <v>350</v>
      </c>
      <c r="D1234" s="264">
        <v>0.33918443847421187</v>
      </c>
      <c r="E1234" s="265">
        <v>0.6608155615257881</v>
      </c>
      <c r="F1234" s="266">
        <v>1</v>
      </c>
    </row>
    <row r="1235" spans="1:6" ht="13.5" customHeight="1">
      <c r="A1235" s="286"/>
      <c r="B1235" s="310" t="s">
        <v>351</v>
      </c>
      <c r="C1235" s="267" t="s">
        <v>214</v>
      </c>
      <c r="D1235" s="268">
        <v>12401640</v>
      </c>
      <c r="E1235" s="269">
        <v>14043209</v>
      </c>
      <c r="F1235" s="270">
        <v>26444849</v>
      </c>
    </row>
    <row r="1236" spans="1:6" ht="24" customHeight="1">
      <c r="A1236" s="286"/>
      <c r="B1236" s="309"/>
      <c r="C1236" s="263" t="s">
        <v>350</v>
      </c>
      <c r="D1236" s="264">
        <v>0.46896240549530077</v>
      </c>
      <c r="E1236" s="265">
        <v>0.5310375945046992</v>
      </c>
      <c r="F1236" s="266">
        <v>1</v>
      </c>
    </row>
    <row r="1237" spans="1:6" ht="13.5" customHeight="1">
      <c r="A1237" s="286"/>
      <c r="B1237" s="310" t="s">
        <v>352</v>
      </c>
      <c r="C1237" s="267" t="s">
        <v>214</v>
      </c>
      <c r="D1237" s="268">
        <v>1276301</v>
      </c>
      <c r="E1237" s="269">
        <v>1651855</v>
      </c>
      <c r="F1237" s="270">
        <v>2928156</v>
      </c>
    </row>
    <row r="1238" spans="1:6" ht="24" customHeight="1">
      <c r="A1238" s="307"/>
      <c r="B1238" s="309"/>
      <c r="C1238" s="263" t="s">
        <v>350</v>
      </c>
      <c r="D1238" s="264">
        <v>0.4358719275885574</v>
      </c>
      <c r="E1238" s="265">
        <v>0.5641280724114426</v>
      </c>
      <c r="F1238" s="266">
        <v>1</v>
      </c>
    </row>
    <row r="1239" spans="1:6" ht="13.5" customHeight="1" thickBot="1">
      <c r="A1239" s="299" t="s">
        <v>186</v>
      </c>
      <c r="B1239" s="300"/>
      <c r="C1239" s="267" t="s">
        <v>214</v>
      </c>
      <c r="D1239" s="268">
        <v>18055415</v>
      </c>
      <c r="E1239" s="269">
        <v>24223471</v>
      </c>
      <c r="F1239" s="270">
        <v>42278886</v>
      </c>
    </row>
    <row r="1240" spans="1:6" ht="24" customHeight="1" thickBot="1">
      <c r="A1240" s="287"/>
      <c r="B1240" s="294"/>
      <c r="C1240" s="236" t="s">
        <v>350</v>
      </c>
      <c r="D1240" s="271">
        <v>0.427055126286913</v>
      </c>
      <c r="E1240" s="272">
        <v>0.572944873713087</v>
      </c>
      <c r="F1240" s="273">
        <v>1</v>
      </c>
    </row>
    <row r="1243" ht="15.75">
      <c r="A1243" t="s">
        <v>355</v>
      </c>
    </row>
    <row r="1246" ht="16.5">
      <c r="A1246" t="s">
        <v>98</v>
      </c>
    </row>
    <row r="1248" spans="1:3" ht="18" customHeight="1" thickBot="1">
      <c r="A1248" s="295" t="s">
        <v>90</v>
      </c>
      <c r="B1248" s="294"/>
      <c r="C1248" s="294"/>
    </row>
    <row r="1249" spans="1:3" ht="13.5" customHeight="1">
      <c r="A1249" s="296" t="s">
        <v>145</v>
      </c>
      <c r="B1249" s="297"/>
      <c r="C1249" s="231" t="s">
        <v>356</v>
      </c>
    </row>
    <row r="1250" spans="1:3" ht="13.5" customHeight="1">
      <c r="A1250" s="288" t="s">
        <v>147</v>
      </c>
      <c r="B1250" s="289"/>
      <c r="C1250" s="232" t="s">
        <v>148</v>
      </c>
    </row>
    <row r="1251" spans="1:3" ht="58.5" customHeight="1">
      <c r="A1251" s="298" t="s">
        <v>149</v>
      </c>
      <c r="B1251" s="233" t="s">
        <v>150</v>
      </c>
      <c r="C1251" s="234" t="s">
        <v>151</v>
      </c>
    </row>
    <row r="1252" spans="1:3" ht="13.5" customHeight="1">
      <c r="A1252" s="286"/>
      <c r="B1252" s="233" t="s">
        <v>152</v>
      </c>
      <c r="C1252" s="232" t="s">
        <v>153</v>
      </c>
    </row>
    <row r="1253" spans="1:3" ht="13.5" customHeight="1">
      <c r="A1253" s="286"/>
      <c r="B1253" s="233" t="s">
        <v>154</v>
      </c>
      <c r="C1253" s="232" t="s">
        <v>155</v>
      </c>
    </row>
    <row r="1254" spans="1:3" ht="13.5" customHeight="1">
      <c r="A1254" s="286"/>
      <c r="B1254" s="233" t="s">
        <v>156</v>
      </c>
      <c r="C1254" s="232" t="s">
        <v>157</v>
      </c>
    </row>
    <row r="1255" spans="1:3" ht="13.5" customHeight="1">
      <c r="A1255" s="286"/>
      <c r="B1255" s="233" t="s">
        <v>158</v>
      </c>
      <c r="C1255" s="232" t="s">
        <v>157</v>
      </c>
    </row>
    <row r="1256" spans="1:3" ht="24" customHeight="1">
      <c r="A1256" s="286"/>
      <c r="B1256" s="233" t="s">
        <v>159</v>
      </c>
      <c r="C1256" s="235">
        <v>9427</v>
      </c>
    </row>
    <row r="1257" spans="1:3" ht="24" customHeight="1">
      <c r="A1257" s="298" t="s">
        <v>160</v>
      </c>
      <c r="B1257" s="233" t="s">
        <v>161</v>
      </c>
      <c r="C1257" s="232" t="s">
        <v>162</v>
      </c>
    </row>
    <row r="1258" spans="1:3" ht="48" customHeight="1">
      <c r="A1258" s="286"/>
      <c r="B1258" s="233" t="s">
        <v>163</v>
      </c>
      <c r="C1258" s="232" t="s">
        <v>206</v>
      </c>
    </row>
    <row r="1259" spans="1:3" ht="58.5" customHeight="1">
      <c r="A1259" s="288" t="s">
        <v>165</v>
      </c>
      <c r="B1259" s="289"/>
      <c r="C1259" s="232" t="s">
        <v>357</v>
      </c>
    </row>
    <row r="1260" spans="1:3" ht="13.5" customHeight="1" thickBot="1">
      <c r="A1260" s="290" t="s">
        <v>167</v>
      </c>
      <c r="B1260" s="233" t="s">
        <v>168</v>
      </c>
      <c r="C1260" s="234" t="s">
        <v>358</v>
      </c>
    </row>
    <row r="1261" spans="1:3" ht="13.5" customHeight="1">
      <c r="A1261" s="286"/>
      <c r="B1261" s="233" t="s">
        <v>170</v>
      </c>
      <c r="C1261" s="234" t="s">
        <v>224</v>
      </c>
    </row>
    <row r="1262" spans="1:3" ht="13.5" customHeight="1">
      <c r="A1262" s="286"/>
      <c r="B1262" s="233" t="s">
        <v>209</v>
      </c>
      <c r="C1262" s="235">
        <v>2</v>
      </c>
    </row>
    <row r="1263" spans="1:3" ht="13.5" customHeight="1" thickBot="1">
      <c r="A1263" s="287"/>
      <c r="B1263" s="236" t="s">
        <v>210</v>
      </c>
      <c r="C1263" s="254">
        <v>174762</v>
      </c>
    </row>
    <row r="1266" ht="15.75">
      <c r="A1266" t="s">
        <v>171</v>
      </c>
    </row>
    <row r="1268" spans="1:7" ht="18" customHeight="1" thickBot="1">
      <c r="A1268" s="291" t="s">
        <v>99</v>
      </c>
      <c r="B1268" s="292"/>
      <c r="C1268" s="292"/>
      <c r="D1268" s="292"/>
      <c r="E1268" s="292"/>
      <c r="F1268" s="292"/>
      <c r="G1268" s="292"/>
    </row>
    <row r="1269" spans="1:7" ht="13.5" customHeight="1">
      <c r="A1269" s="165"/>
      <c r="B1269" s="311" t="s">
        <v>211</v>
      </c>
      <c r="C1269" s="312"/>
      <c r="D1269" s="312"/>
      <c r="E1269" s="312"/>
      <c r="F1269" s="312"/>
      <c r="G1269" s="297"/>
    </row>
    <row r="1270" spans="1:7" ht="15" customHeight="1">
      <c r="A1270" s="167"/>
      <c r="B1270" s="313" t="s">
        <v>178</v>
      </c>
      <c r="C1270" s="314"/>
      <c r="D1270" s="315" t="s">
        <v>179</v>
      </c>
      <c r="E1270" s="314"/>
      <c r="F1270" s="316" t="s">
        <v>186</v>
      </c>
      <c r="G1270" s="317"/>
    </row>
    <row r="1271" spans="1:7" ht="15" customHeight="1" thickBot="1">
      <c r="A1271" s="168"/>
      <c r="B1271" s="255" t="s">
        <v>177</v>
      </c>
      <c r="C1271" s="256" t="s">
        <v>181</v>
      </c>
      <c r="D1271" s="256" t="s">
        <v>177</v>
      </c>
      <c r="E1271" s="256" t="s">
        <v>181</v>
      </c>
      <c r="F1271" s="256" t="s">
        <v>177</v>
      </c>
      <c r="G1271" s="257" t="s">
        <v>181</v>
      </c>
    </row>
    <row r="1272" spans="1:7" ht="69" customHeight="1" thickBot="1">
      <c r="A1272" s="258" t="s">
        <v>359</v>
      </c>
      <c r="B1272" s="259">
        <v>9398</v>
      </c>
      <c r="C1272" s="260">
        <v>0.9969237297125279</v>
      </c>
      <c r="D1272" s="261">
        <v>29</v>
      </c>
      <c r="E1272" s="260">
        <v>0.0030762702874721545</v>
      </c>
      <c r="F1272" s="261">
        <v>9427</v>
      </c>
      <c r="G1272" s="262">
        <v>1</v>
      </c>
    </row>
    <row r="1274" spans="1:6" ht="28.5" customHeight="1" thickBot="1">
      <c r="A1274" s="291" t="s">
        <v>111</v>
      </c>
      <c r="B1274" s="292"/>
      <c r="C1274" s="292"/>
      <c r="D1274" s="292"/>
      <c r="E1274" s="292"/>
      <c r="F1274" s="292"/>
    </row>
    <row r="1275" spans="1:6" ht="34.5" customHeight="1" thickBot="1">
      <c r="A1275" s="169"/>
      <c r="B1275" s="166"/>
      <c r="C1275" s="154"/>
      <c r="D1275" s="302" t="s">
        <v>172</v>
      </c>
      <c r="E1275" s="303"/>
      <c r="F1275" s="304" t="s">
        <v>186</v>
      </c>
    </row>
    <row r="1276" spans="1:6" ht="48.75" customHeight="1" thickBot="1">
      <c r="A1276" s="156"/>
      <c r="B1276" s="153"/>
      <c r="C1276" s="170"/>
      <c r="D1276" s="255" t="s">
        <v>184</v>
      </c>
      <c r="E1276" s="256" t="s">
        <v>185</v>
      </c>
      <c r="F1276" s="305"/>
    </row>
    <row r="1277" spans="1:6" ht="13.5" customHeight="1">
      <c r="A1277" s="306" t="s">
        <v>360</v>
      </c>
      <c r="B1277" s="308" t="s">
        <v>361</v>
      </c>
      <c r="C1277" s="241" t="s">
        <v>214</v>
      </c>
      <c r="D1277" s="242">
        <v>2424</v>
      </c>
      <c r="E1277" s="243">
        <v>3679</v>
      </c>
      <c r="F1277" s="244">
        <v>6103</v>
      </c>
    </row>
    <row r="1278" spans="1:6" ht="33.75" customHeight="1">
      <c r="A1278" s="286"/>
      <c r="B1278" s="309"/>
      <c r="C1278" s="263" t="s">
        <v>362</v>
      </c>
      <c r="D1278" s="264">
        <v>0.3971817139111912</v>
      </c>
      <c r="E1278" s="265">
        <v>0.6028182860888088</v>
      </c>
      <c r="F1278" s="266">
        <v>1</v>
      </c>
    </row>
    <row r="1279" spans="1:6" ht="13.5" customHeight="1">
      <c r="A1279" s="286"/>
      <c r="B1279" s="310" t="s">
        <v>363</v>
      </c>
      <c r="C1279" s="267" t="s">
        <v>214</v>
      </c>
      <c r="D1279" s="268">
        <v>2074</v>
      </c>
      <c r="E1279" s="269">
        <v>1221</v>
      </c>
      <c r="F1279" s="270">
        <v>3295</v>
      </c>
    </row>
    <row r="1280" spans="1:6" ht="33.75" customHeight="1">
      <c r="A1280" s="307"/>
      <c r="B1280" s="309"/>
      <c r="C1280" s="263" t="s">
        <v>362</v>
      </c>
      <c r="D1280" s="264">
        <v>0.6294385432473445</v>
      </c>
      <c r="E1280" s="265">
        <v>0.37056145675265556</v>
      </c>
      <c r="F1280" s="266">
        <v>1</v>
      </c>
    </row>
    <row r="1281" spans="1:6" ht="13.5" customHeight="1" thickBot="1">
      <c r="A1281" s="299" t="s">
        <v>186</v>
      </c>
      <c r="B1281" s="300"/>
      <c r="C1281" s="267" t="s">
        <v>214</v>
      </c>
      <c r="D1281" s="268">
        <v>4498</v>
      </c>
      <c r="E1281" s="269">
        <v>4900</v>
      </c>
      <c r="F1281" s="270">
        <v>9398</v>
      </c>
    </row>
    <row r="1282" spans="1:6" ht="33.75" customHeight="1" thickBot="1">
      <c r="A1282" s="287"/>
      <c r="B1282" s="294"/>
      <c r="C1282" s="236" t="s">
        <v>362</v>
      </c>
      <c r="D1282" s="271">
        <v>0.478612470738455</v>
      </c>
      <c r="E1282" s="272">
        <v>0.5213875292615451</v>
      </c>
      <c r="F1282" s="273">
        <v>1</v>
      </c>
    </row>
    <row r="1285" ht="15.75">
      <c r="A1285" t="s">
        <v>364</v>
      </c>
    </row>
    <row r="1288" ht="16.5">
      <c r="A1288" t="s">
        <v>98</v>
      </c>
    </row>
    <row r="1290" spans="1:3" ht="18" customHeight="1" thickBot="1">
      <c r="A1290" s="295" t="s">
        <v>90</v>
      </c>
      <c r="B1290" s="294"/>
      <c r="C1290" s="294"/>
    </row>
    <row r="1291" spans="1:3" ht="13.5" customHeight="1">
      <c r="A1291" s="296" t="s">
        <v>145</v>
      </c>
      <c r="B1291" s="297"/>
      <c r="C1291" s="231" t="s">
        <v>365</v>
      </c>
    </row>
    <row r="1292" spans="1:3" ht="13.5" customHeight="1">
      <c r="A1292" s="288" t="s">
        <v>147</v>
      </c>
      <c r="B1292" s="289"/>
      <c r="C1292" s="232" t="s">
        <v>148</v>
      </c>
    </row>
    <row r="1293" spans="1:3" ht="58.5" customHeight="1">
      <c r="A1293" s="298" t="s">
        <v>149</v>
      </c>
      <c r="B1293" s="233" t="s">
        <v>150</v>
      </c>
      <c r="C1293" s="234" t="s">
        <v>151</v>
      </c>
    </row>
    <row r="1294" spans="1:3" ht="13.5" customHeight="1">
      <c r="A1294" s="286"/>
      <c r="B1294" s="233" t="s">
        <v>152</v>
      </c>
      <c r="C1294" s="232" t="s">
        <v>153</v>
      </c>
    </row>
    <row r="1295" spans="1:3" ht="13.5" customHeight="1">
      <c r="A1295" s="286"/>
      <c r="B1295" s="233" t="s">
        <v>154</v>
      </c>
      <c r="C1295" s="232" t="s">
        <v>155</v>
      </c>
    </row>
    <row r="1296" spans="1:3" ht="24" customHeight="1">
      <c r="A1296" s="286"/>
      <c r="B1296" s="233" t="s">
        <v>156</v>
      </c>
      <c r="C1296" s="232" t="s">
        <v>201</v>
      </c>
    </row>
    <row r="1297" spans="1:3" ht="13.5" customHeight="1">
      <c r="A1297" s="286"/>
      <c r="B1297" s="233" t="s">
        <v>158</v>
      </c>
      <c r="C1297" s="232" t="s">
        <v>157</v>
      </c>
    </row>
    <row r="1298" spans="1:3" ht="24" customHeight="1">
      <c r="A1298" s="286"/>
      <c r="B1298" s="233" t="s">
        <v>159</v>
      </c>
      <c r="C1298" s="235">
        <v>9427</v>
      </c>
    </row>
    <row r="1299" spans="1:3" ht="24" customHeight="1">
      <c r="A1299" s="298" t="s">
        <v>160</v>
      </c>
      <c r="B1299" s="233" t="s">
        <v>161</v>
      </c>
      <c r="C1299" s="232" t="s">
        <v>162</v>
      </c>
    </row>
    <row r="1300" spans="1:3" ht="48" customHeight="1">
      <c r="A1300" s="286"/>
      <c r="B1300" s="233" t="s">
        <v>163</v>
      </c>
      <c r="C1300" s="232" t="s">
        <v>206</v>
      </c>
    </row>
    <row r="1301" spans="1:3" ht="58.5" customHeight="1">
      <c r="A1301" s="288" t="s">
        <v>165</v>
      </c>
      <c r="B1301" s="289"/>
      <c r="C1301" s="232" t="s">
        <v>357</v>
      </c>
    </row>
    <row r="1302" spans="1:3" ht="13.5" customHeight="1" thickBot="1">
      <c r="A1302" s="290" t="s">
        <v>167</v>
      </c>
      <c r="B1302" s="233" t="s">
        <v>168</v>
      </c>
      <c r="C1302" s="234" t="s">
        <v>239</v>
      </c>
    </row>
    <row r="1303" spans="1:3" ht="13.5" customHeight="1">
      <c r="A1303" s="286"/>
      <c r="B1303" s="233" t="s">
        <v>170</v>
      </c>
      <c r="C1303" s="234" t="s">
        <v>208</v>
      </c>
    </row>
    <row r="1304" spans="1:3" ht="13.5" customHeight="1">
      <c r="A1304" s="286"/>
      <c r="B1304" s="233" t="s">
        <v>209</v>
      </c>
      <c r="C1304" s="235">
        <v>2</v>
      </c>
    </row>
    <row r="1305" spans="1:3" ht="13.5" customHeight="1" thickBot="1">
      <c r="A1305" s="287"/>
      <c r="B1305" s="236" t="s">
        <v>210</v>
      </c>
      <c r="C1305" s="254">
        <v>174762</v>
      </c>
    </row>
    <row r="1308" ht="15.75">
      <c r="A1308" t="s">
        <v>171</v>
      </c>
    </row>
    <row r="1310" spans="1:7" ht="18" customHeight="1" thickBot="1">
      <c r="A1310" s="291" t="s">
        <v>99</v>
      </c>
      <c r="B1310" s="292"/>
      <c r="C1310" s="292"/>
      <c r="D1310" s="292"/>
      <c r="E1310" s="292"/>
      <c r="F1310" s="292"/>
      <c r="G1310" s="292"/>
    </row>
    <row r="1311" spans="1:7" ht="13.5" customHeight="1">
      <c r="A1311" s="165"/>
      <c r="B1311" s="311" t="s">
        <v>211</v>
      </c>
      <c r="C1311" s="312"/>
      <c r="D1311" s="312"/>
      <c r="E1311" s="312"/>
      <c r="F1311" s="312"/>
      <c r="G1311" s="297"/>
    </row>
    <row r="1312" spans="1:7" ht="15" customHeight="1">
      <c r="A1312" s="167"/>
      <c r="B1312" s="313" t="s">
        <v>178</v>
      </c>
      <c r="C1312" s="314"/>
      <c r="D1312" s="315" t="s">
        <v>179</v>
      </c>
      <c r="E1312" s="314"/>
      <c r="F1312" s="316" t="s">
        <v>186</v>
      </c>
      <c r="G1312" s="317"/>
    </row>
    <row r="1313" spans="1:7" ht="15" customHeight="1" thickBot="1">
      <c r="A1313" s="168"/>
      <c r="B1313" s="255" t="s">
        <v>177</v>
      </c>
      <c r="C1313" s="256" t="s">
        <v>181</v>
      </c>
      <c r="D1313" s="256" t="s">
        <v>177</v>
      </c>
      <c r="E1313" s="256" t="s">
        <v>181</v>
      </c>
      <c r="F1313" s="256" t="s">
        <v>177</v>
      </c>
      <c r="G1313" s="257" t="s">
        <v>181</v>
      </c>
    </row>
    <row r="1314" spans="1:7" ht="69" customHeight="1" thickBot="1">
      <c r="A1314" s="258" t="s">
        <v>359</v>
      </c>
      <c r="B1314" s="274">
        <v>42744754.26735993</v>
      </c>
      <c r="C1314" s="260">
        <v>0.9973367087844304</v>
      </c>
      <c r="D1314" s="278">
        <v>114145.73187694699</v>
      </c>
      <c r="E1314" s="260">
        <v>0.0026632912155696814</v>
      </c>
      <c r="F1314" s="275">
        <v>42858899.999236874</v>
      </c>
      <c r="G1314" s="262">
        <v>1</v>
      </c>
    </row>
    <row r="1315" spans="1:7" ht="24.75" customHeight="1">
      <c r="A1315" s="301" t="s">
        <v>220</v>
      </c>
      <c r="B1315" s="292"/>
      <c r="C1315" s="292"/>
      <c r="D1315" s="292"/>
      <c r="E1315" s="292"/>
      <c r="F1315" s="292"/>
      <c r="G1315" s="292"/>
    </row>
    <row r="1317" spans="1:6" ht="28.5" customHeight="1" thickBot="1">
      <c r="A1317" s="291" t="s">
        <v>111</v>
      </c>
      <c r="B1317" s="292"/>
      <c r="C1317" s="292"/>
      <c r="D1317" s="292"/>
      <c r="E1317" s="292"/>
      <c r="F1317" s="292"/>
    </row>
    <row r="1318" spans="1:6" ht="34.5" customHeight="1" thickBot="1">
      <c r="A1318" s="169"/>
      <c r="B1318" s="166"/>
      <c r="C1318" s="154"/>
      <c r="D1318" s="302" t="s">
        <v>172</v>
      </c>
      <c r="E1318" s="303"/>
      <c r="F1318" s="304" t="s">
        <v>186</v>
      </c>
    </row>
    <row r="1319" spans="1:6" ht="48.75" customHeight="1" thickBot="1">
      <c r="A1319" s="156"/>
      <c r="B1319" s="153"/>
      <c r="C1319" s="170"/>
      <c r="D1319" s="255" t="s">
        <v>184</v>
      </c>
      <c r="E1319" s="256" t="s">
        <v>185</v>
      </c>
      <c r="F1319" s="305"/>
    </row>
    <row r="1320" spans="1:6" ht="13.5" customHeight="1">
      <c r="A1320" s="306" t="s">
        <v>360</v>
      </c>
      <c r="B1320" s="308" t="s">
        <v>361</v>
      </c>
      <c r="C1320" s="241" t="s">
        <v>214</v>
      </c>
      <c r="D1320" s="242">
        <v>10716109</v>
      </c>
      <c r="E1320" s="243">
        <v>19133469</v>
      </c>
      <c r="F1320" s="244">
        <v>29849578</v>
      </c>
    </row>
    <row r="1321" spans="1:6" ht="33.75" customHeight="1">
      <c r="A1321" s="286"/>
      <c r="B1321" s="309"/>
      <c r="C1321" s="263" t="s">
        <v>362</v>
      </c>
      <c r="D1321" s="264">
        <v>0.35900370182787844</v>
      </c>
      <c r="E1321" s="265">
        <v>0.6409962981721216</v>
      </c>
      <c r="F1321" s="266">
        <v>1</v>
      </c>
    </row>
    <row r="1322" spans="1:6" ht="13.5" customHeight="1">
      <c r="A1322" s="286"/>
      <c r="B1322" s="310" t="s">
        <v>363</v>
      </c>
      <c r="C1322" s="267" t="s">
        <v>214</v>
      </c>
      <c r="D1322" s="268">
        <v>7461642</v>
      </c>
      <c r="E1322" s="269">
        <v>5433534</v>
      </c>
      <c r="F1322" s="270">
        <v>12895176</v>
      </c>
    </row>
    <row r="1323" spans="1:6" ht="33.75" customHeight="1">
      <c r="A1323" s="307"/>
      <c r="B1323" s="309"/>
      <c r="C1323" s="263" t="s">
        <v>362</v>
      </c>
      <c r="D1323" s="264">
        <v>0.5786382442550609</v>
      </c>
      <c r="E1323" s="265">
        <v>0.42136175574493906</v>
      </c>
      <c r="F1323" s="266">
        <v>1</v>
      </c>
    </row>
    <row r="1324" spans="1:6" ht="13.5" customHeight="1" thickBot="1">
      <c r="A1324" s="299" t="s">
        <v>186</v>
      </c>
      <c r="B1324" s="300"/>
      <c r="C1324" s="267" t="s">
        <v>214</v>
      </c>
      <c r="D1324" s="268">
        <v>18177751</v>
      </c>
      <c r="E1324" s="269">
        <v>24567003</v>
      </c>
      <c r="F1324" s="270">
        <v>42744754</v>
      </c>
    </row>
    <row r="1325" spans="1:6" ht="33.75" customHeight="1" thickBot="1">
      <c r="A1325" s="287"/>
      <c r="B1325" s="294"/>
      <c r="C1325" s="236" t="s">
        <v>362</v>
      </c>
      <c r="D1325" s="271">
        <v>0.42526273516511526</v>
      </c>
      <c r="E1325" s="272">
        <v>0.5747372648348847</v>
      </c>
      <c r="F1325" s="273">
        <v>1</v>
      </c>
    </row>
    <row r="1328" ht="15.75">
      <c r="A1328" t="s">
        <v>266</v>
      </c>
    </row>
    <row r="1331" ht="16.5">
      <c r="A1331" t="s">
        <v>89</v>
      </c>
    </row>
    <row r="1333" spans="1:3" ht="18" customHeight="1" thickBot="1">
      <c r="A1333" s="295" t="s">
        <v>90</v>
      </c>
      <c r="B1333" s="294"/>
      <c r="C1333" s="294"/>
    </row>
    <row r="1334" spans="1:3" ht="13.5" customHeight="1">
      <c r="A1334" s="296" t="s">
        <v>145</v>
      </c>
      <c r="B1334" s="297"/>
      <c r="C1334" s="231" t="s">
        <v>366</v>
      </c>
    </row>
    <row r="1335" spans="1:3" ht="13.5" customHeight="1">
      <c r="A1335" s="288" t="s">
        <v>147</v>
      </c>
      <c r="B1335" s="289"/>
      <c r="C1335" s="232" t="s">
        <v>148</v>
      </c>
    </row>
    <row r="1336" spans="1:3" ht="58.5" customHeight="1">
      <c r="A1336" s="298" t="s">
        <v>149</v>
      </c>
      <c r="B1336" s="233" t="s">
        <v>150</v>
      </c>
      <c r="C1336" s="234" t="s">
        <v>151</v>
      </c>
    </row>
    <row r="1337" spans="1:3" ht="13.5" customHeight="1">
      <c r="A1337" s="286"/>
      <c r="B1337" s="233" t="s">
        <v>152</v>
      </c>
      <c r="C1337" s="232" t="s">
        <v>153</v>
      </c>
    </row>
    <row r="1338" spans="1:3" ht="13.5" customHeight="1">
      <c r="A1338" s="286"/>
      <c r="B1338" s="233" t="s">
        <v>154</v>
      </c>
      <c r="C1338" s="232" t="s">
        <v>155</v>
      </c>
    </row>
    <row r="1339" spans="1:3" ht="13.5" customHeight="1">
      <c r="A1339" s="286"/>
      <c r="B1339" s="233" t="s">
        <v>156</v>
      </c>
      <c r="C1339" s="232" t="s">
        <v>157</v>
      </c>
    </row>
    <row r="1340" spans="1:3" ht="13.5" customHeight="1">
      <c r="A1340" s="286"/>
      <c r="B1340" s="233" t="s">
        <v>158</v>
      </c>
      <c r="C1340" s="232" t="s">
        <v>157</v>
      </c>
    </row>
    <row r="1341" spans="1:3" ht="24" customHeight="1">
      <c r="A1341" s="286"/>
      <c r="B1341" s="233" t="s">
        <v>159</v>
      </c>
      <c r="C1341" s="235">
        <v>9427</v>
      </c>
    </row>
    <row r="1342" spans="1:3" ht="24" customHeight="1">
      <c r="A1342" s="298" t="s">
        <v>160</v>
      </c>
      <c r="B1342" s="233" t="s">
        <v>161</v>
      </c>
      <c r="C1342" s="232" t="s">
        <v>162</v>
      </c>
    </row>
    <row r="1343" spans="1:3" ht="24" customHeight="1">
      <c r="A1343" s="286"/>
      <c r="B1343" s="233" t="s">
        <v>163</v>
      </c>
      <c r="C1343" s="232" t="s">
        <v>164</v>
      </c>
    </row>
    <row r="1344" spans="1:3" ht="13.5" customHeight="1">
      <c r="A1344" s="288" t="s">
        <v>165</v>
      </c>
      <c r="B1344" s="289"/>
      <c r="C1344" s="232" t="s">
        <v>268</v>
      </c>
    </row>
    <row r="1345" spans="1:3" ht="13.5" customHeight="1" thickBot="1">
      <c r="A1345" s="290" t="s">
        <v>167</v>
      </c>
      <c r="B1345" s="233" t="s">
        <v>168</v>
      </c>
      <c r="C1345" s="234" t="s">
        <v>309</v>
      </c>
    </row>
    <row r="1346" spans="1:3" ht="13.5" customHeight="1" thickBot="1">
      <c r="A1346" s="287"/>
      <c r="B1346" s="236" t="s">
        <v>170</v>
      </c>
      <c r="C1346" s="237" t="s">
        <v>244</v>
      </c>
    </row>
    <row r="1349" ht="15.75">
      <c r="A1349" t="s">
        <v>171</v>
      </c>
    </row>
    <row r="1351" spans="1:3" ht="18" customHeight="1">
      <c r="A1351" s="291" t="s">
        <v>91</v>
      </c>
      <c r="B1351" s="292"/>
      <c r="C1351" s="292"/>
    </row>
    <row r="1352" spans="1:3" ht="48" customHeight="1" thickBot="1">
      <c r="A1352" s="293" t="s">
        <v>172</v>
      </c>
      <c r="B1352" s="294"/>
      <c r="C1352" s="294"/>
    </row>
    <row r="1353" spans="1:3" ht="13.5" customHeight="1" thickBot="1">
      <c r="A1353" s="285" t="s">
        <v>177</v>
      </c>
      <c r="B1353" s="241" t="s">
        <v>178</v>
      </c>
      <c r="C1353" s="277">
        <v>9427</v>
      </c>
    </row>
    <row r="1354" spans="1:3" ht="13.5" customHeight="1" thickBot="1">
      <c r="A1354" s="287"/>
      <c r="B1354" s="236" t="s">
        <v>179</v>
      </c>
      <c r="C1354" s="254">
        <v>0</v>
      </c>
    </row>
    <row r="1356" spans="1:6" ht="28.5" customHeight="1" thickBot="1">
      <c r="A1356" s="291" t="s">
        <v>93</v>
      </c>
      <c r="B1356" s="292"/>
      <c r="C1356" s="292"/>
      <c r="D1356" s="292"/>
      <c r="E1356" s="292"/>
      <c r="F1356" s="292"/>
    </row>
    <row r="1357" spans="1:6" ht="24.75" customHeight="1" thickBot="1">
      <c r="A1357" s="157"/>
      <c r="B1357" s="158"/>
      <c r="C1357" s="238" t="s">
        <v>180</v>
      </c>
      <c r="D1357" s="239" t="s">
        <v>181</v>
      </c>
      <c r="E1357" s="239" t="s">
        <v>182</v>
      </c>
      <c r="F1357" s="240" t="s">
        <v>183</v>
      </c>
    </row>
    <row r="1358" spans="1:6" ht="24" customHeight="1" thickBot="1">
      <c r="A1358" s="285" t="s">
        <v>178</v>
      </c>
      <c r="B1358" s="241" t="s">
        <v>184</v>
      </c>
      <c r="C1358" s="242">
        <v>4517</v>
      </c>
      <c r="D1358" s="248">
        <v>47.915561684523176</v>
      </c>
      <c r="E1358" s="248">
        <v>47.915561684523176</v>
      </c>
      <c r="F1358" s="249">
        <v>47.915561684523176</v>
      </c>
    </row>
    <row r="1359" spans="1:6" ht="24" customHeight="1">
      <c r="A1359" s="286"/>
      <c r="B1359" s="233" t="s">
        <v>185</v>
      </c>
      <c r="C1359" s="250">
        <v>4910</v>
      </c>
      <c r="D1359" s="251">
        <v>52.084438315476824</v>
      </c>
      <c r="E1359" s="251">
        <v>52.084438315476824</v>
      </c>
      <c r="F1359" s="252">
        <v>100</v>
      </c>
    </row>
    <row r="1360" spans="1:6" ht="13.5" customHeight="1" thickBot="1">
      <c r="A1360" s="287"/>
      <c r="B1360" s="236" t="s">
        <v>186</v>
      </c>
      <c r="C1360" s="245">
        <v>9427</v>
      </c>
      <c r="D1360" s="253">
        <v>100</v>
      </c>
      <c r="E1360" s="253">
        <v>100</v>
      </c>
      <c r="F1360" s="164"/>
    </row>
    <row r="1363" ht="15.75">
      <c r="A1363" t="s">
        <v>270</v>
      </c>
    </row>
    <row r="1366" ht="16.5">
      <c r="A1366" t="s">
        <v>89</v>
      </c>
    </row>
    <row r="1368" spans="1:3" ht="18" customHeight="1" thickBot="1">
      <c r="A1368" s="295" t="s">
        <v>90</v>
      </c>
      <c r="B1368" s="294"/>
      <c r="C1368" s="294"/>
    </row>
    <row r="1369" spans="1:3" ht="13.5" customHeight="1">
      <c r="A1369" s="296" t="s">
        <v>145</v>
      </c>
      <c r="B1369" s="297"/>
      <c r="C1369" s="231" t="s">
        <v>367</v>
      </c>
    </row>
    <row r="1370" spans="1:3" ht="13.5" customHeight="1">
      <c r="A1370" s="288" t="s">
        <v>147</v>
      </c>
      <c r="B1370" s="289"/>
      <c r="C1370" s="232" t="s">
        <v>148</v>
      </c>
    </row>
    <row r="1371" spans="1:3" ht="58.5" customHeight="1">
      <c r="A1371" s="298" t="s">
        <v>149</v>
      </c>
      <c r="B1371" s="233" t="s">
        <v>150</v>
      </c>
      <c r="C1371" s="234" t="s">
        <v>151</v>
      </c>
    </row>
    <row r="1372" spans="1:3" ht="13.5" customHeight="1">
      <c r="A1372" s="286"/>
      <c r="B1372" s="233" t="s">
        <v>152</v>
      </c>
      <c r="C1372" s="232" t="s">
        <v>153</v>
      </c>
    </row>
    <row r="1373" spans="1:3" ht="13.5" customHeight="1">
      <c r="A1373" s="286"/>
      <c r="B1373" s="233" t="s">
        <v>154</v>
      </c>
      <c r="C1373" s="232" t="s">
        <v>155</v>
      </c>
    </row>
    <row r="1374" spans="1:3" ht="24" customHeight="1">
      <c r="A1374" s="286"/>
      <c r="B1374" s="233" t="s">
        <v>156</v>
      </c>
      <c r="C1374" s="232" t="s">
        <v>201</v>
      </c>
    </row>
    <row r="1375" spans="1:3" ht="13.5" customHeight="1">
      <c r="A1375" s="286"/>
      <c r="B1375" s="233" t="s">
        <v>158</v>
      </c>
      <c r="C1375" s="232" t="s">
        <v>157</v>
      </c>
    </row>
    <row r="1376" spans="1:3" ht="24" customHeight="1">
      <c r="A1376" s="286"/>
      <c r="B1376" s="233" t="s">
        <v>159</v>
      </c>
      <c r="C1376" s="235">
        <v>9427</v>
      </c>
    </row>
    <row r="1377" spans="1:3" ht="24" customHeight="1">
      <c r="A1377" s="298" t="s">
        <v>160</v>
      </c>
      <c r="B1377" s="233" t="s">
        <v>161</v>
      </c>
      <c r="C1377" s="232" t="s">
        <v>162</v>
      </c>
    </row>
    <row r="1378" spans="1:3" ht="24" customHeight="1">
      <c r="A1378" s="286"/>
      <c r="B1378" s="233" t="s">
        <v>163</v>
      </c>
      <c r="C1378" s="232" t="s">
        <v>164</v>
      </c>
    </row>
    <row r="1379" spans="1:3" ht="13.5" customHeight="1">
      <c r="A1379" s="288" t="s">
        <v>165</v>
      </c>
      <c r="B1379" s="289"/>
      <c r="C1379" s="232" t="s">
        <v>268</v>
      </c>
    </row>
    <row r="1380" spans="1:3" ht="13.5" customHeight="1" thickBot="1">
      <c r="A1380" s="290" t="s">
        <v>167</v>
      </c>
      <c r="B1380" s="233" t="s">
        <v>168</v>
      </c>
      <c r="C1380" s="234" t="s">
        <v>224</v>
      </c>
    </row>
    <row r="1381" spans="1:3" ht="13.5" customHeight="1" thickBot="1">
      <c r="A1381" s="287"/>
      <c r="B1381" s="236" t="s">
        <v>170</v>
      </c>
      <c r="C1381" s="237" t="s">
        <v>368</v>
      </c>
    </row>
    <row r="1384" ht="15.75">
      <c r="A1384" t="s">
        <v>171</v>
      </c>
    </row>
    <row r="1386" spans="1:3" ht="18" customHeight="1">
      <c r="A1386" s="291" t="s">
        <v>91</v>
      </c>
      <c r="B1386" s="292"/>
      <c r="C1386" s="292"/>
    </row>
    <row r="1387" spans="1:3" ht="48" customHeight="1" thickBot="1">
      <c r="A1387" s="293" t="s">
        <v>172</v>
      </c>
      <c r="B1387" s="294"/>
      <c r="C1387" s="294"/>
    </row>
    <row r="1388" spans="1:3" ht="13.5" customHeight="1" thickBot="1">
      <c r="A1388" s="285" t="s">
        <v>177</v>
      </c>
      <c r="B1388" s="241" t="s">
        <v>178</v>
      </c>
      <c r="C1388" s="277">
        <v>42858899.99923681</v>
      </c>
    </row>
    <row r="1389" spans="1:3" ht="13.5" customHeight="1" thickBot="1">
      <c r="A1389" s="287"/>
      <c r="B1389" s="236" t="s">
        <v>179</v>
      </c>
      <c r="C1389" s="254">
        <v>0</v>
      </c>
    </row>
    <row r="1391" spans="1:6" ht="28.5" customHeight="1" thickBot="1">
      <c r="A1391" s="291" t="s">
        <v>93</v>
      </c>
      <c r="B1391" s="292"/>
      <c r="C1391" s="292"/>
      <c r="D1391" s="292"/>
      <c r="E1391" s="292"/>
      <c r="F1391" s="292"/>
    </row>
    <row r="1392" spans="1:6" ht="24.75" customHeight="1" thickBot="1">
      <c r="A1392" s="157"/>
      <c r="B1392" s="158"/>
      <c r="C1392" s="238" t="s">
        <v>180</v>
      </c>
      <c r="D1392" s="239" t="s">
        <v>181</v>
      </c>
      <c r="E1392" s="239" t="s">
        <v>182</v>
      </c>
      <c r="F1392" s="240" t="s">
        <v>183</v>
      </c>
    </row>
    <row r="1393" spans="1:6" ht="24" customHeight="1" thickBot="1">
      <c r="A1393" s="285" t="s">
        <v>178</v>
      </c>
      <c r="B1393" s="241" t="s">
        <v>184</v>
      </c>
      <c r="C1393" s="242">
        <v>18249491.679989196</v>
      </c>
      <c r="D1393" s="248">
        <v>42.58040145760656</v>
      </c>
      <c r="E1393" s="248">
        <v>42.58040145760663</v>
      </c>
      <c r="F1393" s="249">
        <v>42.58040145760663</v>
      </c>
    </row>
    <row r="1394" spans="1:6" ht="24" customHeight="1">
      <c r="A1394" s="286"/>
      <c r="B1394" s="233" t="s">
        <v>185</v>
      </c>
      <c r="C1394" s="250">
        <v>24609408.319247607</v>
      </c>
      <c r="D1394" s="251">
        <v>57.419598542393274</v>
      </c>
      <c r="E1394" s="251">
        <v>57.419598542393366</v>
      </c>
      <c r="F1394" s="252">
        <v>99.99999999999999</v>
      </c>
    </row>
    <row r="1395" spans="1:6" ht="13.5" customHeight="1" thickBot="1">
      <c r="A1395" s="287"/>
      <c r="B1395" s="236" t="s">
        <v>186</v>
      </c>
      <c r="C1395" s="245">
        <v>42858899.99923681</v>
      </c>
      <c r="D1395" s="253">
        <v>99.99999999999984</v>
      </c>
      <c r="E1395" s="253">
        <v>100</v>
      </c>
      <c r="F1395" s="164"/>
    </row>
    <row r="1398" ht="15.75">
      <c r="A1398" t="s">
        <v>369</v>
      </c>
    </row>
    <row r="1401" ht="16.5">
      <c r="A1401" t="s">
        <v>98</v>
      </c>
    </row>
    <row r="1403" spans="1:3" ht="18" customHeight="1" thickBot="1">
      <c r="A1403" s="295" t="s">
        <v>90</v>
      </c>
      <c r="B1403" s="294"/>
      <c r="C1403" s="294"/>
    </row>
    <row r="1404" spans="1:3" ht="13.5" customHeight="1">
      <c r="A1404" s="296" t="s">
        <v>145</v>
      </c>
      <c r="B1404" s="297"/>
      <c r="C1404" s="231" t="s">
        <v>370</v>
      </c>
    </row>
    <row r="1405" spans="1:3" ht="13.5" customHeight="1">
      <c r="A1405" s="288" t="s">
        <v>147</v>
      </c>
      <c r="B1405" s="289"/>
      <c r="C1405" s="232" t="s">
        <v>148</v>
      </c>
    </row>
    <row r="1406" spans="1:3" ht="58.5" customHeight="1">
      <c r="A1406" s="298" t="s">
        <v>149</v>
      </c>
      <c r="B1406" s="233" t="s">
        <v>150</v>
      </c>
      <c r="C1406" s="234" t="s">
        <v>151</v>
      </c>
    </row>
    <row r="1407" spans="1:3" ht="13.5" customHeight="1">
      <c r="A1407" s="286"/>
      <c r="B1407" s="233" t="s">
        <v>152</v>
      </c>
      <c r="C1407" s="232" t="s">
        <v>153</v>
      </c>
    </row>
    <row r="1408" spans="1:3" ht="13.5" customHeight="1">
      <c r="A1408" s="286"/>
      <c r="B1408" s="233" t="s">
        <v>154</v>
      </c>
      <c r="C1408" s="232" t="s">
        <v>155</v>
      </c>
    </row>
    <row r="1409" spans="1:3" ht="13.5" customHeight="1">
      <c r="A1409" s="286"/>
      <c r="B1409" s="233" t="s">
        <v>156</v>
      </c>
      <c r="C1409" s="232" t="s">
        <v>157</v>
      </c>
    </row>
    <row r="1410" spans="1:3" ht="13.5" customHeight="1">
      <c r="A1410" s="286"/>
      <c r="B1410" s="233" t="s">
        <v>158</v>
      </c>
      <c r="C1410" s="232" t="s">
        <v>157</v>
      </c>
    </row>
    <row r="1411" spans="1:3" ht="24" customHeight="1">
      <c r="A1411" s="286"/>
      <c r="B1411" s="233" t="s">
        <v>159</v>
      </c>
      <c r="C1411" s="235">
        <v>9427</v>
      </c>
    </row>
    <row r="1412" spans="1:3" ht="24" customHeight="1">
      <c r="A1412" s="298" t="s">
        <v>160</v>
      </c>
      <c r="B1412" s="233" t="s">
        <v>161</v>
      </c>
      <c r="C1412" s="232" t="s">
        <v>162</v>
      </c>
    </row>
    <row r="1413" spans="1:3" ht="48" customHeight="1">
      <c r="A1413" s="286"/>
      <c r="B1413" s="233" t="s">
        <v>163</v>
      </c>
      <c r="C1413" s="232" t="s">
        <v>206</v>
      </c>
    </row>
    <row r="1414" spans="1:3" ht="69" customHeight="1">
      <c r="A1414" s="288" t="s">
        <v>165</v>
      </c>
      <c r="B1414" s="289"/>
      <c r="C1414" s="232" t="s">
        <v>371</v>
      </c>
    </row>
    <row r="1415" spans="1:3" ht="13.5" customHeight="1" thickBot="1">
      <c r="A1415" s="290" t="s">
        <v>167</v>
      </c>
      <c r="B1415" s="233" t="s">
        <v>168</v>
      </c>
      <c r="C1415" s="234" t="s">
        <v>169</v>
      </c>
    </row>
    <row r="1416" spans="1:3" ht="13.5" customHeight="1">
      <c r="A1416" s="286"/>
      <c r="B1416" s="233" t="s">
        <v>170</v>
      </c>
      <c r="C1416" s="234" t="s">
        <v>244</v>
      </c>
    </row>
    <row r="1417" spans="1:3" ht="13.5" customHeight="1">
      <c r="A1417" s="286"/>
      <c r="B1417" s="233" t="s">
        <v>209</v>
      </c>
      <c r="C1417" s="235">
        <v>2</v>
      </c>
    </row>
    <row r="1418" spans="1:3" ht="13.5" customHeight="1" thickBot="1">
      <c r="A1418" s="287"/>
      <c r="B1418" s="236" t="s">
        <v>210</v>
      </c>
      <c r="C1418" s="254">
        <v>174762</v>
      </c>
    </row>
    <row r="1421" ht="15.75">
      <c r="A1421" t="s">
        <v>171</v>
      </c>
    </row>
    <row r="1423" spans="1:7" ht="18" customHeight="1" thickBot="1">
      <c r="A1423" s="291" t="s">
        <v>99</v>
      </c>
      <c r="B1423" s="292"/>
      <c r="C1423" s="292"/>
      <c r="D1423" s="292"/>
      <c r="E1423" s="292"/>
      <c r="F1423" s="292"/>
      <c r="G1423" s="292"/>
    </row>
    <row r="1424" spans="1:7" ht="13.5" customHeight="1">
      <c r="A1424" s="165"/>
      <c r="B1424" s="311" t="s">
        <v>211</v>
      </c>
      <c r="C1424" s="312"/>
      <c r="D1424" s="312"/>
      <c r="E1424" s="312"/>
      <c r="F1424" s="312"/>
      <c r="G1424" s="297"/>
    </row>
    <row r="1425" spans="1:7" ht="15" customHeight="1">
      <c r="A1425" s="167"/>
      <c r="B1425" s="313" t="s">
        <v>178</v>
      </c>
      <c r="C1425" s="314"/>
      <c r="D1425" s="315" t="s">
        <v>179</v>
      </c>
      <c r="E1425" s="314"/>
      <c r="F1425" s="316" t="s">
        <v>186</v>
      </c>
      <c r="G1425" s="317"/>
    </row>
    <row r="1426" spans="1:7" ht="15" customHeight="1" thickBot="1">
      <c r="A1426" s="168"/>
      <c r="B1426" s="255" t="s">
        <v>177</v>
      </c>
      <c r="C1426" s="256" t="s">
        <v>181</v>
      </c>
      <c r="D1426" s="256" t="s">
        <v>177</v>
      </c>
      <c r="E1426" s="256" t="s">
        <v>181</v>
      </c>
      <c r="F1426" s="256" t="s">
        <v>177</v>
      </c>
      <c r="G1426" s="257" t="s">
        <v>181</v>
      </c>
    </row>
    <row r="1427" spans="1:7" ht="69" customHeight="1" thickBot="1">
      <c r="A1427" s="258" t="s">
        <v>372</v>
      </c>
      <c r="B1427" s="259">
        <v>9424</v>
      </c>
      <c r="C1427" s="260">
        <v>0.9996817651426753</v>
      </c>
      <c r="D1427" s="261">
        <v>3</v>
      </c>
      <c r="E1427" s="260">
        <v>0.0003182348573247056</v>
      </c>
      <c r="F1427" s="261">
        <v>9427</v>
      </c>
      <c r="G1427" s="262">
        <v>1</v>
      </c>
    </row>
    <row r="1429" spans="1:6" ht="28.5" customHeight="1" thickBot="1">
      <c r="A1429" s="291" t="s">
        <v>112</v>
      </c>
      <c r="B1429" s="292"/>
      <c r="C1429" s="292"/>
      <c r="D1429" s="292"/>
      <c r="E1429" s="292"/>
      <c r="F1429" s="292"/>
    </row>
    <row r="1430" spans="1:6" ht="48.75" customHeight="1" thickBot="1">
      <c r="A1430" s="169"/>
      <c r="B1430" s="166"/>
      <c r="C1430" s="154"/>
      <c r="D1430" s="302" t="s">
        <v>175</v>
      </c>
      <c r="E1430" s="303"/>
      <c r="F1430" s="304" t="s">
        <v>186</v>
      </c>
    </row>
    <row r="1431" spans="1:6" ht="48.75" customHeight="1" thickBot="1">
      <c r="A1431" s="156"/>
      <c r="B1431" s="153"/>
      <c r="C1431" s="170"/>
      <c r="D1431" s="255" t="s">
        <v>191</v>
      </c>
      <c r="E1431" s="256" t="s">
        <v>192</v>
      </c>
      <c r="F1431" s="305"/>
    </row>
    <row r="1432" spans="1:6" ht="13.5" customHeight="1">
      <c r="A1432" s="306" t="s">
        <v>277</v>
      </c>
      <c r="B1432" s="308" t="s">
        <v>278</v>
      </c>
      <c r="C1432" s="241" t="s">
        <v>214</v>
      </c>
      <c r="D1432" s="242">
        <v>341</v>
      </c>
      <c r="E1432" s="243">
        <v>456</v>
      </c>
      <c r="F1432" s="244">
        <v>797</v>
      </c>
    </row>
    <row r="1433" spans="1:6" ht="24" customHeight="1">
      <c r="A1433" s="286"/>
      <c r="B1433" s="309"/>
      <c r="C1433" s="263" t="s">
        <v>279</v>
      </c>
      <c r="D1433" s="264">
        <v>0.4278544542032623</v>
      </c>
      <c r="E1433" s="265">
        <v>0.5721455457967377</v>
      </c>
      <c r="F1433" s="266">
        <v>1</v>
      </c>
    </row>
    <row r="1434" spans="1:6" ht="13.5" customHeight="1">
      <c r="A1434" s="286"/>
      <c r="B1434" s="310" t="s">
        <v>280</v>
      </c>
      <c r="C1434" s="267" t="s">
        <v>214</v>
      </c>
      <c r="D1434" s="268">
        <v>1366</v>
      </c>
      <c r="E1434" s="269">
        <v>1521</v>
      </c>
      <c r="F1434" s="270">
        <v>2887</v>
      </c>
    </row>
    <row r="1435" spans="1:6" ht="24" customHeight="1">
      <c r="A1435" s="286"/>
      <c r="B1435" s="309"/>
      <c r="C1435" s="263" t="s">
        <v>279</v>
      </c>
      <c r="D1435" s="264">
        <v>0.4731555247661933</v>
      </c>
      <c r="E1435" s="265">
        <v>0.5268444752338067</v>
      </c>
      <c r="F1435" s="266">
        <v>1</v>
      </c>
    </row>
    <row r="1436" spans="1:6" ht="13.5" customHeight="1">
      <c r="A1436" s="286"/>
      <c r="B1436" s="310" t="s">
        <v>281</v>
      </c>
      <c r="C1436" s="267" t="s">
        <v>214</v>
      </c>
      <c r="D1436" s="268">
        <v>1883</v>
      </c>
      <c r="E1436" s="269">
        <v>1249</v>
      </c>
      <c r="F1436" s="270">
        <v>3132</v>
      </c>
    </row>
    <row r="1437" spans="1:6" ht="24" customHeight="1">
      <c r="A1437" s="286"/>
      <c r="B1437" s="309"/>
      <c r="C1437" s="263" t="s">
        <v>279</v>
      </c>
      <c r="D1437" s="264">
        <v>0.6012132822477649</v>
      </c>
      <c r="E1437" s="265">
        <v>0.398786717752235</v>
      </c>
      <c r="F1437" s="266">
        <v>1</v>
      </c>
    </row>
    <row r="1438" spans="1:6" ht="13.5" customHeight="1">
      <c r="A1438" s="286"/>
      <c r="B1438" s="310" t="s">
        <v>282</v>
      </c>
      <c r="C1438" s="267" t="s">
        <v>214</v>
      </c>
      <c r="D1438" s="268">
        <v>1019</v>
      </c>
      <c r="E1438" s="269">
        <v>408</v>
      </c>
      <c r="F1438" s="270">
        <v>1427</v>
      </c>
    </row>
    <row r="1439" spans="1:6" ht="24" customHeight="1">
      <c r="A1439" s="286"/>
      <c r="B1439" s="309"/>
      <c r="C1439" s="263" t="s">
        <v>279</v>
      </c>
      <c r="D1439" s="264">
        <v>0.7140854940434478</v>
      </c>
      <c r="E1439" s="265">
        <v>0.2859145059565522</v>
      </c>
      <c r="F1439" s="266">
        <v>1</v>
      </c>
    </row>
    <row r="1440" spans="1:6" ht="13.5" customHeight="1">
      <c r="A1440" s="286"/>
      <c r="B1440" s="310" t="s">
        <v>283</v>
      </c>
      <c r="C1440" s="267" t="s">
        <v>214</v>
      </c>
      <c r="D1440" s="268">
        <v>1007</v>
      </c>
      <c r="E1440" s="269">
        <v>174</v>
      </c>
      <c r="F1440" s="270">
        <v>1181</v>
      </c>
    </row>
    <row r="1441" spans="1:6" ht="24" customHeight="1">
      <c r="A1441" s="307"/>
      <c r="B1441" s="309"/>
      <c r="C1441" s="263" t="s">
        <v>279</v>
      </c>
      <c r="D1441" s="264">
        <v>0.852667231160034</v>
      </c>
      <c r="E1441" s="265">
        <v>0.14733276883996613</v>
      </c>
      <c r="F1441" s="266">
        <v>1</v>
      </c>
    </row>
    <row r="1442" spans="1:6" ht="13.5" customHeight="1" thickBot="1">
      <c r="A1442" s="299" t="s">
        <v>186</v>
      </c>
      <c r="B1442" s="300"/>
      <c r="C1442" s="267" t="s">
        <v>214</v>
      </c>
      <c r="D1442" s="268">
        <v>5616</v>
      </c>
      <c r="E1442" s="269">
        <v>3808</v>
      </c>
      <c r="F1442" s="270">
        <v>9424</v>
      </c>
    </row>
    <row r="1443" spans="1:6" ht="24" customHeight="1" thickBot="1">
      <c r="A1443" s="287"/>
      <c r="B1443" s="294"/>
      <c r="C1443" s="236" t="s">
        <v>279</v>
      </c>
      <c r="D1443" s="271">
        <v>0.5959252971137521</v>
      </c>
      <c r="E1443" s="272">
        <v>0.40407470288624786</v>
      </c>
      <c r="F1443" s="273">
        <v>1</v>
      </c>
    </row>
    <row r="1446" ht="15.75">
      <c r="A1446" t="s">
        <v>373</v>
      </c>
    </row>
    <row r="1449" ht="16.5">
      <c r="A1449" t="s">
        <v>98</v>
      </c>
    </row>
    <row r="1451" spans="1:3" ht="18" customHeight="1" thickBot="1">
      <c r="A1451" s="295" t="s">
        <v>90</v>
      </c>
      <c r="B1451" s="294"/>
      <c r="C1451" s="294"/>
    </row>
    <row r="1452" spans="1:3" ht="13.5" customHeight="1">
      <c r="A1452" s="296" t="s">
        <v>145</v>
      </c>
      <c r="B1452" s="297"/>
      <c r="C1452" s="231" t="s">
        <v>374</v>
      </c>
    </row>
    <row r="1453" spans="1:3" ht="13.5" customHeight="1">
      <c r="A1453" s="288" t="s">
        <v>147</v>
      </c>
      <c r="B1453" s="289"/>
      <c r="C1453" s="232" t="s">
        <v>148</v>
      </c>
    </row>
    <row r="1454" spans="1:3" ht="58.5" customHeight="1">
      <c r="A1454" s="298" t="s">
        <v>149</v>
      </c>
      <c r="B1454" s="233" t="s">
        <v>150</v>
      </c>
      <c r="C1454" s="234" t="s">
        <v>151</v>
      </c>
    </row>
    <row r="1455" spans="1:3" ht="13.5" customHeight="1">
      <c r="A1455" s="286"/>
      <c r="B1455" s="233" t="s">
        <v>152</v>
      </c>
      <c r="C1455" s="232" t="s">
        <v>153</v>
      </c>
    </row>
    <row r="1456" spans="1:3" ht="13.5" customHeight="1">
      <c r="A1456" s="286"/>
      <c r="B1456" s="233" t="s">
        <v>154</v>
      </c>
      <c r="C1456" s="232" t="s">
        <v>155</v>
      </c>
    </row>
    <row r="1457" spans="1:3" ht="24" customHeight="1">
      <c r="A1457" s="286"/>
      <c r="B1457" s="233" t="s">
        <v>156</v>
      </c>
      <c r="C1457" s="232" t="s">
        <v>201</v>
      </c>
    </row>
    <row r="1458" spans="1:3" ht="13.5" customHeight="1">
      <c r="A1458" s="286"/>
      <c r="B1458" s="233" t="s">
        <v>158</v>
      </c>
      <c r="C1458" s="232" t="s">
        <v>157</v>
      </c>
    </row>
    <row r="1459" spans="1:3" ht="24" customHeight="1">
      <c r="A1459" s="286"/>
      <c r="B1459" s="233" t="s">
        <v>159</v>
      </c>
      <c r="C1459" s="235">
        <v>9427</v>
      </c>
    </row>
    <row r="1460" spans="1:3" ht="24" customHeight="1">
      <c r="A1460" s="298" t="s">
        <v>160</v>
      </c>
      <c r="B1460" s="233" t="s">
        <v>161</v>
      </c>
      <c r="C1460" s="232" t="s">
        <v>162</v>
      </c>
    </row>
    <row r="1461" spans="1:3" ht="48" customHeight="1">
      <c r="A1461" s="286"/>
      <c r="B1461" s="233" t="s">
        <v>163</v>
      </c>
      <c r="C1461" s="232" t="s">
        <v>206</v>
      </c>
    </row>
    <row r="1462" spans="1:3" ht="69" customHeight="1">
      <c r="A1462" s="288" t="s">
        <v>165</v>
      </c>
      <c r="B1462" s="289"/>
      <c r="C1462" s="232" t="s">
        <v>371</v>
      </c>
    </row>
    <row r="1463" spans="1:3" ht="13.5" customHeight="1" thickBot="1">
      <c r="A1463" s="290" t="s">
        <v>167</v>
      </c>
      <c r="B1463" s="233" t="s">
        <v>168</v>
      </c>
      <c r="C1463" s="234" t="s">
        <v>272</v>
      </c>
    </row>
    <row r="1464" spans="1:3" ht="13.5" customHeight="1">
      <c r="A1464" s="286"/>
      <c r="B1464" s="233" t="s">
        <v>170</v>
      </c>
      <c r="C1464" s="234" t="s">
        <v>297</v>
      </c>
    </row>
    <row r="1465" spans="1:3" ht="13.5" customHeight="1">
      <c r="A1465" s="286"/>
      <c r="B1465" s="233" t="s">
        <v>209</v>
      </c>
      <c r="C1465" s="235">
        <v>2</v>
      </c>
    </row>
    <row r="1466" spans="1:3" ht="13.5" customHeight="1" thickBot="1">
      <c r="A1466" s="287"/>
      <c r="B1466" s="236" t="s">
        <v>210</v>
      </c>
      <c r="C1466" s="254">
        <v>174762</v>
      </c>
    </row>
    <row r="1469" ht="15.75">
      <c r="A1469" t="s">
        <v>171</v>
      </c>
    </row>
    <row r="1471" spans="1:7" ht="18" customHeight="1" thickBot="1">
      <c r="A1471" s="291" t="s">
        <v>99</v>
      </c>
      <c r="B1471" s="292"/>
      <c r="C1471" s="292"/>
      <c r="D1471" s="292"/>
      <c r="E1471" s="292"/>
      <c r="F1471" s="292"/>
      <c r="G1471" s="292"/>
    </row>
    <row r="1472" spans="1:7" ht="13.5" customHeight="1">
      <c r="A1472" s="165"/>
      <c r="B1472" s="311" t="s">
        <v>211</v>
      </c>
      <c r="C1472" s="312"/>
      <c r="D1472" s="312"/>
      <c r="E1472" s="312"/>
      <c r="F1472" s="312"/>
      <c r="G1472" s="297"/>
    </row>
    <row r="1473" spans="1:7" ht="15" customHeight="1">
      <c r="A1473" s="167"/>
      <c r="B1473" s="313" t="s">
        <v>178</v>
      </c>
      <c r="C1473" s="314"/>
      <c r="D1473" s="315" t="s">
        <v>179</v>
      </c>
      <c r="E1473" s="314"/>
      <c r="F1473" s="316" t="s">
        <v>186</v>
      </c>
      <c r="G1473" s="317"/>
    </row>
    <row r="1474" spans="1:7" ht="15" customHeight="1" thickBot="1">
      <c r="A1474" s="168"/>
      <c r="B1474" s="255" t="s">
        <v>177</v>
      </c>
      <c r="C1474" s="256" t="s">
        <v>181</v>
      </c>
      <c r="D1474" s="256" t="s">
        <v>177</v>
      </c>
      <c r="E1474" s="256" t="s">
        <v>181</v>
      </c>
      <c r="F1474" s="256" t="s">
        <v>177</v>
      </c>
      <c r="G1474" s="257" t="s">
        <v>181</v>
      </c>
    </row>
    <row r="1475" spans="1:7" ht="69" customHeight="1" thickBot="1">
      <c r="A1475" s="258" t="s">
        <v>372</v>
      </c>
      <c r="B1475" s="274">
        <v>42850770.35609188</v>
      </c>
      <c r="C1475" s="260">
        <v>0.9998103161036532</v>
      </c>
      <c r="D1475" s="278">
        <v>8129.643144994974</v>
      </c>
      <c r="E1475" s="260">
        <v>0.0001896838963468434</v>
      </c>
      <c r="F1475" s="275">
        <v>42858899.999236874</v>
      </c>
      <c r="G1475" s="262">
        <v>1</v>
      </c>
    </row>
    <row r="1476" spans="1:7" ht="24.75" customHeight="1">
      <c r="A1476" s="301" t="s">
        <v>220</v>
      </c>
      <c r="B1476" s="292"/>
      <c r="C1476" s="292"/>
      <c r="D1476" s="292"/>
      <c r="E1476" s="292"/>
      <c r="F1476" s="292"/>
      <c r="G1476" s="292"/>
    </row>
    <row r="1478" spans="1:6" ht="28.5" customHeight="1" thickBot="1">
      <c r="A1478" s="291" t="s">
        <v>112</v>
      </c>
      <c r="B1478" s="292"/>
      <c r="C1478" s="292"/>
      <c r="D1478" s="292"/>
      <c r="E1478" s="292"/>
      <c r="F1478" s="292"/>
    </row>
    <row r="1479" spans="1:6" ht="48.75" customHeight="1" thickBot="1">
      <c r="A1479" s="169"/>
      <c r="B1479" s="166"/>
      <c r="C1479" s="154"/>
      <c r="D1479" s="302" t="s">
        <v>175</v>
      </c>
      <c r="E1479" s="303"/>
      <c r="F1479" s="304" t="s">
        <v>186</v>
      </c>
    </row>
    <row r="1480" spans="1:6" ht="48.75" customHeight="1" thickBot="1">
      <c r="A1480" s="156"/>
      <c r="B1480" s="153"/>
      <c r="C1480" s="170"/>
      <c r="D1480" s="255" t="s">
        <v>191</v>
      </c>
      <c r="E1480" s="256" t="s">
        <v>192</v>
      </c>
      <c r="F1480" s="305"/>
    </row>
    <row r="1481" spans="1:6" ht="13.5" customHeight="1">
      <c r="A1481" s="306" t="s">
        <v>277</v>
      </c>
      <c r="B1481" s="308" t="s">
        <v>278</v>
      </c>
      <c r="C1481" s="241" t="s">
        <v>214</v>
      </c>
      <c r="D1481" s="242">
        <v>2546380</v>
      </c>
      <c r="E1481" s="243">
        <v>3732080</v>
      </c>
      <c r="F1481" s="244">
        <v>6278460</v>
      </c>
    </row>
    <row r="1482" spans="1:6" ht="24" customHeight="1">
      <c r="A1482" s="286"/>
      <c r="B1482" s="309"/>
      <c r="C1482" s="263" t="s">
        <v>279</v>
      </c>
      <c r="D1482" s="264">
        <v>0.40557397833226616</v>
      </c>
      <c r="E1482" s="265">
        <v>0.5944260216677338</v>
      </c>
      <c r="F1482" s="266">
        <v>1</v>
      </c>
    </row>
    <row r="1483" spans="1:6" ht="13.5" customHeight="1">
      <c r="A1483" s="286"/>
      <c r="B1483" s="310" t="s">
        <v>280</v>
      </c>
      <c r="C1483" s="267" t="s">
        <v>214</v>
      </c>
      <c r="D1483" s="268">
        <v>6715325</v>
      </c>
      <c r="E1483" s="269">
        <v>7812377</v>
      </c>
      <c r="F1483" s="270">
        <v>14527702</v>
      </c>
    </row>
    <row r="1484" spans="1:6" ht="24" customHeight="1">
      <c r="A1484" s="286"/>
      <c r="B1484" s="309"/>
      <c r="C1484" s="263" t="s">
        <v>279</v>
      </c>
      <c r="D1484" s="264">
        <v>0.462242755254754</v>
      </c>
      <c r="E1484" s="265">
        <v>0.537757244745246</v>
      </c>
      <c r="F1484" s="266">
        <v>1</v>
      </c>
    </row>
    <row r="1485" spans="1:6" ht="13.5" customHeight="1">
      <c r="A1485" s="286"/>
      <c r="B1485" s="310" t="s">
        <v>281</v>
      </c>
      <c r="C1485" s="267" t="s">
        <v>214</v>
      </c>
      <c r="D1485" s="268">
        <v>7848273</v>
      </c>
      <c r="E1485" s="269">
        <v>5548909</v>
      </c>
      <c r="F1485" s="270">
        <v>13397182</v>
      </c>
    </row>
    <row r="1486" spans="1:6" ht="24" customHeight="1">
      <c r="A1486" s="286"/>
      <c r="B1486" s="309"/>
      <c r="C1486" s="263" t="s">
        <v>279</v>
      </c>
      <c r="D1486" s="264">
        <v>0.5858152109898933</v>
      </c>
      <c r="E1486" s="265">
        <v>0.41418478901010675</v>
      </c>
      <c r="F1486" s="266">
        <v>1</v>
      </c>
    </row>
    <row r="1487" spans="1:6" ht="13.5" customHeight="1">
      <c r="A1487" s="286"/>
      <c r="B1487" s="310" t="s">
        <v>282</v>
      </c>
      <c r="C1487" s="267" t="s">
        <v>214</v>
      </c>
      <c r="D1487" s="268">
        <v>3117252</v>
      </c>
      <c r="E1487" s="269">
        <v>1419257</v>
      </c>
      <c r="F1487" s="270">
        <v>4536509</v>
      </c>
    </row>
    <row r="1488" spans="1:6" ht="24" customHeight="1">
      <c r="A1488" s="286"/>
      <c r="B1488" s="309"/>
      <c r="C1488" s="263" t="s">
        <v>279</v>
      </c>
      <c r="D1488" s="264">
        <v>0.6871477605356894</v>
      </c>
      <c r="E1488" s="265">
        <v>0.31285223946431057</v>
      </c>
      <c r="F1488" s="266">
        <v>1</v>
      </c>
    </row>
    <row r="1489" spans="1:6" ht="13.5" customHeight="1">
      <c r="A1489" s="286"/>
      <c r="B1489" s="310" t="s">
        <v>283</v>
      </c>
      <c r="C1489" s="267" t="s">
        <v>214</v>
      </c>
      <c r="D1489" s="268">
        <v>3467885</v>
      </c>
      <c r="E1489" s="269">
        <v>643032</v>
      </c>
      <c r="F1489" s="270">
        <v>4110917</v>
      </c>
    </row>
    <row r="1490" spans="1:6" ht="24" customHeight="1">
      <c r="A1490" s="307"/>
      <c r="B1490" s="309"/>
      <c r="C1490" s="263" t="s">
        <v>279</v>
      </c>
      <c r="D1490" s="264">
        <v>0.8435794252231316</v>
      </c>
      <c r="E1490" s="265">
        <v>0.15642057477686852</v>
      </c>
      <c r="F1490" s="266">
        <v>1</v>
      </c>
    </row>
    <row r="1491" spans="1:6" ht="13.5" customHeight="1" thickBot="1">
      <c r="A1491" s="299" t="s">
        <v>186</v>
      </c>
      <c r="B1491" s="300"/>
      <c r="C1491" s="267" t="s">
        <v>214</v>
      </c>
      <c r="D1491" s="268">
        <v>23695115</v>
      </c>
      <c r="E1491" s="269">
        <v>19155655</v>
      </c>
      <c r="F1491" s="270">
        <v>42850770</v>
      </c>
    </row>
    <row r="1492" spans="1:6" ht="24" customHeight="1" thickBot="1">
      <c r="A1492" s="287"/>
      <c r="B1492" s="294"/>
      <c r="C1492" s="236" t="s">
        <v>279</v>
      </c>
      <c r="D1492" s="271">
        <v>0.5529682430444074</v>
      </c>
      <c r="E1492" s="272">
        <v>0.4470317569555926</v>
      </c>
      <c r="F1492" s="273">
        <v>1</v>
      </c>
    </row>
    <row r="1495" ht="15.75">
      <c r="A1495" t="s">
        <v>375</v>
      </c>
    </row>
    <row r="1498" ht="16.5">
      <c r="A1498" t="s">
        <v>98</v>
      </c>
    </row>
    <row r="1500" spans="1:3" ht="18" customHeight="1" thickBot="1">
      <c r="A1500" s="295" t="s">
        <v>90</v>
      </c>
      <c r="B1500" s="294"/>
      <c r="C1500" s="294"/>
    </row>
    <row r="1501" spans="1:3" ht="13.5" customHeight="1">
      <c r="A1501" s="296" t="s">
        <v>145</v>
      </c>
      <c r="B1501" s="297"/>
      <c r="C1501" s="231" t="s">
        <v>376</v>
      </c>
    </row>
    <row r="1502" spans="1:3" ht="13.5" customHeight="1">
      <c r="A1502" s="288" t="s">
        <v>147</v>
      </c>
      <c r="B1502" s="289"/>
      <c r="C1502" s="232" t="s">
        <v>148</v>
      </c>
    </row>
    <row r="1503" spans="1:3" ht="58.5" customHeight="1">
      <c r="A1503" s="298" t="s">
        <v>149</v>
      </c>
      <c r="B1503" s="233" t="s">
        <v>150</v>
      </c>
      <c r="C1503" s="234" t="s">
        <v>151</v>
      </c>
    </row>
    <row r="1504" spans="1:3" ht="13.5" customHeight="1">
      <c r="A1504" s="286"/>
      <c r="B1504" s="233" t="s">
        <v>152</v>
      </c>
      <c r="C1504" s="232" t="s">
        <v>153</v>
      </c>
    </row>
    <row r="1505" spans="1:3" ht="13.5" customHeight="1">
      <c r="A1505" s="286"/>
      <c r="B1505" s="233" t="s">
        <v>154</v>
      </c>
      <c r="C1505" s="232" t="s">
        <v>155</v>
      </c>
    </row>
    <row r="1506" spans="1:3" ht="13.5" customHeight="1">
      <c r="A1506" s="286"/>
      <c r="B1506" s="233" t="s">
        <v>156</v>
      </c>
      <c r="C1506" s="232" t="s">
        <v>157</v>
      </c>
    </row>
    <row r="1507" spans="1:3" ht="13.5" customHeight="1">
      <c r="A1507" s="286"/>
      <c r="B1507" s="233" t="s">
        <v>158</v>
      </c>
      <c r="C1507" s="232" t="s">
        <v>157</v>
      </c>
    </row>
    <row r="1508" spans="1:3" ht="24" customHeight="1">
      <c r="A1508" s="286"/>
      <c r="B1508" s="233" t="s">
        <v>159</v>
      </c>
      <c r="C1508" s="235">
        <v>9427</v>
      </c>
    </row>
    <row r="1509" spans="1:3" ht="24" customHeight="1">
      <c r="A1509" s="298" t="s">
        <v>160</v>
      </c>
      <c r="B1509" s="233" t="s">
        <v>161</v>
      </c>
      <c r="C1509" s="232" t="s">
        <v>162</v>
      </c>
    </row>
    <row r="1510" spans="1:3" ht="48" customHeight="1">
      <c r="A1510" s="286"/>
      <c r="B1510" s="233" t="s">
        <v>163</v>
      </c>
      <c r="C1510" s="232" t="s">
        <v>206</v>
      </c>
    </row>
    <row r="1511" spans="1:3" ht="58.5" customHeight="1">
      <c r="A1511" s="288" t="s">
        <v>165</v>
      </c>
      <c r="B1511" s="289"/>
      <c r="C1511" s="232" t="s">
        <v>377</v>
      </c>
    </row>
    <row r="1512" spans="1:3" ht="13.5" customHeight="1" thickBot="1">
      <c r="A1512" s="290" t="s">
        <v>167</v>
      </c>
      <c r="B1512" s="233" t="s">
        <v>168</v>
      </c>
      <c r="C1512" s="234" t="s">
        <v>296</v>
      </c>
    </row>
    <row r="1513" spans="1:3" ht="13.5" customHeight="1">
      <c r="A1513" s="286"/>
      <c r="B1513" s="233" t="s">
        <v>170</v>
      </c>
      <c r="C1513" s="234" t="s">
        <v>378</v>
      </c>
    </row>
    <row r="1514" spans="1:3" ht="13.5" customHeight="1">
      <c r="A1514" s="286"/>
      <c r="B1514" s="233" t="s">
        <v>209</v>
      </c>
      <c r="C1514" s="235">
        <v>2</v>
      </c>
    </row>
    <row r="1515" spans="1:3" ht="13.5" customHeight="1" thickBot="1">
      <c r="A1515" s="287"/>
      <c r="B1515" s="236" t="s">
        <v>210</v>
      </c>
      <c r="C1515" s="254">
        <v>174762</v>
      </c>
    </row>
    <row r="1518" ht="15.75">
      <c r="A1518" t="s">
        <v>171</v>
      </c>
    </row>
    <row r="1520" spans="1:7" ht="18" customHeight="1" thickBot="1">
      <c r="A1520" s="291" t="s">
        <v>99</v>
      </c>
      <c r="B1520" s="292"/>
      <c r="C1520" s="292"/>
      <c r="D1520" s="292"/>
      <c r="E1520" s="292"/>
      <c r="F1520" s="292"/>
      <c r="G1520" s="292"/>
    </row>
    <row r="1521" spans="1:7" ht="13.5" customHeight="1">
      <c r="A1521" s="165"/>
      <c r="B1521" s="311" t="s">
        <v>211</v>
      </c>
      <c r="C1521" s="312"/>
      <c r="D1521" s="312"/>
      <c r="E1521" s="312"/>
      <c r="F1521" s="312"/>
      <c r="G1521" s="297"/>
    </row>
    <row r="1522" spans="1:7" ht="15" customHeight="1">
      <c r="A1522" s="167"/>
      <c r="B1522" s="313" t="s">
        <v>178</v>
      </c>
      <c r="C1522" s="314"/>
      <c r="D1522" s="315" t="s">
        <v>179</v>
      </c>
      <c r="E1522" s="314"/>
      <c r="F1522" s="316" t="s">
        <v>186</v>
      </c>
      <c r="G1522" s="317"/>
    </row>
    <row r="1523" spans="1:7" ht="15" customHeight="1" thickBot="1">
      <c r="A1523" s="168"/>
      <c r="B1523" s="255" t="s">
        <v>177</v>
      </c>
      <c r="C1523" s="256" t="s">
        <v>181</v>
      </c>
      <c r="D1523" s="256" t="s">
        <v>177</v>
      </c>
      <c r="E1523" s="256" t="s">
        <v>181</v>
      </c>
      <c r="F1523" s="256" t="s">
        <v>177</v>
      </c>
      <c r="G1523" s="257" t="s">
        <v>181</v>
      </c>
    </row>
    <row r="1524" spans="1:7" ht="69" customHeight="1" thickBot="1">
      <c r="A1524" s="258" t="s">
        <v>379</v>
      </c>
      <c r="B1524" s="259">
        <v>9427</v>
      </c>
      <c r="C1524" s="260">
        <v>1</v>
      </c>
      <c r="D1524" s="261">
        <v>0</v>
      </c>
      <c r="E1524" s="260">
        <v>0</v>
      </c>
      <c r="F1524" s="261">
        <v>9427</v>
      </c>
      <c r="G1524" s="262">
        <v>1</v>
      </c>
    </row>
    <row r="1526" spans="1:6" ht="28.5" customHeight="1" thickBot="1">
      <c r="A1526" s="291" t="s">
        <v>113</v>
      </c>
      <c r="B1526" s="292"/>
      <c r="C1526" s="292"/>
      <c r="D1526" s="292"/>
      <c r="E1526" s="292"/>
      <c r="F1526" s="292"/>
    </row>
    <row r="1527" spans="1:6" ht="48.75" customHeight="1" thickBot="1">
      <c r="A1527" s="169"/>
      <c r="B1527" s="166"/>
      <c r="C1527" s="154"/>
      <c r="D1527" s="302" t="s">
        <v>175</v>
      </c>
      <c r="E1527" s="303"/>
      <c r="F1527" s="304" t="s">
        <v>186</v>
      </c>
    </row>
    <row r="1528" spans="1:6" ht="48.75" customHeight="1" thickBot="1">
      <c r="A1528" s="156"/>
      <c r="B1528" s="153"/>
      <c r="C1528" s="170"/>
      <c r="D1528" s="255" t="s">
        <v>191</v>
      </c>
      <c r="E1528" s="256" t="s">
        <v>192</v>
      </c>
      <c r="F1528" s="305"/>
    </row>
    <row r="1529" spans="1:6" ht="13.5" customHeight="1">
      <c r="A1529" s="306" t="s">
        <v>290</v>
      </c>
      <c r="B1529" s="308" t="s">
        <v>291</v>
      </c>
      <c r="C1529" s="241" t="s">
        <v>214</v>
      </c>
      <c r="D1529" s="242">
        <v>2289</v>
      </c>
      <c r="E1529" s="243">
        <v>1856</v>
      </c>
      <c r="F1529" s="244">
        <v>4145</v>
      </c>
    </row>
    <row r="1530" spans="1:6" ht="24" customHeight="1">
      <c r="A1530" s="286"/>
      <c r="B1530" s="309"/>
      <c r="C1530" s="263" t="s">
        <v>292</v>
      </c>
      <c r="D1530" s="264">
        <v>0.5522316043425815</v>
      </c>
      <c r="E1530" s="265">
        <v>0.4477683956574186</v>
      </c>
      <c r="F1530" s="266">
        <v>1</v>
      </c>
    </row>
    <row r="1531" spans="1:6" ht="13.5" customHeight="1">
      <c r="A1531" s="286"/>
      <c r="B1531" s="310" t="s">
        <v>293</v>
      </c>
      <c r="C1531" s="267" t="s">
        <v>214</v>
      </c>
      <c r="D1531" s="268">
        <v>3330</v>
      </c>
      <c r="E1531" s="269">
        <v>1952</v>
      </c>
      <c r="F1531" s="270">
        <v>5282</v>
      </c>
    </row>
    <row r="1532" spans="1:6" ht="24" customHeight="1">
      <c r="A1532" s="307"/>
      <c r="B1532" s="309"/>
      <c r="C1532" s="263" t="s">
        <v>292</v>
      </c>
      <c r="D1532" s="264">
        <v>0.6304430140098447</v>
      </c>
      <c r="E1532" s="265">
        <v>0.3695569859901553</v>
      </c>
      <c r="F1532" s="266">
        <v>1</v>
      </c>
    </row>
    <row r="1533" spans="1:6" ht="13.5" customHeight="1" thickBot="1">
      <c r="A1533" s="299" t="s">
        <v>186</v>
      </c>
      <c r="B1533" s="300"/>
      <c r="C1533" s="267" t="s">
        <v>214</v>
      </c>
      <c r="D1533" s="268">
        <v>5619</v>
      </c>
      <c r="E1533" s="269">
        <v>3808</v>
      </c>
      <c r="F1533" s="270">
        <v>9427</v>
      </c>
    </row>
    <row r="1534" spans="1:6" ht="24" customHeight="1" thickBot="1">
      <c r="A1534" s="287"/>
      <c r="B1534" s="294"/>
      <c r="C1534" s="236" t="s">
        <v>292</v>
      </c>
      <c r="D1534" s="271">
        <v>0.5960538877691737</v>
      </c>
      <c r="E1534" s="272">
        <v>0.4039461122308263</v>
      </c>
      <c r="F1534" s="273">
        <v>1</v>
      </c>
    </row>
    <row r="1537" ht="15.75">
      <c r="A1537" t="s">
        <v>380</v>
      </c>
    </row>
    <row r="1540" ht="16.5">
      <c r="A1540" t="s">
        <v>98</v>
      </c>
    </row>
    <row r="1542" spans="1:3" ht="18" customHeight="1" thickBot="1">
      <c r="A1542" s="295" t="s">
        <v>90</v>
      </c>
      <c r="B1542" s="294"/>
      <c r="C1542" s="294"/>
    </row>
    <row r="1543" spans="1:3" ht="13.5" customHeight="1">
      <c r="A1543" s="296" t="s">
        <v>145</v>
      </c>
      <c r="B1543" s="297"/>
      <c r="C1543" s="231" t="s">
        <v>381</v>
      </c>
    </row>
    <row r="1544" spans="1:3" ht="13.5" customHeight="1">
      <c r="A1544" s="288" t="s">
        <v>147</v>
      </c>
      <c r="B1544" s="289"/>
      <c r="C1544" s="232" t="s">
        <v>148</v>
      </c>
    </row>
    <row r="1545" spans="1:3" ht="58.5" customHeight="1">
      <c r="A1545" s="298" t="s">
        <v>149</v>
      </c>
      <c r="B1545" s="233" t="s">
        <v>150</v>
      </c>
      <c r="C1545" s="234" t="s">
        <v>151</v>
      </c>
    </row>
    <row r="1546" spans="1:3" ht="13.5" customHeight="1">
      <c r="A1546" s="286"/>
      <c r="B1546" s="233" t="s">
        <v>152</v>
      </c>
      <c r="C1546" s="232" t="s">
        <v>153</v>
      </c>
    </row>
    <row r="1547" spans="1:3" ht="13.5" customHeight="1">
      <c r="A1547" s="286"/>
      <c r="B1547" s="233" t="s">
        <v>154</v>
      </c>
      <c r="C1547" s="232" t="s">
        <v>155</v>
      </c>
    </row>
    <row r="1548" spans="1:3" ht="24" customHeight="1">
      <c r="A1548" s="286"/>
      <c r="B1548" s="233" t="s">
        <v>156</v>
      </c>
      <c r="C1548" s="232" t="s">
        <v>201</v>
      </c>
    </row>
    <row r="1549" spans="1:3" ht="13.5" customHeight="1">
      <c r="A1549" s="286"/>
      <c r="B1549" s="233" t="s">
        <v>158</v>
      </c>
      <c r="C1549" s="232" t="s">
        <v>157</v>
      </c>
    </row>
    <row r="1550" spans="1:3" ht="24" customHeight="1">
      <c r="A1550" s="286"/>
      <c r="B1550" s="233" t="s">
        <v>159</v>
      </c>
      <c r="C1550" s="235">
        <v>9427</v>
      </c>
    </row>
    <row r="1551" spans="1:3" ht="24" customHeight="1">
      <c r="A1551" s="298" t="s">
        <v>160</v>
      </c>
      <c r="B1551" s="233" t="s">
        <v>161</v>
      </c>
      <c r="C1551" s="232" t="s">
        <v>162</v>
      </c>
    </row>
    <row r="1552" spans="1:3" ht="48" customHeight="1">
      <c r="A1552" s="286"/>
      <c r="B1552" s="233" t="s">
        <v>163</v>
      </c>
      <c r="C1552" s="232" t="s">
        <v>206</v>
      </c>
    </row>
    <row r="1553" spans="1:3" ht="58.5" customHeight="1">
      <c r="A1553" s="288" t="s">
        <v>165</v>
      </c>
      <c r="B1553" s="289"/>
      <c r="C1553" s="232" t="s">
        <v>377</v>
      </c>
    </row>
    <row r="1554" spans="1:3" ht="13.5" customHeight="1" thickBot="1">
      <c r="A1554" s="290" t="s">
        <v>167</v>
      </c>
      <c r="B1554" s="233" t="s">
        <v>168</v>
      </c>
      <c r="C1554" s="234" t="s">
        <v>239</v>
      </c>
    </row>
    <row r="1555" spans="1:3" ht="13.5" customHeight="1">
      <c r="A1555" s="286"/>
      <c r="B1555" s="233" t="s">
        <v>170</v>
      </c>
      <c r="C1555" s="234" t="s">
        <v>224</v>
      </c>
    </row>
    <row r="1556" spans="1:3" ht="13.5" customHeight="1">
      <c r="A1556" s="286"/>
      <c r="B1556" s="233" t="s">
        <v>209</v>
      </c>
      <c r="C1556" s="235">
        <v>2</v>
      </c>
    </row>
    <row r="1557" spans="1:3" ht="13.5" customHeight="1" thickBot="1">
      <c r="A1557" s="287"/>
      <c r="B1557" s="236" t="s">
        <v>210</v>
      </c>
      <c r="C1557" s="254">
        <v>174762</v>
      </c>
    </row>
    <row r="1560" ht="15.75">
      <c r="A1560" t="s">
        <v>171</v>
      </c>
    </row>
    <row r="1562" spans="1:7" ht="18" customHeight="1" thickBot="1">
      <c r="A1562" s="291" t="s">
        <v>99</v>
      </c>
      <c r="B1562" s="292"/>
      <c r="C1562" s="292"/>
      <c r="D1562" s="292"/>
      <c r="E1562" s="292"/>
      <c r="F1562" s="292"/>
      <c r="G1562" s="292"/>
    </row>
    <row r="1563" spans="1:7" ht="13.5" customHeight="1">
      <c r="A1563" s="165"/>
      <c r="B1563" s="311" t="s">
        <v>211</v>
      </c>
      <c r="C1563" s="312"/>
      <c r="D1563" s="312"/>
      <c r="E1563" s="312"/>
      <c r="F1563" s="312"/>
      <c r="G1563" s="297"/>
    </row>
    <row r="1564" spans="1:7" ht="15" customHeight="1">
      <c r="A1564" s="167"/>
      <c r="B1564" s="313" t="s">
        <v>178</v>
      </c>
      <c r="C1564" s="314"/>
      <c r="D1564" s="315" t="s">
        <v>179</v>
      </c>
      <c r="E1564" s="314"/>
      <c r="F1564" s="316" t="s">
        <v>186</v>
      </c>
      <c r="G1564" s="317"/>
    </row>
    <row r="1565" spans="1:7" ht="15" customHeight="1" thickBot="1">
      <c r="A1565" s="168"/>
      <c r="B1565" s="255" t="s">
        <v>177</v>
      </c>
      <c r="C1565" s="256" t="s">
        <v>181</v>
      </c>
      <c r="D1565" s="256" t="s">
        <v>177</v>
      </c>
      <c r="E1565" s="256" t="s">
        <v>181</v>
      </c>
      <c r="F1565" s="256" t="s">
        <v>177</v>
      </c>
      <c r="G1565" s="257" t="s">
        <v>181</v>
      </c>
    </row>
    <row r="1566" spans="1:7" ht="69" customHeight="1" thickBot="1">
      <c r="A1566" s="258" t="s">
        <v>379</v>
      </c>
      <c r="B1566" s="274">
        <v>42858899.999236755</v>
      </c>
      <c r="C1566" s="260">
        <v>0.9999999999999971</v>
      </c>
      <c r="D1566" s="275">
        <v>1.1920928955078125E-07</v>
      </c>
      <c r="E1566" s="276">
        <v>2.781436050689678E-15</v>
      </c>
      <c r="F1566" s="275">
        <v>42858899.999236874</v>
      </c>
      <c r="G1566" s="262">
        <v>1</v>
      </c>
    </row>
    <row r="1567" spans="1:7" ht="24.75" customHeight="1">
      <c r="A1567" s="301" t="s">
        <v>220</v>
      </c>
      <c r="B1567" s="292"/>
      <c r="C1567" s="292"/>
      <c r="D1567" s="292"/>
      <c r="E1567" s="292"/>
      <c r="F1567" s="292"/>
      <c r="G1567" s="292"/>
    </row>
    <row r="1569" spans="1:6" ht="28.5" customHeight="1" thickBot="1">
      <c r="A1569" s="291" t="s">
        <v>113</v>
      </c>
      <c r="B1569" s="292"/>
      <c r="C1569" s="292"/>
      <c r="D1569" s="292"/>
      <c r="E1569" s="292"/>
      <c r="F1569" s="292"/>
    </row>
    <row r="1570" spans="1:6" ht="48.75" customHeight="1" thickBot="1">
      <c r="A1570" s="169"/>
      <c r="B1570" s="166"/>
      <c r="C1570" s="154"/>
      <c r="D1570" s="302" t="s">
        <v>175</v>
      </c>
      <c r="E1570" s="303"/>
      <c r="F1570" s="304" t="s">
        <v>186</v>
      </c>
    </row>
    <row r="1571" spans="1:6" ht="48.75" customHeight="1" thickBot="1">
      <c r="A1571" s="156"/>
      <c r="B1571" s="153"/>
      <c r="C1571" s="170"/>
      <c r="D1571" s="255" t="s">
        <v>191</v>
      </c>
      <c r="E1571" s="256" t="s">
        <v>192</v>
      </c>
      <c r="F1571" s="305"/>
    </row>
    <row r="1572" spans="1:6" ht="13.5" customHeight="1">
      <c r="A1572" s="306" t="s">
        <v>290</v>
      </c>
      <c r="B1572" s="308" t="s">
        <v>291</v>
      </c>
      <c r="C1572" s="241" t="s">
        <v>214</v>
      </c>
      <c r="D1572" s="242">
        <v>10477425</v>
      </c>
      <c r="E1572" s="243">
        <v>10415328</v>
      </c>
      <c r="F1572" s="244">
        <v>20892753</v>
      </c>
    </row>
    <row r="1573" spans="1:6" ht="24" customHeight="1">
      <c r="A1573" s="286"/>
      <c r="B1573" s="309"/>
      <c r="C1573" s="263" t="s">
        <v>292</v>
      </c>
      <c r="D1573" s="264">
        <v>0.5014860894588664</v>
      </c>
      <c r="E1573" s="265">
        <v>0.4985139105411336</v>
      </c>
      <c r="F1573" s="266">
        <v>1</v>
      </c>
    </row>
    <row r="1574" spans="1:6" ht="13.5" customHeight="1">
      <c r="A1574" s="286"/>
      <c r="B1574" s="310" t="s">
        <v>293</v>
      </c>
      <c r="C1574" s="267" t="s">
        <v>214</v>
      </c>
      <c r="D1574" s="268">
        <v>13225820</v>
      </c>
      <c r="E1574" s="269">
        <v>8740328</v>
      </c>
      <c r="F1574" s="270">
        <v>21966148</v>
      </c>
    </row>
    <row r="1575" spans="1:6" ht="24" customHeight="1">
      <c r="A1575" s="307"/>
      <c r="B1575" s="309"/>
      <c r="C1575" s="263" t="s">
        <v>292</v>
      </c>
      <c r="D1575" s="264">
        <v>0.6021001042149038</v>
      </c>
      <c r="E1575" s="265">
        <v>0.39789989578509627</v>
      </c>
      <c r="F1575" s="266">
        <v>1</v>
      </c>
    </row>
    <row r="1576" spans="1:6" ht="13.5" customHeight="1" thickBot="1">
      <c r="A1576" s="299" t="s">
        <v>186</v>
      </c>
      <c r="B1576" s="300"/>
      <c r="C1576" s="267" t="s">
        <v>214</v>
      </c>
      <c r="D1576" s="268">
        <v>23703245</v>
      </c>
      <c r="E1576" s="269">
        <v>19155656</v>
      </c>
      <c r="F1576" s="270">
        <v>42858901</v>
      </c>
    </row>
    <row r="1577" spans="1:6" ht="24" customHeight="1" thickBot="1">
      <c r="A1577" s="287"/>
      <c r="B1577" s="294"/>
      <c r="C1577" s="236" t="s">
        <v>292</v>
      </c>
      <c r="D1577" s="271">
        <v>0.5530530285879238</v>
      </c>
      <c r="E1577" s="272">
        <v>0.4469469714120761</v>
      </c>
      <c r="F1577" s="273">
        <v>1</v>
      </c>
    </row>
    <row r="1580" ht="15.75">
      <c r="A1580" t="s">
        <v>382</v>
      </c>
    </row>
    <row r="1583" ht="16.5">
      <c r="A1583" t="s">
        <v>98</v>
      </c>
    </row>
    <row r="1585" spans="1:3" ht="18" customHeight="1" thickBot="1">
      <c r="A1585" s="295" t="s">
        <v>90</v>
      </c>
      <c r="B1585" s="294"/>
      <c r="C1585" s="294"/>
    </row>
    <row r="1586" spans="1:3" ht="13.5" customHeight="1">
      <c r="A1586" s="296" t="s">
        <v>145</v>
      </c>
      <c r="B1586" s="297"/>
      <c r="C1586" s="231" t="s">
        <v>383</v>
      </c>
    </row>
    <row r="1587" spans="1:3" ht="13.5" customHeight="1">
      <c r="A1587" s="288" t="s">
        <v>147</v>
      </c>
      <c r="B1587" s="289"/>
      <c r="C1587" s="232" t="s">
        <v>148</v>
      </c>
    </row>
    <row r="1588" spans="1:3" ht="58.5" customHeight="1">
      <c r="A1588" s="298" t="s">
        <v>149</v>
      </c>
      <c r="B1588" s="233" t="s">
        <v>150</v>
      </c>
      <c r="C1588" s="234" t="s">
        <v>151</v>
      </c>
    </row>
    <row r="1589" spans="1:3" ht="13.5" customHeight="1">
      <c r="A1589" s="286"/>
      <c r="B1589" s="233" t="s">
        <v>152</v>
      </c>
      <c r="C1589" s="232" t="s">
        <v>153</v>
      </c>
    </row>
    <row r="1590" spans="1:3" ht="13.5" customHeight="1">
      <c r="A1590" s="286"/>
      <c r="B1590" s="233" t="s">
        <v>154</v>
      </c>
      <c r="C1590" s="232" t="s">
        <v>155</v>
      </c>
    </row>
    <row r="1591" spans="1:3" ht="13.5" customHeight="1">
      <c r="A1591" s="286"/>
      <c r="B1591" s="233" t="s">
        <v>156</v>
      </c>
      <c r="C1591" s="232" t="s">
        <v>157</v>
      </c>
    </row>
    <row r="1592" spans="1:3" ht="13.5" customHeight="1">
      <c r="A1592" s="286"/>
      <c r="B1592" s="233" t="s">
        <v>158</v>
      </c>
      <c r="C1592" s="232" t="s">
        <v>157</v>
      </c>
    </row>
    <row r="1593" spans="1:3" ht="24" customHeight="1">
      <c r="A1593" s="286"/>
      <c r="B1593" s="233" t="s">
        <v>159</v>
      </c>
      <c r="C1593" s="235">
        <v>9427</v>
      </c>
    </row>
    <row r="1594" spans="1:3" ht="24" customHeight="1">
      <c r="A1594" s="298" t="s">
        <v>160</v>
      </c>
      <c r="B1594" s="233" t="s">
        <v>161</v>
      </c>
      <c r="C1594" s="232" t="s">
        <v>162</v>
      </c>
    </row>
    <row r="1595" spans="1:3" ht="48" customHeight="1">
      <c r="A1595" s="286"/>
      <c r="B1595" s="233" t="s">
        <v>163</v>
      </c>
      <c r="C1595" s="232" t="s">
        <v>206</v>
      </c>
    </row>
    <row r="1596" spans="1:3" ht="58.5" customHeight="1">
      <c r="A1596" s="288" t="s">
        <v>165</v>
      </c>
      <c r="B1596" s="289"/>
      <c r="C1596" s="232" t="s">
        <v>384</v>
      </c>
    </row>
    <row r="1597" spans="1:3" ht="13.5" customHeight="1" thickBot="1">
      <c r="A1597" s="290" t="s">
        <v>167</v>
      </c>
      <c r="B1597" s="233" t="s">
        <v>168</v>
      </c>
      <c r="C1597" s="234" t="s">
        <v>296</v>
      </c>
    </row>
    <row r="1598" spans="1:3" ht="13.5" customHeight="1">
      <c r="A1598" s="286"/>
      <c r="B1598" s="233" t="s">
        <v>170</v>
      </c>
      <c r="C1598" s="234" t="s">
        <v>297</v>
      </c>
    </row>
    <row r="1599" spans="1:3" ht="13.5" customHeight="1">
      <c r="A1599" s="286"/>
      <c r="B1599" s="233" t="s">
        <v>209</v>
      </c>
      <c r="C1599" s="235">
        <v>2</v>
      </c>
    </row>
    <row r="1600" spans="1:3" ht="13.5" customHeight="1" thickBot="1">
      <c r="A1600" s="287"/>
      <c r="B1600" s="236" t="s">
        <v>210</v>
      </c>
      <c r="C1600" s="254">
        <v>174762</v>
      </c>
    </row>
    <row r="1603" ht="15.75">
      <c r="A1603" t="s">
        <v>171</v>
      </c>
    </row>
    <row r="1605" spans="1:7" ht="18" customHeight="1" thickBot="1">
      <c r="A1605" s="291" t="s">
        <v>99</v>
      </c>
      <c r="B1605" s="292"/>
      <c r="C1605" s="292"/>
      <c r="D1605" s="292"/>
      <c r="E1605" s="292"/>
      <c r="F1605" s="292"/>
      <c r="G1605" s="292"/>
    </row>
    <row r="1606" spans="1:7" ht="13.5" customHeight="1">
      <c r="A1606" s="165"/>
      <c r="B1606" s="311" t="s">
        <v>211</v>
      </c>
      <c r="C1606" s="312"/>
      <c r="D1606" s="312"/>
      <c r="E1606" s="312"/>
      <c r="F1606" s="312"/>
      <c r="G1606" s="297"/>
    </row>
    <row r="1607" spans="1:7" ht="15" customHeight="1">
      <c r="A1607" s="167"/>
      <c r="B1607" s="313" t="s">
        <v>178</v>
      </c>
      <c r="C1607" s="314"/>
      <c r="D1607" s="315" t="s">
        <v>179</v>
      </c>
      <c r="E1607" s="314"/>
      <c r="F1607" s="316" t="s">
        <v>186</v>
      </c>
      <c r="G1607" s="317"/>
    </row>
    <row r="1608" spans="1:7" ht="15" customHeight="1" thickBot="1">
      <c r="A1608" s="168"/>
      <c r="B1608" s="255" t="s">
        <v>177</v>
      </c>
      <c r="C1608" s="256" t="s">
        <v>181</v>
      </c>
      <c r="D1608" s="256" t="s">
        <v>177</v>
      </c>
      <c r="E1608" s="256" t="s">
        <v>181</v>
      </c>
      <c r="F1608" s="256" t="s">
        <v>177</v>
      </c>
      <c r="G1608" s="257" t="s">
        <v>181</v>
      </c>
    </row>
    <row r="1609" spans="1:7" ht="90.75" customHeight="1" thickBot="1">
      <c r="A1609" s="258" t="s">
        <v>385</v>
      </c>
      <c r="B1609" s="259">
        <v>9427</v>
      </c>
      <c r="C1609" s="260">
        <v>1</v>
      </c>
      <c r="D1609" s="261">
        <v>0</v>
      </c>
      <c r="E1609" s="260">
        <v>0</v>
      </c>
      <c r="F1609" s="261">
        <v>9427</v>
      </c>
      <c r="G1609" s="262">
        <v>1</v>
      </c>
    </row>
    <row r="1611" spans="1:6" ht="28.5" customHeight="1" thickBot="1">
      <c r="A1611" s="291" t="s">
        <v>114</v>
      </c>
      <c r="B1611" s="292"/>
      <c r="C1611" s="292"/>
      <c r="D1611" s="292"/>
      <c r="E1611" s="292"/>
      <c r="F1611" s="292"/>
    </row>
    <row r="1612" spans="1:6" ht="48.75" customHeight="1" thickBot="1">
      <c r="A1612" s="169"/>
      <c r="B1612" s="166"/>
      <c r="C1612" s="154"/>
      <c r="D1612" s="302" t="s">
        <v>175</v>
      </c>
      <c r="E1612" s="303"/>
      <c r="F1612" s="304" t="s">
        <v>186</v>
      </c>
    </row>
    <row r="1613" spans="1:6" ht="48.75" customHeight="1" thickBot="1">
      <c r="A1613" s="156"/>
      <c r="B1613" s="153"/>
      <c r="C1613" s="170"/>
      <c r="D1613" s="255" t="s">
        <v>191</v>
      </c>
      <c r="E1613" s="256" t="s">
        <v>192</v>
      </c>
      <c r="F1613" s="305"/>
    </row>
    <row r="1614" spans="1:6" ht="13.5" customHeight="1">
      <c r="A1614" s="306" t="s">
        <v>302</v>
      </c>
      <c r="B1614" s="308" t="s">
        <v>303</v>
      </c>
      <c r="C1614" s="241" t="s">
        <v>214</v>
      </c>
      <c r="D1614" s="242">
        <v>220</v>
      </c>
      <c r="E1614" s="243">
        <v>302</v>
      </c>
      <c r="F1614" s="244">
        <v>522</v>
      </c>
    </row>
    <row r="1615" spans="1:6" ht="48" customHeight="1">
      <c r="A1615" s="286"/>
      <c r="B1615" s="309"/>
      <c r="C1615" s="263" t="s">
        <v>304</v>
      </c>
      <c r="D1615" s="264">
        <v>0.42145593869731796</v>
      </c>
      <c r="E1615" s="265">
        <v>0.578544061302682</v>
      </c>
      <c r="F1615" s="266">
        <v>1</v>
      </c>
    </row>
    <row r="1616" spans="1:6" ht="13.5" customHeight="1">
      <c r="A1616" s="286"/>
      <c r="B1616" s="310" t="s">
        <v>305</v>
      </c>
      <c r="C1616" s="267" t="s">
        <v>214</v>
      </c>
      <c r="D1616" s="268">
        <v>2791</v>
      </c>
      <c r="E1616" s="269">
        <v>2371</v>
      </c>
      <c r="F1616" s="270">
        <v>5162</v>
      </c>
    </row>
    <row r="1617" spans="1:6" ht="48" customHeight="1">
      <c r="A1617" s="286"/>
      <c r="B1617" s="309"/>
      <c r="C1617" s="263" t="s">
        <v>304</v>
      </c>
      <c r="D1617" s="264">
        <v>0.5406819062378923</v>
      </c>
      <c r="E1617" s="265">
        <v>0.45931809376210775</v>
      </c>
      <c r="F1617" s="266">
        <v>1</v>
      </c>
    </row>
    <row r="1618" spans="1:6" ht="13.5" customHeight="1">
      <c r="A1618" s="286"/>
      <c r="B1618" s="310" t="s">
        <v>306</v>
      </c>
      <c r="C1618" s="267" t="s">
        <v>214</v>
      </c>
      <c r="D1618" s="268">
        <v>2608</v>
      </c>
      <c r="E1618" s="269">
        <v>1135</v>
      </c>
      <c r="F1618" s="270">
        <v>3743</v>
      </c>
    </row>
    <row r="1619" spans="1:6" ht="48" customHeight="1">
      <c r="A1619" s="307"/>
      <c r="B1619" s="309"/>
      <c r="C1619" s="263" t="s">
        <v>304</v>
      </c>
      <c r="D1619" s="264">
        <v>0.6967672989580551</v>
      </c>
      <c r="E1619" s="265">
        <v>0.30323270104194494</v>
      </c>
      <c r="F1619" s="266">
        <v>1</v>
      </c>
    </row>
    <row r="1620" spans="1:6" ht="13.5" customHeight="1" thickBot="1">
      <c r="A1620" s="299" t="s">
        <v>186</v>
      </c>
      <c r="B1620" s="300"/>
      <c r="C1620" s="267" t="s">
        <v>214</v>
      </c>
      <c r="D1620" s="268">
        <v>5619</v>
      </c>
      <c r="E1620" s="269">
        <v>3808</v>
      </c>
      <c r="F1620" s="270">
        <v>9427</v>
      </c>
    </row>
    <row r="1621" spans="1:6" ht="48" customHeight="1" thickBot="1">
      <c r="A1621" s="287"/>
      <c r="B1621" s="294"/>
      <c r="C1621" s="236" t="s">
        <v>304</v>
      </c>
      <c r="D1621" s="271">
        <v>0.5960538877691737</v>
      </c>
      <c r="E1621" s="272">
        <v>0.4039461122308263</v>
      </c>
      <c r="F1621" s="273">
        <v>1</v>
      </c>
    </row>
    <row r="1624" ht="15.75">
      <c r="A1624" t="s">
        <v>386</v>
      </c>
    </row>
    <row r="1627" ht="16.5">
      <c r="A1627" t="s">
        <v>98</v>
      </c>
    </row>
    <row r="1629" spans="1:3" ht="18" customHeight="1" thickBot="1">
      <c r="A1629" s="295" t="s">
        <v>90</v>
      </c>
      <c r="B1629" s="294"/>
      <c r="C1629" s="294"/>
    </row>
    <row r="1630" spans="1:3" ht="13.5" customHeight="1">
      <c r="A1630" s="296" t="s">
        <v>145</v>
      </c>
      <c r="B1630" s="297"/>
      <c r="C1630" s="231" t="s">
        <v>387</v>
      </c>
    </row>
    <row r="1631" spans="1:3" ht="13.5" customHeight="1">
      <c r="A1631" s="288" t="s">
        <v>147</v>
      </c>
      <c r="B1631" s="289"/>
      <c r="C1631" s="232" t="s">
        <v>148</v>
      </c>
    </row>
    <row r="1632" spans="1:3" ht="58.5" customHeight="1">
      <c r="A1632" s="298" t="s">
        <v>149</v>
      </c>
      <c r="B1632" s="233" t="s">
        <v>150</v>
      </c>
      <c r="C1632" s="234" t="s">
        <v>151</v>
      </c>
    </row>
    <row r="1633" spans="1:3" ht="13.5" customHeight="1">
      <c r="A1633" s="286"/>
      <c r="B1633" s="233" t="s">
        <v>152</v>
      </c>
      <c r="C1633" s="232" t="s">
        <v>153</v>
      </c>
    </row>
    <row r="1634" spans="1:3" ht="13.5" customHeight="1">
      <c r="A1634" s="286"/>
      <c r="B1634" s="233" t="s">
        <v>154</v>
      </c>
      <c r="C1634" s="232" t="s">
        <v>155</v>
      </c>
    </row>
    <row r="1635" spans="1:3" ht="24" customHeight="1">
      <c r="A1635" s="286"/>
      <c r="B1635" s="233" t="s">
        <v>156</v>
      </c>
      <c r="C1635" s="232" t="s">
        <v>201</v>
      </c>
    </row>
    <row r="1636" spans="1:3" ht="13.5" customHeight="1">
      <c r="A1636" s="286"/>
      <c r="B1636" s="233" t="s">
        <v>158</v>
      </c>
      <c r="C1636" s="232" t="s">
        <v>157</v>
      </c>
    </row>
    <row r="1637" spans="1:3" ht="24" customHeight="1">
      <c r="A1637" s="286"/>
      <c r="B1637" s="233" t="s">
        <v>159</v>
      </c>
      <c r="C1637" s="235">
        <v>9427</v>
      </c>
    </row>
    <row r="1638" spans="1:3" ht="24" customHeight="1">
      <c r="A1638" s="298" t="s">
        <v>160</v>
      </c>
      <c r="B1638" s="233" t="s">
        <v>161</v>
      </c>
      <c r="C1638" s="232" t="s">
        <v>162</v>
      </c>
    </row>
    <row r="1639" spans="1:3" ht="48" customHeight="1">
      <c r="A1639" s="286"/>
      <c r="B1639" s="233" t="s">
        <v>163</v>
      </c>
      <c r="C1639" s="232" t="s">
        <v>206</v>
      </c>
    </row>
    <row r="1640" spans="1:3" ht="58.5" customHeight="1">
      <c r="A1640" s="288" t="s">
        <v>165</v>
      </c>
      <c r="B1640" s="289"/>
      <c r="C1640" s="232" t="s">
        <v>384</v>
      </c>
    </row>
    <row r="1641" spans="1:3" ht="13.5" customHeight="1" thickBot="1">
      <c r="A1641" s="290" t="s">
        <v>167</v>
      </c>
      <c r="B1641" s="233" t="s">
        <v>168</v>
      </c>
      <c r="C1641" s="234" t="s">
        <v>244</v>
      </c>
    </row>
    <row r="1642" spans="1:3" ht="13.5" customHeight="1">
      <c r="A1642" s="286"/>
      <c r="B1642" s="233" t="s">
        <v>170</v>
      </c>
      <c r="C1642" s="234" t="s">
        <v>224</v>
      </c>
    </row>
    <row r="1643" spans="1:3" ht="13.5" customHeight="1">
      <c r="A1643" s="286"/>
      <c r="B1643" s="233" t="s">
        <v>209</v>
      </c>
      <c r="C1643" s="235">
        <v>2</v>
      </c>
    </row>
    <row r="1644" spans="1:3" ht="13.5" customHeight="1" thickBot="1">
      <c r="A1644" s="287"/>
      <c r="B1644" s="236" t="s">
        <v>210</v>
      </c>
      <c r="C1644" s="254">
        <v>174762</v>
      </c>
    </row>
    <row r="1647" ht="15.75">
      <c r="A1647" t="s">
        <v>171</v>
      </c>
    </row>
    <row r="1649" spans="1:7" ht="18" customHeight="1" thickBot="1">
      <c r="A1649" s="291" t="s">
        <v>99</v>
      </c>
      <c r="B1649" s="292"/>
      <c r="C1649" s="292"/>
      <c r="D1649" s="292"/>
      <c r="E1649" s="292"/>
      <c r="F1649" s="292"/>
      <c r="G1649" s="292"/>
    </row>
    <row r="1650" spans="1:7" ht="13.5" customHeight="1">
      <c r="A1650" s="165"/>
      <c r="B1650" s="311" t="s">
        <v>211</v>
      </c>
      <c r="C1650" s="312"/>
      <c r="D1650" s="312"/>
      <c r="E1650" s="312"/>
      <c r="F1650" s="312"/>
      <c r="G1650" s="297"/>
    </row>
    <row r="1651" spans="1:7" ht="15" customHeight="1">
      <c r="A1651" s="167"/>
      <c r="B1651" s="313" t="s">
        <v>178</v>
      </c>
      <c r="C1651" s="314"/>
      <c r="D1651" s="315" t="s">
        <v>179</v>
      </c>
      <c r="E1651" s="314"/>
      <c r="F1651" s="316" t="s">
        <v>186</v>
      </c>
      <c r="G1651" s="317"/>
    </row>
    <row r="1652" spans="1:7" ht="15" customHeight="1" thickBot="1">
      <c r="A1652" s="168"/>
      <c r="B1652" s="255" t="s">
        <v>177</v>
      </c>
      <c r="C1652" s="256" t="s">
        <v>181</v>
      </c>
      <c r="D1652" s="256" t="s">
        <v>177</v>
      </c>
      <c r="E1652" s="256" t="s">
        <v>181</v>
      </c>
      <c r="F1652" s="256" t="s">
        <v>177</v>
      </c>
      <c r="G1652" s="257" t="s">
        <v>181</v>
      </c>
    </row>
    <row r="1653" spans="1:7" ht="90.75" customHeight="1" thickBot="1">
      <c r="A1653" s="258" t="s">
        <v>385</v>
      </c>
      <c r="B1653" s="274">
        <v>42858899.99923673</v>
      </c>
      <c r="C1653" s="260">
        <v>0.9999999999999968</v>
      </c>
      <c r="D1653" s="275">
        <v>1.4156103134155273E-07</v>
      </c>
      <c r="E1653" s="276">
        <v>3.3029553101939923E-15</v>
      </c>
      <c r="F1653" s="275">
        <v>42858899.999236874</v>
      </c>
      <c r="G1653" s="262">
        <v>1</v>
      </c>
    </row>
    <row r="1654" spans="1:7" ht="24.75" customHeight="1">
      <c r="A1654" s="301" t="s">
        <v>220</v>
      </c>
      <c r="B1654" s="292"/>
      <c r="C1654" s="292"/>
      <c r="D1654" s="292"/>
      <c r="E1654" s="292"/>
      <c r="F1654" s="292"/>
      <c r="G1654" s="292"/>
    </row>
    <row r="1656" spans="1:6" ht="28.5" customHeight="1" thickBot="1">
      <c r="A1656" s="291" t="s">
        <v>114</v>
      </c>
      <c r="B1656" s="292"/>
      <c r="C1656" s="292"/>
      <c r="D1656" s="292"/>
      <c r="E1656" s="292"/>
      <c r="F1656" s="292"/>
    </row>
    <row r="1657" spans="1:6" ht="48.75" customHeight="1" thickBot="1">
      <c r="A1657" s="169"/>
      <c r="B1657" s="166"/>
      <c r="C1657" s="154"/>
      <c r="D1657" s="302" t="s">
        <v>175</v>
      </c>
      <c r="E1657" s="303"/>
      <c r="F1657" s="304" t="s">
        <v>186</v>
      </c>
    </row>
    <row r="1658" spans="1:6" ht="48.75" customHeight="1" thickBot="1">
      <c r="A1658" s="156"/>
      <c r="B1658" s="153"/>
      <c r="C1658" s="170"/>
      <c r="D1658" s="255" t="s">
        <v>191</v>
      </c>
      <c r="E1658" s="256" t="s">
        <v>192</v>
      </c>
      <c r="F1658" s="305"/>
    </row>
    <row r="1659" spans="1:6" ht="13.5" customHeight="1">
      <c r="A1659" s="306" t="s">
        <v>302</v>
      </c>
      <c r="B1659" s="308" t="s">
        <v>303</v>
      </c>
      <c r="C1659" s="241" t="s">
        <v>214</v>
      </c>
      <c r="D1659" s="242">
        <v>1435884</v>
      </c>
      <c r="E1659" s="243">
        <v>2231339</v>
      </c>
      <c r="F1659" s="244">
        <v>3667223</v>
      </c>
    </row>
    <row r="1660" spans="1:6" ht="48" customHeight="1">
      <c r="A1660" s="286"/>
      <c r="B1660" s="309"/>
      <c r="C1660" s="263" t="s">
        <v>304</v>
      </c>
      <c r="D1660" s="264">
        <v>0.39154531916930063</v>
      </c>
      <c r="E1660" s="265">
        <v>0.6084546808306994</v>
      </c>
      <c r="F1660" s="266">
        <v>1</v>
      </c>
    </row>
    <row r="1661" spans="1:6" ht="13.5" customHeight="1">
      <c r="A1661" s="286"/>
      <c r="B1661" s="310" t="s">
        <v>305</v>
      </c>
      <c r="C1661" s="267" t="s">
        <v>214</v>
      </c>
      <c r="D1661" s="268">
        <v>11752734</v>
      </c>
      <c r="E1661" s="269">
        <v>11280097</v>
      </c>
      <c r="F1661" s="270">
        <v>23032831</v>
      </c>
    </row>
    <row r="1662" spans="1:6" ht="48" customHeight="1">
      <c r="A1662" s="286"/>
      <c r="B1662" s="309"/>
      <c r="C1662" s="263" t="s">
        <v>304</v>
      </c>
      <c r="D1662" s="264">
        <v>0.5102600718079336</v>
      </c>
      <c r="E1662" s="265">
        <v>0.48973992819206635</v>
      </c>
      <c r="F1662" s="266">
        <v>1</v>
      </c>
    </row>
    <row r="1663" spans="1:6" ht="13.5" customHeight="1">
      <c r="A1663" s="286"/>
      <c r="B1663" s="310" t="s">
        <v>306</v>
      </c>
      <c r="C1663" s="267" t="s">
        <v>214</v>
      </c>
      <c r="D1663" s="268">
        <v>10514628</v>
      </c>
      <c r="E1663" s="269">
        <v>5644219</v>
      </c>
      <c r="F1663" s="270">
        <v>16158847</v>
      </c>
    </row>
    <row r="1664" spans="1:6" ht="48" customHeight="1">
      <c r="A1664" s="307"/>
      <c r="B1664" s="309"/>
      <c r="C1664" s="263" t="s">
        <v>304</v>
      </c>
      <c r="D1664" s="264">
        <v>0.650704100360626</v>
      </c>
      <c r="E1664" s="265">
        <v>0.349295899639374</v>
      </c>
      <c r="F1664" s="266">
        <v>1</v>
      </c>
    </row>
    <row r="1665" spans="1:6" ht="13.5" customHeight="1" thickBot="1">
      <c r="A1665" s="299" t="s">
        <v>186</v>
      </c>
      <c r="B1665" s="300"/>
      <c r="C1665" s="267" t="s">
        <v>214</v>
      </c>
      <c r="D1665" s="268">
        <v>23703246</v>
      </c>
      <c r="E1665" s="269">
        <v>19155655</v>
      </c>
      <c r="F1665" s="270">
        <v>42858901</v>
      </c>
    </row>
    <row r="1666" spans="1:6" ht="48" customHeight="1" thickBot="1">
      <c r="A1666" s="287"/>
      <c r="B1666" s="294"/>
      <c r="C1666" s="236" t="s">
        <v>304</v>
      </c>
      <c r="D1666" s="271">
        <v>0.5530530519203001</v>
      </c>
      <c r="E1666" s="272">
        <v>0.4469469480796999</v>
      </c>
      <c r="F1666" s="273">
        <v>1</v>
      </c>
    </row>
    <row r="1669" ht="15.75">
      <c r="A1669" t="s">
        <v>388</v>
      </c>
    </row>
    <row r="1672" ht="16.5">
      <c r="A1672" t="s">
        <v>98</v>
      </c>
    </row>
    <row r="1674" spans="1:3" ht="18" customHeight="1" thickBot="1">
      <c r="A1674" s="295" t="s">
        <v>90</v>
      </c>
      <c r="B1674" s="294"/>
      <c r="C1674" s="294"/>
    </row>
    <row r="1675" spans="1:3" ht="13.5" customHeight="1">
      <c r="A1675" s="296" t="s">
        <v>145</v>
      </c>
      <c r="B1675" s="297"/>
      <c r="C1675" s="231" t="s">
        <v>389</v>
      </c>
    </row>
    <row r="1676" spans="1:3" ht="13.5" customHeight="1">
      <c r="A1676" s="288" t="s">
        <v>147</v>
      </c>
      <c r="B1676" s="289"/>
      <c r="C1676" s="232" t="s">
        <v>148</v>
      </c>
    </row>
    <row r="1677" spans="1:3" ht="58.5" customHeight="1">
      <c r="A1677" s="298" t="s">
        <v>149</v>
      </c>
      <c r="B1677" s="233" t="s">
        <v>150</v>
      </c>
      <c r="C1677" s="234" t="s">
        <v>151</v>
      </c>
    </row>
    <row r="1678" spans="1:3" ht="13.5" customHeight="1">
      <c r="A1678" s="286"/>
      <c r="B1678" s="233" t="s">
        <v>152</v>
      </c>
      <c r="C1678" s="232" t="s">
        <v>153</v>
      </c>
    </row>
    <row r="1679" spans="1:3" ht="13.5" customHeight="1">
      <c r="A1679" s="286"/>
      <c r="B1679" s="233" t="s">
        <v>154</v>
      </c>
      <c r="C1679" s="232" t="s">
        <v>155</v>
      </c>
    </row>
    <row r="1680" spans="1:3" ht="13.5" customHeight="1">
      <c r="A1680" s="286"/>
      <c r="B1680" s="233" t="s">
        <v>156</v>
      </c>
      <c r="C1680" s="232" t="s">
        <v>157</v>
      </c>
    </row>
    <row r="1681" spans="1:3" ht="13.5" customHeight="1">
      <c r="A1681" s="286"/>
      <c r="B1681" s="233" t="s">
        <v>158</v>
      </c>
      <c r="C1681" s="232" t="s">
        <v>157</v>
      </c>
    </row>
    <row r="1682" spans="1:3" ht="24" customHeight="1">
      <c r="A1682" s="286"/>
      <c r="B1682" s="233" t="s">
        <v>159</v>
      </c>
      <c r="C1682" s="235">
        <v>9427</v>
      </c>
    </row>
    <row r="1683" spans="1:3" ht="24" customHeight="1">
      <c r="A1683" s="298" t="s">
        <v>160</v>
      </c>
      <c r="B1683" s="233" t="s">
        <v>161</v>
      </c>
      <c r="C1683" s="232" t="s">
        <v>162</v>
      </c>
    </row>
    <row r="1684" spans="1:3" ht="48" customHeight="1">
      <c r="A1684" s="286"/>
      <c r="B1684" s="233" t="s">
        <v>163</v>
      </c>
      <c r="C1684" s="232" t="s">
        <v>206</v>
      </c>
    </row>
    <row r="1685" spans="1:3" ht="58.5" customHeight="1">
      <c r="A1685" s="288" t="s">
        <v>165</v>
      </c>
      <c r="B1685" s="289"/>
      <c r="C1685" s="232" t="s">
        <v>390</v>
      </c>
    </row>
    <row r="1686" spans="1:3" ht="13.5" customHeight="1" thickBot="1">
      <c r="A1686" s="290" t="s">
        <v>167</v>
      </c>
      <c r="B1686" s="233" t="s">
        <v>168</v>
      </c>
      <c r="C1686" s="234" t="s">
        <v>296</v>
      </c>
    </row>
    <row r="1687" spans="1:3" ht="13.5" customHeight="1">
      <c r="A1687" s="286"/>
      <c r="B1687" s="233" t="s">
        <v>170</v>
      </c>
      <c r="C1687" s="234" t="s">
        <v>391</v>
      </c>
    </row>
    <row r="1688" spans="1:3" ht="13.5" customHeight="1">
      <c r="A1688" s="286"/>
      <c r="B1688" s="233" t="s">
        <v>209</v>
      </c>
      <c r="C1688" s="235">
        <v>2</v>
      </c>
    </row>
    <row r="1689" spans="1:3" ht="13.5" customHeight="1" thickBot="1">
      <c r="A1689" s="287"/>
      <c r="B1689" s="236" t="s">
        <v>210</v>
      </c>
      <c r="C1689" s="254">
        <v>174762</v>
      </c>
    </row>
    <row r="1692" ht="15.75">
      <c r="A1692" t="s">
        <v>171</v>
      </c>
    </row>
    <row r="1694" spans="1:7" ht="18" customHeight="1" thickBot="1">
      <c r="A1694" s="291" t="s">
        <v>99</v>
      </c>
      <c r="B1694" s="292"/>
      <c r="C1694" s="292"/>
      <c r="D1694" s="292"/>
      <c r="E1694" s="292"/>
      <c r="F1694" s="292"/>
      <c r="G1694" s="292"/>
    </row>
    <row r="1695" spans="1:7" ht="13.5" customHeight="1">
      <c r="A1695" s="165"/>
      <c r="B1695" s="311" t="s">
        <v>211</v>
      </c>
      <c r="C1695" s="312"/>
      <c r="D1695" s="312"/>
      <c r="E1695" s="312"/>
      <c r="F1695" s="312"/>
      <c r="G1695" s="297"/>
    </row>
    <row r="1696" spans="1:7" ht="15" customHeight="1">
      <c r="A1696" s="167"/>
      <c r="B1696" s="313" t="s">
        <v>178</v>
      </c>
      <c r="C1696" s="314"/>
      <c r="D1696" s="315" t="s">
        <v>179</v>
      </c>
      <c r="E1696" s="314"/>
      <c r="F1696" s="316" t="s">
        <v>186</v>
      </c>
      <c r="G1696" s="317"/>
    </row>
    <row r="1697" spans="1:7" ht="15" customHeight="1" thickBot="1">
      <c r="A1697" s="168"/>
      <c r="B1697" s="255" t="s">
        <v>177</v>
      </c>
      <c r="C1697" s="256" t="s">
        <v>181</v>
      </c>
      <c r="D1697" s="256" t="s">
        <v>177</v>
      </c>
      <c r="E1697" s="256" t="s">
        <v>181</v>
      </c>
      <c r="F1697" s="256" t="s">
        <v>177</v>
      </c>
      <c r="G1697" s="257" t="s">
        <v>181</v>
      </c>
    </row>
    <row r="1698" spans="1:7" ht="79.5" customHeight="1" thickBot="1">
      <c r="A1698" s="258" t="s">
        <v>392</v>
      </c>
      <c r="B1698" s="259">
        <v>9427</v>
      </c>
      <c r="C1698" s="260">
        <v>1</v>
      </c>
      <c r="D1698" s="261">
        <v>0</v>
      </c>
      <c r="E1698" s="260">
        <v>0</v>
      </c>
      <c r="F1698" s="261">
        <v>9427</v>
      </c>
      <c r="G1698" s="262">
        <v>1</v>
      </c>
    </row>
    <row r="1700" spans="1:6" ht="28.5" customHeight="1" thickBot="1">
      <c r="A1700" s="291" t="s">
        <v>115</v>
      </c>
      <c r="B1700" s="292"/>
      <c r="C1700" s="292"/>
      <c r="D1700" s="292"/>
      <c r="E1700" s="292"/>
      <c r="F1700" s="292"/>
    </row>
    <row r="1701" spans="1:6" ht="48.75" customHeight="1" thickBot="1">
      <c r="A1701" s="169"/>
      <c r="B1701" s="166"/>
      <c r="C1701" s="154"/>
      <c r="D1701" s="302" t="s">
        <v>175</v>
      </c>
      <c r="E1701" s="303"/>
      <c r="F1701" s="304" t="s">
        <v>186</v>
      </c>
    </row>
    <row r="1702" spans="1:6" ht="48.75" customHeight="1" thickBot="1">
      <c r="A1702" s="156"/>
      <c r="B1702" s="153"/>
      <c r="C1702" s="170"/>
      <c r="D1702" s="255" t="s">
        <v>191</v>
      </c>
      <c r="E1702" s="256" t="s">
        <v>192</v>
      </c>
      <c r="F1702" s="305"/>
    </row>
    <row r="1703" spans="1:6" ht="13.5" customHeight="1">
      <c r="A1703" s="306" t="s">
        <v>314</v>
      </c>
      <c r="B1703" s="308" t="s">
        <v>315</v>
      </c>
      <c r="C1703" s="241" t="s">
        <v>214</v>
      </c>
      <c r="D1703" s="242">
        <v>3143</v>
      </c>
      <c r="E1703" s="243">
        <v>1293</v>
      </c>
      <c r="F1703" s="244">
        <v>4436</v>
      </c>
    </row>
    <row r="1704" spans="1:6" ht="33.75" customHeight="1">
      <c r="A1704" s="286"/>
      <c r="B1704" s="309"/>
      <c r="C1704" s="263" t="s">
        <v>316</v>
      </c>
      <c r="D1704" s="264">
        <v>0.7085211902614968</v>
      </c>
      <c r="E1704" s="265">
        <v>0.29147880973850315</v>
      </c>
      <c r="F1704" s="266">
        <v>1</v>
      </c>
    </row>
    <row r="1705" spans="1:6" ht="13.5" customHeight="1">
      <c r="A1705" s="286"/>
      <c r="B1705" s="310" t="s">
        <v>317</v>
      </c>
      <c r="C1705" s="267" t="s">
        <v>214</v>
      </c>
      <c r="D1705" s="268">
        <v>2476</v>
      </c>
      <c r="E1705" s="269">
        <v>2515</v>
      </c>
      <c r="F1705" s="270">
        <v>4991</v>
      </c>
    </row>
    <row r="1706" spans="1:6" ht="33.75" customHeight="1">
      <c r="A1706" s="307"/>
      <c r="B1706" s="309"/>
      <c r="C1706" s="263" t="s">
        <v>316</v>
      </c>
      <c r="D1706" s="264">
        <v>0.4960929673412142</v>
      </c>
      <c r="E1706" s="265">
        <v>0.5039070326587858</v>
      </c>
      <c r="F1706" s="266">
        <v>1</v>
      </c>
    </row>
    <row r="1707" spans="1:6" ht="13.5" customHeight="1" thickBot="1">
      <c r="A1707" s="299" t="s">
        <v>186</v>
      </c>
      <c r="B1707" s="300"/>
      <c r="C1707" s="267" t="s">
        <v>214</v>
      </c>
      <c r="D1707" s="268">
        <v>5619</v>
      </c>
      <c r="E1707" s="269">
        <v>3808</v>
      </c>
      <c r="F1707" s="270">
        <v>9427</v>
      </c>
    </row>
    <row r="1708" spans="1:6" ht="33.75" customHeight="1" thickBot="1">
      <c r="A1708" s="287"/>
      <c r="B1708" s="294"/>
      <c r="C1708" s="236" t="s">
        <v>316</v>
      </c>
      <c r="D1708" s="271">
        <v>0.5960538877691737</v>
      </c>
      <c r="E1708" s="272">
        <v>0.4039461122308263</v>
      </c>
      <c r="F1708" s="273">
        <v>1</v>
      </c>
    </row>
    <row r="1711" ht="15.75">
      <c r="A1711" t="s">
        <v>393</v>
      </c>
    </row>
    <row r="1714" ht="16.5">
      <c r="A1714" t="s">
        <v>98</v>
      </c>
    </row>
    <row r="1716" spans="1:3" ht="18" customHeight="1" thickBot="1">
      <c r="A1716" s="295" t="s">
        <v>90</v>
      </c>
      <c r="B1716" s="294"/>
      <c r="C1716" s="294"/>
    </row>
    <row r="1717" spans="1:3" ht="13.5" customHeight="1">
      <c r="A1717" s="296" t="s">
        <v>145</v>
      </c>
      <c r="B1717" s="297"/>
      <c r="C1717" s="231" t="s">
        <v>394</v>
      </c>
    </row>
    <row r="1718" spans="1:3" ht="13.5" customHeight="1">
      <c r="A1718" s="288" t="s">
        <v>147</v>
      </c>
      <c r="B1718" s="289"/>
      <c r="C1718" s="232" t="s">
        <v>148</v>
      </c>
    </row>
    <row r="1719" spans="1:3" ht="58.5" customHeight="1">
      <c r="A1719" s="298" t="s">
        <v>149</v>
      </c>
      <c r="B1719" s="233" t="s">
        <v>150</v>
      </c>
      <c r="C1719" s="234" t="s">
        <v>151</v>
      </c>
    </row>
    <row r="1720" spans="1:3" ht="13.5" customHeight="1">
      <c r="A1720" s="286"/>
      <c r="B1720" s="233" t="s">
        <v>152</v>
      </c>
      <c r="C1720" s="232" t="s">
        <v>153</v>
      </c>
    </row>
    <row r="1721" spans="1:3" ht="13.5" customHeight="1">
      <c r="A1721" s="286"/>
      <c r="B1721" s="233" t="s">
        <v>154</v>
      </c>
      <c r="C1721" s="232" t="s">
        <v>155</v>
      </c>
    </row>
    <row r="1722" spans="1:3" ht="24" customHeight="1">
      <c r="A1722" s="286"/>
      <c r="B1722" s="233" t="s">
        <v>156</v>
      </c>
      <c r="C1722" s="232" t="s">
        <v>201</v>
      </c>
    </row>
    <row r="1723" spans="1:3" ht="13.5" customHeight="1">
      <c r="A1723" s="286"/>
      <c r="B1723" s="233" t="s">
        <v>158</v>
      </c>
      <c r="C1723" s="232" t="s">
        <v>157</v>
      </c>
    </row>
    <row r="1724" spans="1:3" ht="24" customHeight="1">
      <c r="A1724" s="286"/>
      <c r="B1724" s="233" t="s">
        <v>159</v>
      </c>
      <c r="C1724" s="235">
        <v>9427</v>
      </c>
    </row>
    <row r="1725" spans="1:3" ht="24" customHeight="1">
      <c r="A1725" s="298" t="s">
        <v>160</v>
      </c>
      <c r="B1725" s="233" t="s">
        <v>161</v>
      </c>
      <c r="C1725" s="232" t="s">
        <v>162</v>
      </c>
    </row>
    <row r="1726" spans="1:3" ht="48" customHeight="1">
      <c r="A1726" s="286"/>
      <c r="B1726" s="233" t="s">
        <v>163</v>
      </c>
      <c r="C1726" s="232" t="s">
        <v>206</v>
      </c>
    </row>
    <row r="1727" spans="1:3" ht="58.5" customHeight="1">
      <c r="A1727" s="288" t="s">
        <v>165</v>
      </c>
      <c r="B1727" s="289"/>
      <c r="C1727" s="232" t="s">
        <v>390</v>
      </c>
    </row>
    <row r="1728" spans="1:3" ht="13.5" customHeight="1" thickBot="1">
      <c r="A1728" s="290" t="s">
        <v>167</v>
      </c>
      <c r="B1728" s="233" t="s">
        <v>168</v>
      </c>
      <c r="C1728" s="234" t="s">
        <v>309</v>
      </c>
    </row>
    <row r="1729" spans="1:3" ht="13.5" customHeight="1">
      <c r="A1729" s="286"/>
      <c r="B1729" s="233" t="s">
        <v>170</v>
      </c>
      <c r="C1729" s="234" t="s">
        <v>395</v>
      </c>
    </row>
    <row r="1730" spans="1:3" ht="13.5" customHeight="1">
      <c r="A1730" s="286"/>
      <c r="B1730" s="233" t="s">
        <v>209</v>
      </c>
      <c r="C1730" s="235">
        <v>2</v>
      </c>
    </row>
    <row r="1731" spans="1:3" ht="13.5" customHeight="1" thickBot="1">
      <c r="A1731" s="287"/>
      <c r="B1731" s="236" t="s">
        <v>210</v>
      </c>
      <c r="C1731" s="254">
        <v>174762</v>
      </c>
    </row>
    <row r="1734" ht="15.75">
      <c r="A1734" t="s">
        <v>171</v>
      </c>
    </row>
    <row r="1736" spans="1:7" ht="18" customHeight="1" thickBot="1">
      <c r="A1736" s="291" t="s">
        <v>99</v>
      </c>
      <c r="B1736" s="292"/>
      <c r="C1736" s="292"/>
      <c r="D1736" s="292"/>
      <c r="E1736" s="292"/>
      <c r="F1736" s="292"/>
      <c r="G1736" s="292"/>
    </row>
    <row r="1737" spans="1:7" ht="13.5" customHeight="1">
      <c r="A1737" s="165"/>
      <c r="B1737" s="311" t="s">
        <v>211</v>
      </c>
      <c r="C1737" s="312"/>
      <c r="D1737" s="312"/>
      <c r="E1737" s="312"/>
      <c r="F1737" s="312"/>
      <c r="G1737" s="297"/>
    </row>
    <row r="1738" spans="1:7" ht="15" customHeight="1">
      <c r="A1738" s="167"/>
      <c r="B1738" s="313" t="s">
        <v>178</v>
      </c>
      <c r="C1738" s="314"/>
      <c r="D1738" s="315" t="s">
        <v>179</v>
      </c>
      <c r="E1738" s="314"/>
      <c r="F1738" s="316" t="s">
        <v>186</v>
      </c>
      <c r="G1738" s="317"/>
    </row>
    <row r="1739" spans="1:7" ht="15" customHeight="1" thickBot="1">
      <c r="A1739" s="168"/>
      <c r="B1739" s="255" t="s">
        <v>177</v>
      </c>
      <c r="C1739" s="256" t="s">
        <v>181</v>
      </c>
      <c r="D1739" s="256" t="s">
        <v>177</v>
      </c>
      <c r="E1739" s="256" t="s">
        <v>181</v>
      </c>
      <c r="F1739" s="256" t="s">
        <v>177</v>
      </c>
      <c r="G1739" s="257" t="s">
        <v>181</v>
      </c>
    </row>
    <row r="1740" spans="1:7" ht="79.5" customHeight="1" thickBot="1">
      <c r="A1740" s="258" t="s">
        <v>392</v>
      </c>
      <c r="B1740" s="274">
        <v>42858899.99923675</v>
      </c>
      <c r="C1740" s="260">
        <v>0.999999999999997</v>
      </c>
      <c r="D1740" s="275">
        <v>1.2665987014770508E-07</v>
      </c>
      <c r="E1740" s="276">
        <v>2.9552758038577828E-15</v>
      </c>
      <c r="F1740" s="275">
        <v>42858899.999236874</v>
      </c>
      <c r="G1740" s="262">
        <v>1</v>
      </c>
    </row>
    <row r="1741" spans="1:7" ht="24.75" customHeight="1">
      <c r="A1741" s="301" t="s">
        <v>220</v>
      </c>
      <c r="B1741" s="292"/>
      <c r="C1741" s="292"/>
      <c r="D1741" s="292"/>
      <c r="E1741" s="292"/>
      <c r="F1741" s="292"/>
      <c r="G1741" s="292"/>
    </row>
    <row r="1743" spans="1:6" ht="28.5" customHeight="1" thickBot="1">
      <c r="A1743" s="291" t="s">
        <v>115</v>
      </c>
      <c r="B1743" s="292"/>
      <c r="C1743" s="292"/>
      <c r="D1743" s="292"/>
      <c r="E1743" s="292"/>
      <c r="F1743" s="292"/>
    </row>
    <row r="1744" spans="1:6" ht="48.75" customHeight="1" thickBot="1">
      <c r="A1744" s="169"/>
      <c r="B1744" s="166"/>
      <c r="C1744" s="154"/>
      <c r="D1744" s="302" t="s">
        <v>175</v>
      </c>
      <c r="E1744" s="303"/>
      <c r="F1744" s="304" t="s">
        <v>186</v>
      </c>
    </row>
    <row r="1745" spans="1:6" ht="48.75" customHeight="1" thickBot="1">
      <c r="A1745" s="156"/>
      <c r="B1745" s="153"/>
      <c r="C1745" s="170"/>
      <c r="D1745" s="255" t="s">
        <v>191</v>
      </c>
      <c r="E1745" s="256" t="s">
        <v>192</v>
      </c>
      <c r="F1745" s="305"/>
    </row>
    <row r="1746" spans="1:6" ht="13.5" customHeight="1">
      <c r="A1746" s="306" t="s">
        <v>314</v>
      </c>
      <c r="B1746" s="308" t="s">
        <v>315</v>
      </c>
      <c r="C1746" s="241" t="s">
        <v>214</v>
      </c>
      <c r="D1746" s="242">
        <v>11632417</v>
      </c>
      <c r="E1746" s="243">
        <v>5730732</v>
      </c>
      <c r="F1746" s="244">
        <v>17363149</v>
      </c>
    </row>
    <row r="1747" spans="1:6" ht="33.75" customHeight="1">
      <c r="A1747" s="286"/>
      <c r="B1747" s="309"/>
      <c r="C1747" s="263" t="s">
        <v>316</v>
      </c>
      <c r="D1747" s="264">
        <v>0.669948579027917</v>
      </c>
      <c r="E1747" s="265">
        <v>0.33005142097208284</v>
      </c>
      <c r="F1747" s="266">
        <v>1</v>
      </c>
    </row>
    <row r="1748" spans="1:6" ht="13.5" customHeight="1">
      <c r="A1748" s="286"/>
      <c r="B1748" s="310" t="s">
        <v>317</v>
      </c>
      <c r="C1748" s="267" t="s">
        <v>214</v>
      </c>
      <c r="D1748" s="268">
        <v>12070827</v>
      </c>
      <c r="E1748" s="269">
        <v>13424923</v>
      </c>
      <c r="F1748" s="270">
        <v>25495750</v>
      </c>
    </row>
    <row r="1749" spans="1:6" ht="33.75" customHeight="1">
      <c r="A1749" s="307"/>
      <c r="B1749" s="309"/>
      <c r="C1749" s="263" t="s">
        <v>316</v>
      </c>
      <c r="D1749" s="264">
        <v>0.4734446721512409</v>
      </c>
      <c r="E1749" s="265">
        <v>0.5265553278487591</v>
      </c>
      <c r="F1749" s="266">
        <v>1</v>
      </c>
    </row>
    <row r="1750" spans="1:6" ht="13.5" customHeight="1" thickBot="1">
      <c r="A1750" s="299" t="s">
        <v>186</v>
      </c>
      <c r="B1750" s="300"/>
      <c r="C1750" s="267" t="s">
        <v>214</v>
      </c>
      <c r="D1750" s="268">
        <v>23703244</v>
      </c>
      <c r="E1750" s="269">
        <v>19155655</v>
      </c>
      <c r="F1750" s="270">
        <v>42858899</v>
      </c>
    </row>
    <row r="1751" spans="1:6" ht="33.75" customHeight="1" thickBot="1">
      <c r="A1751" s="287"/>
      <c r="B1751" s="294"/>
      <c r="C1751" s="236" t="s">
        <v>316</v>
      </c>
      <c r="D1751" s="271">
        <v>0.5530530310636305</v>
      </c>
      <c r="E1751" s="272">
        <v>0.44694696893636954</v>
      </c>
      <c r="F1751" s="273">
        <v>1</v>
      </c>
    </row>
    <row r="1754" ht="15.75">
      <c r="A1754" t="s">
        <v>396</v>
      </c>
    </row>
    <row r="1757" ht="16.5">
      <c r="A1757" t="s">
        <v>98</v>
      </c>
    </row>
    <row r="1759" spans="1:3" ht="18" customHeight="1" thickBot="1">
      <c r="A1759" s="295" t="s">
        <v>90</v>
      </c>
      <c r="B1759" s="294"/>
      <c r="C1759" s="294"/>
    </row>
    <row r="1760" spans="1:3" ht="13.5" customHeight="1">
      <c r="A1760" s="296" t="s">
        <v>145</v>
      </c>
      <c r="B1760" s="297"/>
      <c r="C1760" s="231" t="s">
        <v>397</v>
      </c>
    </row>
    <row r="1761" spans="1:3" ht="13.5" customHeight="1">
      <c r="A1761" s="288" t="s">
        <v>147</v>
      </c>
      <c r="B1761" s="289"/>
      <c r="C1761" s="232" t="s">
        <v>148</v>
      </c>
    </row>
    <row r="1762" spans="1:3" ht="58.5" customHeight="1">
      <c r="A1762" s="298" t="s">
        <v>149</v>
      </c>
      <c r="B1762" s="233" t="s">
        <v>150</v>
      </c>
      <c r="C1762" s="234" t="s">
        <v>151</v>
      </c>
    </row>
    <row r="1763" spans="1:3" ht="13.5" customHeight="1">
      <c r="A1763" s="286"/>
      <c r="B1763" s="233" t="s">
        <v>152</v>
      </c>
      <c r="C1763" s="232" t="s">
        <v>153</v>
      </c>
    </row>
    <row r="1764" spans="1:3" ht="13.5" customHeight="1">
      <c r="A1764" s="286"/>
      <c r="B1764" s="233" t="s">
        <v>154</v>
      </c>
      <c r="C1764" s="232" t="s">
        <v>155</v>
      </c>
    </row>
    <row r="1765" spans="1:3" ht="13.5" customHeight="1">
      <c r="A1765" s="286"/>
      <c r="B1765" s="233" t="s">
        <v>156</v>
      </c>
      <c r="C1765" s="232" t="s">
        <v>157</v>
      </c>
    </row>
    <row r="1766" spans="1:3" ht="13.5" customHeight="1">
      <c r="A1766" s="286"/>
      <c r="B1766" s="233" t="s">
        <v>158</v>
      </c>
      <c r="C1766" s="232" t="s">
        <v>157</v>
      </c>
    </row>
    <row r="1767" spans="1:3" ht="24" customHeight="1">
      <c r="A1767" s="286"/>
      <c r="B1767" s="233" t="s">
        <v>159</v>
      </c>
      <c r="C1767" s="235">
        <v>9427</v>
      </c>
    </row>
    <row r="1768" spans="1:3" ht="24" customHeight="1">
      <c r="A1768" s="298" t="s">
        <v>160</v>
      </c>
      <c r="B1768" s="233" t="s">
        <v>161</v>
      </c>
      <c r="C1768" s="232" t="s">
        <v>162</v>
      </c>
    </row>
    <row r="1769" spans="1:3" ht="48" customHeight="1">
      <c r="A1769" s="286"/>
      <c r="B1769" s="233" t="s">
        <v>163</v>
      </c>
      <c r="C1769" s="232" t="s">
        <v>206</v>
      </c>
    </row>
    <row r="1770" spans="1:3" ht="69" customHeight="1">
      <c r="A1770" s="288" t="s">
        <v>165</v>
      </c>
      <c r="B1770" s="289"/>
      <c r="C1770" s="232" t="s">
        <v>398</v>
      </c>
    </row>
    <row r="1771" spans="1:3" ht="13.5" customHeight="1" thickBot="1">
      <c r="A1771" s="290" t="s">
        <v>167</v>
      </c>
      <c r="B1771" s="233" t="s">
        <v>168</v>
      </c>
      <c r="C1771" s="234" t="s">
        <v>239</v>
      </c>
    </row>
    <row r="1772" spans="1:3" ht="13.5" customHeight="1">
      <c r="A1772" s="286"/>
      <c r="B1772" s="233" t="s">
        <v>170</v>
      </c>
      <c r="C1772" s="234" t="s">
        <v>224</v>
      </c>
    </row>
    <row r="1773" spans="1:3" ht="13.5" customHeight="1">
      <c r="A1773" s="286"/>
      <c r="B1773" s="233" t="s">
        <v>209</v>
      </c>
      <c r="C1773" s="235">
        <v>2</v>
      </c>
    </row>
    <row r="1774" spans="1:3" ht="13.5" customHeight="1" thickBot="1">
      <c r="A1774" s="287"/>
      <c r="B1774" s="236" t="s">
        <v>210</v>
      </c>
      <c r="C1774" s="254">
        <v>174762</v>
      </c>
    </row>
    <row r="1777" ht="15.75">
      <c r="A1777" t="s">
        <v>171</v>
      </c>
    </row>
    <row r="1779" spans="1:7" ht="18" customHeight="1" thickBot="1">
      <c r="A1779" s="291" t="s">
        <v>99</v>
      </c>
      <c r="B1779" s="292"/>
      <c r="C1779" s="292"/>
      <c r="D1779" s="292"/>
      <c r="E1779" s="292"/>
      <c r="F1779" s="292"/>
      <c r="G1779" s="292"/>
    </row>
    <row r="1780" spans="1:7" ht="13.5" customHeight="1">
      <c r="A1780" s="165"/>
      <c r="B1780" s="311" t="s">
        <v>211</v>
      </c>
      <c r="C1780" s="312"/>
      <c r="D1780" s="312"/>
      <c r="E1780" s="312"/>
      <c r="F1780" s="312"/>
      <c r="G1780" s="297"/>
    </row>
    <row r="1781" spans="1:7" ht="15" customHeight="1">
      <c r="A1781" s="167"/>
      <c r="B1781" s="313" t="s">
        <v>178</v>
      </c>
      <c r="C1781" s="314"/>
      <c r="D1781" s="315" t="s">
        <v>179</v>
      </c>
      <c r="E1781" s="314"/>
      <c r="F1781" s="316" t="s">
        <v>186</v>
      </c>
      <c r="G1781" s="317"/>
    </row>
    <row r="1782" spans="1:7" ht="15" customHeight="1" thickBot="1">
      <c r="A1782" s="168"/>
      <c r="B1782" s="255" t="s">
        <v>177</v>
      </c>
      <c r="C1782" s="256" t="s">
        <v>181</v>
      </c>
      <c r="D1782" s="256" t="s">
        <v>177</v>
      </c>
      <c r="E1782" s="256" t="s">
        <v>181</v>
      </c>
      <c r="F1782" s="256" t="s">
        <v>177</v>
      </c>
      <c r="G1782" s="257" t="s">
        <v>181</v>
      </c>
    </row>
    <row r="1783" spans="1:7" ht="79.5" customHeight="1" thickBot="1">
      <c r="A1783" s="258" t="s">
        <v>399</v>
      </c>
      <c r="B1783" s="259">
        <v>9424</v>
      </c>
      <c r="C1783" s="260">
        <v>0.9996817651426753</v>
      </c>
      <c r="D1783" s="261">
        <v>3</v>
      </c>
      <c r="E1783" s="260">
        <v>0.0003182348573247056</v>
      </c>
      <c r="F1783" s="261">
        <v>9427</v>
      </c>
      <c r="G1783" s="262">
        <v>1</v>
      </c>
    </row>
    <row r="1785" spans="1:6" ht="28.5" customHeight="1" thickBot="1">
      <c r="A1785" s="291" t="s">
        <v>116</v>
      </c>
      <c r="B1785" s="292"/>
      <c r="C1785" s="292"/>
      <c r="D1785" s="292"/>
      <c r="E1785" s="292"/>
      <c r="F1785" s="292"/>
    </row>
    <row r="1786" spans="1:6" ht="48.75" customHeight="1" thickBot="1">
      <c r="A1786" s="169"/>
      <c r="B1786" s="166"/>
      <c r="C1786" s="154"/>
      <c r="D1786" s="302" t="s">
        <v>175</v>
      </c>
      <c r="E1786" s="303"/>
      <c r="F1786" s="304" t="s">
        <v>186</v>
      </c>
    </row>
    <row r="1787" spans="1:6" ht="48.75" customHeight="1" thickBot="1">
      <c r="A1787" s="156"/>
      <c r="B1787" s="153"/>
      <c r="C1787" s="170"/>
      <c r="D1787" s="255" t="s">
        <v>191</v>
      </c>
      <c r="E1787" s="256" t="s">
        <v>192</v>
      </c>
      <c r="F1787" s="305"/>
    </row>
    <row r="1788" spans="1:6" ht="13.5" customHeight="1">
      <c r="A1788" s="306" t="s">
        <v>325</v>
      </c>
      <c r="B1788" s="308" t="s">
        <v>326</v>
      </c>
      <c r="C1788" s="241" t="s">
        <v>214</v>
      </c>
      <c r="D1788" s="242">
        <v>3585</v>
      </c>
      <c r="E1788" s="243">
        <v>2669</v>
      </c>
      <c r="F1788" s="244">
        <v>6254</v>
      </c>
    </row>
    <row r="1789" spans="1:6" ht="33.75" customHeight="1">
      <c r="A1789" s="286"/>
      <c r="B1789" s="309"/>
      <c r="C1789" s="263" t="s">
        <v>327</v>
      </c>
      <c r="D1789" s="264">
        <v>0.5732331307962903</v>
      </c>
      <c r="E1789" s="265">
        <v>0.4267668692037096</v>
      </c>
      <c r="F1789" s="266">
        <v>1</v>
      </c>
    </row>
    <row r="1790" spans="1:6" ht="13.5" customHeight="1">
      <c r="A1790" s="286"/>
      <c r="B1790" s="310" t="s">
        <v>328</v>
      </c>
      <c r="C1790" s="267" t="s">
        <v>214</v>
      </c>
      <c r="D1790" s="268">
        <v>1228</v>
      </c>
      <c r="E1790" s="269">
        <v>422</v>
      </c>
      <c r="F1790" s="270">
        <v>1650</v>
      </c>
    </row>
    <row r="1791" spans="1:6" ht="33.75" customHeight="1">
      <c r="A1791" s="286"/>
      <c r="B1791" s="309"/>
      <c r="C1791" s="263" t="s">
        <v>327</v>
      </c>
      <c r="D1791" s="264">
        <v>0.7442424242424243</v>
      </c>
      <c r="E1791" s="265">
        <v>0.25575757575757574</v>
      </c>
      <c r="F1791" s="266">
        <v>1</v>
      </c>
    </row>
    <row r="1792" spans="1:6" ht="13.5" customHeight="1">
      <c r="A1792" s="286"/>
      <c r="B1792" s="310" t="s">
        <v>329</v>
      </c>
      <c r="C1792" s="267" t="s">
        <v>214</v>
      </c>
      <c r="D1792" s="268">
        <v>803</v>
      </c>
      <c r="E1792" s="269">
        <v>717</v>
      </c>
      <c r="F1792" s="270">
        <v>1520</v>
      </c>
    </row>
    <row r="1793" spans="1:6" ht="33.75" customHeight="1">
      <c r="A1793" s="307"/>
      <c r="B1793" s="309"/>
      <c r="C1793" s="263" t="s">
        <v>327</v>
      </c>
      <c r="D1793" s="264">
        <v>0.5282894736842105</v>
      </c>
      <c r="E1793" s="265">
        <v>0.47171052631578947</v>
      </c>
      <c r="F1793" s="266">
        <v>1</v>
      </c>
    </row>
    <row r="1794" spans="1:6" ht="13.5" customHeight="1" thickBot="1">
      <c r="A1794" s="299" t="s">
        <v>186</v>
      </c>
      <c r="B1794" s="300"/>
      <c r="C1794" s="267" t="s">
        <v>214</v>
      </c>
      <c r="D1794" s="268">
        <v>5616</v>
      </c>
      <c r="E1794" s="269">
        <v>3808</v>
      </c>
      <c r="F1794" s="270">
        <v>9424</v>
      </c>
    </row>
    <row r="1795" spans="1:6" ht="33.75" customHeight="1" thickBot="1">
      <c r="A1795" s="287"/>
      <c r="B1795" s="294"/>
      <c r="C1795" s="236" t="s">
        <v>327</v>
      </c>
      <c r="D1795" s="271">
        <v>0.5959252971137521</v>
      </c>
      <c r="E1795" s="272">
        <v>0.40407470288624786</v>
      </c>
      <c r="F1795" s="273">
        <v>1</v>
      </c>
    </row>
    <row r="1798" ht="15.75">
      <c r="A1798" t="s">
        <v>400</v>
      </c>
    </row>
    <row r="1801" ht="16.5">
      <c r="A1801" t="s">
        <v>98</v>
      </c>
    </row>
    <row r="1803" spans="1:3" ht="18" customHeight="1" thickBot="1">
      <c r="A1803" s="295" t="s">
        <v>90</v>
      </c>
      <c r="B1803" s="294"/>
      <c r="C1803" s="294"/>
    </row>
    <row r="1804" spans="1:3" ht="13.5" customHeight="1">
      <c r="A1804" s="296" t="s">
        <v>145</v>
      </c>
      <c r="B1804" s="297"/>
      <c r="C1804" s="231" t="s">
        <v>401</v>
      </c>
    </row>
    <row r="1805" spans="1:3" ht="13.5" customHeight="1">
      <c r="A1805" s="288" t="s">
        <v>147</v>
      </c>
      <c r="B1805" s="289"/>
      <c r="C1805" s="232" t="s">
        <v>148</v>
      </c>
    </row>
    <row r="1806" spans="1:3" ht="58.5" customHeight="1">
      <c r="A1806" s="298" t="s">
        <v>149</v>
      </c>
      <c r="B1806" s="233" t="s">
        <v>150</v>
      </c>
      <c r="C1806" s="234" t="s">
        <v>151</v>
      </c>
    </row>
    <row r="1807" spans="1:3" ht="13.5" customHeight="1">
      <c r="A1807" s="286"/>
      <c r="B1807" s="233" t="s">
        <v>152</v>
      </c>
      <c r="C1807" s="232" t="s">
        <v>153</v>
      </c>
    </row>
    <row r="1808" spans="1:3" ht="13.5" customHeight="1">
      <c r="A1808" s="286"/>
      <c r="B1808" s="233" t="s">
        <v>154</v>
      </c>
      <c r="C1808" s="232" t="s">
        <v>155</v>
      </c>
    </row>
    <row r="1809" spans="1:3" ht="24" customHeight="1">
      <c r="A1809" s="286"/>
      <c r="B1809" s="233" t="s">
        <v>156</v>
      </c>
      <c r="C1809" s="232" t="s">
        <v>201</v>
      </c>
    </row>
    <row r="1810" spans="1:3" ht="13.5" customHeight="1">
      <c r="A1810" s="286"/>
      <c r="B1810" s="233" t="s">
        <v>158</v>
      </c>
      <c r="C1810" s="232" t="s">
        <v>157</v>
      </c>
    </row>
    <row r="1811" spans="1:3" ht="24" customHeight="1">
      <c r="A1811" s="286"/>
      <c r="B1811" s="233" t="s">
        <v>159</v>
      </c>
      <c r="C1811" s="235">
        <v>9427</v>
      </c>
    </row>
    <row r="1812" spans="1:3" ht="24" customHeight="1">
      <c r="A1812" s="298" t="s">
        <v>160</v>
      </c>
      <c r="B1812" s="233" t="s">
        <v>161</v>
      </c>
      <c r="C1812" s="232" t="s">
        <v>162</v>
      </c>
    </row>
    <row r="1813" spans="1:3" ht="48" customHeight="1">
      <c r="A1813" s="286"/>
      <c r="B1813" s="233" t="s">
        <v>163</v>
      </c>
      <c r="C1813" s="232" t="s">
        <v>206</v>
      </c>
    </row>
    <row r="1814" spans="1:3" ht="69" customHeight="1">
      <c r="A1814" s="288" t="s">
        <v>165</v>
      </c>
      <c r="B1814" s="289"/>
      <c r="C1814" s="232" t="s">
        <v>398</v>
      </c>
    </row>
    <row r="1815" spans="1:3" ht="13.5" customHeight="1" thickBot="1">
      <c r="A1815" s="290" t="s">
        <v>167</v>
      </c>
      <c r="B1815" s="233" t="s">
        <v>168</v>
      </c>
      <c r="C1815" s="234" t="s">
        <v>239</v>
      </c>
    </row>
    <row r="1816" spans="1:3" ht="13.5" customHeight="1">
      <c r="A1816" s="286"/>
      <c r="B1816" s="233" t="s">
        <v>170</v>
      </c>
      <c r="C1816" s="234" t="s">
        <v>224</v>
      </c>
    </row>
    <row r="1817" spans="1:3" ht="13.5" customHeight="1">
      <c r="A1817" s="286"/>
      <c r="B1817" s="233" t="s">
        <v>209</v>
      </c>
      <c r="C1817" s="235">
        <v>2</v>
      </c>
    </row>
    <row r="1818" spans="1:3" ht="13.5" customHeight="1" thickBot="1">
      <c r="A1818" s="287"/>
      <c r="B1818" s="236" t="s">
        <v>210</v>
      </c>
      <c r="C1818" s="254">
        <v>174762</v>
      </c>
    </row>
    <row r="1821" ht="15.75">
      <c r="A1821" t="s">
        <v>171</v>
      </c>
    </row>
    <row r="1823" spans="1:7" ht="18" customHeight="1" thickBot="1">
      <c r="A1823" s="291" t="s">
        <v>99</v>
      </c>
      <c r="B1823" s="292"/>
      <c r="C1823" s="292"/>
      <c r="D1823" s="292"/>
      <c r="E1823" s="292"/>
      <c r="F1823" s="292"/>
      <c r="G1823" s="292"/>
    </row>
    <row r="1824" spans="1:7" ht="13.5" customHeight="1">
      <c r="A1824" s="165"/>
      <c r="B1824" s="311" t="s">
        <v>211</v>
      </c>
      <c r="C1824" s="312"/>
      <c r="D1824" s="312"/>
      <c r="E1824" s="312"/>
      <c r="F1824" s="312"/>
      <c r="G1824" s="297"/>
    </row>
    <row r="1825" spans="1:7" ht="15" customHeight="1">
      <c r="A1825" s="167"/>
      <c r="B1825" s="313" t="s">
        <v>178</v>
      </c>
      <c r="C1825" s="314"/>
      <c r="D1825" s="315" t="s">
        <v>179</v>
      </c>
      <c r="E1825" s="314"/>
      <c r="F1825" s="316" t="s">
        <v>186</v>
      </c>
      <c r="G1825" s="317"/>
    </row>
    <row r="1826" spans="1:7" ht="15" customHeight="1" thickBot="1">
      <c r="A1826" s="168"/>
      <c r="B1826" s="255" t="s">
        <v>177</v>
      </c>
      <c r="C1826" s="256" t="s">
        <v>181</v>
      </c>
      <c r="D1826" s="256" t="s">
        <v>177</v>
      </c>
      <c r="E1826" s="256" t="s">
        <v>181</v>
      </c>
      <c r="F1826" s="256" t="s">
        <v>177</v>
      </c>
      <c r="G1826" s="257" t="s">
        <v>181</v>
      </c>
    </row>
    <row r="1827" spans="1:7" ht="79.5" customHeight="1" thickBot="1">
      <c r="A1827" s="258" t="s">
        <v>399</v>
      </c>
      <c r="B1827" s="274">
        <v>42842871.53786214</v>
      </c>
      <c r="C1827" s="260">
        <v>0.9996260179011821</v>
      </c>
      <c r="D1827" s="278">
        <v>16028.461374737322</v>
      </c>
      <c r="E1827" s="260">
        <v>0.0003739820988178119</v>
      </c>
      <c r="F1827" s="275">
        <v>42858899.999236874</v>
      </c>
      <c r="G1827" s="262">
        <v>1</v>
      </c>
    </row>
    <row r="1828" spans="1:7" ht="24.75" customHeight="1">
      <c r="A1828" s="301" t="s">
        <v>220</v>
      </c>
      <c r="B1828" s="292"/>
      <c r="C1828" s="292"/>
      <c r="D1828" s="292"/>
      <c r="E1828" s="292"/>
      <c r="F1828" s="292"/>
      <c r="G1828" s="292"/>
    </row>
    <row r="1830" spans="1:6" ht="28.5" customHeight="1" thickBot="1">
      <c r="A1830" s="291" t="s">
        <v>116</v>
      </c>
      <c r="B1830" s="292"/>
      <c r="C1830" s="292"/>
      <c r="D1830" s="292"/>
      <c r="E1830" s="292"/>
      <c r="F1830" s="292"/>
    </row>
    <row r="1831" spans="1:6" ht="48.75" customHeight="1" thickBot="1">
      <c r="A1831" s="169"/>
      <c r="B1831" s="166"/>
      <c r="C1831" s="154"/>
      <c r="D1831" s="302" t="s">
        <v>175</v>
      </c>
      <c r="E1831" s="303"/>
      <c r="F1831" s="304" t="s">
        <v>186</v>
      </c>
    </row>
    <row r="1832" spans="1:6" ht="48.75" customHeight="1" thickBot="1">
      <c r="A1832" s="156"/>
      <c r="B1832" s="153"/>
      <c r="C1832" s="170"/>
      <c r="D1832" s="255" t="s">
        <v>191</v>
      </c>
      <c r="E1832" s="256" t="s">
        <v>192</v>
      </c>
      <c r="F1832" s="305"/>
    </row>
    <row r="1833" spans="1:6" ht="13.5" customHeight="1">
      <c r="A1833" s="306" t="s">
        <v>325</v>
      </c>
      <c r="B1833" s="308" t="s">
        <v>326</v>
      </c>
      <c r="C1833" s="241" t="s">
        <v>214</v>
      </c>
      <c r="D1833" s="242">
        <v>15158428</v>
      </c>
      <c r="E1833" s="243">
        <v>13002807</v>
      </c>
      <c r="F1833" s="244">
        <v>28161235</v>
      </c>
    </row>
    <row r="1834" spans="1:6" ht="33.75" customHeight="1">
      <c r="A1834" s="286"/>
      <c r="B1834" s="309"/>
      <c r="C1834" s="263" t="s">
        <v>327</v>
      </c>
      <c r="D1834" s="264">
        <v>0.5382728420823873</v>
      </c>
      <c r="E1834" s="265">
        <v>0.46172715791761265</v>
      </c>
      <c r="F1834" s="266">
        <v>1</v>
      </c>
    </row>
    <row r="1835" spans="1:6" ht="13.5" customHeight="1">
      <c r="A1835" s="286"/>
      <c r="B1835" s="310" t="s">
        <v>328</v>
      </c>
      <c r="C1835" s="267" t="s">
        <v>214</v>
      </c>
      <c r="D1835" s="268">
        <v>4476218</v>
      </c>
      <c r="E1835" s="269">
        <v>1944517</v>
      </c>
      <c r="F1835" s="270">
        <v>6420735</v>
      </c>
    </row>
    <row r="1836" spans="1:6" ht="33.75" customHeight="1">
      <c r="A1836" s="286"/>
      <c r="B1836" s="309"/>
      <c r="C1836" s="263" t="s">
        <v>327</v>
      </c>
      <c r="D1836" s="264">
        <v>0.6971504041204005</v>
      </c>
      <c r="E1836" s="265">
        <v>0.3028495958795995</v>
      </c>
      <c r="F1836" s="266">
        <v>1</v>
      </c>
    </row>
    <row r="1837" spans="1:6" ht="13.5" customHeight="1">
      <c r="A1837" s="286"/>
      <c r="B1837" s="310" t="s">
        <v>329</v>
      </c>
      <c r="C1837" s="267" t="s">
        <v>214</v>
      </c>
      <c r="D1837" s="268">
        <v>4052570</v>
      </c>
      <c r="E1837" s="269">
        <v>4208332</v>
      </c>
      <c r="F1837" s="270">
        <v>8260902</v>
      </c>
    </row>
    <row r="1838" spans="1:6" ht="33.75" customHeight="1">
      <c r="A1838" s="307"/>
      <c r="B1838" s="309"/>
      <c r="C1838" s="263" t="s">
        <v>327</v>
      </c>
      <c r="D1838" s="264">
        <v>0.490572337015982</v>
      </c>
      <c r="E1838" s="265">
        <v>0.509427662984018</v>
      </c>
      <c r="F1838" s="266">
        <v>1</v>
      </c>
    </row>
    <row r="1839" spans="1:6" ht="13.5" customHeight="1" thickBot="1">
      <c r="A1839" s="299" t="s">
        <v>186</v>
      </c>
      <c r="B1839" s="300"/>
      <c r="C1839" s="267" t="s">
        <v>214</v>
      </c>
      <c r="D1839" s="268">
        <v>23687216</v>
      </c>
      <c r="E1839" s="269">
        <v>19155656</v>
      </c>
      <c r="F1839" s="270">
        <v>42842872</v>
      </c>
    </row>
    <row r="1840" spans="1:6" ht="33.75" customHeight="1" thickBot="1">
      <c r="A1840" s="287"/>
      <c r="B1840" s="294"/>
      <c r="C1840" s="236" t="s">
        <v>327</v>
      </c>
      <c r="D1840" s="271">
        <v>0.5528858102696756</v>
      </c>
      <c r="E1840" s="272">
        <v>0.44711418973032435</v>
      </c>
      <c r="F1840" s="273">
        <v>1</v>
      </c>
    </row>
    <row r="1843" ht="15.75">
      <c r="A1843" t="s">
        <v>402</v>
      </c>
    </row>
    <row r="1846" ht="16.5">
      <c r="A1846" t="s">
        <v>98</v>
      </c>
    </row>
    <row r="1848" spans="1:3" ht="18" customHeight="1" thickBot="1">
      <c r="A1848" s="295" t="s">
        <v>90</v>
      </c>
      <c r="B1848" s="294"/>
      <c r="C1848" s="294"/>
    </row>
    <row r="1849" spans="1:3" ht="13.5" customHeight="1">
      <c r="A1849" s="296" t="s">
        <v>145</v>
      </c>
      <c r="B1849" s="297"/>
      <c r="C1849" s="231" t="s">
        <v>403</v>
      </c>
    </row>
    <row r="1850" spans="1:3" ht="13.5" customHeight="1">
      <c r="A1850" s="288" t="s">
        <v>147</v>
      </c>
      <c r="B1850" s="289"/>
      <c r="C1850" s="232" t="s">
        <v>148</v>
      </c>
    </row>
    <row r="1851" spans="1:3" ht="58.5" customHeight="1">
      <c r="A1851" s="298" t="s">
        <v>149</v>
      </c>
      <c r="B1851" s="233" t="s">
        <v>150</v>
      </c>
      <c r="C1851" s="234" t="s">
        <v>151</v>
      </c>
    </row>
    <row r="1852" spans="1:3" ht="13.5" customHeight="1">
      <c r="A1852" s="286"/>
      <c r="B1852" s="233" t="s">
        <v>152</v>
      </c>
      <c r="C1852" s="232" t="s">
        <v>153</v>
      </c>
    </row>
    <row r="1853" spans="1:3" ht="13.5" customHeight="1">
      <c r="A1853" s="286"/>
      <c r="B1853" s="233" t="s">
        <v>154</v>
      </c>
      <c r="C1853" s="232" t="s">
        <v>155</v>
      </c>
    </row>
    <row r="1854" spans="1:3" ht="13.5" customHeight="1">
      <c r="A1854" s="286"/>
      <c r="B1854" s="233" t="s">
        <v>156</v>
      </c>
      <c r="C1854" s="232" t="s">
        <v>157</v>
      </c>
    </row>
    <row r="1855" spans="1:3" ht="13.5" customHeight="1">
      <c r="A1855" s="286"/>
      <c r="B1855" s="233" t="s">
        <v>158</v>
      </c>
      <c r="C1855" s="232" t="s">
        <v>157</v>
      </c>
    </row>
    <row r="1856" spans="1:3" ht="24" customHeight="1">
      <c r="A1856" s="286"/>
      <c r="B1856" s="233" t="s">
        <v>159</v>
      </c>
      <c r="C1856" s="235">
        <v>9427</v>
      </c>
    </row>
    <row r="1857" spans="1:3" ht="24" customHeight="1">
      <c r="A1857" s="298" t="s">
        <v>160</v>
      </c>
      <c r="B1857" s="233" t="s">
        <v>161</v>
      </c>
      <c r="C1857" s="232" t="s">
        <v>162</v>
      </c>
    </row>
    <row r="1858" spans="1:3" ht="48" customHeight="1">
      <c r="A1858" s="286"/>
      <c r="B1858" s="233" t="s">
        <v>163</v>
      </c>
      <c r="C1858" s="232" t="s">
        <v>206</v>
      </c>
    </row>
    <row r="1859" spans="1:3" ht="58.5" customHeight="1">
      <c r="A1859" s="288" t="s">
        <v>165</v>
      </c>
      <c r="B1859" s="289"/>
      <c r="C1859" s="232" t="s">
        <v>404</v>
      </c>
    </row>
    <row r="1860" spans="1:3" ht="13.5" customHeight="1" thickBot="1">
      <c r="A1860" s="290" t="s">
        <v>167</v>
      </c>
      <c r="B1860" s="233" t="s">
        <v>168</v>
      </c>
      <c r="C1860" s="234" t="s">
        <v>239</v>
      </c>
    </row>
    <row r="1861" spans="1:3" ht="13.5" customHeight="1">
      <c r="A1861" s="286"/>
      <c r="B1861" s="233" t="s">
        <v>170</v>
      </c>
      <c r="C1861" s="234" t="s">
        <v>224</v>
      </c>
    </row>
    <row r="1862" spans="1:3" ht="13.5" customHeight="1">
      <c r="A1862" s="286"/>
      <c r="B1862" s="233" t="s">
        <v>209</v>
      </c>
      <c r="C1862" s="235">
        <v>2</v>
      </c>
    </row>
    <row r="1863" spans="1:3" ht="13.5" customHeight="1" thickBot="1">
      <c r="A1863" s="287"/>
      <c r="B1863" s="236" t="s">
        <v>210</v>
      </c>
      <c r="C1863" s="254">
        <v>174762</v>
      </c>
    </row>
    <row r="1866" ht="15.75">
      <c r="A1866" t="s">
        <v>171</v>
      </c>
    </row>
    <row r="1868" spans="1:7" ht="18" customHeight="1" thickBot="1">
      <c r="A1868" s="291" t="s">
        <v>99</v>
      </c>
      <c r="B1868" s="292"/>
      <c r="C1868" s="292"/>
      <c r="D1868" s="292"/>
      <c r="E1868" s="292"/>
      <c r="F1868" s="292"/>
      <c r="G1868" s="292"/>
    </row>
    <row r="1869" spans="1:7" ht="13.5" customHeight="1">
      <c r="A1869" s="165"/>
      <c r="B1869" s="311" t="s">
        <v>211</v>
      </c>
      <c r="C1869" s="312"/>
      <c r="D1869" s="312"/>
      <c r="E1869" s="312"/>
      <c r="F1869" s="312"/>
      <c r="G1869" s="297"/>
    </row>
    <row r="1870" spans="1:7" ht="15" customHeight="1">
      <c r="A1870" s="167"/>
      <c r="B1870" s="313" t="s">
        <v>178</v>
      </c>
      <c r="C1870" s="314"/>
      <c r="D1870" s="315" t="s">
        <v>179</v>
      </c>
      <c r="E1870" s="314"/>
      <c r="F1870" s="316" t="s">
        <v>186</v>
      </c>
      <c r="G1870" s="317"/>
    </row>
    <row r="1871" spans="1:7" ht="15" customHeight="1" thickBot="1">
      <c r="A1871" s="168"/>
      <c r="B1871" s="255" t="s">
        <v>177</v>
      </c>
      <c r="C1871" s="256" t="s">
        <v>181</v>
      </c>
      <c r="D1871" s="256" t="s">
        <v>177</v>
      </c>
      <c r="E1871" s="256" t="s">
        <v>181</v>
      </c>
      <c r="F1871" s="256" t="s">
        <v>177</v>
      </c>
      <c r="G1871" s="257" t="s">
        <v>181</v>
      </c>
    </row>
    <row r="1872" spans="1:7" ht="79.5" customHeight="1" thickBot="1">
      <c r="A1872" s="258" t="s">
        <v>405</v>
      </c>
      <c r="B1872" s="259">
        <v>9427</v>
      </c>
      <c r="C1872" s="260">
        <v>1</v>
      </c>
      <c r="D1872" s="261">
        <v>0</v>
      </c>
      <c r="E1872" s="260">
        <v>0</v>
      </c>
      <c r="F1872" s="261">
        <v>9427</v>
      </c>
      <c r="G1872" s="262">
        <v>1</v>
      </c>
    </row>
    <row r="1874" spans="1:6" ht="28.5" customHeight="1" thickBot="1">
      <c r="A1874" s="291" t="s">
        <v>117</v>
      </c>
      <c r="B1874" s="292"/>
      <c r="C1874" s="292"/>
      <c r="D1874" s="292"/>
      <c r="E1874" s="292"/>
      <c r="F1874" s="292"/>
    </row>
    <row r="1875" spans="1:6" ht="48.75" customHeight="1" thickBot="1">
      <c r="A1875" s="169"/>
      <c r="B1875" s="166"/>
      <c r="C1875" s="154"/>
      <c r="D1875" s="302" t="s">
        <v>175</v>
      </c>
      <c r="E1875" s="303"/>
      <c r="F1875" s="304" t="s">
        <v>186</v>
      </c>
    </row>
    <row r="1876" spans="1:6" ht="48.75" customHeight="1" thickBot="1">
      <c r="A1876" s="156"/>
      <c r="B1876" s="153"/>
      <c r="C1876" s="170"/>
      <c r="D1876" s="255" t="s">
        <v>191</v>
      </c>
      <c r="E1876" s="256" t="s">
        <v>192</v>
      </c>
      <c r="F1876" s="305"/>
    </row>
    <row r="1877" spans="1:6" ht="13.5" customHeight="1">
      <c r="A1877" s="306" t="s">
        <v>336</v>
      </c>
      <c r="B1877" s="308" t="s">
        <v>337</v>
      </c>
      <c r="C1877" s="241" t="s">
        <v>214</v>
      </c>
      <c r="D1877" s="242">
        <v>4</v>
      </c>
      <c r="E1877" s="243">
        <v>4</v>
      </c>
      <c r="F1877" s="244">
        <v>8</v>
      </c>
    </row>
    <row r="1878" spans="1:6" ht="33.75" customHeight="1">
      <c r="A1878" s="286"/>
      <c r="B1878" s="309"/>
      <c r="C1878" s="263" t="s">
        <v>338</v>
      </c>
      <c r="D1878" s="264">
        <v>0.5</v>
      </c>
      <c r="E1878" s="265">
        <v>0.5</v>
      </c>
      <c r="F1878" s="266">
        <v>1</v>
      </c>
    </row>
    <row r="1879" spans="1:6" ht="13.5" customHeight="1">
      <c r="A1879" s="286"/>
      <c r="B1879" s="310" t="s">
        <v>339</v>
      </c>
      <c r="C1879" s="267" t="s">
        <v>214</v>
      </c>
      <c r="D1879" s="268">
        <v>5149</v>
      </c>
      <c r="E1879" s="269">
        <v>3480</v>
      </c>
      <c r="F1879" s="270">
        <v>8629</v>
      </c>
    </row>
    <row r="1880" spans="1:6" ht="33.75" customHeight="1">
      <c r="A1880" s="286"/>
      <c r="B1880" s="309"/>
      <c r="C1880" s="263" t="s">
        <v>338</v>
      </c>
      <c r="D1880" s="264">
        <v>0.5967087727430757</v>
      </c>
      <c r="E1880" s="265">
        <v>0.40329122725692435</v>
      </c>
      <c r="F1880" s="266">
        <v>1</v>
      </c>
    </row>
    <row r="1881" spans="1:6" ht="13.5" customHeight="1">
      <c r="A1881" s="286"/>
      <c r="B1881" s="310" t="s">
        <v>340</v>
      </c>
      <c r="C1881" s="267" t="s">
        <v>214</v>
      </c>
      <c r="D1881" s="268">
        <v>466</v>
      </c>
      <c r="E1881" s="269">
        <v>324</v>
      </c>
      <c r="F1881" s="270">
        <v>790</v>
      </c>
    </row>
    <row r="1882" spans="1:6" ht="33.75" customHeight="1">
      <c r="A1882" s="307"/>
      <c r="B1882" s="309"/>
      <c r="C1882" s="263" t="s">
        <v>338</v>
      </c>
      <c r="D1882" s="264">
        <v>0.589873417721519</v>
      </c>
      <c r="E1882" s="265">
        <v>0.410126582278481</v>
      </c>
      <c r="F1882" s="266">
        <v>1</v>
      </c>
    </row>
    <row r="1883" spans="1:6" ht="13.5" customHeight="1" thickBot="1">
      <c r="A1883" s="299" t="s">
        <v>186</v>
      </c>
      <c r="B1883" s="300"/>
      <c r="C1883" s="267" t="s">
        <v>214</v>
      </c>
      <c r="D1883" s="268">
        <v>5619</v>
      </c>
      <c r="E1883" s="269">
        <v>3808</v>
      </c>
      <c r="F1883" s="270">
        <v>9427</v>
      </c>
    </row>
    <row r="1884" spans="1:6" ht="33.75" customHeight="1" thickBot="1">
      <c r="A1884" s="287"/>
      <c r="B1884" s="294"/>
      <c r="C1884" s="236" t="s">
        <v>338</v>
      </c>
      <c r="D1884" s="271">
        <v>0.5960538877691737</v>
      </c>
      <c r="E1884" s="272">
        <v>0.4039461122308263</v>
      </c>
      <c r="F1884" s="273">
        <v>1</v>
      </c>
    </row>
    <row r="1887" ht="15.75">
      <c r="A1887" t="s">
        <v>406</v>
      </c>
    </row>
    <row r="1890" ht="16.5">
      <c r="A1890" t="s">
        <v>98</v>
      </c>
    </row>
    <row r="1892" spans="1:3" ht="18" customHeight="1" thickBot="1">
      <c r="A1892" s="295" t="s">
        <v>90</v>
      </c>
      <c r="B1892" s="294"/>
      <c r="C1892" s="294"/>
    </row>
    <row r="1893" spans="1:3" ht="13.5" customHeight="1">
      <c r="A1893" s="296" t="s">
        <v>145</v>
      </c>
      <c r="B1893" s="297"/>
      <c r="C1893" s="231" t="s">
        <v>407</v>
      </c>
    </row>
    <row r="1894" spans="1:3" ht="13.5" customHeight="1">
      <c r="A1894" s="288" t="s">
        <v>147</v>
      </c>
      <c r="B1894" s="289"/>
      <c r="C1894" s="232" t="s">
        <v>148</v>
      </c>
    </row>
    <row r="1895" spans="1:3" ht="58.5" customHeight="1">
      <c r="A1895" s="298" t="s">
        <v>149</v>
      </c>
      <c r="B1895" s="233" t="s">
        <v>150</v>
      </c>
      <c r="C1895" s="234" t="s">
        <v>151</v>
      </c>
    </row>
    <row r="1896" spans="1:3" ht="13.5" customHeight="1">
      <c r="A1896" s="286"/>
      <c r="B1896" s="233" t="s">
        <v>152</v>
      </c>
      <c r="C1896" s="232" t="s">
        <v>153</v>
      </c>
    </row>
    <row r="1897" spans="1:3" ht="13.5" customHeight="1">
      <c r="A1897" s="286"/>
      <c r="B1897" s="233" t="s">
        <v>154</v>
      </c>
      <c r="C1897" s="232" t="s">
        <v>155</v>
      </c>
    </row>
    <row r="1898" spans="1:3" ht="24" customHeight="1">
      <c r="A1898" s="286"/>
      <c r="B1898" s="233" t="s">
        <v>156</v>
      </c>
      <c r="C1898" s="232" t="s">
        <v>201</v>
      </c>
    </row>
    <row r="1899" spans="1:3" ht="13.5" customHeight="1">
      <c r="A1899" s="286"/>
      <c r="B1899" s="233" t="s">
        <v>158</v>
      </c>
      <c r="C1899" s="232" t="s">
        <v>157</v>
      </c>
    </row>
    <row r="1900" spans="1:3" ht="24" customHeight="1">
      <c r="A1900" s="286"/>
      <c r="B1900" s="233" t="s">
        <v>159</v>
      </c>
      <c r="C1900" s="235">
        <v>9427</v>
      </c>
    </row>
    <row r="1901" spans="1:3" ht="24" customHeight="1">
      <c r="A1901" s="298" t="s">
        <v>160</v>
      </c>
      <c r="B1901" s="233" t="s">
        <v>161</v>
      </c>
      <c r="C1901" s="232" t="s">
        <v>162</v>
      </c>
    </row>
    <row r="1902" spans="1:3" ht="48" customHeight="1">
      <c r="A1902" s="286"/>
      <c r="B1902" s="233" t="s">
        <v>163</v>
      </c>
      <c r="C1902" s="232" t="s">
        <v>206</v>
      </c>
    </row>
    <row r="1903" spans="1:3" ht="58.5" customHeight="1">
      <c r="A1903" s="288" t="s">
        <v>165</v>
      </c>
      <c r="B1903" s="289"/>
      <c r="C1903" s="232" t="s">
        <v>404</v>
      </c>
    </row>
    <row r="1904" spans="1:3" ht="13.5" customHeight="1" thickBot="1">
      <c r="A1904" s="290" t="s">
        <v>167</v>
      </c>
      <c r="B1904" s="233" t="s">
        <v>168</v>
      </c>
      <c r="C1904" s="234" t="s">
        <v>239</v>
      </c>
    </row>
    <row r="1905" spans="1:3" ht="13.5" customHeight="1">
      <c r="A1905" s="286"/>
      <c r="B1905" s="233" t="s">
        <v>170</v>
      </c>
      <c r="C1905" s="234" t="s">
        <v>323</v>
      </c>
    </row>
    <row r="1906" spans="1:3" ht="13.5" customHeight="1">
      <c r="A1906" s="286"/>
      <c r="B1906" s="233" t="s">
        <v>209</v>
      </c>
      <c r="C1906" s="235">
        <v>2</v>
      </c>
    </row>
    <row r="1907" spans="1:3" ht="13.5" customHeight="1" thickBot="1">
      <c r="A1907" s="287"/>
      <c r="B1907" s="236" t="s">
        <v>210</v>
      </c>
      <c r="C1907" s="254">
        <v>174762</v>
      </c>
    </row>
    <row r="1910" ht="15.75">
      <c r="A1910" t="s">
        <v>171</v>
      </c>
    </row>
    <row r="1912" spans="1:7" ht="18" customHeight="1" thickBot="1">
      <c r="A1912" s="291" t="s">
        <v>99</v>
      </c>
      <c r="B1912" s="292"/>
      <c r="C1912" s="292"/>
      <c r="D1912" s="292"/>
      <c r="E1912" s="292"/>
      <c r="F1912" s="292"/>
      <c r="G1912" s="292"/>
    </row>
    <row r="1913" spans="1:7" ht="13.5" customHeight="1">
      <c r="A1913" s="165"/>
      <c r="B1913" s="311" t="s">
        <v>211</v>
      </c>
      <c r="C1913" s="312"/>
      <c r="D1913" s="312"/>
      <c r="E1913" s="312"/>
      <c r="F1913" s="312"/>
      <c r="G1913" s="297"/>
    </row>
    <row r="1914" spans="1:7" ht="15" customHeight="1">
      <c r="A1914" s="167"/>
      <c r="B1914" s="313" t="s">
        <v>178</v>
      </c>
      <c r="C1914" s="314"/>
      <c r="D1914" s="315" t="s">
        <v>179</v>
      </c>
      <c r="E1914" s="314"/>
      <c r="F1914" s="316" t="s">
        <v>186</v>
      </c>
      <c r="G1914" s="317"/>
    </row>
    <row r="1915" spans="1:7" ht="15" customHeight="1" thickBot="1">
      <c r="A1915" s="168"/>
      <c r="B1915" s="255" t="s">
        <v>177</v>
      </c>
      <c r="C1915" s="256" t="s">
        <v>181</v>
      </c>
      <c r="D1915" s="256" t="s">
        <v>177</v>
      </c>
      <c r="E1915" s="256" t="s">
        <v>181</v>
      </c>
      <c r="F1915" s="256" t="s">
        <v>177</v>
      </c>
      <c r="G1915" s="257" t="s">
        <v>181</v>
      </c>
    </row>
    <row r="1916" spans="1:7" ht="79.5" customHeight="1" thickBot="1">
      <c r="A1916" s="258" t="s">
        <v>405</v>
      </c>
      <c r="B1916" s="274">
        <v>42858899.99923668</v>
      </c>
      <c r="C1916" s="260">
        <v>0.9999999999999954</v>
      </c>
      <c r="D1916" s="275">
        <v>1.9371509552001953E-07</v>
      </c>
      <c r="E1916" s="276">
        <v>4.519833582370727E-15</v>
      </c>
      <c r="F1916" s="275">
        <v>42858899.999236874</v>
      </c>
      <c r="G1916" s="262">
        <v>1</v>
      </c>
    </row>
    <row r="1917" spans="1:7" ht="24.75" customHeight="1">
      <c r="A1917" s="301" t="s">
        <v>220</v>
      </c>
      <c r="B1917" s="292"/>
      <c r="C1917" s="292"/>
      <c r="D1917" s="292"/>
      <c r="E1917" s="292"/>
      <c r="F1917" s="292"/>
      <c r="G1917" s="292"/>
    </row>
    <row r="1919" spans="1:6" ht="28.5" customHeight="1" thickBot="1">
      <c r="A1919" s="291" t="s">
        <v>117</v>
      </c>
      <c r="B1919" s="292"/>
      <c r="C1919" s="292"/>
      <c r="D1919" s="292"/>
      <c r="E1919" s="292"/>
      <c r="F1919" s="292"/>
    </row>
    <row r="1920" spans="1:6" ht="48.75" customHeight="1" thickBot="1">
      <c r="A1920" s="169"/>
      <c r="B1920" s="166"/>
      <c r="C1920" s="154"/>
      <c r="D1920" s="302" t="s">
        <v>175</v>
      </c>
      <c r="E1920" s="303"/>
      <c r="F1920" s="304" t="s">
        <v>186</v>
      </c>
    </row>
    <row r="1921" spans="1:6" ht="48.75" customHeight="1" thickBot="1">
      <c r="A1921" s="156"/>
      <c r="B1921" s="153"/>
      <c r="C1921" s="170"/>
      <c r="D1921" s="255" t="s">
        <v>191</v>
      </c>
      <c r="E1921" s="256" t="s">
        <v>192</v>
      </c>
      <c r="F1921" s="305"/>
    </row>
    <row r="1922" spans="1:6" ht="13.5" customHeight="1">
      <c r="A1922" s="306" t="s">
        <v>336</v>
      </c>
      <c r="B1922" s="308" t="s">
        <v>337</v>
      </c>
      <c r="C1922" s="241" t="s">
        <v>214</v>
      </c>
      <c r="D1922" s="242">
        <v>22191</v>
      </c>
      <c r="E1922" s="243">
        <v>16559</v>
      </c>
      <c r="F1922" s="244">
        <v>38750</v>
      </c>
    </row>
    <row r="1923" spans="1:6" ht="33.75" customHeight="1">
      <c r="A1923" s="286"/>
      <c r="B1923" s="309"/>
      <c r="C1923" s="263" t="s">
        <v>338</v>
      </c>
      <c r="D1923" s="264">
        <v>0.5726709677419355</v>
      </c>
      <c r="E1923" s="265">
        <v>0.4273290322580645</v>
      </c>
      <c r="F1923" s="266">
        <v>1</v>
      </c>
    </row>
    <row r="1924" spans="1:6" ht="13.5" customHeight="1">
      <c r="A1924" s="286"/>
      <c r="B1924" s="310" t="s">
        <v>339</v>
      </c>
      <c r="C1924" s="267" t="s">
        <v>214</v>
      </c>
      <c r="D1924" s="268">
        <v>21066155</v>
      </c>
      <c r="E1924" s="269">
        <v>17037515</v>
      </c>
      <c r="F1924" s="270">
        <v>38103670</v>
      </c>
    </row>
    <row r="1925" spans="1:6" ht="33.75" customHeight="1">
      <c r="A1925" s="286"/>
      <c r="B1925" s="309"/>
      <c r="C1925" s="263" t="s">
        <v>338</v>
      </c>
      <c r="D1925" s="264">
        <v>0.5528641991703162</v>
      </c>
      <c r="E1925" s="265">
        <v>0.44713580082968385</v>
      </c>
      <c r="F1925" s="266">
        <v>1</v>
      </c>
    </row>
    <row r="1926" spans="1:6" ht="13.5" customHeight="1">
      <c r="A1926" s="286"/>
      <c r="B1926" s="310" t="s">
        <v>340</v>
      </c>
      <c r="C1926" s="267" t="s">
        <v>214</v>
      </c>
      <c r="D1926" s="268">
        <v>2614899</v>
      </c>
      <c r="E1926" s="269">
        <v>2101581</v>
      </c>
      <c r="F1926" s="270">
        <v>4716480</v>
      </c>
    </row>
    <row r="1927" spans="1:6" ht="33.75" customHeight="1">
      <c r="A1927" s="307"/>
      <c r="B1927" s="309"/>
      <c r="C1927" s="263" t="s">
        <v>338</v>
      </c>
      <c r="D1927" s="264">
        <v>0.5544174893140648</v>
      </c>
      <c r="E1927" s="265">
        <v>0.4455825106859353</v>
      </c>
      <c r="F1927" s="266">
        <v>1</v>
      </c>
    </row>
    <row r="1928" spans="1:6" ht="13.5" customHeight="1" thickBot="1">
      <c r="A1928" s="299" t="s">
        <v>186</v>
      </c>
      <c r="B1928" s="300"/>
      <c r="C1928" s="267" t="s">
        <v>214</v>
      </c>
      <c r="D1928" s="268">
        <v>23703245</v>
      </c>
      <c r="E1928" s="269">
        <v>19155655</v>
      </c>
      <c r="F1928" s="270">
        <v>42858900</v>
      </c>
    </row>
    <row r="1929" spans="1:6" ht="33.75" customHeight="1" thickBot="1">
      <c r="A1929" s="287"/>
      <c r="B1929" s="294"/>
      <c r="C1929" s="236" t="s">
        <v>338</v>
      </c>
      <c r="D1929" s="271">
        <v>0.5530530414919655</v>
      </c>
      <c r="E1929" s="272">
        <v>0.4469469585080345</v>
      </c>
      <c r="F1929" s="273">
        <v>1</v>
      </c>
    </row>
    <row r="1932" ht="15.75">
      <c r="A1932" t="s">
        <v>408</v>
      </c>
    </row>
    <row r="1935" ht="16.5">
      <c r="A1935" t="s">
        <v>98</v>
      </c>
    </row>
    <row r="1937" spans="1:3" ht="18" customHeight="1" thickBot="1">
      <c r="A1937" s="295" t="s">
        <v>90</v>
      </c>
      <c r="B1937" s="294"/>
      <c r="C1937" s="294"/>
    </row>
    <row r="1938" spans="1:3" ht="13.5" customHeight="1">
      <c r="A1938" s="296" t="s">
        <v>145</v>
      </c>
      <c r="B1938" s="297"/>
      <c r="C1938" s="231" t="s">
        <v>409</v>
      </c>
    </row>
    <row r="1939" spans="1:3" ht="13.5" customHeight="1">
      <c r="A1939" s="288" t="s">
        <v>147</v>
      </c>
      <c r="B1939" s="289"/>
      <c r="C1939" s="232" t="s">
        <v>148</v>
      </c>
    </row>
    <row r="1940" spans="1:3" ht="58.5" customHeight="1">
      <c r="A1940" s="298" t="s">
        <v>149</v>
      </c>
      <c r="B1940" s="233" t="s">
        <v>150</v>
      </c>
      <c r="C1940" s="234" t="s">
        <v>151</v>
      </c>
    </row>
    <row r="1941" spans="1:3" ht="13.5" customHeight="1">
      <c r="A1941" s="286"/>
      <c r="B1941" s="233" t="s">
        <v>152</v>
      </c>
      <c r="C1941" s="232" t="s">
        <v>153</v>
      </c>
    </row>
    <row r="1942" spans="1:3" ht="13.5" customHeight="1">
      <c r="A1942" s="286"/>
      <c r="B1942" s="233" t="s">
        <v>154</v>
      </c>
      <c r="C1942" s="232" t="s">
        <v>155</v>
      </c>
    </row>
    <row r="1943" spans="1:3" ht="13.5" customHeight="1">
      <c r="A1943" s="286"/>
      <c r="B1943" s="233" t="s">
        <v>156</v>
      </c>
      <c r="C1943" s="232" t="s">
        <v>157</v>
      </c>
    </row>
    <row r="1944" spans="1:3" ht="13.5" customHeight="1">
      <c r="A1944" s="286"/>
      <c r="B1944" s="233" t="s">
        <v>158</v>
      </c>
      <c r="C1944" s="232" t="s">
        <v>157</v>
      </c>
    </row>
    <row r="1945" spans="1:3" ht="24" customHeight="1">
      <c r="A1945" s="286"/>
      <c r="B1945" s="233" t="s">
        <v>159</v>
      </c>
      <c r="C1945" s="235">
        <v>9427</v>
      </c>
    </row>
    <row r="1946" spans="1:3" ht="24" customHeight="1">
      <c r="A1946" s="298" t="s">
        <v>160</v>
      </c>
      <c r="B1946" s="233" t="s">
        <v>161</v>
      </c>
      <c r="C1946" s="232" t="s">
        <v>162</v>
      </c>
    </row>
    <row r="1947" spans="1:3" ht="48" customHeight="1">
      <c r="A1947" s="286"/>
      <c r="B1947" s="233" t="s">
        <v>163</v>
      </c>
      <c r="C1947" s="232" t="s">
        <v>206</v>
      </c>
    </row>
    <row r="1948" spans="1:3" ht="58.5" customHeight="1">
      <c r="A1948" s="288" t="s">
        <v>165</v>
      </c>
      <c r="B1948" s="289"/>
      <c r="C1948" s="232" t="s">
        <v>410</v>
      </c>
    </row>
    <row r="1949" spans="1:3" ht="13.5" customHeight="1" thickBot="1">
      <c r="A1949" s="290" t="s">
        <v>167</v>
      </c>
      <c r="B1949" s="233" t="s">
        <v>168</v>
      </c>
      <c r="C1949" s="234" t="s">
        <v>169</v>
      </c>
    </row>
    <row r="1950" spans="1:3" ht="13.5" customHeight="1">
      <c r="A1950" s="286"/>
      <c r="B1950" s="233" t="s">
        <v>170</v>
      </c>
      <c r="C1950" s="234" t="s">
        <v>203</v>
      </c>
    </row>
    <row r="1951" spans="1:3" ht="13.5" customHeight="1">
      <c r="A1951" s="286"/>
      <c r="B1951" s="233" t="s">
        <v>209</v>
      </c>
      <c r="C1951" s="235">
        <v>2</v>
      </c>
    </row>
    <row r="1952" spans="1:3" ht="13.5" customHeight="1" thickBot="1">
      <c r="A1952" s="287"/>
      <c r="B1952" s="236" t="s">
        <v>210</v>
      </c>
      <c r="C1952" s="254">
        <v>174762</v>
      </c>
    </row>
    <row r="1955" ht="15.75">
      <c r="A1955" t="s">
        <v>171</v>
      </c>
    </row>
    <row r="1957" spans="1:7" ht="18" customHeight="1" thickBot="1">
      <c r="A1957" s="291" t="s">
        <v>99</v>
      </c>
      <c r="B1957" s="292"/>
      <c r="C1957" s="292"/>
      <c r="D1957" s="292"/>
      <c r="E1957" s="292"/>
      <c r="F1957" s="292"/>
      <c r="G1957" s="292"/>
    </row>
    <row r="1958" spans="1:7" ht="13.5" customHeight="1">
      <c r="A1958" s="165"/>
      <c r="B1958" s="311" t="s">
        <v>211</v>
      </c>
      <c r="C1958" s="312"/>
      <c r="D1958" s="312"/>
      <c r="E1958" s="312"/>
      <c r="F1958" s="312"/>
      <c r="G1958" s="297"/>
    </row>
    <row r="1959" spans="1:7" ht="15" customHeight="1">
      <c r="A1959" s="167"/>
      <c r="B1959" s="313" t="s">
        <v>178</v>
      </c>
      <c r="C1959" s="314"/>
      <c r="D1959" s="315" t="s">
        <v>179</v>
      </c>
      <c r="E1959" s="314"/>
      <c r="F1959" s="316" t="s">
        <v>186</v>
      </c>
      <c r="G1959" s="317"/>
    </row>
    <row r="1960" spans="1:7" ht="15" customHeight="1" thickBot="1">
      <c r="A1960" s="168"/>
      <c r="B1960" s="255" t="s">
        <v>177</v>
      </c>
      <c r="C1960" s="256" t="s">
        <v>181</v>
      </c>
      <c r="D1960" s="256" t="s">
        <v>177</v>
      </c>
      <c r="E1960" s="256" t="s">
        <v>181</v>
      </c>
      <c r="F1960" s="256" t="s">
        <v>177</v>
      </c>
      <c r="G1960" s="257" t="s">
        <v>181</v>
      </c>
    </row>
    <row r="1961" spans="1:7" ht="69" customHeight="1" thickBot="1">
      <c r="A1961" s="258" t="s">
        <v>411</v>
      </c>
      <c r="B1961" s="259">
        <v>9308</v>
      </c>
      <c r="C1961" s="260">
        <v>0.9873766839927867</v>
      </c>
      <c r="D1961" s="261">
        <v>119</v>
      </c>
      <c r="E1961" s="260">
        <v>0.012623316007213323</v>
      </c>
      <c r="F1961" s="261">
        <v>9427</v>
      </c>
      <c r="G1961" s="262">
        <v>1</v>
      </c>
    </row>
    <row r="1963" spans="1:6" ht="28.5" customHeight="1" thickBot="1">
      <c r="A1963" s="291" t="s">
        <v>118</v>
      </c>
      <c r="B1963" s="292"/>
      <c r="C1963" s="292"/>
      <c r="D1963" s="292"/>
      <c r="E1963" s="292"/>
      <c r="F1963" s="292"/>
    </row>
    <row r="1964" spans="1:6" ht="48.75" customHeight="1" thickBot="1">
      <c r="A1964" s="169"/>
      <c r="B1964" s="166"/>
      <c r="C1964" s="154"/>
      <c r="D1964" s="302" t="s">
        <v>175</v>
      </c>
      <c r="E1964" s="303"/>
      <c r="F1964" s="304" t="s">
        <v>186</v>
      </c>
    </row>
    <row r="1965" spans="1:6" ht="48.75" customHeight="1" thickBot="1">
      <c r="A1965" s="156"/>
      <c r="B1965" s="153"/>
      <c r="C1965" s="170"/>
      <c r="D1965" s="255" t="s">
        <v>191</v>
      </c>
      <c r="E1965" s="256" t="s">
        <v>192</v>
      </c>
      <c r="F1965" s="305"/>
    </row>
    <row r="1966" spans="1:6" ht="13.5" customHeight="1">
      <c r="A1966" s="306" t="s">
        <v>348</v>
      </c>
      <c r="B1966" s="308" t="s">
        <v>349</v>
      </c>
      <c r="C1966" s="241" t="s">
        <v>214</v>
      </c>
      <c r="D1966" s="242">
        <v>1349</v>
      </c>
      <c r="E1966" s="243">
        <v>1242</v>
      </c>
      <c r="F1966" s="244">
        <v>2591</v>
      </c>
    </row>
    <row r="1967" spans="1:6" ht="24" customHeight="1">
      <c r="A1967" s="286"/>
      <c r="B1967" s="309"/>
      <c r="C1967" s="263" t="s">
        <v>350</v>
      </c>
      <c r="D1967" s="264">
        <v>0.520648398301814</v>
      </c>
      <c r="E1967" s="265">
        <v>0.479351601698186</v>
      </c>
      <c r="F1967" s="266">
        <v>1</v>
      </c>
    </row>
    <row r="1968" spans="1:6" ht="13.5" customHeight="1">
      <c r="A1968" s="286"/>
      <c r="B1968" s="310" t="s">
        <v>351</v>
      </c>
      <c r="C1968" s="267" t="s">
        <v>214</v>
      </c>
      <c r="D1968" s="268">
        <v>3949</v>
      </c>
      <c r="E1968" s="269">
        <v>2317</v>
      </c>
      <c r="F1968" s="270">
        <v>6266</v>
      </c>
    </row>
    <row r="1969" spans="1:6" ht="24" customHeight="1">
      <c r="A1969" s="286"/>
      <c r="B1969" s="309"/>
      <c r="C1969" s="263" t="s">
        <v>350</v>
      </c>
      <c r="D1969" s="264">
        <v>0.6302266198531759</v>
      </c>
      <c r="E1969" s="265">
        <v>0.3697733801468241</v>
      </c>
      <c r="F1969" s="266">
        <v>1</v>
      </c>
    </row>
    <row r="1970" spans="1:6" ht="13.5" customHeight="1">
      <c r="A1970" s="286"/>
      <c r="B1970" s="310" t="s">
        <v>352</v>
      </c>
      <c r="C1970" s="267" t="s">
        <v>214</v>
      </c>
      <c r="D1970" s="268">
        <v>266</v>
      </c>
      <c r="E1970" s="269">
        <v>185</v>
      </c>
      <c r="F1970" s="270">
        <v>451</v>
      </c>
    </row>
    <row r="1971" spans="1:6" ht="24" customHeight="1">
      <c r="A1971" s="307"/>
      <c r="B1971" s="309"/>
      <c r="C1971" s="263" t="s">
        <v>350</v>
      </c>
      <c r="D1971" s="264">
        <v>0.58980044345898</v>
      </c>
      <c r="E1971" s="265">
        <v>0.41019955654101997</v>
      </c>
      <c r="F1971" s="266">
        <v>1</v>
      </c>
    </row>
    <row r="1972" spans="1:6" ht="13.5" customHeight="1" thickBot="1">
      <c r="A1972" s="299" t="s">
        <v>186</v>
      </c>
      <c r="B1972" s="300"/>
      <c r="C1972" s="267" t="s">
        <v>214</v>
      </c>
      <c r="D1972" s="268">
        <v>5564</v>
      </c>
      <c r="E1972" s="269">
        <v>3744</v>
      </c>
      <c r="F1972" s="270">
        <v>9308</v>
      </c>
    </row>
    <row r="1973" spans="1:6" ht="24" customHeight="1" thickBot="1">
      <c r="A1973" s="287"/>
      <c r="B1973" s="294"/>
      <c r="C1973" s="236" t="s">
        <v>350</v>
      </c>
      <c r="D1973" s="271">
        <v>0.5977653631284916</v>
      </c>
      <c r="E1973" s="272">
        <v>0.4022346368715084</v>
      </c>
      <c r="F1973" s="273">
        <v>1</v>
      </c>
    </row>
    <row r="1976" ht="15.75">
      <c r="A1976" t="s">
        <v>412</v>
      </c>
    </row>
    <row r="1979" ht="16.5">
      <c r="A1979" t="s">
        <v>98</v>
      </c>
    </row>
    <row r="1981" spans="1:3" ht="18" customHeight="1" thickBot="1">
      <c r="A1981" s="295" t="s">
        <v>90</v>
      </c>
      <c r="B1981" s="294"/>
      <c r="C1981" s="294"/>
    </row>
    <row r="1982" spans="1:3" ht="13.5" customHeight="1">
      <c r="A1982" s="296" t="s">
        <v>145</v>
      </c>
      <c r="B1982" s="297"/>
      <c r="C1982" s="231" t="s">
        <v>413</v>
      </c>
    </row>
    <row r="1983" spans="1:3" ht="13.5" customHeight="1">
      <c r="A1983" s="288" t="s">
        <v>147</v>
      </c>
      <c r="B1983" s="289"/>
      <c r="C1983" s="232" t="s">
        <v>148</v>
      </c>
    </row>
    <row r="1984" spans="1:3" ht="58.5" customHeight="1">
      <c r="A1984" s="298" t="s">
        <v>149</v>
      </c>
      <c r="B1984" s="233" t="s">
        <v>150</v>
      </c>
      <c r="C1984" s="234" t="s">
        <v>151</v>
      </c>
    </row>
    <row r="1985" spans="1:3" ht="13.5" customHeight="1">
      <c r="A1985" s="286"/>
      <c r="B1985" s="233" t="s">
        <v>152</v>
      </c>
      <c r="C1985" s="232" t="s">
        <v>153</v>
      </c>
    </row>
    <row r="1986" spans="1:3" ht="13.5" customHeight="1">
      <c r="A1986" s="286"/>
      <c r="B1986" s="233" t="s">
        <v>154</v>
      </c>
      <c r="C1986" s="232" t="s">
        <v>155</v>
      </c>
    </row>
    <row r="1987" spans="1:3" ht="24" customHeight="1">
      <c r="A1987" s="286"/>
      <c r="B1987" s="233" t="s">
        <v>156</v>
      </c>
      <c r="C1987" s="232" t="s">
        <v>201</v>
      </c>
    </row>
    <row r="1988" spans="1:3" ht="13.5" customHeight="1">
      <c r="A1988" s="286"/>
      <c r="B1988" s="233" t="s">
        <v>158</v>
      </c>
      <c r="C1988" s="232" t="s">
        <v>157</v>
      </c>
    </row>
    <row r="1989" spans="1:3" ht="24" customHeight="1">
      <c r="A1989" s="286"/>
      <c r="B1989" s="233" t="s">
        <v>159</v>
      </c>
      <c r="C1989" s="235">
        <v>9427</v>
      </c>
    </row>
    <row r="1990" spans="1:3" ht="24" customHeight="1">
      <c r="A1990" s="298" t="s">
        <v>160</v>
      </c>
      <c r="B1990" s="233" t="s">
        <v>161</v>
      </c>
      <c r="C1990" s="232" t="s">
        <v>162</v>
      </c>
    </row>
    <row r="1991" spans="1:3" ht="48" customHeight="1">
      <c r="A1991" s="286"/>
      <c r="B1991" s="233" t="s">
        <v>163</v>
      </c>
      <c r="C1991" s="232" t="s">
        <v>206</v>
      </c>
    </row>
    <row r="1992" spans="1:3" ht="58.5" customHeight="1">
      <c r="A1992" s="288" t="s">
        <v>165</v>
      </c>
      <c r="B1992" s="289"/>
      <c r="C1992" s="232" t="s">
        <v>410</v>
      </c>
    </row>
    <row r="1993" spans="1:3" ht="13.5" customHeight="1" thickBot="1">
      <c r="A1993" s="290" t="s">
        <v>167</v>
      </c>
      <c r="B1993" s="233" t="s">
        <v>168</v>
      </c>
      <c r="C1993" s="234" t="s">
        <v>202</v>
      </c>
    </row>
    <row r="1994" spans="1:3" ht="13.5" customHeight="1">
      <c r="A1994" s="286"/>
      <c r="B1994" s="233" t="s">
        <v>170</v>
      </c>
      <c r="C1994" s="234" t="s">
        <v>224</v>
      </c>
    </row>
    <row r="1995" spans="1:3" ht="13.5" customHeight="1">
      <c r="A1995" s="286"/>
      <c r="B1995" s="233" t="s">
        <v>209</v>
      </c>
      <c r="C1995" s="235">
        <v>2</v>
      </c>
    </row>
    <row r="1996" spans="1:3" ht="13.5" customHeight="1" thickBot="1">
      <c r="A1996" s="287"/>
      <c r="B1996" s="236" t="s">
        <v>210</v>
      </c>
      <c r="C1996" s="254">
        <v>174762</v>
      </c>
    </row>
    <row r="1999" ht="15.75">
      <c r="A1999" t="s">
        <v>171</v>
      </c>
    </row>
    <row r="2001" spans="1:7" ht="18" customHeight="1" thickBot="1">
      <c r="A2001" s="291" t="s">
        <v>99</v>
      </c>
      <c r="B2001" s="292"/>
      <c r="C2001" s="292"/>
      <c r="D2001" s="292"/>
      <c r="E2001" s="292"/>
      <c r="F2001" s="292"/>
      <c r="G2001" s="292"/>
    </row>
    <row r="2002" spans="1:7" ht="13.5" customHeight="1">
      <c r="A2002" s="165"/>
      <c r="B2002" s="311" t="s">
        <v>211</v>
      </c>
      <c r="C2002" s="312"/>
      <c r="D2002" s="312"/>
      <c r="E2002" s="312"/>
      <c r="F2002" s="312"/>
      <c r="G2002" s="297"/>
    </row>
    <row r="2003" spans="1:7" ht="15" customHeight="1">
      <c r="A2003" s="167"/>
      <c r="B2003" s="313" t="s">
        <v>178</v>
      </c>
      <c r="C2003" s="314"/>
      <c r="D2003" s="315" t="s">
        <v>179</v>
      </c>
      <c r="E2003" s="314"/>
      <c r="F2003" s="316" t="s">
        <v>186</v>
      </c>
      <c r="G2003" s="317"/>
    </row>
    <row r="2004" spans="1:7" ht="15" customHeight="1" thickBot="1">
      <c r="A2004" s="168"/>
      <c r="B2004" s="255" t="s">
        <v>177</v>
      </c>
      <c r="C2004" s="256" t="s">
        <v>181</v>
      </c>
      <c r="D2004" s="256" t="s">
        <v>177</v>
      </c>
      <c r="E2004" s="256" t="s">
        <v>181</v>
      </c>
      <c r="F2004" s="256" t="s">
        <v>177</v>
      </c>
      <c r="G2004" s="257" t="s">
        <v>181</v>
      </c>
    </row>
    <row r="2005" spans="1:7" ht="69" customHeight="1" thickBot="1">
      <c r="A2005" s="258" t="s">
        <v>411</v>
      </c>
      <c r="B2005" s="274">
        <v>42278887.01913837</v>
      </c>
      <c r="C2005" s="260">
        <v>0.9864669186537958</v>
      </c>
      <c r="D2005" s="278">
        <v>580012.9800985008</v>
      </c>
      <c r="E2005" s="260">
        <v>0.013533081346204132</v>
      </c>
      <c r="F2005" s="275">
        <v>42858899.999236874</v>
      </c>
      <c r="G2005" s="262">
        <v>1</v>
      </c>
    </row>
    <row r="2006" spans="1:7" ht="24.75" customHeight="1">
      <c r="A2006" s="301" t="s">
        <v>220</v>
      </c>
      <c r="B2006" s="292"/>
      <c r="C2006" s="292"/>
      <c r="D2006" s="292"/>
      <c r="E2006" s="292"/>
      <c r="F2006" s="292"/>
      <c r="G2006" s="292"/>
    </row>
    <row r="2008" spans="1:6" ht="28.5" customHeight="1" thickBot="1">
      <c r="A2008" s="291" t="s">
        <v>118</v>
      </c>
      <c r="B2008" s="292"/>
      <c r="C2008" s="292"/>
      <c r="D2008" s="292"/>
      <c r="E2008" s="292"/>
      <c r="F2008" s="292"/>
    </row>
    <row r="2009" spans="1:6" ht="48.75" customHeight="1" thickBot="1">
      <c r="A2009" s="169"/>
      <c r="B2009" s="166"/>
      <c r="C2009" s="154"/>
      <c r="D2009" s="302" t="s">
        <v>175</v>
      </c>
      <c r="E2009" s="303"/>
      <c r="F2009" s="304" t="s">
        <v>186</v>
      </c>
    </row>
    <row r="2010" spans="1:6" ht="48.75" customHeight="1" thickBot="1">
      <c r="A2010" s="156"/>
      <c r="B2010" s="153"/>
      <c r="C2010" s="170"/>
      <c r="D2010" s="255" t="s">
        <v>191</v>
      </c>
      <c r="E2010" s="256" t="s">
        <v>192</v>
      </c>
      <c r="F2010" s="305"/>
    </row>
    <row r="2011" spans="1:6" ht="13.5" customHeight="1">
      <c r="A2011" s="306" t="s">
        <v>348</v>
      </c>
      <c r="B2011" s="308" t="s">
        <v>349</v>
      </c>
      <c r="C2011" s="241" t="s">
        <v>214</v>
      </c>
      <c r="D2011" s="242">
        <v>6278004</v>
      </c>
      <c r="E2011" s="243">
        <v>6627877</v>
      </c>
      <c r="F2011" s="244">
        <v>12905881</v>
      </c>
    </row>
    <row r="2012" spans="1:6" ht="24" customHeight="1">
      <c r="A2012" s="286"/>
      <c r="B2012" s="309"/>
      <c r="C2012" s="263" t="s">
        <v>350</v>
      </c>
      <c r="D2012" s="264">
        <v>0.48644521052069206</v>
      </c>
      <c r="E2012" s="265">
        <v>0.5135547894793079</v>
      </c>
      <c r="F2012" s="266">
        <v>1</v>
      </c>
    </row>
    <row r="2013" spans="1:6" ht="13.5" customHeight="1">
      <c r="A2013" s="286"/>
      <c r="B2013" s="310" t="s">
        <v>351</v>
      </c>
      <c r="C2013" s="267" t="s">
        <v>214</v>
      </c>
      <c r="D2013" s="268">
        <v>15480356</v>
      </c>
      <c r="E2013" s="269">
        <v>10964493</v>
      </c>
      <c r="F2013" s="270">
        <v>26444849</v>
      </c>
    </row>
    <row r="2014" spans="1:6" ht="24" customHeight="1">
      <c r="A2014" s="286"/>
      <c r="B2014" s="309"/>
      <c r="C2014" s="263" t="s">
        <v>350</v>
      </c>
      <c r="D2014" s="264">
        <v>0.585382658074546</v>
      </c>
      <c r="E2014" s="265">
        <v>0.414617341925454</v>
      </c>
      <c r="F2014" s="266">
        <v>1</v>
      </c>
    </row>
    <row r="2015" spans="1:6" ht="13.5" customHeight="1">
      <c r="A2015" s="286"/>
      <c r="B2015" s="310" t="s">
        <v>352</v>
      </c>
      <c r="C2015" s="267" t="s">
        <v>214</v>
      </c>
      <c r="D2015" s="268">
        <v>1673563</v>
      </c>
      <c r="E2015" s="269">
        <v>1254593</v>
      </c>
      <c r="F2015" s="270">
        <v>2928156</v>
      </c>
    </row>
    <row r="2016" spans="1:6" ht="24" customHeight="1">
      <c r="A2016" s="307"/>
      <c r="B2016" s="309"/>
      <c r="C2016" s="263" t="s">
        <v>350</v>
      </c>
      <c r="D2016" s="264">
        <v>0.5715416118540132</v>
      </c>
      <c r="E2016" s="265">
        <v>0.4284583881459868</v>
      </c>
      <c r="F2016" s="266">
        <v>1</v>
      </c>
    </row>
    <row r="2017" spans="1:6" ht="13.5" customHeight="1" thickBot="1">
      <c r="A2017" s="299" t="s">
        <v>186</v>
      </c>
      <c r="B2017" s="300"/>
      <c r="C2017" s="267" t="s">
        <v>214</v>
      </c>
      <c r="D2017" s="268">
        <v>23431923</v>
      </c>
      <c r="E2017" s="269">
        <v>18846963</v>
      </c>
      <c r="F2017" s="270">
        <v>42278886</v>
      </c>
    </row>
    <row r="2018" spans="1:6" ht="24" customHeight="1" thickBot="1">
      <c r="A2018" s="287"/>
      <c r="B2018" s="294"/>
      <c r="C2018" s="236" t="s">
        <v>350</v>
      </c>
      <c r="D2018" s="271">
        <v>0.5542228099387482</v>
      </c>
      <c r="E2018" s="272">
        <v>0.4457771900612519</v>
      </c>
      <c r="F2018" s="273">
        <v>1</v>
      </c>
    </row>
    <row r="2021" ht="15.75">
      <c r="A2021" t="s">
        <v>414</v>
      </c>
    </row>
    <row r="2024" ht="16.5">
      <c r="A2024" t="s">
        <v>98</v>
      </c>
    </row>
    <row r="2026" spans="1:3" ht="18" customHeight="1" thickBot="1">
      <c r="A2026" s="295" t="s">
        <v>90</v>
      </c>
      <c r="B2026" s="294"/>
      <c r="C2026" s="294"/>
    </row>
    <row r="2027" spans="1:3" ht="13.5" customHeight="1">
      <c r="A2027" s="296" t="s">
        <v>145</v>
      </c>
      <c r="B2027" s="297"/>
      <c r="C2027" s="231" t="s">
        <v>415</v>
      </c>
    </row>
    <row r="2028" spans="1:3" ht="13.5" customHeight="1">
      <c r="A2028" s="288" t="s">
        <v>147</v>
      </c>
      <c r="B2028" s="289"/>
      <c r="C2028" s="232" t="s">
        <v>148</v>
      </c>
    </row>
    <row r="2029" spans="1:3" ht="58.5" customHeight="1">
      <c r="A2029" s="298" t="s">
        <v>149</v>
      </c>
      <c r="B2029" s="233" t="s">
        <v>150</v>
      </c>
      <c r="C2029" s="234" t="s">
        <v>151</v>
      </c>
    </row>
    <row r="2030" spans="1:3" ht="13.5" customHeight="1">
      <c r="A2030" s="286"/>
      <c r="B2030" s="233" t="s">
        <v>152</v>
      </c>
      <c r="C2030" s="232" t="s">
        <v>153</v>
      </c>
    </row>
    <row r="2031" spans="1:3" ht="13.5" customHeight="1">
      <c r="A2031" s="286"/>
      <c r="B2031" s="233" t="s">
        <v>154</v>
      </c>
      <c r="C2031" s="232" t="s">
        <v>155</v>
      </c>
    </row>
    <row r="2032" spans="1:3" ht="13.5" customHeight="1">
      <c r="A2032" s="286"/>
      <c r="B2032" s="233" t="s">
        <v>156</v>
      </c>
      <c r="C2032" s="232" t="s">
        <v>157</v>
      </c>
    </row>
    <row r="2033" spans="1:3" ht="13.5" customHeight="1">
      <c r="A2033" s="286"/>
      <c r="B2033" s="233" t="s">
        <v>158</v>
      </c>
      <c r="C2033" s="232" t="s">
        <v>157</v>
      </c>
    </row>
    <row r="2034" spans="1:3" ht="24" customHeight="1">
      <c r="A2034" s="286"/>
      <c r="B2034" s="233" t="s">
        <v>159</v>
      </c>
      <c r="C2034" s="235">
        <v>9427</v>
      </c>
    </row>
    <row r="2035" spans="1:3" ht="24" customHeight="1">
      <c r="A2035" s="298" t="s">
        <v>160</v>
      </c>
      <c r="B2035" s="233" t="s">
        <v>161</v>
      </c>
      <c r="C2035" s="232" t="s">
        <v>162</v>
      </c>
    </row>
    <row r="2036" spans="1:3" ht="48" customHeight="1">
      <c r="A2036" s="286"/>
      <c r="B2036" s="233" t="s">
        <v>163</v>
      </c>
      <c r="C2036" s="232" t="s">
        <v>206</v>
      </c>
    </row>
    <row r="2037" spans="1:3" ht="58.5" customHeight="1">
      <c r="A2037" s="288" t="s">
        <v>165</v>
      </c>
      <c r="B2037" s="289"/>
      <c r="C2037" s="232" t="s">
        <v>416</v>
      </c>
    </row>
    <row r="2038" spans="1:3" ht="13.5" customHeight="1" thickBot="1">
      <c r="A2038" s="290" t="s">
        <v>167</v>
      </c>
      <c r="B2038" s="233" t="s">
        <v>168</v>
      </c>
      <c r="C2038" s="234" t="s">
        <v>417</v>
      </c>
    </row>
    <row r="2039" spans="1:3" ht="13.5" customHeight="1">
      <c r="A2039" s="286"/>
      <c r="B2039" s="233" t="s">
        <v>170</v>
      </c>
      <c r="C2039" s="234" t="s">
        <v>244</v>
      </c>
    </row>
    <row r="2040" spans="1:3" ht="13.5" customHeight="1">
      <c r="A2040" s="286"/>
      <c r="B2040" s="233" t="s">
        <v>209</v>
      </c>
      <c r="C2040" s="235">
        <v>2</v>
      </c>
    </row>
    <row r="2041" spans="1:3" ht="13.5" customHeight="1" thickBot="1">
      <c r="A2041" s="287"/>
      <c r="B2041" s="236" t="s">
        <v>210</v>
      </c>
      <c r="C2041" s="254">
        <v>174762</v>
      </c>
    </row>
    <row r="2044" ht="15.75">
      <c r="A2044" t="s">
        <v>171</v>
      </c>
    </row>
    <row r="2046" spans="1:7" ht="18" customHeight="1" thickBot="1">
      <c r="A2046" s="291" t="s">
        <v>99</v>
      </c>
      <c r="B2046" s="292"/>
      <c r="C2046" s="292"/>
      <c r="D2046" s="292"/>
      <c r="E2046" s="292"/>
      <c r="F2046" s="292"/>
      <c r="G2046" s="292"/>
    </row>
    <row r="2047" spans="1:7" ht="13.5" customHeight="1">
      <c r="A2047" s="165"/>
      <c r="B2047" s="311" t="s">
        <v>211</v>
      </c>
      <c r="C2047" s="312"/>
      <c r="D2047" s="312"/>
      <c r="E2047" s="312"/>
      <c r="F2047" s="312"/>
      <c r="G2047" s="297"/>
    </row>
    <row r="2048" spans="1:7" ht="15" customHeight="1">
      <c r="A2048" s="167"/>
      <c r="B2048" s="313" t="s">
        <v>178</v>
      </c>
      <c r="C2048" s="314"/>
      <c r="D2048" s="315" t="s">
        <v>179</v>
      </c>
      <c r="E2048" s="314"/>
      <c r="F2048" s="316" t="s">
        <v>186</v>
      </c>
      <c r="G2048" s="317"/>
    </row>
    <row r="2049" spans="1:7" ht="15" customHeight="1" thickBot="1">
      <c r="A2049" s="168"/>
      <c r="B2049" s="255" t="s">
        <v>177</v>
      </c>
      <c r="C2049" s="256" t="s">
        <v>181</v>
      </c>
      <c r="D2049" s="256" t="s">
        <v>177</v>
      </c>
      <c r="E2049" s="256" t="s">
        <v>181</v>
      </c>
      <c r="F2049" s="256" t="s">
        <v>177</v>
      </c>
      <c r="G2049" s="257" t="s">
        <v>181</v>
      </c>
    </row>
    <row r="2050" spans="1:7" ht="79.5" customHeight="1" thickBot="1">
      <c r="A2050" s="258" t="s">
        <v>418</v>
      </c>
      <c r="B2050" s="259">
        <v>9398</v>
      </c>
      <c r="C2050" s="260">
        <v>0.9969237297125279</v>
      </c>
      <c r="D2050" s="261">
        <v>29</v>
      </c>
      <c r="E2050" s="260">
        <v>0.0030762702874721545</v>
      </c>
      <c r="F2050" s="261">
        <v>9427</v>
      </c>
      <c r="G2050" s="262">
        <v>1</v>
      </c>
    </row>
    <row r="2052" spans="1:6" ht="28.5" customHeight="1" thickBot="1">
      <c r="A2052" s="291" t="s">
        <v>119</v>
      </c>
      <c r="B2052" s="292"/>
      <c r="C2052" s="292"/>
      <c r="D2052" s="292"/>
      <c r="E2052" s="292"/>
      <c r="F2052" s="292"/>
    </row>
    <row r="2053" spans="1:6" ht="48.75" customHeight="1" thickBot="1">
      <c r="A2053" s="169"/>
      <c r="B2053" s="166"/>
      <c r="C2053" s="154"/>
      <c r="D2053" s="302" t="s">
        <v>175</v>
      </c>
      <c r="E2053" s="303"/>
      <c r="F2053" s="304" t="s">
        <v>186</v>
      </c>
    </row>
    <row r="2054" spans="1:6" ht="48.75" customHeight="1" thickBot="1">
      <c r="A2054" s="156"/>
      <c r="B2054" s="153"/>
      <c r="C2054" s="170"/>
      <c r="D2054" s="255" t="s">
        <v>191</v>
      </c>
      <c r="E2054" s="256" t="s">
        <v>192</v>
      </c>
      <c r="F2054" s="305"/>
    </row>
    <row r="2055" spans="1:6" ht="13.5" customHeight="1">
      <c r="A2055" s="306" t="s">
        <v>360</v>
      </c>
      <c r="B2055" s="308" t="s">
        <v>361</v>
      </c>
      <c r="C2055" s="241" t="s">
        <v>214</v>
      </c>
      <c r="D2055" s="242">
        <v>3145</v>
      </c>
      <c r="E2055" s="243">
        <v>2958</v>
      </c>
      <c r="F2055" s="244">
        <v>6103</v>
      </c>
    </row>
    <row r="2056" spans="1:6" ht="33.75" customHeight="1">
      <c r="A2056" s="286"/>
      <c r="B2056" s="309"/>
      <c r="C2056" s="263" t="s">
        <v>362</v>
      </c>
      <c r="D2056" s="264">
        <v>0.5153203342618384</v>
      </c>
      <c r="E2056" s="265">
        <v>0.48467966573816157</v>
      </c>
      <c r="F2056" s="266">
        <v>1</v>
      </c>
    </row>
    <row r="2057" spans="1:6" ht="13.5" customHeight="1">
      <c r="A2057" s="286"/>
      <c r="B2057" s="310" t="s">
        <v>363</v>
      </c>
      <c r="C2057" s="267" t="s">
        <v>214</v>
      </c>
      <c r="D2057" s="268">
        <v>2452</v>
      </c>
      <c r="E2057" s="269">
        <v>843</v>
      </c>
      <c r="F2057" s="270">
        <v>3295</v>
      </c>
    </row>
    <row r="2058" spans="1:6" ht="33.75" customHeight="1">
      <c r="A2058" s="307"/>
      <c r="B2058" s="309"/>
      <c r="C2058" s="263" t="s">
        <v>362</v>
      </c>
      <c r="D2058" s="264">
        <v>0.7441578148710167</v>
      </c>
      <c r="E2058" s="265">
        <v>0.2558421851289833</v>
      </c>
      <c r="F2058" s="266">
        <v>1</v>
      </c>
    </row>
    <row r="2059" spans="1:6" ht="13.5" customHeight="1" thickBot="1">
      <c r="A2059" s="299" t="s">
        <v>186</v>
      </c>
      <c r="B2059" s="300"/>
      <c r="C2059" s="267" t="s">
        <v>214</v>
      </c>
      <c r="D2059" s="268">
        <v>5597</v>
      </c>
      <c r="E2059" s="269">
        <v>3801</v>
      </c>
      <c r="F2059" s="270">
        <v>9398</v>
      </c>
    </row>
    <row r="2060" spans="1:6" ht="33.75" customHeight="1" thickBot="1">
      <c r="A2060" s="287"/>
      <c r="B2060" s="294"/>
      <c r="C2060" s="236" t="s">
        <v>362</v>
      </c>
      <c r="D2060" s="271">
        <v>0.5955522451585443</v>
      </c>
      <c r="E2060" s="272">
        <v>0.4044477548414557</v>
      </c>
      <c r="F2060" s="273">
        <v>1</v>
      </c>
    </row>
    <row r="2063" ht="15.75">
      <c r="A2063" t="s">
        <v>419</v>
      </c>
    </row>
    <row r="2066" ht="16.5">
      <c r="A2066" t="s">
        <v>98</v>
      </c>
    </row>
    <row r="2068" spans="1:3" ht="18" customHeight="1" thickBot="1">
      <c r="A2068" s="295" t="s">
        <v>90</v>
      </c>
      <c r="B2068" s="294"/>
      <c r="C2068" s="294"/>
    </row>
    <row r="2069" spans="1:3" ht="13.5" customHeight="1">
      <c r="A2069" s="296" t="s">
        <v>145</v>
      </c>
      <c r="B2069" s="297"/>
      <c r="C2069" s="231" t="s">
        <v>420</v>
      </c>
    </row>
    <row r="2070" spans="1:3" ht="13.5" customHeight="1">
      <c r="A2070" s="288" t="s">
        <v>147</v>
      </c>
      <c r="B2070" s="289"/>
      <c r="C2070" s="232" t="s">
        <v>148</v>
      </c>
    </row>
    <row r="2071" spans="1:3" ht="58.5" customHeight="1">
      <c r="A2071" s="298" t="s">
        <v>149</v>
      </c>
      <c r="B2071" s="233" t="s">
        <v>150</v>
      </c>
      <c r="C2071" s="234" t="s">
        <v>151</v>
      </c>
    </row>
    <row r="2072" spans="1:3" ht="13.5" customHeight="1">
      <c r="A2072" s="286"/>
      <c r="B2072" s="233" t="s">
        <v>152</v>
      </c>
      <c r="C2072" s="232" t="s">
        <v>153</v>
      </c>
    </row>
    <row r="2073" spans="1:3" ht="13.5" customHeight="1">
      <c r="A2073" s="286"/>
      <c r="B2073" s="233" t="s">
        <v>154</v>
      </c>
      <c r="C2073" s="232" t="s">
        <v>155</v>
      </c>
    </row>
    <row r="2074" spans="1:3" ht="24" customHeight="1">
      <c r="A2074" s="286"/>
      <c r="B2074" s="233" t="s">
        <v>156</v>
      </c>
      <c r="C2074" s="232" t="s">
        <v>201</v>
      </c>
    </row>
    <row r="2075" spans="1:3" ht="13.5" customHeight="1">
      <c r="A2075" s="286"/>
      <c r="B2075" s="233" t="s">
        <v>158</v>
      </c>
      <c r="C2075" s="232" t="s">
        <v>157</v>
      </c>
    </row>
    <row r="2076" spans="1:3" ht="24" customHeight="1">
      <c r="A2076" s="286"/>
      <c r="B2076" s="233" t="s">
        <v>159</v>
      </c>
      <c r="C2076" s="235">
        <v>9427</v>
      </c>
    </row>
    <row r="2077" spans="1:3" ht="24" customHeight="1">
      <c r="A2077" s="298" t="s">
        <v>160</v>
      </c>
      <c r="B2077" s="233" t="s">
        <v>161</v>
      </c>
      <c r="C2077" s="232" t="s">
        <v>162</v>
      </c>
    </row>
    <row r="2078" spans="1:3" ht="48" customHeight="1">
      <c r="A2078" s="286"/>
      <c r="B2078" s="233" t="s">
        <v>163</v>
      </c>
      <c r="C2078" s="232" t="s">
        <v>206</v>
      </c>
    </row>
    <row r="2079" spans="1:3" ht="58.5" customHeight="1">
      <c r="A2079" s="288" t="s">
        <v>165</v>
      </c>
      <c r="B2079" s="289"/>
      <c r="C2079" s="232" t="s">
        <v>416</v>
      </c>
    </row>
    <row r="2080" spans="1:3" ht="13.5" customHeight="1" thickBot="1">
      <c r="A2080" s="290" t="s">
        <v>167</v>
      </c>
      <c r="B2080" s="233" t="s">
        <v>168</v>
      </c>
      <c r="C2080" s="234" t="s">
        <v>169</v>
      </c>
    </row>
    <row r="2081" spans="1:3" ht="13.5" customHeight="1">
      <c r="A2081" s="286"/>
      <c r="B2081" s="233" t="s">
        <v>170</v>
      </c>
      <c r="C2081" s="234" t="s">
        <v>296</v>
      </c>
    </row>
    <row r="2082" spans="1:3" ht="13.5" customHeight="1">
      <c r="A2082" s="286"/>
      <c r="B2082" s="233" t="s">
        <v>209</v>
      </c>
      <c r="C2082" s="235">
        <v>2</v>
      </c>
    </row>
    <row r="2083" spans="1:3" ht="13.5" customHeight="1" thickBot="1">
      <c r="A2083" s="287"/>
      <c r="B2083" s="236" t="s">
        <v>210</v>
      </c>
      <c r="C2083" s="254">
        <v>174762</v>
      </c>
    </row>
    <row r="2086" ht="15.75">
      <c r="A2086" t="s">
        <v>171</v>
      </c>
    </row>
    <row r="2088" spans="1:7" ht="18" customHeight="1" thickBot="1">
      <c r="A2088" s="291" t="s">
        <v>99</v>
      </c>
      <c r="B2088" s="292"/>
      <c r="C2088" s="292"/>
      <c r="D2088" s="292"/>
      <c r="E2088" s="292"/>
      <c r="F2088" s="292"/>
      <c r="G2088" s="292"/>
    </row>
    <row r="2089" spans="1:7" ht="13.5" customHeight="1">
      <c r="A2089" s="165"/>
      <c r="B2089" s="311" t="s">
        <v>211</v>
      </c>
      <c r="C2089" s="312"/>
      <c r="D2089" s="312"/>
      <c r="E2089" s="312"/>
      <c r="F2089" s="312"/>
      <c r="G2089" s="297"/>
    </row>
    <row r="2090" spans="1:7" ht="15" customHeight="1">
      <c r="A2090" s="167"/>
      <c r="B2090" s="313" t="s">
        <v>178</v>
      </c>
      <c r="C2090" s="314"/>
      <c r="D2090" s="315" t="s">
        <v>179</v>
      </c>
      <c r="E2090" s="314"/>
      <c r="F2090" s="316" t="s">
        <v>186</v>
      </c>
      <c r="G2090" s="317"/>
    </row>
    <row r="2091" spans="1:7" ht="15" customHeight="1" thickBot="1">
      <c r="A2091" s="168"/>
      <c r="B2091" s="255" t="s">
        <v>177</v>
      </c>
      <c r="C2091" s="256" t="s">
        <v>181</v>
      </c>
      <c r="D2091" s="256" t="s">
        <v>177</v>
      </c>
      <c r="E2091" s="256" t="s">
        <v>181</v>
      </c>
      <c r="F2091" s="256" t="s">
        <v>177</v>
      </c>
      <c r="G2091" s="257" t="s">
        <v>181</v>
      </c>
    </row>
    <row r="2092" spans="1:7" ht="79.5" customHeight="1" thickBot="1">
      <c r="A2092" s="258" t="s">
        <v>418</v>
      </c>
      <c r="B2092" s="274">
        <v>42744754.26735993</v>
      </c>
      <c r="C2092" s="260">
        <v>0.9973367087844304</v>
      </c>
      <c r="D2092" s="278">
        <v>114145.73187694699</v>
      </c>
      <c r="E2092" s="260">
        <v>0.0026632912155696814</v>
      </c>
      <c r="F2092" s="275">
        <v>42858899.999236874</v>
      </c>
      <c r="G2092" s="262">
        <v>1</v>
      </c>
    </row>
    <row r="2093" spans="1:7" ht="24.75" customHeight="1">
      <c r="A2093" s="301" t="s">
        <v>220</v>
      </c>
      <c r="B2093" s="292"/>
      <c r="C2093" s="292"/>
      <c r="D2093" s="292"/>
      <c r="E2093" s="292"/>
      <c r="F2093" s="292"/>
      <c r="G2093" s="292"/>
    </row>
    <row r="2095" spans="1:6" ht="28.5" customHeight="1" thickBot="1">
      <c r="A2095" s="291" t="s">
        <v>119</v>
      </c>
      <c r="B2095" s="292"/>
      <c r="C2095" s="292"/>
      <c r="D2095" s="292"/>
      <c r="E2095" s="292"/>
      <c r="F2095" s="292"/>
    </row>
    <row r="2096" spans="1:6" ht="48.75" customHeight="1" thickBot="1">
      <c r="A2096" s="169"/>
      <c r="B2096" s="166"/>
      <c r="C2096" s="154"/>
      <c r="D2096" s="302" t="s">
        <v>175</v>
      </c>
      <c r="E2096" s="303"/>
      <c r="F2096" s="304" t="s">
        <v>186</v>
      </c>
    </row>
    <row r="2097" spans="1:6" ht="48.75" customHeight="1" thickBot="1">
      <c r="A2097" s="156"/>
      <c r="B2097" s="153"/>
      <c r="C2097" s="170"/>
      <c r="D2097" s="255" t="s">
        <v>191</v>
      </c>
      <c r="E2097" s="256" t="s">
        <v>192</v>
      </c>
      <c r="F2097" s="305"/>
    </row>
    <row r="2098" spans="1:6" ht="13.5" customHeight="1">
      <c r="A2098" s="306" t="s">
        <v>360</v>
      </c>
      <c r="B2098" s="308" t="s">
        <v>361</v>
      </c>
      <c r="C2098" s="241" t="s">
        <v>214</v>
      </c>
      <c r="D2098" s="242">
        <v>14498875</v>
      </c>
      <c r="E2098" s="243">
        <v>15350703</v>
      </c>
      <c r="F2098" s="244">
        <v>29849578</v>
      </c>
    </row>
    <row r="2099" spans="1:6" ht="33.75" customHeight="1">
      <c r="A2099" s="286"/>
      <c r="B2099" s="309"/>
      <c r="C2099" s="263" t="s">
        <v>362</v>
      </c>
      <c r="D2099" s="264">
        <v>0.48573132256677126</v>
      </c>
      <c r="E2099" s="265">
        <v>0.5142686774332287</v>
      </c>
      <c r="F2099" s="266">
        <v>1</v>
      </c>
    </row>
    <row r="2100" spans="1:6" ht="13.5" customHeight="1">
      <c r="A2100" s="286"/>
      <c r="B2100" s="310" t="s">
        <v>363</v>
      </c>
      <c r="C2100" s="267" t="s">
        <v>214</v>
      </c>
      <c r="D2100" s="268">
        <v>9117623</v>
      </c>
      <c r="E2100" s="269">
        <v>3777553</v>
      </c>
      <c r="F2100" s="270">
        <v>12895176</v>
      </c>
    </row>
    <row r="2101" spans="1:6" ht="33.75" customHeight="1">
      <c r="A2101" s="307"/>
      <c r="B2101" s="309"/>
      <c r="C2101" s="263" t="s">
        <v>362</v>
      </c>
      <c r="D2101" s="264">
        <v>0.7070568870095297</v>
      </c>
      <c r="E2101" s="265">
        <v>0.29294311299047027</v>
      </c>
      <c r="F2101" s="266">
        <v>1</v>
      </c>
    </row>
    <row r="2102" spans="1:6" ht="13.5" customHeight="1" thickBot="1">
      <c r="A2102" s="299" t="s">
        <v>186</v>
      </c>
      <c r="B2102" s="300"/>
      <c r="C2102" s="267" t="s">
        <v>214</v>
      </c>
      <c r="D2102" s="268">
        <v>23616498</v>
      </c>
      <c r="E2102" s="269">
        <v>19128256</v>
      </c>
      <c r="F2102" s="270">
        <v>42744754</v>
      </c>
    </row>
    <row r="2103" spans="1:6" ht="33.75" customHeight="1" thickBot="1">
      <c r="A2103" s="287"/>
      <c r="B2103" s="294"/>
      <c r="C2103" s="236" t="s">
        <v>362</v>
      </c>
      <c r="D2103" s="271">
        <v>0.5525005009971516</v>
      </c>
      <c r="E2103" s="272">
        <v>0.4474994990028484</v>
      </c>
      <c r="F2103" s="273">
        <v>1</v>
      </c>
    </row>
    <row r="2106" ht="15.75">
      <c r="A2106" t="s">
        <v>421</v>
      </c>
    </row>
    <row r="2109" ht="16.5">
      <c r="A2109" t="s">
        <v>89</v>
      </c>
    </row>
    <row r="2111" spans="1:3" ht="18" customHeight="1" thickBot="1">
      <c r="A2111" s="295" t="s">
        <v>90</v>
      </c>
      <c r="B2111" s="294"/>
      <c r="C2111" s="294"/>
    </row>
    <row r="2112" spans="1:3" ht="13.5" customHeight="1">
      <c r="A2112" s="296" t="s">
        <v>145</v>
      </c>
      <c r="B2112" s="297"/>
      <c r="C2112" s="231" t="s">
        <v>422</v>
      </c>
    </row>
    <row r="2113" spans="1:3" ht="13.5" customHeight="1">
      <c r="A2113" s="288" t="s">
        <v>147</v>
      </c>
      <c r="B2113" s="289"/>
      <c r="C2113" s="232" t="s">
        <v>148</v>
      </c>
    </row>
    <row r="2114" spans="1:3" ht="58.5" customHeight="1">
      <c r="A2114" s="298" t="s">
        <v>149</v>
      </c>
      <c r="B2114" s="233" t="s">
        <v>150</v>
      </c>
      <c r="C2114" s="234" t="s">
        <v>151</v>
      </c>
    </row>
    <row r="2115" spans="1:3" ht="13.5" customHeight="1">
      <c r="A2115" s="286"/>
      <c r="B2115" s="233" t="s">
        <v>152</v>
      </c>
      <c r="C2115" s="232" t="s">
        <v>153</v>
      </c>
    </row>
    <row r="2116" spans="1:3" ht="13.5" customHeight="1">
      <c r="A2116" s="286"/>
      <c r="B2116" s="233" t="s">
        <v>154</v>
      </c>
      <c r="C2116" s="232" t="s">
        <v>155</v>
      </c>
    </row>
    <row r="2117" spans="1:3" ht="13.5" customHeight="1">
      <c r="A2117" s="286"/>
      <c r="B2117" s="233" t="s">
        <v>156</v>
      </c>
      <c r="C2117" s="232" t="s">
        <v>157</v>
      </c>
    </row>
    <row r="2118" spans="1:3" ht="13.5" customHeight="1">
      <c r="A2118" s="286"/>
      <c r="B2118" s="233" t="s">
        <v>158</v>
      </c>
      <c r="C2118" s="232" t="s">
        <v>157</v>
      </c>
    </row>
    <row r="2119" spans="1:3" ht="24" customHeight="1">
      <c r="A2119" s="286"/>
      <c r="B2119" s="233" t="s">
        <v>159</v>
      </c>
      <c r="C2119" s="235">
        <v>9427</v>
      </c>
    </row>
    <row r="2120" spans="1:3" ht="24" customHeight="1">
      <c r="A2120" s="298" t="s">
        <v>160</v>
      </c>
      <c r="B2120" s="233" t="s">
        <v>161</v>
      </c>
      <c r="C2120" s="232" t="s">
        <v>162</v>
      </c>
    </row>
    <row r="2121" spans="1:3" ht="24" customHeight="1">
      <c r="A2121" s="286"/>
      <c r="B2121" s="233" t="s">
        <v>163</v>
      </c>
      <c r="C2121" s="232" t="s">
        <v>164</v>
      </c>
    </row>
    <row r="2122" spans="1:3" ht="13.5" customHeight="1">
      <c r="A2122" s="288" t="s">
        <v>165</v>
      </c>
      <c r="B2122" s="289"/>
      <c r="C2122" s="232" t="s">
        <v>423</v>
      </c>
    </row>
    <row r="2123" spans="1:3" ht="13.5" customHeight="1" thickBot="1">
      <c r="A2123" s="290" t="s">
        <v>167</v>
      </c>
      <c r="B2123" s="233" t="s">
        <v>168</v>
      </c>
      <c r="C2123" s="234" t="s">
        <v>244</v>
      </c>
    </row>
    <row r="2124" spans="1:3" ht="13.5" customHeight="1" thickBot="1">
      <c r="A2124" s="287"/>
      <c r="B2124" s="236" t="s">
        <v>170</v>
      </c>
      <c r="C2124" s="237" t="s">
        <v>224</v>
      </c>
    </row>
    <row r="2127" ht="15.75">
      <c r="A2127" t="s">
        <v>171</v>
      </c>
    </row>
    <row r="2129" spans="1:3" ht="18" customHeight="1">
      <c r="A2129" s="291" t="s">
        <v>91</v>
      </c>
      <c r="B2129" s="292"/>
      <c r="C2129" s="292"/>
    </row>
    <row r="2130" spans="1:3" ht="48" customHeight="1" thickBot="1">
      <c r="A2130" s="293" t="s">
        <v>175</v>
      </c>
      <c r="B2130" s="294"/>
      <c r="C2130" s="294"/>
    </row>
    <row r="2131" spans="1:3" ht="13.5" customHeight="1" thickBot="1">
      <c r="A2131" s="285" t="s">
        <v>177</v>
      </c>
      <c r="B2131" s="241" t="s">
        <v>178</v>
      </c>
      <c r="C2131" s="277">
        <v>9427</v>
      </c>
    </row>
    <row r="2132" spans="1:3" ht="13.5" customHeight="1" thickBot="1">
      <c r="A2132" s="287"/>
      <c r="B2132" s="236" t="s">
        <v>179</v>
      </c>
      <c r="C2132" s="254">
        <v>0</v>
      </c>
    </row>
    <row r="2134" spans="1:6" ht="28.5" customHeight="1" thickBot="1">
      <c r="A2134" s="291" t="s">
        <v>96</v>
      </c>
      <c r="B2134" s="292"/>
      <c r="C2134" s="292"/>
      <c r="D2134" s="292"/>
      <c r="E2134" s="292"/>
      <c r="F2134" s="292"/>
    </row>
    <row r="2135" spans="1:6" ht="24.75" customHeight="1" thickBot="1">
      <c r="A2135" s="157"/>
      <c r="B2135" s="158"/>
      <c r="C2135" s="238" t="s">
        <v>180</v>
      </c>
      <c r="D2135" s="239" t="s">
        <v>181</v>
      </c>
      <c r="E2135" s="239" t="s">
        <v>182</v>
      </c>
      <c r="F2135" s="240" t="s">
        <v>183</v>
      </c>
    </row>
    <row r="2136" spans="1:6" ht="24" customHeight="1" thickBot="1">
      <c r="A2136" s="285" t="s">
        <v>178</v>
      </c>
      <c r="B2136" s="241" t="s">
        <v>191</v>
      </c>
      <c r="C2136" s="242">
        <v>5619</v>
      </c>
      <c r="D2136" s="248">
        <v>59.605388776917366</v>
      </c>
      <c r="E2136" s="248">
        <v>59.605388776917366</v>
      </c>
      <c r="F2136" s="249">
        <v>59.605388776917366</v>
      </c>
    </row>
    <row r="2137" spans="1:6" ht="24" customHeight="1">
      <c r="A2137" s="286"/>
      <c r="B2137" s="233" t="s">
        <v>192</v>
      </c>
      <c r="C2137" s="250">
        <v>3808</v>
      </c>
      <c r="D2137" s="251">
        <v>40.394611223082634</v>
      </c>
      <c r="E2137" s="251">
        <v>40.394611223082634</v>
      </c>
      <c r="F2137" s="252">
        <v>100</v>
      </c>
    </row>
    <row r="2138" spans="1:6" ht="13.5" customHeight="1" thickBot="1">
      <c r="A2138" s="287"/>
      <c r="B2138" s="236" t="s">
        <v>186</v>
      </c>
      <c r="C2138" s="245">
        <v>9427</v>
      </c>
      <c r="D2138" s="253">
        <v>100</v>
      </c>
      <c r="E2138" s="253">
        <v>100</v>
      </c>
      <c r="F2138" s="164"/>
    </row>
    <row r="2141" ht="15.75">
      <c r="A2141" t="s">
        <v>424</v>
      </c>
    </row>
    <row r="2144" ht="16.5">
      <c r="A2144" t="s">
        <v>89</v>
      </c>
    </row>
    <row r="2146" spans="1:3" ht="18" customHeight="1" thickBot="1">
      <c r="A2146" s="295" t="s">
        <v>90</v>
      </c>
      <c r="B2146" s="294"/>
      <c r="C2146" s="294"/>
    </row>
    <row r="2147" spans="1:3" ht="13.5" customHeight="1">
      <c r="A2147" s="296" t="s">
        <v>145</v>
      </c>
      <c r="B2147" s="297"/>
      <c r="C2147" s="231" t="s">
        <v>425</v>
      </c>
    </row>
    <row r="2148" spans="1:3" ht="13.5" customHeight="1">
      <c r="A2148" s="288" t="s">
        <v>147</v>
      </c>
      <c r="B2148" s="289"/>
      <c r="C2148" s="232" t="s">
        <v>148</v>
      </c>
    </row>
    <row r="2149" spans="1:3" ht="58.5" customHeight="1">
      <c r="A2149" s="298" t="s">
        <v>149</v>
      </c>
      <c r="B2149" s="233" t="s">
        <v>150</v>
      </c>
      <c r="C2149" s="234" t="s">
        <v>151</v>
      </c>
    </row>
    <row r="2150" spans="1:3" ht="13.5" customHeight="1">
      <c r="A2150" s="286"/>
      <c r="B2150" s="233" t="s">
        <v>152</v>
      </c>
      <c r="C2150" s="232" t="s">
        <v>153</v>
      </c>
    </row>
    <row r="2151" spans="1:3" ht="13.5" customHeight="1">
      <c r="A2151" s="286"/>
      <c r="B2151" s="233" t="s">
        <v>154</v>
      </c>
      <c r="C2151" s="232" t="s">
        <v>155</v>
      </c>
    </row>
    <row r="2152" spans="1:3" ht="24" customHeight="1">
      <c r="A2152" s="286"/>
      <c r="B2152" s="233" t="s">
        <v>156</v>
      </c>
      <c r="C2152" s="232" t="s">
        <v>201</v>
      </c>
    </row>
    <row r="2153" spans="1:3" ht="13.5" customHeight="1">
      <c r="A2153" s="286"/>
      <c r="B2153" s="233" t="s">
        <v>158</v>
      </c>
      <c r="C2153" s="232" t="s">
        <v>157</v>
      </c>
    </row>
    <row r="2154" spans="1:3" ht="24" customHeight="1">
      <c r="A2154" s="286"/>
      <c r="B2154" s="233" t="s">
        <v>159</v>
      </c>
      <c r="C2154" s="235">
        <v>9427</v>
      </c>
    </row>
    <row r="2155" spans="1:3" ht="24" customHeight="1">
      <c r="A2155" s="298" t="s">
        <v>160</v>
      </c>
      <c r="B2155" s="233" t="s">
        <v>161</v>
      </c>
      <c r="C2155" s="232" t="s">
        <v>162</v>
      </c>
    </row>
    <row r="2156" spans="1:3" ht="24" customHeight="1">
      <c r="A2156" s="286"/>
      <c r="B2156" s="233" t="s">
        <v>163</v>
      </c>
      <c r="C2156" s="232" t="s">
        <v>164</v>
      </c>
    </row>
    <row r="2157" spans="1:3" ht="13.5" customHeight="1">
      <c r="A2157" s="288" t="s">
        <v>165</v>
      </c>
      <c r="B2157" s="289"/>
      <c r="C2157" s="232" t="s">
        <v>423</v>
      </c>
    </row>
    <row r="2158" spans="1:3" ht="13.5" customHeight="1" thickBot="1">
      <c r="A2158" s="290" t="s">
        <v>167</v>
      </c>
      <c r="B2158" s="233" t="s">
        <v>168</v>
      </c>
      <c r="C2158" s="234" t="s">
        <v>244</v>
      </c>
    </row>
    <row r="2159" spans="1:3" ht="13.5" customHeight="1" thickBot="1">
      <c r="A2159" s="287"/>
      <c r="B2159" s="236" t="s">
        <v>170</v>
      </c>
      <c r="C2159" s="237" t="s">
        <v>426</v>
      </c>
    </row>
    <row r="2162" ht="15.75">
      <c r="A2162" t="s">
        <v>171</v>
      </c>
    </row>
    <row r="2164" spans="1:3" ht="18" customHeight="1">
      <c r="A2164" s="291" t="s">
        <v>91</v>
      </c>
      <c r="B2164" s="292"/>
      <c r="C2164" s="292"/>
    </row>
    <row r="2165" spans="1:3" ht="48" customHeight="1" thickBot="1">
      <c r="A2165" s="293" t="s">
        <v>175</v>
      </c>
      <c r="B2165" s="294"/>
      <c r="C2165" s="294"/>
    </row>
    <row r="2166" spans="1:3" ht="13.5" customHeight="1" thickBot="1">
      <c r="A2166" s="285" t="s">
        <v>177</v>
      </c>
      <c r="B2166" s="241" t="s">
        <v>178</v>
      </c>
      <c r="C2166" s="277">
        <v>42858899.99923669</v>
      </c>
    </row>
    <row r="2167" spans="1:3" ht="13.5" customHeight="1" thickBot="1">
      <c r="A2167" s="287"/>
      <c r="B2167" s="236" t="s">
        <v>179</v>
      </c>
      <c r="C2167" s="254">
        <v>0</v>
      </c>
    </row>
    <row r="2169" spans="1:6" ht="28.5" customHeight="1" thickBot="1">
      <c r="A2169" s="291" t="s">
        <v>96</v>
      </c>
      <c r="B2169" s="292"/>
      <c r="C2169" s="292"/>
      <c r="D2169" s="292"/>
      <c r="E2169" s="292"/>
      <c r="F2169" s="292"/>
    </row>
    <row r="2170" spans="1:6" ht="24.75" customHeight="1" thickBot="1">
      <c r="A2170" s="157"/>
      <c r="B2170" s="158"/>
      <c r="C2170" s="238" t="s">
        <v>180</v>
      </c>
      <c r="D2170" s="239" t="s">
        <v>181</v>
      </c>
      <c r="E2170" s="239" t="s">
        <v>182</v>
      </c>
      <c r="F2170" s="240" t="s">
        <v>183</v>
      </c>
    </row>
    <row r="2171" spans="1:6" ht="24" customHeight="1" thickBot="1">
      <c r="A2171" s="285" t="s">
        <v>178</v>
      </c>
      <c r="B2171" s="241" t="s">
        <v>191</v>
      </c>
      <c r="C2171" s="242">
        <v>23703244.943807576</v>
      </c>
      <c r="D2171" s="248">
        <v>55.30530401907101</v>
      </c>
      <c r="E2171" s="248">
        <v>55.30530401907125</v>
      </c>
      <c r="F2171" s="249">
        <v>55.30530401907125</v>
      </c>
    </row>
    <row r="2172" spans="1:6" ht="24" customHeight="1">
      <c r="A2172" s="286"/>
      <c r="B2172" s="233" t="s">
        <v>192</v>
      </c>
      <c r="C2172" s="250">
        <v>19155655.055429112</v>
      </c>
      <c r="D2172" s="251">
        <v>44.69469598092856</v>
      </c>
      <c r="E2172" s="251">
        <v>44.69469598092875</v>
      </c>
      <c r="F2172" s="252">
        <v>100</v>
      </c>
    </row>
    <row r="2173" spans="1:6" ht="13.5" customHeight="1" thickBot="1">
      <c r="A2173" s="287"/>
      <c r="B2173" s="236" t="s">
        <v>186</v>
      </c>
      <c r="C2173" s="245">
        <v>42858899.99923669</v>
      </c>
      <c r="D2173" s="253">
        <v>99.99999999999956</v>
      </c>
      <c r="E2173" s="253">
        <v>100</v>
      </c>
      <c r="F2173" s="164"/>
    </row>
  </sheetData>
  <sheetProtection/>
  <mergeCells count="956">
    <mergeCell ref="A7:C7"/>
    <mergeCell ref="A8:B8"/>
    <mergeCell ref="A9:B9"/>
    <mergeCell ref="A10:A15"/>
    <mergeCell ref="A16:A17"/>
    <mergeCell ref="A18:B18"/>
    <mergeCell ref="A19:A20"/>
    <mergeCell ref="A25:G25"/>
    <mergeCell ref="A27:A28"/>
    <mergeCell ref="A33:F33"/>
    <mergeCell ref="A35:A37"/>
    <mergeCell ref="A39:F39"/>
    <mergeCell ref="A41:A43"/>
    <mergeCell ref="A45:F45"/>
    <mergeCell ref="A47:A49"/>
    <mergeCell ref="A51:F51"/>
    <mergeCell ref="A53:A55"/>
    <mergeCell ref="A57:F57"/>
    <mergeCell ref="A59:A65"/>
    <mergeCell ref="A73:C73"/>
    <mergeCell ref="A74:B74"/>
    <mergeCell ref="A75:B75"/>
    <mergeCell ref="A76:A81"/>
    <mergeCell ref="A82:A83"/>
    <mergeCell ref="A84:B84"/>
    <mergeCell ref="A85:A86"/>
    <mergeCell ref="A91:G91"/>
    <mergeCell ref="A93:A94"/>
    <mergeCell ref="A99:F99"/>
    <mergeCell ref="A101:A103"/>
    <mergeCell ref="A105:F105"/>
    <mergeCell ref="A107:A109"/>
    <mergeCell ref="A111:F111"/>
    <mergeCell ref="A113:A115"/>
    <mergeCell ref="A117:F117"/>
    <mergeCell ref="A119:A121"/>
    <mergeCell ref="A123:F123"/>
    <mergeCell ref="A125:A131"/>
    <mergeCell ref="A139:C139"/>
    <mergeCell ref="A140:B140"/>
    <mergeCell ref="A141:B141"/>
    <mergeCell ref="A142:A147"/>
    <mergeCell ref="A148:A149"/>
    <mergeCell ref="A150:B150"/>
    <mergeCell ref="A151:A154"/>
    <mergeCell ref="A159:G159"/>
    <mergeCell ref="B160:G160"/>
    <mergeCell ref="B161:C161"/>
    <mergeCell ref="D161:E161"/>
    <mergeCell ref="F161:G161"/>
    <mergeCell ref="A165:F165"/>
    <mergeCell ref="D166:E166"/>
    <mergeCell ref="F166:F167"/>
    <mergeCell ref="A168:A18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A188:B189"/>
    <mergeCell ref="A197:C197"/>
    <mergeCell ref="A198:B198"/>
    <mergeCell ref="A199:B199"/>
    <mergeCell ref="A200:A205"/>
    <mergeCell ref="A206:A207"/>
    <mergeCell ref="A208:B208"/>
    <mergeCell ref="A209:A212"/>
    <mergeCell ref="A217:G217"/>
    <mergeCell ref="B218:G218"/>
    <mergeCell ref="B219:C219"/>
    <mergeCell ref="D219:E219"/>
    <mergeCell ref="F219:G219"/>
    <mergeCell ref="A222:G222"/>
    <mergeCell ref="A224:F224"/>
    <mergeCell ref="D225:E225"/>
    <mergeCell ref="F225:F226"/>
    <mergeCell ref="A227:A24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A247:B248"/>
    <mergeCell ref="A256:C256"/>
    <mergeCell ref="A257:B257"/>
    <mergeCell ref="A258:B258"/>
    <mergeCell ref="A259:A264"/>
    <mergeCell ref="A265:A266"/>
    <mergeCell ref="A267:B267"/>
    <mergeCell ref="A268:A271"/>
    <mergeCell ref="A276:G276"/>
    <mergeCell ref="B277:G277"/>
    <mergeCell ref="B278:C278"/>
    <mergeCell ref="D278:E278"/>
    <mergeCell ref="F278:G278"/>
    <mergeCell ref="A282:F282"/>
    <mergeCell ref="D283:E283"/>
    <mergeCell ref="F283:F284"/>
    <mergeCell ref="A285:A302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A303:B304"/>
    <mergeCell ref="A312:C312"/>
    <mergeCell ref="A313:B313"/>
    <mergeCell ref="A314:B314"/>
    <mergeCell ref="A315:A320"/>
    <mergeCell ref="A321:A322"/>
    <mergeCell ref="A323:B323"/>
    <mergeCell ref="A324:A327"/>
    <mergeCell ref="A332:G332"/>
    <mergeCell ref="B333:G333"/>
    <mergeCell ref="B334:C334"/>
    <mergeCell ref="D334:E334"/>
    <mergeCell ref="F334:G334"/>
    <mergeCell ref="A337:G337"/>
    <mergeCell ref="A339:F339"/>
    <mergeCell ref="D340:E340"/>
    <mergeCell ref="F340:F341"/>
    <mergeCell ref="A342:A359"/>
    <mergeCell ref="B342:B343"/>
    <mergeCell ref="B344:B345"/>
    <mergeCell ref="B346:B347"/>
    <mergeCell ref="B348:B349"/>
    <mergeCell ref="B350:B351"/>
    <mergeCell ref="B352:B353"/>
    <mergeCell ref="B354:B355"/>
    <mergeCell ref="B356:B357"/>
    <mergeCell ref="B358:B359"/>
    <mergeCell ref="A360:B361"/>
    <mergeCell ref="A369:C369"/>
    <mergeCell ref="A370:B370"/>
    <mergeCell ref="A371:B371"/>
    <mergeCell ref="A372:A377"/>
    <mergeCell ref="A378:A379"/>
    <mergeCell ref="A380:B380"/>
    <mergeCell ref="A381:A384"/>
    <mergeCell ref="A389:G389"/>
    <mergeCell ref="B390:G390"/>
    <mergeCell ref="B391:C391"/>
    <mergeCell ref="D391:E391"/>
    <mergeCell ref="F391:G391"/>
    <mergeCell ref="A395:F395"/>
    <mergeCell ref="D396:E396"/>
    <mergeCell ref="F396:F397"/>
    <mergeCell ref="A398:A401"/>
    <mergeCell ref="B398:B399"/>
    <mergeCell ref="B400:B401"/>
    <mergeCell ref="A402:B403"/>
    <mergeCell ref="A411:C411"/>
    <mergeCell ref="A412:B412"/>
    <mergeCell ref="A413:B413"/>
    <mergeCell ref="A414:A419"/>
    <mergeCell ref="A420:A421"/>
    <mergeCell ref="A422:B422"/>
    <mergeCell ref="A423:A426"/>
    <mergeCell ref="A431:G431"/>
    <mergeCell ref="B432:G432"/>
    <mergeCell ref="B433:C433"/>
    <mergeCell ref="D433:E433"/>
    <mergeCell ref="F433:G433"/>
    <mergeCell ref="A436:G436"/>
    <mergeCell ref="A438:F438"/>
    <mergeCell ref="D439:E439"/>
    <mergeCell ref="F439:F440"/>
    <mergeCell ref="A441:A444"/>
    <mergeCell ref="B441:B442"/>
    <mergeCell ref="B443:B444"/>
    <mergeCell ref="A445:B446"/>
    <mergeCell ref="A454:C454"/>
    <mergeCell ref="A455:B455"/>
    <mergeCell ref="A456:B456"/>
    <mergeCell ref="A457:A462"/>
    <mergeCell ref="A463:A464"/>
    <mergeCell ref="A465:B465"/>
    <mergeCell ref="A466:A469"/>
    <mergeCell ref="A474:G474"/>
    <mergeCell ref="B475:G475"/>
    <mergeCell ref="B476:C476"/>
    <mergeCell ref="D476:E476"/>
    <mergeCell ref="F476:G476"/>
    <mergeCell ref="A480:F480"/>
    <mergeCell ref="D481:E481"/>
    <mergeCell ref="F481:F482"/>
    <mergeCell ref="A483:A494"/>
    <mergeCell ref="B483:B484"/>
    <mergeCell ref="B485:B486"/>
    <mergeCell ref="B487:B488"/>
    <mergeCell ref="B489:B490"/>
    <mergeCell ref="B491:B492"/>
    <mergeCell ref="B493:B494"/>
    <mergeCell ref="A495:B496"/>
    <mergeCell ref="A504:C504"/>
    <mergeCell ref="A505:B505"/>
    <mergeCell ref="A506:B506"/>
    <mergeCell ref="A507:A512"/>
    <mergeCell ref="A513:A514"/>
    <mergeCell ref="A515:B515"/>
    <mergeCell ref="A516:A519"/>
    <mergeCell ref="A524:G524"/>
    <mergeCell ref="B525:G525"/>
    <mergeCell ref="B526:C526"/>
    <mergeCell ref="D526:E526"/>
    <mergeCell ref="F526:G526"/>
    <mergeCell ref="A529:G529"/>
    <mergeCell ref="A531:F531"/>
    <mergeCell ref="D532:E532"/>
    <mergeCell ref="F532:F533"/>
    <mergeCell ref="A534:A545"/>
    <mergeCell ref="B534:B535"/>
    <mergeCell ref="B536:B537"/>
    <mergeCell ref="B538:B539"/>
    <mergeCell ref="B540:B541"/>
    <mergeCell ref="B542:B543"/>
    <mergeCell ref="B544:B545"/>
    <mergeCell ref="A546:B547"/>
    <mergeCell ref="A555:C555"/>
    <mergeCell ref="A556:B556"/>
    <mergeCell ref="A557:B557"/>
    <mergeCell ref="A558:A563"/>
    <mergeCell ref="A564:A565"/>
    <mergeCell ref="A566:B566"/>
    <mergeCell ref="A567:A568"/>
    <mergeCell ref="A573:C573"/>
    <mergeCell ref="A574:C574"/>
    <mergeCell ref="A575:A576"/>
    <mergeCell ref="A578:F578"/>
    <mergeCell ref="A580:A582"/>
    <mergeCell ref="A590:C590"/>
    <mergeCell ref="A591:B591"/>
    <mergeCell ref="A592:B592"/>
    <mergeCell ref="A593:A598"/>
    <mergeCell ref="A599:A600"/>
    <mergeCell ref="A601:B601"/>
    <mergeCell ref="A602:A603"/>
    <mergeCell ref="A608:C608"/>
    <mergeCell ref="A609:C609"/>
    <mergeCell ref="A610:A611"/>
    <mergeCell ref="A613:F613"/>
    <mergeCell ref="A615:A617"/>
    <mergeCell ref="A625:C625"/>
    <mergeCell ref="A626:B626"/>
    <mergeCell ref="A627:B627"/>
    <mergeCell ref="A628:A633"/>
    <mergeCell ref="A634:A635"/>
    <mergeCell ref="A636:B636"/>
    <mergeCell ref="A637:A640"/>
    <mergeCell ref="A645:G645"/>
    <mergeCell ref="B646:G646"/>
    <mergeCell ref="B647:C647"/>
    <mergeCell ref="D647:E647"/>
    <mergeCell ref="F647:G647"/>
    <mergeCell ref="A651:F651"/>
    <mergeCell ref="D652:E652"/>
    <mergeCell ref="F652:F653"/>
    <mergeCell ref="A654:A663"/>
    <mergeCell ref="B654:B655"/>
    <mergeCell ref="B656:B657"/>
    <mergeCell ref="B658:B659"/>
    <mergeCell ref="B660:B661"/>
    <mergeCell ref="B662:B663"/>
    <mergeCell ref="A664:B665"/>
    <mergeCell ref="A673:C673"/>
    <mergeCell ref="A674:B674"/>
    <mergeCell ref="A675:B675"/>
    <mergeCell ref="A676:A681"/>
    <mergeCell ref="A682:A683"/>
    <mergeCell ref="A684:B684"/>
    <mergeCell ref="A685:A688"/>
    <mergeCell ref="A693:G693"/>
    <mergeCell ref="B694:G694"/>
    <mergeCell ref="B695:C695"/>
    <mergeCell ref="D695:E695"/>
    <mergeCell ref="F695:G695"/>
    <mergeCell ref="A698:G698"/>
    <mergeCell ref="A700:F700"/>
    <mergeCell ref="D701:E701"/>
    <mergeCell ref="F701:F702"/>
    <mergeCell ref="A703:A712"/>
    <mergeCell ref="B703:B704"/>
    <mergeCell ref="B705:B706"/>
    <mergeCell ref="B707:B708"/>
    <mergeCell ref="B709:B710"/>
    <mergeCell ref="B711:B712"/>
    <mergeCell ref="A713:B714"/>
    <mergeCell ref="A722:C722"/>
    <mergeCell ref="A723:B723"/>
    <mergeCell ref="A724:B724"/>
    <mergeCell ref="A725:A730"/>
    <mergeCell ref="A731:A732"/>
    <mergeCell ref="A733:B733"/>
    <mergeCell ref="A734:A737"/>
    <mergeCell ref="A742:G742"/>
    <mergeCell ref="B743:G743"/>
    <mergeCell ref="B744:C744"/>
    <mergeCell ref="D744:E744"/>
    <mergeCell ref="F744:G744"/>
    <mergeCell ref="A748:F748"/>
    <mergeCell ref="D749:E749"/>
    <mergeCell ref="F749:F750"/>
    <mergeCell ref="A751:A754"/>
    <mergeCell ref="B751:B752"/>
    <mergeCell ref="B753:B754"/>
    <mergeCell ref="A755:B756"/>
    <mergeCell ref="A764:C764"/>
    <mergeCell ref="A765:B765"/>
    <mergeCell ref="A766:B766"/>
    <mergeCell ref="A767:A772"/>
    <mergeCell ref="A773:A774"/>
    <mergeCell ref="A775:B775"/>
    <mergeCell ref="A776:A779"/>
    <mergeCell ref="A784:G784"/>
    <mergeCell ref="B785:G785"/>
    <mergeCell ref="B786:C786"/>
    <mergeCell ref="D786:E786"/>
    <mergeCell ref="F786:G786"/>
    <mergeCell ref="A789:G789"/>
    <mergeCell ref="A791:F791"/>
    <mergeCell ref="D792:E792"/>
    <mergeCell ref="F792:F793"/>
    <mergeCell ref="A794:A797"/>
    <mergeCell ref="B794:B795"/>
    <mergeCell ref="B796:B797"/>
    <mergeCell ref="A798:B799"/>
    <mergeCell ref="A807:C807"/>
    <mergeCell ref="A808:B808"/>
    <mergeCell ref="A809:B809"/>
    <mergeCell ref="A810:A815"/>
    <mergeCell ref="A816:A817"/>
    <mergeCell ref="A818:B818"/>
    <mergeCell ref="A819:A822"/>
    <mergeCell ref="A827:G827"/>
    <mergeCell ref="B828:G828"/>
    <mergeCell ref="B829:C829"/>
    <mergeCell ref="D829:E829"/>
    <mergeCell ref="F829:G829"/>
    <mergeCell ref="A833:F833"/>
    <mergeCell ref="D834:E834"/>
    <mergeCell ref="F834:F835"/>
    <mergeCell ref="A836:A841"/>
    <mergeCell ref="B836:B837"/>
    <mergeCell ref="B838:B839"/>
    <mergeCell ref="B840:B841"/>
    <mergeCell ref="A842:B843"/>
    <mergeCell ref="A851:C851"/>
    <mergeCell ref="A852:B852"/>
    <mergeCell ref="A853:B853"/>
    <mergeCell ref="A854:A859"/>
    <mergeCell ref="A860:A861"/>
    <mergeCell ref="A862:B862"/>
    <mergeCell ref="A863:A866"/>
    <mergeCell ref="A871:G871"/>
    <mergeCell ref="B872:G872"/>
    <mergeCell ref="B873:C873"/>
    <mergeCell ref="D873:E873"/>
    <mergeCell ref="F873:G873"/>
    <mergeCell ref="A876:G876"/>
    <mergeCell ref="A878:F878"/>
    <mergeCell ref="D879:E879"/>
    <mergeCell ref="F879:F880"/>
    <mergeCell ref="A881:A886"/>
    <mergeCell ref="B881:B882"/>
    <mergeCell ref="B883:B884"/>
    <mergeCell ref="B885:B886"/>
    <mergeCell ref="A887:B888"/>
    <mergeCell ref="A896:C896"/>
    <mergeCell ref="A897:B897"/>
    <mergeCell ref="A898:B898"/>
    <mergeCell ref="A899:A904"/>
    <mergeCell ref="A905:A906"/>
    <mergeCell ref="A907:B907"/>
    <mergeCell ref="A908:A911"/>
    <mergeCell ref="A916:G916"/>
    <mergeCell ref="B917:G917"/>
    <mergeCell ref="B918:C918"/>
    <mergeCell ref="D918:E918"/>
    <mergeCell ref="F918:G918"/>
    <mergeCell ref="A922:F922"/>
    <mergeCell ref="D923:E923"/>
    <mergeCell ref="F923:F924"/>
    <mergeCell ref="A925:A928"/>
    <mergeCell ref="B925:B926"/>
    <mergeCell ref="B927:B928"/>
    <mergeCell ref="A929:B930"/>
    <mergeCell ref="A938:C938"/>
    <mergeCell ref="A939:B939"/>
    <mergeCell ref="A940:B940"/>
    <mergeCell ref="A941:A946"/>
    <mergeCell ref="A947:A948"/>
    <mergeCell ref="A949:B949"/>
    <mergeCell ref="A950:A953"/>
    <mergeCell ref="A958:G958"/>
    <mergeCell ref="B959:G959"/>
    <mergeCell ref="B960:C960"/>
    <mergeCell ref="D960:E960"/>
    <mergeCell ref="F960:G960"/>
    <mergeCell ref="A963:G963"/>
    <mergeCell ref="A965:F965"/>
    <mergeCell ref="D966:E966"/>
    <mergeCell ref="F966:F967"/>
    <mergeCell ref="A968:A971"/>
    <mergeCell ref="B968:B969"/>
    <mergeCell ref="B970:B971"/>
    <mergeCell ref="A972:B973"/>
    <mergeCell ref="A981:C981"/>
    <mergeCell ref="A982:B982"/>
    <mergeCell ref="A983:B983"/>
    <mergeCell ref="A984:A989"/>
    <mergeCell ref="A990:A991"/>
    <mergeCell ref="A992:B992"/>
    <mergeCell ref="A993:A996"/>
    <mergeCell ref="A1001:G1001"/>
    <mergeCell ref="B1002:G1002"/>
    <mergeCell ref="B1003:C1003"/>
    <mergeCell ref="D1003:E1003"/>
    <mergeCell ref="F1003:G1003"/>
    <mergeCell ref="A1007:F1007"/>
    <mergeCell ref="D1008:E1008"/>
    <mergeCell ref="F1008:F1009"/>
    <mergeCell ref="A1010:A1015"/>
    <mergeCell ref="B1010:B1011"/>
    <mergeCell ref="B1012:B1013"/>
    <mergeCell ref="B1014:B1015"/>
    <mergeCell ref="A1016:B1017"/>
    <mergeCell ref="A1025:C1025"/>
    <mergeCell ref="A1026:B1026"/>
    <mergeCell ref="A1027:B1027"/>
    <mergeCell ref="A1028:A1033"/>
    <mergeCell ref="A1034:A1035"/>
    <mergeCell ref="A1036:B1036"/>
    <mergeCell ref="A1037:A1040"/>
    <mergeCell ref="A1045:G1045"/>
    <mergeCell ref="B1046:G1046"/>
    <mergeCell ref="B1047:C1047"/>
    <mergeCell ref="D1047:E1047"/>
    <mergeCell ref="F1047:G1047"/>
    <mergeCell ref="A1050:G1050"/>
    <mergeCell ref="A1052:F1052"/>
    <mergeCell ref="D1053:E1053"/>
    <mergeCell ref="F1053:F1054"/>
    <mergeCell ref="A1055:A1060"/>
    <mergeCell ref="B1055:B1056"/>
    <mergeCell ref="B1057:B1058"/>
    <mergeCell ref="B1059:B1060"/>
    <mergeCell ref="A1061:B1062"/>
    <mergeCell ref="A1070:C1070"/>
    <mergeCell ref="A1071:B1071"/>
    <mergeCell ref="A1072:B1072"/>
    <mergeCell ref="A1073:A1078"/>
    <mergeCell ref="A1079:A1080"/>
    <mergeCell ref="A1081:B1081"/>
    <mergeCell ref="A1082:A1085"/>
    <mergeCell ref="A1090:G1090"/>
    <mergeCell ref="B1091:G1091"/>
    <mergeCell ref="B1092:C1092"/>
    <mergeCell ref="D1092:E1092"/>
    <mergeCell ref="F1092:G1092"/>
    <mergeCell ref="A1096:F1096"/>
    <mergeCell ref="D1097:E1097"/>
    <mergeCell ref="F1097:F1098"/>
    <mergeCell ref="A1099:A1104"/>
    <mergeCell ref="B1099:B1100"/>
    <mergeCell ref="B1101:B1102"/>
    <mergeCell ref="B1103:B1104"/>
    <mergeCell ref="A1105:B1106"/>
    <mergeCell ref="A1114:C1114"/>
    <mergeCell ref="A1115:B1115"/>
    <mergeCell ref="A1116:B1116"/>
    <mergeCell ref="A1117:A1122"/>
    <mergeCell ref="A1123:A1124"/>
    <mergeCell ref="A1125:B1125"/>
    <mergeCell ref="A1126:A1129"/>
    <mergeCell ref="A1134:G1134"/>
    <mergeCell ref="B1135:G1135"/>
    <mergeCell ref="B1136:C1136"/>
    <mergeCell ref="D1136:E1136"/>
    <mergeCell ref="F1136:G1136"/>
    <mergeCell ref="A1139:G1139"/>
    <mergeCell ref="A1141:F1141"/>
    <mergeCell ref="D1142:E1142"/>
    <mergeCell ref="F1142:F1143"/>
    <mergeCell ref="A1144:A1149"/>
    <mergeCell ref="B1144:B1145"/>
    <mergeCell ref="B1146:B1147"/>
    <mergeCell ref="B1148:B1149"/>
    <mergeCell ref="A1150:B1151"/>
    <mergeCell ref="A1159:C1159"/>
    <mergeCell ref="A1160:B1160"/>
    <mergeCell ref="A1161:B1161"/>
    <mergeCell ref="A1162:A1167"/>
    <mergeCell ref="A1168:A1169"/>
    <mergeCell ref="A1170:B1170"/>
    <mergeCell ref="A1171:A1174"/>
    <mergeCell ref="A1179:G1179"/>
    <mergeCell ref="B1180:G1180"/>
    <mergeCell ref="B1181:C1181"/>
    <mergeCell ref="D1181:E1181"/>
    <mergeCell ref="F1181:G1181"/>
    <mergeCell ref="A1185:F1185"/>
    <mergeCell ref="D1186:E1186"/>
    <mergeCell ref="F1186:F1187"/>
    <mergeCell ref="A1188:A1193"/>
    <mergeCell ref="B1188:B1189"/>
    <mergeCell ref="B1190:B1191"/>
    <mergeCell ref="B1192:B1193"/>
    <mergeCell ref="A1194:B1195"/>
    <mergeCell ref="A1203:C1203"/>
    <mergeCell ref="A1204:B1204"/>
    <mergeCell ref="A1205:B1205"/>
    <mergeCell ref="A1206:A1211"/>
    <mergeCell ref="A1212:A1213"/>
    <mergeCell ref="A1214:B1214"/>
    <mergeCell ref="A1215:A1218"/>
    <mergeCell ref="A1223:G1223"/>
    <mergeCell ref="B1224:G1224"/>
    <mergeCell ref="B1225:C1225"/>
    <mergeCell ref="D1225:E1225"/>
    <mergeCell ref="F1225:G1225"/>
    <mergeCell ref="A1228:G1228"/>
    <mergeCell ref="A1230:F1230"/>
    <mergeCell ref="D1231:E1231"/>
    <mergeCell ref="F1231:F1232"/>
    <mergeCell ref="A1233:A1238"/>
    <mergeCell ref="B1233:B1234"/>
    <mergeCell ref="B1235:B1236"/>
    <mergeCell ref="B1237:B1238"/>
    <mergeCell ref="A1239:B1240"/>
    <mergeCell ref="A1248:C1248"/>
    <mergeCell ref="A1249:B1249"/>
    <mergeCell ref="A1250:B1250"/>
    <mergeCell ref="A1251:A1256"/>
    <mergeCell ref="A1257:A1258"/>
    <mergeCell ref="A1259:B1259"/>
    <mergeCell ref="A1260:A1263"/>
    <mergeCell ref="A1268:G1268"/>
    <mergeCell ref="B1269:G1269"/>
    <mergeCell ref="B1270:C1270"/>
    <mergeCell ref="D1270:E1270"/>
    <mergeCell ref="F1270:G1270"/>
    <mergeCell ref="A1274:F1274"/>
    <mergeCell ref="D1275:E1275"/>
    <mergeCell ref="F1275:F1276"/>
    <mergeCell ref="A1277:A1280"/>
    <mergeCell ref="B1277:B1278"/>
    <mergeCell ref="B1279:B1280"/>
    <mergeCell ref="A1281:B1282"/>
    <mergeCell ref="A1290:C1290"/>
    <mergeCell ref="A1291:B1291"/>
    <mergeCell ref="A1292:B1292"/>
    <mergeCell ref="A1293:A1298"/>
    <mergeCell ref="A1299:A1300"/>
    <mergeCell ref="A1301:B1301"/>
    <mergeCell ref="A1302:A1305"/>
    <mergeCell ref="A1310:G1310"/>
    <mergeCell ref="B1311:G1311"/>
    <mergeCell ref="B1312:C1312"/>
    <mergeCell ref="D1312:E1312"/>
    <mergeCell ref="F1312:G1312"/>
    <mergeCell ref="A1315:G1315"/>
    <mergeCell ref="A1317:F1317"/>
    <mergeCell ref="D1318:E1318"/>
    <mergeCell ref="F1318:F1319"/>
    <mergeCell ref="A1320:A1323"/>
    <mergeCell ref="B1320:B1321"/>
    <mergeCell ref="B1322:B1323"/>
    <mergeCell ref="A1324:B1325"/>
    <mergeCell ref="A1333:C1333"/>
    <mergeCell ref="A1334:B1334"/>
    <mergeCell ref="A1335:B1335"/>
    <mergeCell ref="A1336:A1341"/>
    <mergeCell ref="A1342:A1343"/>
    <mergeCell ref="A1344:B1344"/>
    <mergeCell ref="A1345:A1346"/>
    <mergeCell ref="A1351:C1351"/>
    <mergeCell ref="A1352:C1352"/>
    <mergeCell ref="A1353:A1354"/>
    <mergeCell ref="A1356:F1356"/>
    <mergeCell ref="A1358:A1360"/>
    <mergeCell ref="A1368:C1368"/>
    <mergeCell ref="A1369:B1369"/>
    <mergeCell ref="A1370:B1370"/>
    <mergeCell ref="A1371:A1376"/>
    <mergeCell ref="A1377:A1378"/>
    <mergeCell ref="A1379:B1379"/>
    <mergeCell ref="A1380:A1381"/>
    <mergeCell ref="A1386:C1386"/>
    <mergeCell ref="A1387:C1387"/>
    <mergeCell ref="A1388:A1389"/>
    <mergeCell ref="A1391:F1391"/>
    <mergeCell ref="A1393:A1395"/>
    <mergeCell ref="A1403:C1403"/>
    <mergeCell ref="A1404:B1404"/>
    <mergeCell ref="A1405:B1405"/>
    <mergeCell ref="A1406:A1411"/>
    <mergeCell ref="A1412:A1413"/>
    <mergeCell ref="A1414:B1414"/>
    <mergeCell ref="A1415:A1418"/>
    <mergeCell ref="A1423:G1423"/>
    <mergeCell ref="B1424:G1424"/>
    <mergeCell ref="B1425:C1425"/>
    <mergeCell ref="D1425:E1425"/>
    <mergeCell ref="F1425:G1425"/>
    <mergeCell ref="A1429:F1429"/>
    <mergeCell ref="D1430:E1430"/>
    <mergeCell ref="F1430:F1431"/>
    <mergeCell ref="A1432:A1441"/>
    <mergeCell ref="B1432:B1433"/>
    <mergeCell ref="B1434:B1435"/>
    <mergeCell ref="B1436:B1437"/>
    <mergeCell ref="B1438:B1439"/>
    <mergeCell ref="B1440:B1441"/>
    <mergeCell ref="A1442:B1443"/>
    <mergeCell ref="A1451:C1451"/>
    <mergeCell ref="A1452:B1452"/>
    <mergeCell ref="A1453:B1453"/>
    <mergeCell ref="A1454:A1459"/>
    <mergeCell ref="A1460:A1461"/>
    <mergeCell ref="A1462:B1462"/>
    <mergeCell ref="A1463:A1466"/>
    <mergeCell ref="A1471:G1471"/>
    <mergeCell ref="B1472:G1472"/>
    <mergeCell ref="B1473:C1473"/>
    <mergeCell ref="D1473:E1473"/>
    <mergeCell ref="F1473:G1473"/>
    <mergeCell ref="A1476:G1476"/>
    <mergeCell ref="A1478:F1478"/>
    <mergeCell ref="D1479:E1479"/>
    <mergeCell ref="F1479:F1480"/>
    <mergeCell ref="A1481:A1490"/>
    <mergeCell ref="B1481:B1482"/>
    <mergeCell ref="B1483:B1484"/>
    <mergeCell ref="B1485:B1486"/>
    <mergeCell ref="B1487:B1488"/>
    <mergeCell ref="B1489:B1490"/>
    <mergeCell ref="A1491:B1492"/>
    <mergeCell ref="A1500:C1500"/>
    <mergeCell ref="A1501:B1501"/>
    <mergeCell ref="A1502:B1502"/>
    <mergeCell ref="A1503:A1508"/>
    <mergeCell ref="A1509:A1510"/>
    <mergeCell ref="A1511:B1511"/>
    <mergeCell ref="A1512:A1515"/>
    <mergeCell ref="A1520:G1520"/>
    <mergeCell ref="B1521:G1521"/>
    <mergeCell ref="B1522:C1522"/>
    <mergeCell ref="D1522:E1522"/>
    <mergeCell ref="F1522:G1522"/>
    <mergeCell ref="A1526:F1526"/>
    <mergeCell ref="D1527:E1527"/>
    <mergeCell ref="F1527:F1528"/>
    <mergeCell ref="A1529:A1532"/>
    <mergeCell ref="B1529:B1530"/>
    <mergeCell ref="B1531:B1532"/>
    <mergeCell ref="A1533:B1534"/>
    <mergeCell ref="A1542:C1542"/>
    <mergeCell ref="A1543:B1543"/>
    <mergeCell ref="A1544:B1544"/>
    <mergeCell ref="A1545:A1550"/>
    <mergeCell ref="A1551:A1552"/>
    <mergeCell ref="A1553:B1553"/>
    <mergeCell ref="A1554:A1557"/>
    <mergeCell ref="A1562:G1562"/>
    <mergeCell ref="B1563:G1563"/>
    <mergeCell ref="B1564:C1564"/>
    <mergeCell ref="D1564:E1564"/>
    <mergeCell ref="F1564:G1564"/>
    <mergeCell ref="A1567:G1567"/>
    <mergeCell ref="A1569:F1569"/>
    <mergeCell ref="D1570:E1570"/>
    <mergeCell ref="F1570:F1571"/>
    <mergeCell ref="A1572:A1575"/>
    <mergeCell ref="B1572:B1573"/>
    <mergeCell ref="B1574:B1575"/>
    <mergeCell ref="A1576:B1577"/>
    <mergeCell ref="A1585:C1585"/>
    <mergeCell ref="A1586:B1586"/>
    <mergeCell ref="A1587:B1587"/>
    <mergeCell ref="A1588:A1593"/>
    <mergeCell ref="A1594:A1595"/>
    <mergeCell ref="A1596:B1596"/>
    <mergeCell ref="A1597:A1600"/>
    <mergeCell ref="A1605:G1605"/>
    <mergeCell ref="B1606:G1606"/>
    <mergeCell ref="B1607:C1607"/>
    <mergeCell ref="D1607:E1607"/>
    <mergeCell ref="F1607:G1607"/>
    <mergeCell ref="A1611:F1611"/>
    <mergeCell ref="D1612:E1612"/>
    <mergeCell ref="F1612:F1613"/>
    <mergeCell ref="A1614:A1619"/>
    <mergeCell ref="B1614:B1615"/>
    <mergeCell ref="B1616:B1617"/>
    <mergeCell ref="B1618:B1619"/>
    <mergeCell ref="A1620:B1621"/>
    <mergeCell ref="A1629:C1629"/>
    <mergeCell ref="A1630:B1630"/>
    <mergeCell ref="A1631:B1631"/>
    <mergeCell ref="A1632:A1637"/>
    <mergeCell ref="A1638:A1639"/>
    <mergeCell ref="A1640:B1640"/>
    <mergeCell ref="A1641:A1644"/>
    <mergeCell ref="A1649:G1649"/>
    <mergeCell ref="B1650:G1650"/>
    <mergeCell ref="B1651:C1651"/>
    <mergeCell ref="D1651:E1651"/>
    <mergeCell ref="F1651:G1651"/>
    <mergeCell ref="A1654:G1654"/>
    <mergeCell ref="A1656:F1656"/>
    <mergeCell ref="D1657:E1657"/>
    <mergeCell ref="F1657:F1658"/>
    <mergeCell ref="A1659:A1664"/>
    <mergeCell ref="B1659:B1660"/>
    <mergeCell ref="B1661:B1662"/>
    <mergeCell ref="B1663:B1664"/>
    <mergeCell ref="A1665:B1666"/>
    <mergeCell ref="A1674:C1674"/>
    <mergeCell ref="A1675:B1675"/>
    <mergeCell ref="A1676:B1676"/>
    <mergeCell ref="A1677:A1682"/>
    <mergeCell ref="A1683:A1684"/>
    <mergeCell ref="A1685:B1685"/>
    <mergeCell ref="A1686:A1689"/>
    <mergeCell ref="A1694:G1694"/>
    <mergeCell ref="B1695:G1695"/>
    <mergeCell ref="B1696:C1696"/>
    <mergeCell ref="D1696:E1696"/>
    <mergeCell ref="F1696:G1696"/>
    <mergeCell ref="A1700:F1700"/>
    <mergeCell ref="D1701:E1701"/>
    <mergeCell ref="F1701:F1702"/>
    <mergeCell ref="A1703:A1706"/>
    <mergeCell ref="B1703:B1704"/>
    <mergeCell ref="B1705:B1706"/>
    <mergeCell ref="A1707:B1708"/>
    <mergeCell ref="A1716:C1716"/>
    <mergeCell ref="A1717:B1717"/>
    <mergeCell ref="A1718:B1718"/>
    <mergeCell ref="A1719:A1724"/>
    <mergeCell ref="A1725:A1726"/>
    <mergeCell ref="A1727:B1727"/>
    <mergeCell ref="A1728:A1731"/>
    <mergeCell ref="A1736:G1736"/>
    <mergeCell ref="B1737:G1737"/>
    <mergeCell ref="B1738:C1738"/>
    <mergeCell ref="D1738:E1738"/>
    <mergeCell ref="F1738:G1738"/>
    <mergeCell ref="A1741:G1741"/>
    <mergeCell ref="A1743:F1743"/>
    <mergeCell ref="D1744:E1744"/>
    <mergeCell ref="F1744:F1745"/>
    <mergeCell ref="A1746:A1749"/>
    <mergeCell ref="B1746:B1747"/>
    <mergeCell ref="B1748:B1749"/>
    <mergeCell ref="A1750:B1751"/>
    <mergeCell ref="A1759:C1759"/>
    <mergeCell ref="A1760:B1760"/>
    <mergeCell ref="A1761:B1761"/>
    <mergeCell ref="A1762:A1767"/>
    <mergeCell ref="A1768:A1769"/>
    <mergeCell ref="A1770:B1770"/>
    <mergeCell ref="A1771:A1774"/>
    <mergeCell ref="A1779:G1779"/>
    <mergeCell ref="B1780:G1780"/>
    <mergeCell ref="B1781:C1781"/>
    <mergeCell ref="D1781:E1781"/>
    <mergeCell ref="F1781:G1781"/>
    <mergeCell ref="A1785:F1785"/>
    <mergeCell ref="D1786:E1786"/>
    <mergeCell ref="F1786:F1787"/>
    <mergeCell ref="A1788:A1793"/>
    <mergeCell ref="B1788:B1789"/>
    <mergeCell ref="B1790:B1791"/>
    <mergeCell ref="B1792:B1793"/>
    <mergeCell ref="A1794:B1795"/>
    <mergeCell ref="A1803:C1803"/>
    <mergeCell ref="A1804:B1804"/>
    <mergeCell ref="A1805:B1805"/>
    <mergeCell ref="A1806:A1811"/>
    <mergeCell ref="A1812:A1813"/>
    <mergeCell ref="A1814:B1814"/>
    <mergeCell ref="A1815:A1818"/>
    <mergeCell ref="A1823:G1823"/>
    <mergeCell ref="B1824:G1824"/>
    <mergeCell ref="B1825:C1825"/>
    <mergeCell ref="D1825:E1825"/>
    <mergeCell ref="F1825:G1825"/>
    <mergeCell ref="A1828:G1828"/>
    <mergeCell ref="A1830:F1830"/>
    <mergeCell ref="D1831:E1831"/>
    <mergeCell ref="F1831:F1832"/>
    <mergeCell ref="A1833:A1838"/>
    <mergeCell ref="B1833:B1834"/>
    <mergeCell ref="B1835:B1836"/>
    <mergeCell ref="B1837:B1838"/>
    <mergeCell ref="A1839:B1840"/>
    <mergeCell ref="A1848:C1848"/>
    <mergeCell ref="A1849:B1849"/>
    <mergeCell ref="A1850:B1850"/>
    <mergeCell ref="A1851:A1856"/>
    <mergeCell ref="A1857:A1858"/>
    <mergeCell ref="A1859:B1859"/>
    <mergeCell ref="A1860:A1863"/>
    <mergeCell ref="A1868:G1868"/>
    <mergeCell ref="B1869:G1869"/>
    <mergeCell ref="B1870:C1870"/>
    <mergeCell ref="D1870:E1870"/>
    <mergeCell ref="F1870:G1870"/>
    <mergeCell ref="A1874:F1874"/>
    <mergeCell ref="D1875:E1875"/>
    <mergeCell ref="F1875:F1876"/>
    <mergeCell ref="A1877:A1882"/>
    <mergeCell ref="B1877:B1878"/>
    <mergeCell ref="B1879:B1880"/>
    <mergeCell ref="B1881:B1882"/>
    <mergeCell ref="A1883:B1884"/>
    <mergeCell ref="A1892:C1892"/>
    <mergeCell ref="A1893:B1893"/>
    <mergeCell ref="A1894:B1894"/>
    <mergeCell ref="A1895:A1900"/>
    <mergeCell ref="A1901:A1902"/>
    <mergeCell ref="A1903:B1903"/>
    <mergeCell ref="A1904:A1907"/>
    <mergeCell ref="A1912:G1912"/>
    <mergeCell ref="B1913:G1913"/>
    <mergeCell ref="B1914:C1914"/>
    <mergeCell ref="D1914:E1914"/>
    <mergeCell ref="F1914:G1914"/>
    <mergeCell ref="A1917:G1917"/>
    <mergeCell ref="A1919:F1919"/>
    <mergeCell ref="D1920:E1920"/>
    <mergeCell ref="F1920:F1921"/>
    <mergeCell ref="A1922:A1927"/>
    <mergeCell ref="B1922:B1923"/>
    <mergeCell ref="B1924:B1925"/>
    <mergeCell ref="B1926:B1927"/>
    <mergeCell ref="A1928:B1929"/>
    <mergeCell ref="A1937:C1937"/>
    <mergeCell ref="A1938:B1938"/>
    <mergeCell ref="A1939:B1939"/>
    <mergeCell ref="A1940:A1945"/>
    <mergeCell ref="A1946:A1947"/>
    <mergeCell ref="A1948:B1948"/>
    <mergeCell ref="A1949:A1952"/>
    <mergeCell ref="A1957:G1957"/>
    <mergeCell ref="B1958:G1958"/>
    <mergeCell ref="B1959:C1959"/>
    <mergeCell ref="D1959:E1959"/>
    <mergeCell ref="F1959:G1959"/>
    <mergeCell ref="A1963:F1963"/>
    <mergeCell ref="D1964:E1964"/>
    <mergeCell ref="F1964:F1965"/>
    <mergeCell ref="A1966:A1971"/>
    <mergeCell ref="B1966:B1967"/>
    <mergeCell ref="B1968:B1969"/>
    <mergeCell ref="B1970:B1971"/>
    <mergeCell ref="A1972:B1973"/>
    <mergeCell ref="A1981:C1981"/>
    <mergeCell ref="A1982:B1982"/>
    <mergeCell ref="A1983:B1983"/>
    <mergeCell ref="A1984:A1989"/>
    <mergeCell ref="A1990:A1991"/>
    <mergeCell ref="A1992:B1992"/>
    <mergeCell ref="A1993:A1996"/>
    <mergeCell ref="A2001:G2001"/>
    <mergeCell ref="B2002:G2002"/>
    <mergeCell ref="B2003:C2003"/>
    <mergeCell ref="D2003:E2003"/>
    <mergeCell ref="F2003:G2003"/>
    <mergeCell ref="A2006:G2006"/>
    <mergeCell ref="A2008:F2008"/>
    <mergeCell ref="D2009:E2009"/>
    <mergeCell ref="F2009:F2010"/>
    <mergeCell ref="A2011:A2016"/>
    <mergeCell ref="B2011:B2012"/>
    <mergeCell ref="B2013:B2014"/>
    <mergeCell ref="B2015:B2016"/>
    <mergeCell ref="A2017:B2018"/>
    <mergeCell ref="A2026:C2026"/>
    <mergeCell ref="A2027:B2027"/>
    <mergeCell ref="A2028:B2028"/>
    <mergeCell ref="A2029:A2034"/>
    <mergeCell ref="A2035:A2036"/>
    <mergeCell ref="A2037:B2037"/>
    <mergeCell ref="A2038:A2041"/>
    <mergeCell ref="A2046:G2046"/>
    <mergeCell ref="B2047:G2047"/>
    <mergeCell ref="B2048:C2048"/>
    <mergeCell ref="D2048:E2048"/>
    <mergeCell ref="F2048:G2048"/>
    <mergeCell ref="A2052:F2052"/>
    <mergeCell ref="D2053:E2053"/>
    <mergeCell ref="F2053:F2054"/>
    <mergeCell ref="A2055:A2058"/>
    <mergeCell ref="B2055:B2056"/>
    <mergeCell ref="B2057:B2058"/>
    <mergeCell ref="A2059:B2060"/>
    <mergeCell ref="A2068:C2068"/>
    <mergeCell ref="A2069:B2069"/>
    <mergeCell ref="A2070:B2070"/>
    <mergeCell ref="A2071:A2076"/>
    <mergeCell ref="A2077:A2078"/>
    <mergeCell ref="A2079:B2079"/>
    <mergeCell ref="A2080:A2083"/>
    <mergeCell ref="A2088:G2088"/>
    <mergeCell ref="B2089:G2089"/>
    <mergeCell ref="B2090:C2090"/>
    <mergeCell ref="D2090:E2090"/>
    <mergeCell ref="F2090:G2090"/>
    <mergeCell ref="A2093:G2093"/>
    <mergeCell ref="A2095:F2095"/>
    <mergeCell ref="D2096:E2096"/>
    <mergeCell ref="F2096:F2097"/>
    <mergeCell ref="A2098:A2101"/>
    <mergeCell ref="B2098:B2099"/>
    <mergeCell ref="B2100:B2101"/>
    <mergeCell ref="A2102:B2103"/>
    <mergeCell ref="A2111:C2111"/>
    <mergeCell ref="A2112:B2112"/>
    <mergeCell ref="A2113:B2113"/>
    <mergeCell ref="A2114:A2119"/>
    <mergeCell ref="A2120:A2121"/>
    <mergeCell ref="A2122:B2122"/>
    <mergeCell ref="A2123:A2124"/>
    <mergeCell ref="A2129:C2129"/>
    <mergeCell ref="A2130:C2130"/>
    <mergeCell ref="A2131:A2132"/>
    <mergeCell ref="A2134:F2134"/>
    <mergeCell ref="A2136:A2138"/>
    <mergeCell ref="A2146:C2146"/>
    <mergeCell ref="A2147:B2147"/>
    <mergeCell ref="A2148:B2148"/>
    <mergeCell ref="A2149:A2154"/>
    <mergeCell ref="A2155:A2156"/>
    <mergeCell ref="A2171:A2173"/>
    <mergeCell ref="A2157:B2157"/>
    <mergeCell ref="A2158:A2159"/>
    <mergeCell ref="A2164:C2164"/>
    <mergeCell ref="A2165:C2165"/>
    <mergeCell ref="A2166:A2167"/>
    <mergeCell ref="A2169:F21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5"/>
  <sheetViews>
    <sheetView zoomScalePageLayoutView="0" workbookViewId="0" topLeftCell="A1">
      <selection activeCell="E138" sqref="E138"/>
    </sheetView>
  </sheetViews>
  <sheetFormatPr defaultColWidth="9.00390625" defaultRowHeight="15.75"/>
  <cols>
    <col min="1" max="3" width="5.75390625" style="0" customWidth="1"/>
    <col min="4" max="4" width="10.125" style="0" customWidth="1"/>
    <col min="5" max="5" width="29.50390625" style="0" bestFit="1" customWidth="1"/>
    <col min="7" max="7" width="7.00390625" style="0" hidden="1" customWidth="1"/>
    <col min="8" max="8" width="10.00390625" style="0" hidden="1" customWidth="1"/>
    <col min="9" max="9" width="6.75390625" style="0" customWidth="1"/>
    <col min="11" max="11" width="7.25390625" style="0" hidden="1" customWidth="1"/>
    <col min="12" max="12" width="8.625" style="0" customWidth="1"/>
    <col min="14" max="14" width="7.50390625" style="0" hidden="1" customWidth="1"/>
    <col min="15" max="15" width="10.00390625" style="0" hidden="1" customWidth="1"/>
    <col min="16" max="16" width="7.125" style="0" customWidth="1"/>
    <col min="18" max="18" width="10.00390625" style="0" hidden="1" customWidth="1"/>
    <col min="19" max="19" width="26.625" style="0" bestFit="1" customWidth="1"/>
    <col min="20" max="20" width="1.625" style="0" customWidth="1"/>
  </cols>
  <sheetData>
    <row r="1" spans="1:14" ht="15.75">
      <c r="A1" s="321" t="s">
        <v>120</v>
      </c>
      <c r="B1" s="321"/>
      <c r="C1" s="321"/>
      <c r="D1" s="321"/>
      <c r="E1" s="321"/>
      <c r="F1" s="174"/>
      <c r="G1" s="175"/>
      <c r="M1" s="175"/>
      <c r="N1" s="175"/>
    </row>
    <row r="2" spans="1:14" ht="15.75">
      <c r="A2" s="173"/>
      <c r="B2" s="173"/>
      <c r="C2" s="173"/>
      <c r="D2" s="173"/>
      <c r="E2" s="173"/>
      <c r="F2" s="174"/>
      <c r="G2" s="175"/>
      <c r="M2" s="175"/>
      <c r="N2" s="175"/>
    </row>
    <row r="3" spans="1:14" ht="15.75">
      <c r="A3" s="176"/>
      <c r="B3" s="176"/>
      <c r="C3" s="176"/>
      <c r="D3" s="176"/>
      <c r="F3" s="175"/>
      <c r="G3" s="175"/>
      <c r="M3" s="175"/>
      <c r="N3" s="175"/>
    </row>
    <row r="4" spans="1:23" ht="15" customHeight="1">
      <c r="A4" s="322" t="s">
        <v>121</v>
      </c>
      <c r="B4" s="322"/>
      <c r="C4" s="322"/>
      <c r="D4" s="323"/>
      <c r="E4" s="177"/>
      <c r="F4" s="178" t="s">
        <v>122</v>
      </c>
      <c r="G4" s="179"/>
      <c r="H4" s="180"/>
      <c r="I4" s="181"/>
      <c r="J4" s="181"/>
      <c r="K4" s="181"/>
      <c r="L4" s="182"/>
      <c r="M4" s="183"/>
      <c r="N4" s="183"/>
      <c r="O4" s="181"/>
      <c r="P4" s="181"/>
      <c r="Q4" s="181"/>
      <c r="R4" s="181"/>
      <c r="S4" s="182"/>
      <c r="T4" s="181"/>
      <c r="U4" s="181"/>
      <c r="V4" s="181"/>
      <c r="W4" s="181"/>
    </row>
    <row r="5" spans="1:24" ht="15" customHeight="1">
      <c r="A5" s="324" t="s">
        <v>123</v>
      </c>
      <c r="B5" s="324"/>
      <c r="C5" s="324"/>
      <c r="D5" s="325"/>
      <c r="E5" s="184"/>
      <c r="F5" s="185"/>
      <c r="G5" s="318" t="s">
        <v>124</v>
      </c>
      <c r="H5" s="318"/>
      <c r="I5" s="318"/>
      <c r="J5" s="318"/>
      <c r="K5" s="318"/>
      <c r="L5" s="182"/>
      <c r="M5" s="186"/>
      <c r="N5" s="318" t="s">
        <v>125</v>
      </c>
      <c r="O5" s="318"/>
      <c r="P5" s="318"/>
      <c r="Q5" s="318"/>
      <c r="R5" s="318"/>
      <c r="T5" s="318" t="s">
        <v>126</v>
      </c>
      <c r="U5" s="318"/>
      <c r="V5" s="318"/>
      <c r="W5" s="318"/>
      <c r="X5" s="187"/>
    </row>
    <row r="6" spans="1:24" s="192" customFormat="1" ht="51" customHeight="1">
      <c r="A6" s="319" t="s">
        <v>127</v>
      </c>
      <c r="B6" s="319"/>
      <c r="C6" s="319"/>
      <c r="D6" s="320"/>
      <c r="E6" s="188"/>
      <c r="F6" s="189" t="s">
        <v>128</v>
      </c>
      <c r="G6" s="189" t="s">
        <v>129</v>
      </c>
      <c r="H6" s="190" t="s">
        <v>130</v>
      </c>
      <c r="I6" s="191" t="s">
        <v>131</v>
      </c>
      <c r="J6" s="191" t="s">
        <v>132</v>
      </c>
      <c r="K6" s="190" t="s">
        <v>133</v>
      </c>
      <c r="M6" s="193" t="s">
        <v>128</v>
      </c>
      <c r="N6" s="189" t="s">
        <v>129</v>
      </c>
      <c r="O6" s="190" t="s">
        <v>130</v>
      </c>
      <c r="P6" s="191" t="s">
        <v>131</v>
      </c>
      <c r="Q6" s="191" t="s">
        <v>132</v>
      </c>
      <c r="R6" s="190" t="s">
        <v>133</v>
      </c>
      <c r="T6" s="190" t="s">
        <v>134</v>
      </c>
      <c r="U6" s="194">
        <v>0.8</v>
      </c>
      <c r="V6" s="194">
        <v>0.9</v>
      </c>
      <c r="W6" s="194">
        <v>0.95</v>
      </c>
      <c r="X6" s="195">
        <v>0.99</v>
      </c>
    </row>
    <row r="7" spans="1:24" ht="78" thickBot="1">
      <c r="A7" s="196" t="str">
        <f aca="true" t="shared" si="0" ref="A7:A70">IF(ABS(T7)&gt;=NORMSINV(0.9),"*","")</f>
        <v>*</v>
      </c>
      <c r="B7" s="196" t="str">
        <f aca="true" t="shared" si="1" ref="B7:B70">IF(ABS(T7)&gt;=NORMSINV(0.95),"*","")</f>
        <v>*</v>
      </c>
      <c r="C7" s="196" t="str">
        <f aca="true" t="shared" si="2" ref="C7:C70">IF(ABS(T7)&gt;=NORMSINV(0.975),"*","")</f>
        <v>*</v>
      </c>
      <c r="D7" s="196"/>
      <c r="E7" s="197" t="s">
        <v>62</v>
      </c>
      <c r="F7" s="198">
        <v>53.721273678092345</v>
      </c>
      <c r="G7" s="199">
        <f>F7/100</f>
        <v>0.5372127367809234</v>
      </c>
      <c r="H7" s="21">
        <f>SQRT((1-G7)*(G7))</f>
        <v>0.49861328925458226</v>
      </c>
      <c r="I7" s="200">
        <v>1.224744871391589</v>
      </c>
      <c r="J7" s="201">
        <v>28117</v>
      </c>
      <c r="K7" s="21">
        <f aca="true" t="shared" si="3" ref="K7:K21">H7*I7/SQRT(J7)</f>
        <v>0.00364187460562487</v>
      </c>
      <c r="L7" s="4" t="s">
        <v>62</v>
      </c>
      <c r="M7" s="163">
        <v>57.419598542393366</v>
      </c>
      <c r="N7" s="199">
        <f aca="true" t="shared" si="4" ref="N7:N70">M7/100</f>
        <v>0.5741959854239337</v>
      </c>
      <c r="O7" s="21">
        <f aca="true" t="shared" si="5" ref="O7:O70">SQRT((1-N7)*(N7))</f>
        <v>0.4944643119042783</v>
      </c>
      <c r="P7" s="172">
        <v>1.2775199322661464</v>
      </c>
      <c r="Q7" s="161">
        <v>9427</v>
      </c>
      <c r="R7">
        <f>P7*(O7/SQRT(Q7))</f>
        <v>0.006506027326413471</v>
      </c>
      <c r="T7">
        <f>(+G7-N7)/SQRT((K7^2)+(R7^2))</f>
        <v>-4.960212763609601</v>
      </c>
      <c r="U7" s="202" t="str">
        <f aca="true" t="shared" si="6" ref="U7:U71">IF(ABS(T7)&gt;=NORMSINV(0.9),"*","")</f>
        <v>*</v>
      </c>
      <c r="V7" s="202" t="str">
        <f>IF(ABS(T7)&gt;=NORMSINV(0.95),"*","")</f>
        <v>*</v>
      </c>
      <c r="W7" s="202" t="str">
        <f>IF(ABS(T7)&gt;=NORMSINV(0.975),"*","")</f>
        <v>*</v>
      </c>
      <c r="X7" s="202" t="str">
        <f>IF(ABS(T7)&gt;=NORMSINV(0.995),"*","")</f>
        <v>*</v>
      </c>
    </row>
    <row r="8" spans="1:24" ht="15.75">
      <c r="A8" s="196" t="e">
        <f t="shared" si="0"/>
        <v>#DIV/0!</v>
      </c>
      <c r="B8" s="196" t="e">
        <f t="shared" si="1"/>
        <v>#DIV/0!</v>
      </c>
      <c r="C8" s="196" t="e">
        <f t="shared" si="2"/>
        <v>#DIV/0!</v>
      </c>
      <c r="D8" s="196"/>
      <c r="E8" s="203"/>
      <c r="F8" s="198"/>
      <c r="G8" s="199"/>
      <c r="H8" s="21"/>
      <c r="I8" s="204">
        <f>SQRT(1.5)</f>
        <v>1.224744871391589</v>
      </c>
      <c r="J8" s="201"/>
      <c r="K8" s="21"/>
      <c r="L8" s="4"/>
      <c r="M8" s="205"/>
      <c r="N8" s="199">
        <f t="shared" si="4"/>
        <v>0</v>
      </c>
      <c r="O8" s="21">
        <f t="shared" si="5"/>
        <v>0</v>
      </c>
      <c r="P8" s="206"/>
      <c r="Q8" s="207"/>
      <c r="R8" t="e">
        <f aca="true" t="shared" si="7" ref="R8:R71">P8*(O8/SQRT(Q8))</f>
        <v>#DIV/0!</v>
      </c>
      <c r="T8" t="e">
        <f aca="true" t="shared" si="8" ref="T8:T72">(+G8-N8)/SQRT((K8^2)+(R8^2))</f>
        <v>#DIV/0!</v>
      </c>
      <c r="U8" s="202" t="e">
        <f t="shared" si="6"/>
        <v>#DIV/0!</v>
      </c>
      <c r="V8" s="202" t="e">
        <f aca="true" t="shared" si="9" ref="V8:V72">IF(ABS(T8)&gt;=NORMSINV(0.95),"*","")</f>
        <v>#DIV/0!</v>
      </c>
      <c r="W8" s="202" t="e">
        <f aca="true" t="shared" si="10" ref="W8:W72">IF(ABS(T8)&gt;=NORMSINV(0.975),"*","")</f>
        <v>#DIV/0!</v>
      </c>
      <c r="X8" s="202" t="e">
        <f aca="true" t="shared" si="11" ref="X8:X72">IF(ABS(T8)&gt;=NORMSINV(0.995),"*","")</f>
        <v>#DIV/0!</v>
      </c>
    </row>
    <row r="9" spans="1:24" s="209" customFormat="1" ht="129" thickBot="1">
      <c r="A9" s="196" t="str">
        <f t="shared" si="0"/>
        <v>*</v>
      </c>
      <c r="B9" s="196" t="str">
        <f t="shared" si="1"/>
        <v>*</v>
      </c>
      <c r="C9" s="196" t="str">
        <f t="shared" si="2"/>
        <v>*</v>
      </c>
      <c r="D9" s="208"/>
      <c r="E9" s="4" t="s">
        <v>73</v>
      </c>
      <c r="F9" s="163">
        <v>23.155089537077057</v>
      </c>
      <c r="G9" s="199">
        <f aca="true" t="shared" si="12" ref="G9:G72">F9/100</f>
        <v>0.23155089537077056</v>
      </c>
      <c r="H9" s="21">
        <f aca="true" t="shared" si="13" ref="H9:H72">SQRT((1-G9)*(G9))</f>
        <v>0.4218235154940571</v>
      </c>
      <c r="I9" s="206">
        <v>1.2323033021831227</v>
      </c>
      <c r="J9" s="161">
        <v>28072</v>
      </c>
      <c r="K9" s="21">
        <f t="shared" si="3"/>
        <v>0.003102499509039751</v>
      </c>
      <c r="L9" s="4" t="s">
        <v>73</v>
      </c>
      <c r="M9" s="163">
        <v>26.480888300328246</v>
      </c>
      <c r="N9" s="199">
        <f t="shared" si="4"/>
        <v>0.2648088830032825</v>
      </c>
      <c r="O9" s="21">
        <f t="shared" si="5"/>
        <v>0.44123138882658425</v>
      </c>
      <c r="P9" s="206">
        <v>1.259842571694971</v>
      </c>
      <c r="Q9" s="161">
        <v>9427</v>
      </c>
      <c r="R9">
        <f t="shared" si="7"/>
        <v>0.005725269390379256</v>
      </c>
      <c r="S9"/>
      <c r="T9">
        <f t="shared" si="8"/>
        <v>-5.107301129271199</v>
      </c>
      <c r="U9" s="202" t="str">
        <f t="shared" si="6"/>
        <v>*</v>
      </c>
      <c r="V9" s="202" t="str">
        <f t="shared" si="9"/>
        <v>*</v>
      </c>
      <c r="W9" s="202" t="str">
        <f t="shared" si="10"/>
        <v>*</v>
      </c>
      <c r="X9" s="202" t="str">
        <f t="shared" si="11"/>
        <v>*</v>
      </c>
    </row>
    <row r="10" spans="1:24" ht="16.5" thickBot="1">
      <c r="A10" s="196" t="e">
        <f t="shared" si="0"/>
        <v>#DIV/0!</v>
      </c>
      <c r="B10" s="196" t="e">
        <f t="shared" si="1"/>
        <v>#DIV/0!</v>
      </c>
      <c r="C10" s="196" t="e">
        <f t="shared" si="2"/>
        <v>#DIV/0!</v>
      </c>
      <c r="D10" s="196"/>
      <c r="E10" s="210"/>
      <c r="F10" s="163"/>
      <c r="G10" s="199">
        <f t="shared" si="12"/>
        <v>0</v>
      </c>
      <c r="H10" s="21">
        <f t="shared" si="13"/>
        <v>0</v>
      </c>
      <c r="I10" s="206"/>
      <c r="J10" s="161"/>
      <c r="K10" s="21"/>
      <c r="L10" s="4"/>
      <c r="M10" s="205"/>
      <c r="N10" s="199">
        <f t="shared" si="4"/>
        <v>0</v>
      </c>
      <c r="O10" s="21">
        <f t="shared" si="5"/>
        <v>0</v>
      </c>
      <c r="P10" s="206"/>
      <c r="Q10" s="207"/>
      <c r="R10" t="e">
        <f t="shared" si="7"/>
        <v>#DIV/0!</v>
      </c>
      <c r="T10" t="e">
        <f t="shared" si="8"/>
        <v>#DIV/0!</v>
      </c>
      <c r="U10" s="202" t="e">
        <f t="shared" si="6"/>
        <v>#DIV/0!</v>
      </c>
      <c r="V10" s="202" t="e">
        <f t="shared" si="9"/>
        <v>#DIV/0!</v>
      </c>
      <c r="W10" s="202" t="e">
        <f t="shared" si="10"/>
        <v>#DIV/0!</v>
      </c>
      <c r="X10" s="202" t="e">
        <f t="shared" si="11"/>
        <v>#DIV/0!</v>
      </c>
    </row>
    <row r="11" spans="1:24" ht="27" thickBot="1">
      <c r="A11" s="196" t="str">
        <f>IF(ABS(T11)&gt;=NORMSINV(0.9),"*","")</f>
        <v>*</v>
      </c>
      <c r="B11" s="196" t="str">
        <f>IF(ABS(T11)&gt;=NORMSINV(0.95),"*","")</f>
        <v>*</v>
      </c>
      <c r="C11" s="196" t="str">
        <f>IF(ABS(T11)&gt;=NORMSINV(0.975),"*","")</f>
        <v>*</v>
      </c>
      <c r="D11" s="196"/>
      <c r="E11" s="4" t="s">
        <v>76</v>
      </c>
      <c r="F11" s="163">
        <v>58.63932271919172</v>
      </c>
      <c r="G11" s="199">
        <f t="shared" si="12"/>
        <v>0.5863932271919172</v>
      </c>
      <c r="H11" s="21">
        <f t="shared" si="13"/>
        <v>0.4924796547019641</v>
      </c>
      <c r="I11" s="206">
        <v>1.2539506548895611</v>
      </c>
      <c r="J11" s="161">
        <v>28072</v>
      </c>
      <c r="K11" s="21"/>
      <c r="L11" s="4"/>
      <c r="M11" s="163">
        <v>61.92715275038944</v>
      </c>
      <c r="N11" s="199">
        <f t="shared" si="4"/>
        <v>0.6192715275038944</v>
      </c>
      <c r="O11" s="21">
        <f t="shared" si="5"/>
        <v>0.48556596125231816</v>
      </c>
      <c r="P11" s="172">
        <v>1.2775199322661464</v>
      </c>
      <c r="Q11" s="161">
        <v>9427</v>
      </c>
      <c r="R11">
        <f t="shared" si="7"/>
        <v>0.0063889452416039435</v>
      </c>
      <c r="T11">
        <f>(+G11-N11)/SQRT((K11^2)+(R11^2))</f>
        <v>-5.146123353488478</v>
      </c>
      <c r="U11" s="202" t="str">
        <f>IF(ABS(T11)&gt;=NORMSINV(0.9),"*","")</f>
        <v>*</v>
      </c>
      <c r="V11" s="202" t="str">
        <f>IF(ABS(T11)&gt;=NORMSINV(0.95),"*","")</f>
        <v>*</v>
      </c>
      <c r="W11" s="202" t="str">
        <f>IF(ABS(T11)&gt;=NORMSINV(0.975),"*","")</f>
        <v>*</v>
      </c>
      <c r="X11" s="202" t="str">
        <f>IF(ABS(T11)&gt;=NORMSINV(0.995),"*","")</f>
        <v>*</v>
      </c>
    </row>
    <row r="12" spans="1:24" ht="15.75">
      <c r="A12" s="196" t="e">
        <f>IF(ABS(T12)&gt;=NORMSINV(0.9),"*","")</f>
        <v>#DIV/0!</v>
      </c>
      <c r="B12" s="196" t="e">
        <f>IF(ABS(T12)&gt;=NORMSINV(0.95),"*","")</f>
        <v>#DIV/0!</v>
      </c>
      <c r="C12" s="196" t="e">
        <f>IF(ABS(T12)&gt;=NORMSINV(0.975),"*","")</f>
        <v>#DIV/0!</v>
      </c>
      <c r="D12" s="196"/>
      <c r="E12" s="4"/>
      <c r="F12" s="211"/>
      <c r="G12" s="199">
        <f t="shared" si="12"/>
        <v>0</v>
      </c>
      <c r="H12" s="21">
        <f t="shared" si="13"/>
        <v>0</v>
      </c>
      <c r="I12" s="206">
        <v>1.2323033021831227</v>
      </c>
      <c r="J12" s="212"/>
      <c r="K12" s="21"/>
      <c r="L12" s="4"/>
      <c r="M12" s="211"/>
      <c r="N12" s="199">
        <f t="shared" si="4"/>
        <v>0</v>
      </c>
      <c r="O12" s="21">
        <f t="shared" si="5"/>
        <v>0</v>
      </c>
      <c r="P12" s="206"/>
      <c r="Q12" s="212"/>
      <c r="R12" t="e">
        <f t="shared" si="7"/>
        <v>#DIV/0!</v>
      </c>
      <c r="T12" t="e">
        <f>(+G12-N12)/SQRT((K12^2)+(R12^2))</f>
        <v>#DIV/0!</v>
      </c>
      <c r="U12" s="202" t="e">
        <f>IF(ABS(T12)&gt;=NORMSINV(0.9),"*","")</f>
        <v>#DIV/0!</v>
      </c>
      <c r="V12" s="202" t="e">
        <f>IF(ABS(T12)&gt;=NORMSINV(0.95),"*","")</f>
        <v>#DIV/0!</v>
      </c>
      <c r="W12" s="202" t="e">
        <f>IF(ABS(T12)&gt;=NORMSINV(0.975),"*","")</f>
        <v>#DIV/0!</v>
      </c>
      <c r="X12" s="202" t="e">
        <f>IF(ABS(T12)&gt;=NORMSINV(0.995),"*","")</f>
        <v>#DIV/0!</v>
      </c>
    </row>
    <row r="13" spans="1:24" ht="39.75" thickBot="1">
      <c r="A13" s="196" t="str">
        <f>IF(ABS(T13)&gt;=NORMSINV(0.9),"*","")</f>
        <v>*</v>
      </c>
      <c r="B13" s="196" t="str">
        <f>IF(ABS(T13)&gt;=NORMSINV(0.95),"*","")</f>
        <v>*</v>
      </c>
      <c r="C13" s="196" t="str">
        <f>IF(ABS(T13)&gt;=NORMSINV(0.975),"*","")</f>
        <v>*</v>
      </c>
      <c r="D13" s="196"/>
      <c r="E13" s="4" t="s">
        <v>77</v>
      </c>
      <c r="F13" s="163">
        <v>41.19739628704112</v>
      </c>
      <c r="G13" s="199">
        <f t="shared" si="12"/>
        <v>0.4119739628704112</v>
      </c>
      <c r="H13" s="21">
        <f t="shared" si="13"/>
        <v>0.49219042736247953</v>
      </c>
      <c r="I13" s="206">
        <v>1.2323033021831227</v>
      </c>
      <c r="J13" s="161">
        <v>28072</v>
      </c>
      <c r="K13" s="21"/>
      <c r="L13" s="4"/>
      <c r="M13" s="163">
        <v>44.69469598092875</v>
      </c>
      <c r="N13" s="199">
        <f t="shared" si="4"/>
        <v>0.4469469598092875</v>
      </c>
      <c r="O13" s="21">
        <f t="shared" si="5"/>
        <v>0.49717740790036175</v>
      </c>
      <c r="P13" s="206">
        <v>1.259842571694971</v>
      </c>
      <c r="Q13" s="161">
        <v>9427</v>
      </c>
      <c r="R13">
        <f t="shared" si="7"/>
        <v>0.006451206027318205</v>
      </c>
      <c r="T13">
        <f>(+G13-N13)/SQRT((K13^2)+(R13^2))</f>
        <v>-5.421156414905992</v>
      </c>
      <c r="U13" s="202" t="str">
        <f>IF(ABS(T13)&gt;=NORMSINV(0.9),"*","")</f>
        <v>*</v>
      </c>
      <c r="V13" s="202" t="str">
        <f>IF(ABS(T13)&gt;=NORMSINV(0.95),"*","")</f>
        <v>*</v>
      </c>
      <c r="W13" s="202" t="str">
        <f>IF(ABS(T13)&gt;=NORMSINV(0.975),"*","")</f>
        <v>*</v>
      </c>
      <c r="X13" s="202" t="str">
        <f>IF(ABS(T13)&gt;=NORMSINV(0.995),"*","")</f>
        <v>*</v>
      </c>
    </row>
    <row r="14" spans="1:24" ht="15.75">
      <c r="A14" s="196" t="e">
        <f>IF(ABS(T14)&gt;=NORMSINV(0.9),"*","")</f>
        <v>#DIV/0!</v>
      </c>
      <c r="B14" s="196" t="e">
        <f>IF(ABS(T14)&gt;=NORMSINV(0.95),"*","")</f>
        <v>#DIV/0!</v>
      </c>
      <c r="C14" s="196" t="e">
        <f>IF(ABS(T14)&gt;=NORMSINV(0.975),"*","")</f>
        <v>#DIV/0!</v>
      </c>
      <c r="D14" s="196"/>
      <c r="E14" s="4"/>
      <c r="F14" s="211"/>
      <c r="G14" s="199">
        <f t="shared" si="12"/>
        <v>0</v>
      </c>
      <c r="H14" s="21">
        <f t="shared" si="13"/>
        <v>0</v>
      </c>
      <c r="I14" s="206">
        <v>1.2323033021831227</v>
      </c>
      <c r="J14" s="212"/>
      <c r="K14" s="21"/>
      <c r="L14" s="4"/>
      <c r="M14" s="211"/>
      <c r="N14" s="199">
        <f t="shared" si="4"/>
        <v>0</v>
      </c>
      <c r="O14" s="21">
        <f t="shared" si="5"/>
        <v>0</v>
      </c>
      <c r="P14" s="206"/>
      <c r="Q14" s="212"/>
      <c r="R14" t="e">
        <f t="shared" si="7"/>
        <v>#DIV/0!</v>
      </c>
      <c r="T14" t="e">
        <f>(+G14-N14)/SQRT((K14^2)+(R14^2))</f>
        <v>#DIV/0!</v>
      </c>
      <c r="U14" s="202" t="e">
        <f>IF(ABS(T14)&gt;=NORMSINV(0.9),"*","")</f>
        <v>#DIV/0!</v>
      </c>
      <c r="V14" s="202" t="e">
        <f>IF(ABS(T14)&gt;=NORMSINV(0.95),"*","")</f>
        <v>#DIV/0!</v>
      </c>
      <c r="W14" s="202" t="e">
        <f>IF(ABS(T14)&gt;=NORMSINV(0.975),"*","")</f>
        <v>#DIV/0!</v>
      </c>
      <c r="X14" s="202" t="e">
        <f>IF(ABS(T14)&gt;=NORMSINV(0.995),"*","")</f>
        <v>#DIV/0!</v>
      </c>
    </row>
    <row r="15" spans="1:24" ht="65.25" thickBot="1">
      <c r="A15" s="196" t="e">
        <f t="shared" si="0"/>
        <v>#DIV/0!</v>
      </c>
      <c r="B15" s="196" t="e">
        <f t="shared" si="1"/>
        <v>#DIV/0!</v>
      </c>
      <c r="C15" s="196" t="e">
        <f t="shared" si="2"/>
        <v>#DIV/0!</v>
      </c>
      <c r="D15" s="196"/>
      <c r="E15" s="5" t="s">
        <v>135</v>
      </c>
      <c r="F15" s="211"/>
      <c r="G15" s="199">
        <f t="shared" si="12"/>
        <v>0</v>
      </c>
      <c r="H15" s="21">
        <f t="shared" si="13"/>
        <v>0</v>
      </c>
      <c r="I15" s="206">
        <v>1.2323033021831227</v>
      </c>
      <c r="J15" s="212"/>
      <c r="K15" s="21"/>
      <c r="L15" s="5" t="s">
        <v>135</v>
      </c>
      <c r="M15" s="211"/>
      <c r="N15" s="199">
        <f t="shared" si="4"/>
        <v>0</v>
      </c>
      <c r="O15" s="21">
        <f t="shared" si="5"/>
        <v>0</v>
      </c>
      <c r="P15" s="206"/>
      <c r="Q15" s="212"/>
      <c r="R15" t="e">
        <f t="shared" si="7"/>
        <v>#DIV/0!</v>
      </c>
      <c r="T15" t="e">
        <f t="shared" si="8"/>
        <v>#DIV/0!</v>
      </c>
      <c r="U15" s="202" t="e">
        <f t="shared" si="6"/>
        <v>#DIV/0!</v>
      </c>
      <c r="V15" s="202" t="e">
        <f t="shared" si="9"/>
        <v>#DIV/0!</v>
      </c>
      <c r="W15" s="202" t="e">
        <f t="shared" si="10"/>
        <v>#DIV/0!</v>
      </c>
      <c r="X15" s="202" t="e">
        <f t="shared" si="11"/>
        <v>#DIV/0!</v>
      </c>
    </row>
    <row r="16" spans="1:24" ht="16.5" thickBot="1">
      <c r="A16" s="196" t="str">
        <f t="shared" si="0"/>
        <v>*</v>
      </c>
      <c r="B16" s="196" t="str">
        <f t="shared" si="1"/>
        <v>*</v>
      </c>
      <c r="C16" s="196" t="str">
        <f t="shared" si="2"/>
        <v>*</v>
      </c>
      <c r="D16" s="196"/>
      <c r="E16" s="213" t="s">
        <v>78</v>
      </c>
      <c r="F16" s="162">
        <v>48.997539334796116</v>
      </c>
      <c r="G16" s="199">
        <f t="shared" si="12"/>
        <v>0.48997539334796114</v>
      </c>
      <c r="H16" s="21">
        <f t="shared" si="13"/>
        <v>0.4998994971606512</v>
      </c>
      <c r="I16" s="206">
        <v>1.2580838604798967</v>
      </c>
      <c r="J16" s="161">
        <v>28072</v>
      </c>
      <c r="K16" s="21">
        <f t="shared" si="3"/>
        <v>0.00375366588465043</v>
      </c>
      <c r="L16" s="159" t="s">
        <v>136</v>
      </c>
      <c r="M16" s="162">
        <v>44.87323639176635</v>
      </c>
      <c r="N16" s="199">
        <f t="shared" si="4"/>
        <v>0.44873236391766347</v>
      </c>
      <c r="O16" s="21">
        <f t="shared" si="5"/>
        <v>0.497364684603289</v>
      </c>
      <c r="P16" s="172">
        <v>1.277851774404302</v>
      </c>
      <c r="Q16" s="161">
        <v>9427</v>
      </c>
      <c r="R16">
        <f t="shared" si="7"/>
        <v>0.006545889529574681</v>
      </c>
      <c r="T16">
        <f t="shared" si="8"/>
        <v>5.465713597269449</v>
      </c>
      <c r="U16" s="202" t="str">
        <f t="shared" si="6"/>
        <v>*</v>
      </c>
      <c r="V16" s="202" t="str">
        <f t="shared" si="9"/>
        <v>*</v>
      </c>
      <c r="W16" s="202" t="str">
        <f t="shared" si="10"/>
        <v>*</v>
      </c>
      <c r="X16" s="202" t="str">
        <f t="shared" si="11"/>
        <v>*</v>
      </c>
    </row>
    <row r="17" spans="1:24" ht="36.75" thickBot="1">
      <c r="A17" s="196" t="str">
        <f t="shared" si="0"/>
        <v>*</v>
      </c>
      <c r="B17" s="196">
        <f t="shared" si="1"/>
      </c>
      <c r="C17" s="196">
        <f t="shared" si="2"/>
      </c>
      <c r="D17" s="196"/>
      <c r="E17" s="213" t="s">
        <v>79</v>
      </c>
      <c r="F17" s="163">
        <v>9.805064378162783</v>
      </c>
      <c r="G17" s="199">
        <f t="shared" si="12"/>
        <v>0.09805064378162782</v>
      </c>
      <c r="H17" s="21">
        <f t="shared" si="13"/>
        <v>0.297383111550801</v>
      </c>
      <c r="I17" s="206">
        <v>1.2580838604798967</v>
      </c>
      <c r="J17" s="161">
        <v>28072</v>
      </c>
      <c r="K17" s="21">
        <f t="shared" si="3"/>
        <v>0.0022330025271873805</v>
      </c>
      <c r="L17" s="155" t="s">
        <v>137</v>
      </c>
      <c r="M17" s="163">
        <v>10.432067627304745</v>
      </c>
      <c r="N17" s="199">
        <f t="shared" si="4"/>
        <v>0.10432067627304745</v>
      </c>
      <c r="O17" s="21">
        <f t="shared" si="5"/>
        <v>0.3056760912714331</v>
      </c>
      <c r="P17" s="172">
        <v>1.277851774404302</v>
      </c>
      <c r="Q17" s="161">
        <v>9427</v>
      </c>
      <c r="R17">
        <f t="shared" si="7"/>
        <v>0.004023047850474096</v>
      </c>
      <c r="T17">
        <f t="shared" si="8"/>
        <v>-1.3626894930327056</v>
      </c>
      <c r="U17" s="202" t="str">
        <f t="shared" si="6"/>
        <v>*</v>
      </c>
      <c r="V17" s="202">
        <f t="shared" si="9"/>
      </c>
      <c r="W17" s="202">
        <f t="shared" si="10"/>
      </c>
      <c r="X17" s="202">
        <f t="shared" si="11"/>
      </c>
    </row>
    <row r="18" spans="1:24" s="214" customFormat="1" ht="72.75" thickBot="1">
      <c r="A18" s="196">
        <f t="shared" si="0"/>
      </c>
      <c r="B18" s="196">
        <f t="shared" si="1"/>
      </c>
      <c r="C18" s="196">
        <f t="shared" si="2"/>
      </c>
      <c r="D18" s="196"/>
      <c r="E18" s="213" t="s">
        <v>80</v>
      </c>
      <c r="F18" s="163">
        <v>10.26366710243</v>
      </c>
      <c r="G18" s="199">
        <f t="shared" si="12"/>
        <v>0.1026366710243</v>
      </c>
      <c r="H18" s="21">
        <f t="shared" si="13"/>
        <v>0.3034837471518856</v>
      </c>
      <c r="I18" s="206">
        <v>1.2580838604798967</v>
      </c>
      <c r="J18" s="161">
        <v>28072</v>
      </c>
      <c r="K18" s="21">
        <f t="shared" si="3"/>
        <v>0.002278811230457822</v>
      </c>
      <c r="L18" s="155" t="s">
        <v>138</v>
      </c>
      <c r="M18" s="163">
        <v>10.043217090455556</v>
      </c>
      <c r="N18" s="199">
        <f t="shared" si="4"/>
        <v>0.10043217090455556</v>
      </c>
      <c r="O18" s="21">
        <f t="shared" si="5"/>
        <v>0.3005753648454139</v>
      </c>
      <c r="P18" s="172">
        <v>1.277851774404302</v>
      </c>
      <c r="Q18" s="161">
        <v>9427</v>
      </c>
      <c r="R18">
        <f t="shared" si="7"/>
        <v>0.003955916442195811</v>
      </c>
      <c r="S18"/>
      <c r="T18">
        <f t="shared" si="8"/>
        <v>0.48287838854449666</v>
      </c>
      <c r="U18" s="202">
        <f t="shared" si="6"/>
      </c>
      <c r="V18" s="202">
        <f t="shared" si="9"/>
      </c>
      <c r="W18" s="202">
        <f t="shared" si="10"/>
      </c>
      <c r="X18" s="202">
        <f t="shared" si="11"/>
      </c>
    </row>
    <row r="19" spans="1:24" s="214" customFormat="1" ht="13.5" customHeight="1" thickBot="1">
      <c r="A19" s="196">
        <f t="shared" si="0"/>
      </c>
      <c r="B19" s="196">
        <f t="shared" si="1"/>
      </c>
      <c r="C19" s="196">
        <f t="shared" si="2"/>
      </c>
      <c r="D19" s="196"/>
      <c r="E19" s="213" t="s">
        <v>81</v>
      </c>
      <c r="F19" s="163">
        <v>7.778639647533816</v>
      </c>
      <c r="G19" s="199">
        <f t="shared" si="12"/>
        <v>0.07778639647533817</v>
      </c>
      <c r="H19" s="21">
        <f t="shared" si="13"/>
        <v>0.26783516012413244</v>
      </c>
      <c r="I19" s="206">
        <v>1.2580838604798967</v>
      </c>
      <c r="J19" s="161">
        <v>28072</v>
      </c>
      <c r="K19" s="21">
        <f t="shared" si="3"/>
        <v>0.00201113165541903</v>
      </c>
      <c r="L19" s="155" t="s">
        <v>139</v>
      </c>
      <c r="M19" s="163">
        <v>8.170590590144874</v>
      </c>
      <c r="N19" s="199">
        <f t="shared" si="4"/>
        <v>0.08170590590144874</v>
      </c>
      <c r="O19" s="21">
        <f t="shared" si="5"/>
        <v>0.2739161383384928</v>
      </c>
      <c r="P19" s="172">
        <v>1.277851774404302</v>
      </c>
      <c r="Q19" s="161">
        <v>9427</v>
      </c>
      <c r="R19">
        <f t="shared" si="7"/>
        <v>0.00360505045379656</v>
      </c>
      <c r="S19"/>
      <c r="T19">
        <f t="shared" si="8"/>
        <v>-0.9494753060562751</v>
      </c>
      <c r="U19" s="202">
        <f t="shared" si="6"/>
      </c>
      <c r="V19" s="202">
        <f t="shared" si="9"/>
      </c>
      <c r="W19" s="202">
        <f t="shared" si="10"/>
      </c>
      <c r="X19" s="202">
        <f t="shared" si="11"/>
      </c>
    </row>
    <row r="20" spans="1:24" ht="60.75" thickBot="1">
      <c r="A20" s="196" t="str">
        <f t="shared" si="0"/>
        <v>*</v>
      </c>
      <c r="B20" s="196" t="str">
        <f t="shared" si="1"/>
        <v>*</v>
      </c>
      <c r="C20" s="196" t="str">
        <f t="shared" si="2"/>
        <v>*</v>
      </c>
      <c r="D20" s="196"/>
      <c r="E20" s="213" t="s">
        <v>82</v>
      </c>
      <c r="F20" s="163">
        <v>14.279664756678079</v>
      </c>
      <c r="G20" s="199">
        <f t="shared" si="12"/>
        <v>0.1427966475667808</v>
      </c>
      <c r="H20" s="21">
        <f t="shared" si="13"/>
        <v>0.3498653526865291</v>
      </c>
      <c r="I20" s="206">
        <v>1.2580838604798967</v>
      </c>
      <c r="J20" s="161">
        <v>28072</v>
      </c>
      <c r="K20" s="21">
        <f t="shared" si="3"/>
        <v>0.0026270833358701512</v>
      </c>
      <c r="L20" s="155" t="s">
        <v>140</v>
      </c>
      <c r="M20" s="163">
        <v>16.24288864292833</v>
      </c>
      <c r="N20" s="199">
        <f t="shared" si="4"/>
        <v>0.16242888642928333</v>
      </c>
      <c r="O20" s="21">
        <f t="shared" si="5"/>
        <v>0.3688437925228325</v>
      </c>
      <c r="P20" s="172">
        <v>1.277851774404302</v>
      </c>
      <c r="Q20" s="161">
        <v>9427</v>
      </c>
      <c r="R20">
        <f t="shared" si="7"/>
        <v>0.004854407227263476</v>
      </c>
      <c r="T20">
        <f t="shared" si="8"/>
        <v>-3.556773005834618</v>
      </c>
      <c r="U20" s="202" t="str">
        <f t="shared" si="6"/>
        <v>*</v>
      </c>
      <c r="V20" s="202" t="str">
        <f t="shared" si="9"/>
        <v>*</v>
      </c>
      <c r="W20" s="202" t="str">
        <f t="shared" si="10"/>
        <v>*</v>
      </c>
      <c r="X20" s="202" t="str">
        <f t="shared" si="11"/>
        <v>*</v>
      </c>
    </row>
    <row r="21" spans="1:24" s="209" customFormat="1" ht="16.5" thickBot="1">
      <c r="A21" s="196" t="str">
        <f t="shared" si="0"/>
        <v>*</v>
      </c>
      <c r="B21" s="196" t="str">
        <f t="shared" si="1"/>
        <v>*</v>
      </c>
      <c r="C21" s="196" t="str">
        <f t="shared" si="2"/>
        <v>*</v>
      </c>
      <c r="D21" s="208"/>
      <c r="E21" s="213" t="s">
        <v>83</v>
      </c>
      <c r="F21" s="163">
        <v>8.875424780399216</v>
      </c>
      <c r="G21" s="199">
        <f t="shared" si="12"/>
        <v>0.08875424780399216</v>
      </c>
      <c r="H21" s="21">
        <f t="shared" si="13"/>
        <v>0.2843886975615236</v>
      </c>
      <c r="I21" s="206">
        <v>1.2580838604798967</v>
      </c>
      <c r="J21" s="161">
        <v>28072</v>
      </c>
      <c r="K21" s="21">
        <f t="shared" si="3"/>
        <v>0.0021354295374972155</v>
      </c>
      <c r="L21" s="155" t="s">
        <v>141</v>
      </c>
      <c r="M21" s="163">
        <v>10.237999657399792</v>
      </c>
      <c r="N21" s="199">
        <f t="shared" si="4"/>
        <v>0.10237999657399792</v>
      </c>
      <c r="O21" s="21">
        <f t="shared" si="5"/>
        <v>0.30314737814387593</v>
      </c>
      <c r="P21" s="172">
        <v>1.277851774404302</v>
      </c>
      <c r="Q21" s="161">
        <v>9427</v>
      </c>
      <c r="R21">
        <f t="shared" si="7"/>
        <v>0.003989767086283576</v>
      </c>
      <c r="S21"/>
      <c r="T21">
        <f t="shared" si="8"/>
        <v>-3.0110184673793534</v>
      </c>
      <c r="U21" s="202" t="str">
        <f t="shared" si="6"/>
        <v>*</v>
      </c>
      <c r="V21" s="202" t="str">
        <f t="shared" si="9"/>
        <v>*</v>
      </c>
      <c r="W21" s="202" t="str">
        <f t="shared" si="10"/>
        <v>*</v>
      </c>
      <c r="X21" s="202" t="str">
        <f t="shared" si="11"/>
        <v>*</v>
      </c>
    </row>
    <row r="22" spans="1:24" s="214" customFormat="1" ht="15.75">
      <c r="A22" s="196" t="e">
        <f t="shared" si="0"/>
        <v>#DIV/0!</v>
      </c>
      <c r="B22" s="196" t="e">
        <f t="shared" si="1"/>
        <v>#DIV/0!</v>
      </c>
      <c r="C22" s="196" t="e">
        <f t="shared" si="2"/>
        <v>#DIV/0!</v>
      </c>
      <c r="D22" s="196"/>
      <c r="E22" s="215"/>
      <c r="F22" s="216"/>
      <c r="G22" s="199">
        <f t="shared" si="12"/>
        <v>0</v>
      </c>
      <c r="H22" s="21">
        <f t="shared" si="13"/>
        <v>0</v>
      </c>
      <c r="I22" s="204"/>
      <c r="J22" s="207"/>
      <c r="K22" t="e">
        <f>I22*(H22/SQRT(J22))</f>
        <v>#DIV/0!</v>
      </c>
      <c r="L22" s="215"/>
      <c r="M22" s="217"/>
      <c r="N22" s="199">
        <f t="shared" si="4"/>
        <v>0</v>
      </c>
      <c r="O22" s="21">
        <f t="shared" si="5"/>
        <v>0</v>
      </c>
      <c r="P22" s="206"/>
      <c r="Q22" s="212"/>
      <c r="R22" t="e">
        <f t="shared" si="7"/>
        <v>#DIV/0!</v>
      </c>
      <c r="S22"/>
      <c r="T22" t="e">
        <f t="shared" si="8"/>
        <v>#DIV/0!</v>
      </c>
      <c r="U22" s="202" t="e">
        <f t="shared" si="6"/>
        <v>#DIV/0!</v>
      </c>
      <c r="V22" s="202" t="e">
        <f t="shared" si="9"/>
        <v>#DIV/0!</v>
      </c>
      <c r="W22" s="202" t="e">
        <f t="shared" si="10"/>
        <v>#DIV/0!</v>
      </c>
      <c r="X22" s="202" t="e">
        <f t="shared" si="11"/>
        <v>#DIV/0!</v>
      </c>
    </row>
    <row r="23" spans="1:24" s="214" customFormat="1" ht="13.5" customHeight="1" thickBot="1">
      <c r="A23" s="196" t="e">
        <f t="shared" si="0"/>
        <v>#DIV/0!</v>
      </c>
      <c r="B23" s="196" t="e">
        <f t="shared" si="1"/>
        <v>#DIV/0!</v>
      </c>
      <c r="C23" s="196" t="e">
        <f t="shared" si="2"/>
        <v>#DIV/0!</v>
      </c>
      <c r="D23" s="196"/>
      <c r="E23" s="215"/>
      <c r="F23" s="218"/>
      <c r="G23" s="199">
        <f t="shared" si="12"/>
        <v>0</v>
      </c>
      <c r="H23" s="21">
        <f t="shared" si="13"/>
        <v>0</v>
      </c>
      <c r="I23" s="204"/>
      <c r="J23" s="207"/>
      <c r="K23" t="e">
        <f>I23*(H23/SQRT(J23))</f>
        <v>#DIV/0!</v>
      </c>
      <c r="L23" s="215"/>
      <c r="M23" s="217"/>
      <c r="N23" s="199">
        <f t="shared" si="4"/>
        <v>0</v>
      </c>
      <c r="O23" s="21">
        <f t="shared" si="5"/>
        <v>0</v>
      </c>
      <c r="P23" s="206"/>
      <c r="Q23" s="212"/>
      <c r="R23" t="e">
        <f t="shared" si="7"/>
        <v>#DIV/0!</v>
      </c>
      <c r="S23"/>
      <c r="T23" t="e">
        <f t="shared" si="8"/>
        <v>#DIV/0!</v>
      </c>
      <c r="U23" s="202" t="e">
        <f t="shared" si="6"/>
        <v>#DIV/0!</v>
      </c>
      <c r="V23" s="202" t="e">
        <f t="shared" si="9"/>
        <v>#DIV/0!</v>
      </c>
      <c r="W23" s="202" t="e">
        <f t="shared" si="10"/>
        <v>#DIV/0!</v>
      </c>
      <c r="X23" s="202" t="e">
        <f t="shared" si="11"/>
        <v>#DIV/0!</v>
      </c>
    </row>
    <row r="24" spans="1:24" ht="26.25">
      <c r="A24" s="196">
        <f t="shared" si="0"/>
      </c>
      <c r="B24" s="196">
        <f t="shared" si="1"/>
      </c>
      <c r="C24" s="196">
        <f t="shared" si="2"/>
      </c>
      <c r="D24" s="196"/>
      <c r="E24" s="219" t="s">
        <v>29</v>
      </c>
      <c r="F24" s="198">
        <v>48.98710865561694</v>
      </c>
      <c r="G24" s="199">
        <f t="shared" si="12"/>
        <v>0.48987108655616945</v>
      </c>
      <c r="H24" s="21">
        <f t="shared" si="13"/>
        <v>0.4998973945845761</v>
      </c>
      <c r="I24" s="204">
        <v>1.4674724999999997</v>
      </c>
      <c r="J24" s="201">
        <v>515</v>
      </c>
      <c r="K24" s="21">
        <f aca="true" t="shared" si="14" ref="K24:K33">H24*I24/SQRT(J24)</f>
        <v>0.032325647306034135</v>
      </c>
      <c r="L24" s="4" t="s">
        <v>29</v>
      </c>
      <c r="M24">
        <v>49.9025784043832</v>
      </c>
      <c r="N24" s="199">
        <f t="shared" si="4"/>
        <v>0.49902578404383197</v>
      </c>
      <c r="O24" s="21">
        <f t="shared" si="5"/>
        <v>0.49999905090236996</v>
      </c>
      <c r="P24" s="172">
        <v>1.2775199322661464</v>
      </c>
      <c r="Q24" s="160">
        <v>992</v>
      </c>
      <c r="R24">
        <f t="shared" si="7"/>
        <v>0.020280610708752228</v>
      </c>
      <c r="T24">
        <f t="shared" si="8"/>
        <v>-0.239897616216769</v>
      </c>
      <c r="U24" s="202">
        <f t="shared" si="6"/>
      </c>
      <c r="V24" s="202">
        <f t="shared" si="9"/>
      </c>
      <c r="W24" s="202">
        <f t="shared" si="10"/>
      </c>
      <c r="X24" s="202">
        <f t="shared" si="11"/>
      </c>
    </row>
    <row r="25" spans="1:24" ht="15.75">
      <c r="A25" s="196">
        <f t="shared" si="0"/>
      </c>
      <c r="B25" s="196">
        <f t="shared" si="1"/>
      </c>
      <c r="C25" s="196">
        <f t="shared" si="2"/>
      </c>
      <c r="D25" s="196"/>
      <c r="E25" s="219">
        <v>2</v>
      </c>
      <c r="F25" s="198">
        <v>50.884086444007856</v>
      </c>
      <c r="G25" s="199">
        <f t="shared" si="12"/>
        <v>0.5088408644400786</v>
      </c>
      <c r="H25" s="21">
        <f t="shared" si="13"/>
        <v>0.4999218330058732</v>
      </c>
      <c r="I25" s="204">
        <v>1.4674724999999997</v>
      </c>
      <c r="J25" s="201">
        <v>511</v>
      </c>
      <c r="K25" s="21">
        <f t="shared" si="14"/>
        <v>0.03245350631951735</v>
      </c>
      <c r="L25" s="7">
        <v>2</v>
      </c>
      <c r="M25">
        <v>48.90369686227283</v>
      </c>
      <c r="N25" s="199">
        <f t="shared" si="4"/>
        <v>0.48903696862272833</v>
      </c>
      <c r="O25" s="21">
        <f t="shared" si="5"/>
        <v>0.4998797974943786</v>
      </c>
      <c r="P25" s="172">
        <v>1.2775199322661464</v>
      </c>
      <c r="Q25" s="171">
        <v>929</v>
      </c>
      <c r="R25">
        <f t="shared" si="7"/>
        <v>0.020951996509970674</v>
      </c>
      <c r="T25">
        <f t="shared" si="8"/>
        <v>0.512666280143152</v>
      </c>
      <c r="U25" s="202">
        <f t="shared" si="6"/>
      </c>
      <c r="V25" s="202">
        <f t="shared" si="9"/>
      </c>
      <c r="W25" s="202">
        <f t="shared" si="10"/>
      </c>
      <c r="X25" s="202">
        <f t="shared" si="11"/>
      </c>
    </row>
    <row r="26" spans="1:24" ht="15.75">
      <c r="A26" s="196" t="str">
        <f t="shared" si="0"/>
        <v>*</v>
      </c>
      <c r="B26" s="196">
        <f t="shared" si="1"/>
      </c>
      <c r="C26" s="196">
        <f t="shared" si="2"/>
      </c>
      <c r="D26" s="196"/>
      <c r="E26" s="219">
        <v>3</v>
      </c>
      <c r="F26" s="198">
        <v>49.07251264755481</v>
      </c>
      <c r="G26" s="199">
        <f t="shared" si="12"/>
        <v>0.4907251264755481</v>
      </c>
      <c r="H26" s="21">
        <f t="shared" si="13"/>
        <v>0.4999139693198275</v>
      </c>
      <c r="I26" s="204">
        <v>1.4674724999999997</v>
      </c>
      <c r="J26" s="201">
        <v>566</v>
      </c>
      <c r="K26" s="21">
        <f t="shared" si="14"/>
        <v>0.030835928391209144</v>
      </c>
      <c r="L26" s="7">
        <v>3</v>
      </c>
      <c r="M26">
        <v>55.05293662585187</v>
      </c>
      <c r="N26" s="199">
        <f t="shared" si="4"/>
        <v>0.5505293662585187</v>
      </c>
      <c r="O26" s="21">
        <f t="shared" si="5"/>
        <v>0.49744023072678034</v>
      </c>
      <c r="P26" s="172">
        <v>1.2775199322661464</v>
      </c>
      <c r="Q26" s="171">
        <v>870</v>
      </c>
      <c r="R26">
        <f t="shared" si="7"/>
        <v>0.021545122349603384</v>
      </c>
      <c r="T26">
        <f t="shared" si="8"/>
        <v>-1.5898149473613687</v>
      </c>
      <c r="U26" s="202" t="str">
        <f t="shared" si="6"/>
        <v>*</v>
      </c>
      <c r="V26" s="202">
        <f t="shared" si="9"/>
      </c>
      <c r="W26" s="202">
        <f t="shared" si="10"/>
      </c>
      <c r="X26" s="202">
        <f t="shared" si="11"/>
      </c>
    </row>
    <row r="27" spans="1:24" ht="15.75">
      <c r="A27" s="196" t="str">
        <f t="shared" si="0"/>
        <v>*</v>
      </c>
      <c r="B27" s="196">
        <f t="shared" si="1"/>
      </c>
      <c r="C27" s="196">
        <f t="shared" si="2"/>
      </c>
      <c r="D27" s="196"/>
      <c r="E27" s="219">
        <v>4</v>
      </c>
      <c r="F27" s="198">
        <v>50.887573964497044</v>
      </c>
      <c r="G27" s="199">
        <f t="shared" si="12"/>
        <v>0.5088757396449705</v>
      </c>
      <c r="H27" s="21">
        <f t="shared" si="13"/>
        <v>0.4999212150386846</v>
      </c>
      <c r="I27" s="204">
        <v>1.4674724999999997</v>
      </c>
      <c r="J27" s="201">
        <v>695</v>
      </c>
      <c r="K27" s="21">
        <f t="shared" si="14"/>
        <v>0.0278278168487344</v>
      </c>
      <c r="L27" s="7">
        <v>4</v>
      </c>
      <c r="M27">
        <v>56.14401384362977</v>
      </c>
      <c r="N27" s="199">
        <f t="shared" si="4"/>
        <v>0.5614401384362977</v>
      </c>
      <c r="O27" s="21">
        <f t="shared" si="5"/>
        <v>0.4962107509807991</v>
      </c>
      <c r="P27" s="172">
        <v>1.2775199322661464</v>
      </c>
      <c r="Q27" s="171">
        <v>865</v>
      </c>
      <c r="R27">
        <f t="shared" si="7"/>
        <v>0.02155389687601844</v>
      </c>
      <c r="T27">
        <f t="shared" si="8"/>
        <v>-1.4933562837244156</v>
      </c>
      <c r="U27" s="202" t="str">
        <f t="shared" si="6"/>
        <v>*</v>
      </c>
      <c r="V27" s="202">
        <f t="shared" si="9"/>
      </c>
      <c r="W27" s="202">
        <f t="shared" si="10"/>
      </c>
      <c r="X27" s="202">
        <f t="shared" si="11"/>
      </c>
    </row>
    <row r="28" spans="1:24" ht="15.75">
      <c r="A28" s="196">
        <f t="shared" si="0"/>
      </c>
      <c r="B28" s="196">
        <f t="shared" si="1"/>
      </c>
      <c r="C28" s="196">
        <f t="shared" si="2"/>
      </c>
      <c r="D28" s="196"/>
      <c r="E28" s="219">
        <v>5</v>
      </c>
      <c r="F28" s="198">
        <v>51.06382978723404</v>
      </c>
      <c r="G28" s="199">
        <f t="shared" si="12"/>
        <v>0.5106382978723404</v>
      </c>
      <c r="H28" s="21">
        <f t="shared" si="13"/>
        <v>0.49988681380726513</v>
      </c>
      <c r="I28" s="204">
        <v>1.4674724999999997</v>
      </c>
      <c r="J28" s="201">
        <v>606</v>
      </c>
      <c r="K28" s="21">
        <f t="shared" si="14"/>
        <v>0.02979925045171041</v>
      </c>
      <c r="L28" s="7">
        <v>5</v>
      </c>
      <c r="M28">
        <v>55.46507581964914</v>
      </c>
      <c r="N28" s="199">
        <f t="shared" si="4"/>
        <v>0.5546507581964913</v>
      </c>
      <c r="O28" s="21">
        <f t="shared" si="5"/>
        <v>0.4970043205330801</v>
      </c>
      <c r="P28" s="172">
        <v>1.2775199322661464</v>
      </c>
      <c r="Q28" s="171">
        <v>896</v>
      </c>
      <c r="R28">
        <f t="shared" si="7"/>
        <v>0.02121162028850409</v>
      </c>
      <c r="T28">
        <f t="shared" si="8"/>
        <v>-1.2032593603596506</v>
      </c>
      <c r="U28" s="202">
        <f t="shared" si="6"/>
      </c>
      <c r="V28" s="202">
        <f t="shared" si="9"/>
      </c>
      <c r="W28" s="202">
        <f t="shared" si="10"/>
      </c>
      <c r="X28" s="202">
        <f t="shared" si="11"/>
      </c>
    </row>
    <row r="29" spans="1:24" ht="15.75">
      <c r="A29" s="196">
        <f t="shared" si="0"/>
      </c>
      <c r="B29" s="196">
        <f t="shared" si="1"/>
      </c>
      <c r="C29" s="196">
        <f t="shared" si="2"/>
      </c>
      <c r="D29" s="196"/>
      <c r="E29" s="219">
        <v>6</v>
      </c>
      <c r="F29" s="198">
        <v>57.22222222222222</v>
      </c>
      <c r="G29" s="199">
        <f t="shared" si="12"/>
        <v>0.5722222222222222</v>
      </c>
      <c r="H29" s="21">
        <f t="shared" si="13"/>
        <v>0.49475645586215844</v>
      </c>
      <c r="I29" s="204">
        <v>1.4674724999999997</v>
      </c>
      <c r="J29" s="201">
        <v>681</v>
      </c>
      <c r="K29" s="21">
        <f t="shared" si="14"/>
        <v>0.027821970470116055</v>
      </c>
      <c r="L29" s="7">
        <v>6</v>
      </c>
      <c r="M29">
        <v>57.02857502132888</v>
      </c>
      <c r="N29" s="199">
        <f t="shared" si="4"/>
        <v>0.5702857502132888</v>
      </c>
      <c r="O29" s="21">
        <f t="shared" si="5"/>
        <v>0.49503526472056025</v>
      </c>
      <c r="P29" s="172">
        <v>1.2775199322661464</v>
      </c>
      <c r="Q29" s="171">
        <v>983</v>
      </c>
      <c r="R29">
        <f t="shared" si="7"/>
        <v>0.02017098301660451</v>
      </c>
      <c r="T29">
        <f t="shared" si="8"/>
        <v>0.05635066380382901</v>
      </c>
      <c r="U29" s="202">
        <f t="shared" si="6"/>
      </c>
      <c r="V29" s="202">
        <f t="shared" si="9"/>
      </c>
      <c r="W29" s="202">
        <f t="shared" si="10"/>
      </c>
      <c r="X29" s="202">
        <f t="shared" si="11"/>
      </c>
    </row>
    <row r="30" spans="1:24" ht="15.75">
      <c r="A30" s="196" t="str">
        <f t="shared" si="0"/>
        <v>*</v>
      </c>
      <c r="B30" s="196" t="str">
        <f t="shared" si="1"/>
        <v>*</v>
      </c>
      <c r="C30" s="196">
        <f t="shared" si="2"/>
      </c>
      <c r="D30" s="196"/>
      <c r="E30" s="219">
        <v>7</v>
      </c>
      <c r="F30" s="198">
        <v>53.6036036036036</v>
      </c>
      <c r="G30" s="199">
        <f t="shared" si="12"/>
        <v>0.536036036036036</v>
      </c>
      <c r="H30" s="21">
        <f t="shared" si="13"/>
        <v>0.4986997133614672</v>
      </c>
      <c r="I30" s="204">
        <v>1.4674724999999997</v>
      </c>
      <c r="J30" s="201">
        <v>652</v>
      </c>
      <c r="K30" s="21">
        <f t="shared" si="14"/>
        <v>0.0286606009379734</v>
      </c>
      <c r="L30" s="7">
        <v>7</v>
      </c>
      <c r="M30">
        <v>60.0116605019508</v>
      </c>
      <c r="N30" s="199">
        <f t="shared" si="4"/>
        <v>0.600116605019508</v>
      </c>
      <c r="O30" s="21">
        <f t="shared" si="5"/>
        <v>0.4898741322006785</v>
      </c>
      <c r="P30" s="172">
        <v>1.2775199322661464</v>
      </c>
      <c r="Q30" s="171">
        <v>1026</v>
      </c>
      <c r="R30">
        <f t="shared" si="7"/>
        <v>0.019537928305086185</v>
      </c>
      <c r="T30">
        <f t="shared" si="8"/>
        <v>-1.8474153273428722</v>
      </c>
      <c r="U30" s="202" t="str">
        <f t="shared" si="6"/>
        <v>*</v>
      </c>
      <c r="V30" s="202" t="str">
        <f t="shared" si="9"/>
        <v>*</v>
      </c>
      <c r="W30" s="202">
        <f t="shared" si="10"/>
      </c>
      <c r="X30" s="202">
        <f t="shared" si="11"/>
      </c>
    </row>
    <row r="31" spans="1:24" ht="15.75">
      <c r="A31" s="196" t="str">
        <f t="shared" si="0"/>
        <v>*</v>
      </c>
      <c r="B31" s="196" t="str">
        <f t="shared" si="1"/>
        <v>*</v>
      </c>
      <c r="C31" s="196" t="str">
        <f t="shared" si="2"/>
        <v>*</v>
      </c>
      <c r="D31" s="196"/>
      <c r="E31" s="219">
        <v>8</v>
      </c>
      <c r="F31" s="198">
        <v>52.783109404990405</v>
      </c>
      <c r="G31" s="199">
        <f t="shared" si="12"/>
        <v>0.527831094049904</v>
      </c>
      <c r="H31" s="21">
        <f t="shared" si="13"/>
        <v>0.4992248293143936</v>
      </c>
      <c r="I31" s="204">
        <v>1.4674724999999997</v>
      </c>
      <c r="J31" s="201">
        <v>584</v>
      </c>
      <c r="K31" s="21">
        <f t="shared" si="14"/>
        <v>0.03031515025007086</v>
      </c>
      <c r="L31" s="7">
        <v>8</v>
      </c>
      <c r="M31">
        <v>62.24571559801998</v>
      </c>
      <c r="N31" s="199">
        <f t="shared" si="4"/>
        <v>0.6224571559801998</v>
      </c>
      <c r="O31" s="21">
        <f t="shared" si="5"/>
        <v>0.4847723640526974</v>
      </c>
      <c r="P31" s="172">
        <v>1.2775199322661464</v>
      </c>
      <c r="Q31" s="171">
        <v>970</v>
      </c>
      <c r="R31">
        <f t="shared" si="7"/>
        <v>0.019884728758733254</v>
      </c>
      <c r="T31">
        <f t="shared" si="8"/>
        <v>-2.6100282707693427</v>
      </c>
      <c r="U31" s="202" t="str">
        <f t="shared" si="6"/>
        <v>*</v>
      </c>
      <c r="V31" s="202" t="str">
        <f t="shared" si="9"/>
        <v>*</v>
      </c>
      <c r="W31" s="202" t="str">
        <f t="shared" si="10"/>
        <v>*</v>
      </c>
      <c r="X31" s="202" t="str">
        <f t="shared" si="11"/>
        <v>*</v>
      </c>
    </row>
    <row r="32" spans="1:24" ht="15.75">
      <c r="A32" s="196">
        <f t="shared" si="0"/>
      </c>
      <c r="B32" s="196">
        <f t="shared" si="1"/>
      </c>
      <c r="C32" s="196">
        <f t="shared" si="2"/>
      </c>
      <c r="D32" s="196"/>
      <c r="E32" s="219">
        <v>9</v>
      </c>
      <c r="F32" s="198">
        <v>58.35913312693498</v>
      </c>
      <c r="G32" s="199">
        <f t="shared" si="12"/>
        <v>0.5835913312693498</v>
      </c>
      <c r="H32" s="21">
        <f t="shared" si="13"/>
        <v>0.49296296953890745</v>
      </c>
      <c r="I32" s="204">
        <v>1.4674724999999997</v>
      </c>
      <c r="J32" s="201">
        <v>604</v>
      </c>
      <c r="K32" s="21">
        <f t="shared" si="14"/>
        <v>0.029435119225788165</v>
      </c>
      <c r="L32" s="7">
        <v>9</v>
      </c>
      <c r="M32">
        <v>62.428547203726104</v>
      </c>
      <c r="N32" s="199">
        <f t="shared" si="4"/>
        <v>0.624285472037261</v>
      </c>
      <c r="O32" s="21">
        <f t="shared" si="5"/>
        <v>0.48430684636960813</v>
      </c>
      <c r="P32" s="172">
        <v>1.2775199322661464</v>
      </c>
      <c r="Q32" s="171">
        <v>946</v>
      </c>
      <c r="R32">
        <f t="shared" si="7"/>
        <v>0.02011605086605897</v>
      </c>
      <c r="T32">
        <f t="shared" si="8"/>
        <v>-1.1414191170959187</v>
      </c>
      <c r="U32" s="202">
        <f t="shared" si="6"/>
      </c>
      <c r="V32" s="202">
        <f t="shared" si="9"/>
      </c>
      <c r="W32" s="202">
        <f t="shared" si="10"/>
      </c>
      <c r="X32" s="202">
        <f t="shared" si="11"/>
      </c>
    </row>
    <row r="33" spans="1:24" s="209" customFormat="1" ht="26.25">
      <c r="A33" s="196" t="str">
        <f t="shared" si="0"/>
        <v>*</v>
      </c>
      <c r="B33" s="196" t="str">
        <f t="shared" si="1"/>
        <v>*</v>
      </c>
      <c r="C33" s="196">
        <f t="shared" si="2"/>
      </c>
      <c r="D33" s="208"/>
      <c r="E33" s="219" t="s">
        <v>30</v>
      </c>
      <c r="F33" s="198">
        <v>58.81458966565349</v>
      </c>
      <c r="G33" s="199">
        <f t="shared" si="12"/>
        <v>0.5881458966565349</v>
      </c>
      <c r="H33" s="21">
        <f t="shared" si="13"/>
        <v>0.49216897596518155</v>
      </c>
      <c r="I33" s="204">
        <v>1.4674724999999997</v>
      </c>
      <c r="J33" s="201">
        <v>683</v>
      </c>
      <c r="K33" s="21">
        <f t="shared" si="14"/>
        <v>0.027635915361881314</v>
      </c>
      <c r="L33" s="4" t="s">
        <v>30</v>
      </c>
      <c r="M33">
        <v>64.8973217297888</v>
      </c>
      <c r="N33" s="199">
        <f t="shared" si="4"/>
        <v>0.648973217297888</v>
      </c>
      <c r="O33" s="21">
        <f t="shared" si="5"/>
        <v>0.47729129525680253</v>
      </c>
      <c r="P33" s="172">
        <v>1.2775199322661464</v>
      </c>
      <c r="Q33" s="171">
        <v>950</v>
      </c>
      <c r="R33">
        <f t="shared" si="7"/>
        <v>0.01978287450823443</v>
      </c>
      <c r="S33"/>
      <c r="T33">
        <f t="shared" si="8"/>
        <v>-1.789731071384864</v>
      </c>
      <c r="U33" s="202" t="str">
        <f t="shared" si="6"/>
        <v>*</v>
      </c>
      <c r="V33" s="202" t="str">
        <f t="shared" si="9"/>
        <v>*</v>
      </c>
      <c r="W33" s="202">
        <f t="shared" si="10"/>
      </c>
      <c r="X33" s="202">
        <f t="shared" si="11"/>
      </c>
    </row>
    <row r="34" spans="1:24" ht="15.75">
      <c r="A34" s="196" t="e">
        <f t="shared" si="0"/>
        <v>#DIV/0!</v>
      </c>
      <c r="B34" s="196" t="e">
        <f t="shared" si="1"/>
        <v>#DIV/0!</v>
      </c>
      <c r="C34" s="196" t="e">
        <f t="shared" si="2"/>
        <v>#DIV/0!</v>
      </c>
      <c r="D34" s="196"/>
      <c r="E34" s="4"/>
      <c r="F34" s="216"/>
      <c r="G34" s="199">
        <f t="shared" si="12"/>
        <v>0</v>
      </c>
      <c r="H34" s="21">
        <f t="shared" si="13"/>
        <v>0</v>
      </c>
      <c r="I34" s="204"/>
      <c r="J34" s="207"/>
      <c r="K34" t="e">
        <f>I34*(H34/SQRT(J34))</f>
        <v>#DIV/0!</v>
      </c>
      <c r="L34" s="4"/>
      <c r="M34" s="217"/>
      <c r="N34" s="199">
        <f t="shared" si="4"/>
        <v>0</v>
      </c>
      <c r="O34" s="21">
        <f t="shared" si="5"/>
        <v>0</v>
      </c>
      <c r="P34" s="172">
        <v>1.2775199322661464</v>
      </c>
      <c r="Q34" s="207"/>
      <c r="R34" t="e">
        <f t="shared" si="7"/>
        <v>#DIV/0!</v>
      </c>
      <c r="T34" t="e">
        <f t="shared" si="8"/>
        <v>#DIV/0!</v>
      </c>
      <c r="U34" s="202" t="e">
        <f t="shared" si="6"/>
        <v>#DIV/0!</v>
      </c>
      <c r="V34" s="202" t="e">
        <f t="shared" si="9"/>
        <v>#DIV/0!</v>
      </c>
      <c r="W34" s="202" t="e">
        <f t="shared" si="10"/>
        <v>#DIV/0!</v>
      </c>
      <c r="X34" s="202" t="e">
        <f t="shared" si="11"/>
        <v>#DIV/0!</v>
      </c>
    </row>
    <row r="35" spans="1:24" ht="16.5" thickBot="1">
      <c r="A35" s="196" t="e">
        <f t="shared" si="0"/>
        <v>#DIV/0!</v>
      </c>
      <c r="B35" s="196" t="e">
        <f t="shared" si="1"/>
        <v>#DIV/0!</v>
      </c>
      <c r="C35" s="196" t="e">
        <f t="shared" si="2"/>
        <v>#DIV/0!</v>
      </c>
      <c r="D35" s="196"/>
      <c r="E35" s="5"/>
      <c r="F35" s="216"/>
      <c r="G35" s="199">
        <f t="shared" si="12"/>
        <v>0</v>
      </c>
      <c r="H35" s="21">
        <f t="shared" si="13"/>
        <v>0</v>
      </c>
      <c r="I35" s="204"/>
      <c r="J35" s="207"/>
      <c r="K35" t="e">
        <f>I35*(H35/SQRT(J35))</f>
        <v>#DIV/0!</v>
      </c>
      <c r="L35" s="5" t="s">
        <v>10</v>
      </c>
      <c r="M35" s="217"/>
      <c r="N35" s="199">
        <f t="shared" si="4"/>
        <v>0</v>
      </c>
      <c r="O35" s="21">
        <f t="shared" si="5"/>
        <v>0</v>
      </c>
      <c r="P35" s="172">
        <v>1.2775199322661464</v>
      </c>
      <c r="Q35" s="207"/>
      <c r="R35" t="e">
        <f t="shared" si="7"/>
        <v>#DIV/0!</v>
      </c>
      <c r="T35" t="e">
        <f t="shared" si="8"/>
        <v>#DIV/0!</v>
      </c>
      <c r="U35" s="202" t="e">
        <f t="shared" si="6"/>
        <v>#DIV/0!</v>
      </c>
      <c r="V35" s="202" t="e">
        <f t="shared" si="9"/>
        <v>#DIV/0!</v>
      </c>
      <c r="W35" s="202" t="e">
        <f t="shared" si="10"/>
        <v>#DIV/0!</v>
      </c>
      <c r="X35" s="202" t="e">
        <f t="shared" si="11"/>
        <v>#DIV/0!</v>
      </c>
    </row>
    <row r="36" spans="1:24" ht="15.75">
      <c r="A36" s="196">
        <f t="shared" si="0"/>
      </c>
      <c r="B36" s="196">
        <f t="shared" si="1"/>
      </c>
      <c r="C36" s="196">
        <f t="shared" si="2"/>
      </c>
      <c r="D36" s="196"/>
      <c r="E36" s="219" t="s">
        <v>12</v>
      </c>
      <c r="F36" s="198">
        <v>51.88076650106459</v>
      </c>
      <c r="G36" s="199">
        <f t="shared" si="12"/>
        <v>0.5188076650106459</v>
      </c>
      <c r="H36" s="21">
        <f t="shared" si="13"/>
        <v>0.49964614652456524</v>
      </c>
      <c r="I36" s="204">
        <f aca="true" t="shared" si="15" ref="I36:I44">SQRT(1.5)</f>
        <v>1.224744871391589</v>
      </c>
      <c r="J36" s="201">
        <v>2553</v>
      </c>
      <c r="K36" s="21">
        <f aca="true" t="shared" si="16" ref="K36:K44">H36*I36/SQRT(J36)</f>
        <v>0.012111076975616617</v>
      </c>
      <c r="L36" s="1" t="s">
        <v>12</v>
      </c>
      <c r="M36">
        <v>49.125764566963404</v>
      </c>
      <c r="N36" s="199">
        <f t="shared" si="4"/>
        <v>0.49125764566963404</v>
      </c>
      <c r="O36" s="21">
        <f t="shared" si="5"/>
        <v>0.499923565398514</v>
      </c>
      <c r="P36" s="172">
        <v>1.2775199322661464</v>
      </c>
      <c r="Q36" s="160">
        <v>960</v>
      </c>
      <c r="R36">
        <f t="shared" si="7"/>
        <v>0.020612737724252164</v>
      </c>
      <c r="T36">
        <f t="shared" si="8"/>
        <v>1.1523643135992667</v>
      </c>
      <c r="U36" s="202">
        <f t="shared" si="6"/>
      </c>
      <c r="V36" s="202">
        <f t="shared" si="9"/>
      </c>
      <c r="W36" s="202">
        <f t="shared" si="10"/>
      </c>
      <c r="X36" s="202">
        <f t="shared" si="11"/>
      </c>
    </row>
    <row r="37" spans="1:24" ht="15.75">
      <c r="A37" s="196" t="str">
        <f t="shared" si="0"/>
        <v>*</v>
      </c>
      <c r="B37" s="196" t="str">
        <f t="shared" si="1"/>
        <v>*</v>
      </c>
      <c r="C37" s="196" t="str">
        <f t="shared" si="2"/>
        <v>*</v>
      </c>
      <c r="D37" s="196"/>
      <c r="E37" s="219" t="s">
        <v>13</v>
      </c>
      <c r="F37" s="198">
        <v>49.52203929899097</v>
      </c>
      <c r="G37" s="199">
        <f t="shared" si="12"/>
        <v>0.49522039298990966</v>
      </c>
      <c r="H37" s="21">
        <f t="shared" si="13"/>
        <v>0.4999771548349275</v>
      </c>
      <c r="I37" s="204">
        <f t="shared" si="15"/>
        <v>1.224744871391589</v>
      </c>
      <c r="J37" s="201">
        <v>3407</v>
      </c>
      <c r="K37" s="21">
        <f t="shared" si="16"/>
        <v>0.010490826957863275</v>
      </c>
      <c r="L37" s="1" t="s">
        <v>13</v>
      </c>
      <c r="M37">
        <v>55.176877237895596</v>
      </c>
      <c r="N37" s="199">
        <f t="shared" si="4"/>
        <v>0.5517687723789559</v>
      </c>
      <c r="O37" s="21">
        <f t="shared" si="5"/>
        <v>0.49731277301752047</v>
      </c>
      <c r="P37" s="172">
        <v>1.2775199322661464</v>
      </c>
      <c r="Q37" s="171">
        <v>1227</v>
      </c>
      <c r="R37">
        <f t="shared" si="7"/>
        <v>0.018137399429443868</v>
      </c>
      <c r="T37">
        <f t="shared" si="8"/>
        <v>-2.6988370947195213</v>
      </c>
      <c r="U37" s="202" t="str">
        <f t="shared" si="6"/>
        <v>*</v>
      </c>
      <c r="V37" s="202" t="str">
        <f t="shared" si="9"/>
        <v>*</v>
      </c>
      <c r="W37" s="202" t="str">
        <f t="shared" si="10"/>
        <v>*</v>
      </c>
      <c r="X37" s="202" t="str">
        <f t="shared" si="11"/>
        <v>*</v>
      </c>
    </row>
    <row r="38" spans="1:24" ht="15.75">
      <c r="A38" s="196" t="str">
        <f t="shared" si="0"/>
        <v>*</v>
      </c>
      <c r="B38" s="196" t="str">
        <f t="shared" si="1"/>
        <v>*</v>
      </c>
      <c r="C38" s="196">
        <f t="shared" si="2"/>
      </c>
      <c r="D38" s="196"/>
      <c r="E38" s="219" t="s">
        <v>14</v>
      </c>
      <c r="F38" s="198">
        <v>50.3384396152476</v>
      </c>
      <c r="G38" s="199">
        <f t="shared" si="12"/>
        <v>0.503384396152476</v>
      </c>
      <c r="H38" s="21">
        <f t="shared" si="13"/>
        <v>0.4999885457314828</v>
      </c>
      <c r="I38" s="204">
        <f t="shared" si="15"/>
        <v>1.224744871391589</v>
      </c>
      <c r="J38" s="201">
        <v>3048</v>
      </c>
      <c r="K38" s="21">
        <f t="shared" si="16"/>
        <v>0.01109170226720819</v>
      </c>
      <c r="L38" s="1" t="s">
        <v>14</v>
      </c>
      <c r="M38">
        <v>54.69592380136289</v>
      </c>
      <c r="N38" s="199">
        <f t="shared" si="4"/>
        <v>0.5469592380136289</v>
      </c>
      <c r="O38" s="21">
        <f t="shared" si="5"/>
        <v>0.4977899456248382</v>
      </c>
      <c r="P38" s="172">
        <v>1.2775199322661464</v>
      </c>
      <c r="Q38" s="171">
        <v>987</v>
      </c>
      <c r="R38">
        <f t="shared" si="7"/>
        <v>0.020242084291039266</v>
      </c>
      <c r="T38">
        <f t="shared" si="8"/>
        <v>-1.887847116208533</v>
      </c>
      <c r="U38" s="202" t="str">
        <f t="shared" si="6"/>
        <v>*</v>
      </c>
      <c r="V38" s="202" t="str">
        <f t="shared" si="9"/>
        <v>*</v>
      </c>
      <c r="W38" s="202">
        <f t="shared" si="10"/>
      </c>
      <c r="X38" s="202">
        <f t="shared" si="11"/>
      </c>
    </row>
    <row r="39" spans="1:24" ht="15.75">
      <c r="A39" s="196" t="str">
        <f t="shared" si="0"/>
        <v>*</v>
      </c>
      <c r="B39" s="196" t="str">
        <f t="shared" si="1"/>
        <v>*</v>
      </c>
      <c r="C39" s="196" t="str">
        <f t="shared" si="2"/>
        <v>*</v>
      </c>
      <c r="D39" s="196"/>
      <c r="E39" s="219" t="s">
        <v>15</v>
      </c>
      <c r="F39" s="198">
        <v>55.24562864279767</v>
      </c>
      <c r="G39" s="199">
        <f t="shared" si="12"/>
        <v>0.5524562864279767</v>
      </c>
      <c r="H39" s="21">
        <f t="shared" si="13"/>
        <v>0.49724072441241784</v>
      </c>
      <c r="I39" s="204">
        <f t="shared" si="15"/>
        <v>1.224744871391589</v>
      </c>
      <c r="J39" s="201">
        <v>2721</v>
      </c>
      <c r="K39" s="21">
        <f t="shared" si="16"/>
        <v>0.01167476235658751</v>
      </c>
      <c r="L39" s="1" t="s">
        <v>15</v>
      </c>
      <c r="M39">
        <v>61.42610742289655</v>
      </c>
      <c r="N39" s="199">
        <f t="shared" si="4"/>
        <v>0.6142610742289655</v>
      </c>
      <c r="O39" s="21">
        <f t="shared" si="5"/>
        <v>0.48676935700189966</v>
      </c>
      <c r="P39" s="172">
        <v>1.2775199322661464</v>
      </c>
      <c r="Q39" s="171">
        <v>867</v>
      </c>
      <c r="R39">
        <f t="shared" si="7"/>
        <v>0.021119389843899678</v>
      </c>
      <c r="T39">
        <f t="shared" si="8"/>
        <v>-2.5611677287438117</v>
      </c>
      <c r="U39" s="202" t="str">
        <f t="shared" si="6"/>
        <v>*</v>
      </c>
      <c r="V39" s="202" t="str">
        <f t="shared" si="9"/>
        <v>*</v>
      </c>
      <c r="W39" s="202" t="str">
        <f t="shared" si="10"/>
        <v>*</v>
      </c>
      <c r="X39" s="202">
        <f t="shared" si="11"/>
      </c>
    </row>
    <row r="40" spans="1:24" ht="15.75">
      <c r="A40" s="196" t="str">
        <f t="shared" si="0"/>
        <v>*</v>
      </c>
      <c r="B40" s="196" t="str">
        <f t="shared" si="1"/>
        <v>*</v>
      </c>
      <c r="C40" s="196" t="str">
        <f t="shared" si="2"/>
        <v>*</v>
      </c>
      <c r="D40" s="196"/>
      <c r="E40" s="219" t="s">
        <v>16</v>
      </c>
      <c r="F40" s="198">
        <v>50.75885328836425</v>
      </c>
      <c r="G40" s="199">
        <f t="shared" si="12"/>
        <v>0.5075885328836425</v>
      </c>
      <c r="H40" s="21">
        <f t="shared" si="13"/>
        <v>0.49994241085216395</v>
      </c>
      <c r="I40" s="204">
        <f t="shared" si="15"/>
        <v>1.224744871391589</v>
      </c>
      <c r="J40" s="201">
        <v>3251</v>
      </c>
      <c r="K40" s="21">
        <f t="shared" si="16"/>
        <v>0.010738833896006583</v>
      </c>
      <c r="L40" s="1" t="s">
        <v>16</v>
      </c>
      <c r="M40">
        <v>55.62515122214277</v>
      </c>
      <c r="N40" s="199">
        <f t="shared" si="4"/>
        <v>0.5562515122214277</v>
      </c>
      <c r="O40" s="21">
        <f t="shared" si="5"/>
        <v>0.49682569113603875</v>
      </c>
      <c r="P40" s="172">
        <v>1.2775199322661464</v>
      </c>
      <c r="Q40" s="171">
        <v>1051</v>
      </c>
      <c r="R40">
        <f t="shared" si="7"/>
        <v>0.019578092325600708</v>
      </c>
      <c r="T40">
        <f t="shared" si="8"/>
        <v>-2.179274792643544</v>
      </c>
      <c r="U40" s="202" t="str">
        <f t="shared" si="6"/>
        <v>*</v>
      </c>
      <c r="V40" s="202" t="str">
        <f t="shared" si="9"/>
        <v>*</v>
      </c>
      <c r="W40" s="202" t="str">
        <f t="shared" si="10"/>
        <v>*</v>
      </c>
      <c r="X40" s="202">
        <f t="shared" si="11"/>
      </c>
    </row>
    <row r="41" spans="1:24" ht="15.75">
      <c r="A41" s="196">
        <f t="shared" si="0"/>
      </c>
      <c r="B41" s="196">
        <f t="shared" si="1"/>
      </c>
      <c r="C41" s="196">
        <f t="shared" si="2"/>
      </c>
      <c r="D41" s="196"/>
      <c r="E41" s="219" t="s">
        <v>17</v>
      </c>
      <c r="F41" s="198">
        <v>56.935951078210486</v>
      </c>
      <c r="G41" s="199">
        <f t="shared" si="12"/>
        <v>0.5693595107821049</v>
      </c>
      <c r="H41" s="21">
        <f t="shared" si="13"/>
        <v>0.4951658896411051</v>
      </c>
      <c r="I41" s="204">
        <f t="shared" si="15"/>
        <v>1.224744871391589</v>
      </c>
      <c r="J41" s="201">
        <v>2913</v>
      </c>
      <c r="K41" s="21">
        <f t="shared" si="16"/>
        <v>0.011236371955345777</v>
      </c>
      <c r="L41" s="1" t="s">
        <v>17</v>
      </c>
      <c r="M41">
        <v>59.7015451327527</v>
      </c>
      <c r="N41" s="199">
        <f t="shared" si="4"/>
        <v>0.597015451327527</v>
      </c>
      <c r="O41" s="21">
        <f t="shared" si="5"/>
        <v>0.49049770866306425</v>
      </c>
      <c r="P41" s="172">
        <v>1.2775199322661464</v>
      </c>
      <c r="Q41" s="171">
        <v>1024</v>
      </c>
      <c r="R41">
        <f t="shared" si="7"/>
        <v>0.019581893735873056</v>
      </c>
      <c r="T41">
        <f t="shared" si="8"/>
        <v>-1.224978022625182</v>
      </c>
      <c r="U41" s="202">
        <f t="shared" si="6"/>
      </c>
      <c r="V41" s="202">
        <f t="shared" si="9"/>
      </c>
      <c r="W41" s="202">
        <f t="shared" si="10"/>
      </c>
      <c r="X41" s="202">
        <f t="shared" si="11"/>
      </c>
    </row>
    <row r="42" spans="1:24" ht="15.75">
      <c r="A42" s="196" t="str">
        <f t="shared" si="0"/>
        <v>*</v>
      </c>
      <c r="B42" s="196">
        <f t="shared" si="1"/>
      </c>
      <c r="C42" s="196">
        <f t="shared" si="2"/>
      </c>
      <c r="D42" s="196"/>
      <c r="E42" s="219" t="s">
        <v>18</v>
      </c>
      <c r="F42" s="198">
        <v>54.90952955367913</v>
      </c>
      <c r="G42" s="199">
        <f t="shared" si="12"/>
        <v>0.5490952955367913</v>
      </c>
      <c r="H42" s="21">
        <f t="shared" si="13"/>
        <v>0.4975838140013752</v>
      </c>
      <c r="I42" s="204">
        <f t="shared" si="15"/>
        <v>1.224744871391589</v>
      </c>
      <c r="J42" s="201">
        <v>3502</v>
      </c>
      <c r="K42" s="21">
        <f t="shared" si="16"/>
        <v>0.010298021716145295</v>
      </c>
      <c r="L42" s="1" t="s">
        <v>18</v>
      </c>
      <c r="M42">
        <v>57.78934391366528</v>
      </c>
      <c r="N42" s="199">
        <f t="shared" si="4"/>
        <v>0.5778934391366528</v>
      </c>
      <c r="O42" s="21">
        <f t="shared" si="5"/>
        <v>0.4938953453308348</v>
      </c>
      <c r="P42" s="172">
        <v>1.2775199322661464</v>
      </c>
      <c r="Q42" s="171">
        <v>1048</v>
      </c>
      <c r="R42">
        <f t="shared" si="7"/>
        <v>0.01949045495566156</v>
      </c>
      <c r="T42">
        <f t="shared" si="8"/>
        <v>-1.3064083250582976</v>
      </c>
      <c r="U42" s="202" t="str">
        <f t="shared" si="6"/>
        <v>*</v>
      </c>
      <c r="V42" s="202">
        <f t="shared" si="9"/>
      </c>
      <c r="W42" s="202">
        <f t="shared" si="10"/>
      </c>
      <c r="X42" s="202">
        <f t="shared" si="11"/>
      </c>
    </row>
    <row r="43" spans="1:24" ht="15.75">
      <c r="A43" s="196" t="str">
        <f t="shared" si="0"/>
        <v>*</v>
      </c>
      <c r="B43" s="196">
        <f t="shared" si="1"/>
      </c>
      <c r="C43" s="196">
        <f t="shared" si="2"/>
      </c>
      <c r="D43" s="196"/>
      <c r="E43" s="219" t="s">
        <v>19</v>
      </c>
      <c r="F43" s="198">
        <v>57.642205818497615</v>
      </c>
      <c r="G43" s="199">
        <f t="shared" si="12"/>
        <v>0.5764220581849762</v>
      </c>
      <c r="H43" s="21">
        <f t="shared" si="13"/>
        <v>0.49412515522160183</v>
      </c>
      <c r="I43" s="204">
        <f t="shared" si="15"/>
        <v>1.224744871391589</v>
      </c>
      <c r="J43" s="201">
        <v>3660</v>
      </c>
      <c r="K43" s="21">
        <f t="shared" si="16"/>
        <v>0.010003271371110897</v>
      </c>
      <c r="L43" s="1" t="s">
        <v>19</v>
      </c>
      <c r="M43">
        <v>60.39115797207661</v>
      </c>
      <c r="N43" s="199">
        <f t="shared" si="4"/>
        <v>0.6039115797207661</v>
      </c>
      <c r="O43" s="21">
        <f t="shared" si="5"/>
        <v>0.48908320723567567</v>
      </c>
      <c r="P43" s="172">
        <v>1.2775199322661464</v>
      </c>
      <c r="Q43" s="171">
        <v>1440</v>
      </c>
      <c r="R43">
        <f t="shared" si="7"/>
        <v>0.01646528264659512</v>
      </c>
      <c r="T43">
        <f t="shared" si="8"/>
        <v>-1.4268561106683848</v>
      </c>
      <c r="U43" s="202" t="str">
        <f t="shared" si="6"/>
        <v>*</v>
      </c>
      <c r="V43" s="202">
        <f t="shared" si="9"/>
      </c>
      <c r="W43" s="202">
        <f t="shared" si="10"/>
      </c>
      <c r="X43" s="202">
        <f t="shared" si="11"/>
      </c>
    </row>
    <row r="44" spans="1:24" ht="15.75">
      <c r="A44" s="196" t="str">
        <f t="shared" si="0"/>
        <v>*</v>
      </c>
      <c r="B44" s="196">
        <f t="shared" si="1"/>
      </c>
      <c r="C44" s="196">
        <f t="shared" si="2"/>
      </c>
      <c r="D44" s="196"/>
      <c r="E44" s="219" t="s">
        <v>20</v>
      </c>
      <c r="F44" s="198">
        <v>53.752181500872595</v>
      </c>
      <c r="G44" s="199">
        <f t="shared" si="12"/>
        <v>0.537521815008726</v>
      </c>
      <c r="H44" s="21">
        <f t="shared" si="13"/>
        <v>0.498590125652776</v>
      </c>
      <c r="I44" s="204">
        <f t="shared" si="15"/>
        <v>1.224744871391589</v>
      </c>
      <c r="J44" s="201">
        <v>3062</v>
      </c>
      <c r="K44" s="21">
        <f t="shared" si="16"/>
        <v>0.01103536518711947</v>
      </c>
      <c r="L44" s="1" t="s">
        <v>20</v>
      </c>
      <c r="M44">
        <v>57.77446347414763</v>
      </c>
      <c r="N44" s="199">
        <f t="shared" si="4"/>
        <v>0.5777446347414763</v>
      </c>
      <c r="O44" s="21">
        <f t="shared" si="5"/>
        <v>0.49391879066190064</v>
      </c>
      <c r="P44" s="172">
        <v>1.2775199322661464</v>
      </c>
      <c r="Q44" s="171">
        <v>823</v>
      </c>
      <c r="R44">
        <f t="shared" si="7"/>
        <v>0.021994967066756424</v>
      </c>
      <c r="T44">
        <f t="shared" si="8"/>
        <v>-1.634536749905733</v>
      </c>
      <c r="U44" s="202" t="str">
        <f t="shared" si="6"/>
        <v>*</v>
      </c>
      <c r="V44" s="202">
        <f t="shared" si="9"/>
      </c>
      <c r="W44" s="202">
        <f t="shared" si="10"/>
      </c>
      <c r="X44" s="202">
        <f t="shared" si="11"/>
      </c>
    </row>
    <row r="45" spans="1:24" ht="16.5" thickBot="1">
      <c r="A45" s="196" t="e">
        <f t="shared" si="0"/>
        <v>#DIV/0!</v>
      </c>
      <c r="B45" s="196" t="e">
        <f t="shared" si="1"/>
        <v>#DIV/0!</v>
      </c>
      <c r="C45" s="196" t="e">
        <f t="shared" si="2"/>
        <v>#DIV/0!</v>
      </c>
      <c r="D45" s="196"/>
      <c r="E45" s="1"/>
      <c r="F45" s="220"/>
      <c r="G45" s="199">
        <f t="shared" si="12"/>
        <v>0</v>
      </c>
      <c r="H45" s="21">
        <f t="shared" si="13"/>
        <v>0</v>
      </c>
      <c r="I45" s="204"/>
      <c r="J45" s="212"/>
      <c r="K45" t="e">
        <f>I45*(H45/SQRT(J45))</f>
        <v>#DIV/0!</v>
      </c>
      <c r="L45" s="1"/>
      <c r="M45" s="205"/>
      <c r="N45" s="199">
        <f t="shared" si="4"/>
        <v>0</v>
      </c>
      <c r="O45" s="21">
        <f t="shared" si="5"/>
        <v>0</v>
      </c>
      <c r="P45" s="172">
        <v>1.2775199322661464</v>
      </c>
      <c r="Q45" s="207"/>
      <c r="R45" t="e">
        <f t="shared" si="7"/>
        <v>#DIV/0!</v>
      </c>
      <c r="T45" t="e">
        <f t="shared" si="8"/>
        <v>#DIV/0!</v>
      </c>
      <c r="U45" s="202" t="e">
        <f t="shared" si="6"/>
        <v>#DIV/0!</v>
      </c>
      <c r="V45" s="202" t="e">
        <f t="shared" si="9"/>
        <v>#DIV/0!</v>
      </c>
      <c r="W45" s="202" t="e">
        <f t="shared" si="10"/>
        <v>#DIV/0!</v>
      </c>
      <c r="X45" s="202" t="e">
        <f t="shared" si="11"/>
        <v>#DIV/0!</v>
      </c>
    </row>
    <row r="46" spans="1:24" ht="15.75">
      <c r="A46" s="196" t="str">
        <f t="shared" si="0"/>
        <v>*</v>
      </c>
      <c r="B46" s="196" t="str">
        <f t="shared" si="1"/>
        <v>*</v>
      </c>
      <c r="C46" s="196" t="str">
        <f t="shared" si="2"/>
        <v>*</v>
      </c>
      <c r="D46" s="196"/>
      <c r="E46" s="219" t="s">
        <v>27</v>
      </c>
      <c r="F46" s="198">
        <v>53.317619852352585</v>
      </c>
      <c r="G46" s="199">
        <f t="shared" si="12"/>
        <v>0.5331761985235258</v>
      </c>
      <c r="H46" s="21">
        <f t="shared" si="13"/>
        <v>0.49889812572460884</v>
      </c>
      <c r="I46" s="204">
        <f>SQRT(1.5)</f>
        <v>1.224744871391589</v>
      </c>
      <c r="J46" s="201">
        <v>22513</v>
      </c>
      <c r="K46" s="21">
        <f>H46*I46/SQRT(J46)</f>
        <v>0.004072309863664096</v>
      </c>
      <c r="L46" s="1" t="s">
        <v>27</v>
      </c>
      <c r="M46">
        <v>56.77834163802279</v>
      </c>
      <c r="N46" s="199">
        <f t="shared" si="4"/>
        <v>0.5677834163802279</v>
      </c>
      <c r="O46" s="21">
        <f t="shared" si="5"/>
        <v>0.4953841019490075</v>
      </c>
      <c r="P46" s="172">
        <v>1.2775199322661464</v>
      </c>
      <c r="Q46" s="160">
        <v>7628</v>
      </c>
      <c r="R46">
        <f t="shared" si="7"/>
        <v>0.007246101407723259</v>
      </c>
      <c r="T46">
        <f t="shared" si="8"/>
        <v>-4.163514243235959</v>
      </c>
      <c r="U46" s="202" t="str">
        <f t="shared" si="6"/>
        <v>*</v>
      </c>
      <c r="V46" s="202" t="str">
        <f t="shared" si="9"/>
        <v>*</v>
      </c>
      <c r="W46" s="202" t="str">
        <f t="shared" si="10"/>
        <v>*</v>
      </c>
      <c r="X46" s="202" t="str">
        <f t="shared" si="11"/>
        <v>*</v>
      </c>
    </row>
    <row r="47" spans="1:24" ht="15.75">
      <c r="A47" s="196" t="str">
        <f t="shared" si="0"/>
        <v>*</v>
      </c>
      <c r="B47" s="196" t="str">
        <f t="shared" si="1"/>
        <v>*</v>
      </c>
      <c r="C47" s="196" t="str">
        <f t="shared" si="2"/>
        <v>*</v>
      </c>
      <c r="D47" s="196"/>
      <c r="E47" s="219" t="s">
        <v>28</v>
      </c>
      <c r="F47" s="198">
        <v>55.352667382742574</v>
      </c>
      <c r="G47" s="199">
        <f t="shared" si="12"/>
        <v>0.5535266738274257</v>
      </c>
      <c r="H47" s="21">
        <f t="shared" si="13"/>
        <v>0.49712663898545245</v>
      </c>
      <c r="I47" s="204">
        <f>SQRT(1.5)</f>
        <v>1.224744871391589</v>
      </c>
      <c r="J47" s="201">
        <v>5604</v>
      </c>
      <c r="K47" s="21">
        <f>H47*I47/SQRT(J47)</f>
        <v>0.00813324026531384</v>
      </c>
      <c r="L47" s="1" t="s">
        <v>28</v>
      </c>
      <c r="M47">
        <v>60.19276824638715</v>
      </c>
      <c r="N47" s="199">
        <f t="shared" si="4"/>
        <v>0.6019276824638715</v>
      </c>
      <c r="O47" s="21">
        <f t="shared" si="5"/>
        <v>0.4895005082199039</v>
      </c>
      <c r="P47" s="172">
        <v>1.2775199322661464</v>
      </c>
      <c r="Q47" s="171">
        <v>1799</v>
      </c>
      <c r="R47">
        <f t="shared" si="7"/>
        <v>0.014743658067026696</v>
      </c>
      <c r="T47">
        <f t="shared" si="8"/>
        <v>-2.874476046228941</v>
      </c>
      <c r="U47" s="202" t="str">
        <f t="shared" si="6"/>
        <v>*</v>
      </c>
      <c r="V47" s="202" t="str">
        <f t="shared" si="9"/>
        <v>*</v>
      </c>
      <c r="W47" s="202" t="str">
        <f t="shared" si="10"/>
        <v>*</v>
      </c>
      <c r="X47" s="202" t="str">
        <f t="shared" si="11"/>
        <v>*</v>
      </c>
    </row>
    <row r="48" spans="1:24" ht="15.75">
      <c r="A48" s="196" t="e">
        <f t="shared" si="0"/>
        <v>#DIV/0!</v>
      </c>
      <c r="B48" s="196" t="e">
        <f t="shared" si="1"/>
        <v>#DIV/0!</v>
      </c>
      <c r="C48" s="196" t="e">
        <f t="shared" si="2"/>
        <v>#DIV/0!</v>
      </c>
      <c r="D48" s="196"/>
      <c r="E48" s="1"/>
      <c r="F48" s="220"/>
      <c r="G48" s="199">
        <f t="shared" si="12"/>
        <v>0</v>
      </c>
      <c r="H48" s="21">
        <f t="shared" si="13"/>
        <v>0</v>
      </c>
      <c r="I48" s="204"/>
      <c r="J48" s="212"/>
      <c r="K48" t="e">
        <f>I48*(H48/SQRT(J48))</f>
        <v>#DIV/0!</v>
      </c>
      <c r="L48" s="1"/>
      <c r="M48" s="217"/>
      <c r="N48" s="199">
        <f t="shared" si="4"/>
        <v>0</v>
      </c>
      <c r="O48" s="21">
        <f t="shared" si="5"/>
        <v>0</v>
      </c>
      <c r="P48" s="172">
        <v>1.2775199322661464</v>
      </c>
      <c r="Q48" s="207"/>
      <c r="R48" t="e">
        <f t="shared" si="7"/>
        <v>#DIV/0!</v>
      </c>
      <c r="T48" t="e">
        <f t="shared" si="8"/>
        <v>#DIV/0!</v>
      </c>
      <c r="U48" s="202" t="e">
        <f t="shared" si="6"/>
        <v>#DIV/0!</v>
      </c>
      <c r="V48" s="202" t="e">
        <f t="shared" si="9"/>
        <v>#DIV/0!</v>
      </c>
      <c r="W48" s="202" t="e">
        <f t="shared" si="10"/>
        <v>#DIV/0!</v>
      </c>
      <c r="X48" s="202" t="e">
        <f t="shared" si="11"/>
        <v>#DIV/0!</v>
      </c>
    </row>
    <row r="49" spans="1:24" ht="16.5" thickBot="1">
      <c r="A49" s="196" t="e">
        <f t="shared" si="0"/>
        <v>#DIV/0!</v>
      </c>
      <c r="B49" s="196" t="e">
        <f t="shared" si="1"/>
        <v>#DIV/0!</v>
      </c>
      <c r="C49" s="196" t="e">
        <f t="shared" si="2"/>
        <v>#DIV/0!</v>
      </c>
      <c r="D49" s="196"/>
      <c r="E49" s="1"/>
      <c r="F49" s="220"/>
      <c r="G49" s="199">
        <f t="shared" si="12"/>
        <v>0</v>
      </c>
      <c r="H49" s="21">
        <f t="shared" si="13"/>
        <v>0</v>
      </c>
      <c r="I49" s="204"/>
      <c r="J49" s="212"/>
      <c r="K49" t="e">
        <f>I49*(H49/SQRT(J49))</f>
        <v>#DIV/0!</v>
      </c>
      <c r="L49" s="2" t="s">
        <v>11</v>
      </c>
      <c r="M49" s="217"/>
      <c r="N49" s="199">
        <f t="shared" si="4"/>
        <v>0</v>
      </c>
      <c r="O49" s="21">
        <f t="shared" si="5"/>
        <v>0</v>
      </c>
      <c r="P49" s="172">
        <v>1.2775199322661464</v>
      </c>
      <c r="Q49" s="207"/>
      <c r="R49" t="e">
        <f t="shared" si="7"/>
        <v>#DIV/0!</v>
      </c>
      <c r="T49" t="e">
        <f t="shared" si="8"/>
        <v>#DIV/0!</v>
      </c>
      <c r="U49" s="202" t="e">
        <f t="shared" si="6"/>
        <v>#DIV/0!</v>
      </c>
      <c r="V49" s="202" t="e">
        <f t="shared" si="9"/>
        <v>#DIV/0!</v>
      </c>
      <c r="W49" s="202" t="e">
        <f t="shared" si="10"/>
        <v>#DIV/0!</v>
      </c>
      <c r="X49" s="202" t="e">
        <f t="shared" si="11"/>
        <v>#DIV/0!</v>
      </c>
    </row>
    <row r="50" spans="1:24" ht="15.75">
      <c r="A50" s="196" t="str">
        <f t="shared" si="0"/>
        <v>*</v>
      </c>
      <c r="B50" s="196" t="str">
        <f t="shared" si="1"/>
        <v>*</v>
      </c>
      <c r="C50" s="196">
        <f t="shared" si="2"/>
      </c>
      <c r="D50" s="196"/>
      <c r="E50" s="219" t="s">
        <v>21</v>
      </c>
      <c r="F50" s="198">
        <v>60.18258426966292</v>
      </c>
      <c r="G50" s="199">
        <f t="shared" si="12"/>
        <v>0.6018258426966292</v>
      </c>
      <c r="H50" s="21">
        <f t="shared" si="13"/>
        <v>0.48952170305219495</v>
      </c>
      <c r="I50" s="204">
        <f>SQRT(1.5)</f>
        <v>1.224744871391589</v>
      </c>
      <c r="J50" s="201">
        <v>6703</v>
      </c>
      <c r="K50" s="21">
        <f>H50*I50/SQRT(J50)</f>
        <v>0.007322897764084765</v>
      </c>
      <c r="L50" s="1" t="s">
        <v>21</v>
      </c>
      <c r="M50">
        <v>62.92532415956376</v>
      </c>
      <c r="N50" s="199">
        <f t="shared" si="4"/>
        <v>0.6292532415956376</v>
      </c>
      <c r="O50" s="21">
        <f t="shared" si="5"/>
        <v>0.48300476140201737</v>
      </c>
      <c r="P50" s="172">
        <v>1.2775199322661464</v>
      </c>
      <c r="Q50" s="160">
        <v>2269</v>
      </c>
      <c r="R50">
        <f t="shared" si="7"/>
        <v>0.012953939038090953</v>
      </c>
      <c r="T50">
        <f t="shared" si="8"/>
        <v>-1.8431768722797228</v>
      </c>
      <c r="U50" s="202" t="str">
        <f t="shared" si="6"/>
        <v>*</v>
      </c>
      <c r="V50" s="202" t="str">
        <f t="shared" si="9"/>
        <v>*</v>
      </c>
      <c r="W50" s="202">
        <f t="shared" si="10"/>
      </c>
      <c r="X50" s="202">
        <f t="shared" si="11"/>
      </c>
    </row>
    <row r="51" spans="1:24" ht="15.75">
      <c r="A51" s="196" t="str">
        <f t="shared" si="0"/>
        <v>*</v>
      </c>
      <c r="B51" s="196" t="str">
        <f t="shared" si="1"/>
        <v>*</v>
      </c>
      <c r="C51" s="196" t="str">
        <f t="shared" si="2"/>
        <v>*</v>
      </c>
      <c r="D51" s="196"/>
      <c r="E51" s="219" t="s">
        <v>22</v>
      </c>
      <c r="F51" s="198">
        <v>59.30345049983876</v>
      </c>
      <c r="G51" s="199">
        <f t="shared" si="12"/>
        <v>0.5930345049983876</v>
      </c>
      <c r="H51" s="21">
        <f t="shared" si="13"/>
        <v>0.49126833897545746</v>
      </c>
      <c r="I51" s="204">
        <f>SQRT(1.5)</f>
        <v>1.224744871391589</v>
      </c>
      <c r="J51" s="201">
        <v>2594</v>
      </c>
      <c r="K51" s="21">
        <f>H51*I51/SQRT(J51)</f>
        <v>0.011813522682283448</v>
      </c>
      <c r="L51" s="1" t="s">
        <v>22</v>
      </c>
      <c r="M51">
        <v>65.9180719229428</v>
      </c>
      <c r="N51" s="199">
        <f t="shared" si="4"/>
        <v>0.659180719229428</v>
      </c>
      <c r="O51" s="21">
        <f t="shared" si="5"/>
        <v>0.47398470294472794</v>
      </c>
      <c r="P51" s="172">
        <v>1.2775199322661464</v>
      </c>
      <c r="Q51" s="171">
        <v>958</v>
      </c>
      <c r="R51">
        <f t="shared" si="7"/>
        <v>0.019563621690167152</v>
      </c>
      <c r="T51">
        <f t="shared" si="8"/>
        <v>-2.8943244966485078</v>
      </c>
      <c r="U51" s="202" t="str">
        <f t="shared" si="6"/>
        <v>*</v>
      </c>
      <c r="V51" s="202" t="str">
        <f t="shared" si="9"/>
        <v>*</v>
      </c>
      <c r="W51" s="202" t="str">
        <f t="shared" si="10"/>
        <v>*</v>
      </c>
      <c r="X51" s="202" t="str">
        <f t="shared" si="11"/>
        <v>*</v>
      </c>
    </row>
    <row r="52" spans="1:24" ht="15.75">
      <c r="A52" s="196" t="str">
        <f t="shared" si="0"/>
        <v>*</v>
      </c>
      <c r="B52" s="196" t="str">
        <f t="shared" si="1"/>
        <v>*</v>
      </c>
      <c r="C52" s="196" t="str">
        <f t="shared" si="2"/>
        <v>*</v>
      </c>
      <c r="D52" s="196"/>
      <c r="E52" s="221" t="s">
        <v>23</v>
      </c>
      <c r="F52" s="198">
        <v>54.04064843939027</v>
      </c>
      <c r="G52" s="199">
        <f>F52/100</f>
        <v>0.5404064843939027</v>
      </c>
      <c r="H52" s="21">
        <f>SQRT((1-G52)*(G52))</f>
        <v>0.4983646416219005</v>
      </c>
      <c r="I52" s="204">
        <f>SQRT(1.5)</f>
        <v>1.224744871391589</v>
      </c>
      <c r="J52" s="201">
        <v>8218</v>
      </c>
      <c r="K52" s="21">
        <f>H52*I52/SQRT(J52)</f>
        <v>0.006733018118187982</v>
      </c>
      <c r="L52" s="1" t="s">
        <v>23</v>
      </c>
      <c r="M52">
        <v>57.06608823071827</v>
      </c>
      <c r="N52" s="199">
        <f t="shared" si="4"/>
        <v>0.5706608823071827</v>
      </c>
      <c r="O52" s="21">
        <f t="shared" si="5"/>
        <v>0.4949818579620575</v>
      </c>
      <c r="P52" s="172">
        <v>1.2775199322661464</v>
      </c>
      <c r="Q52" s="171">
        <v>2884</v>
      </c>
      <c r="R52">
        <f t="shared" si="7"/>
        <v>0.011774957230229272</v>
      </c>
      <c r="T52">
        <f t="shared" si="8"/>
        <v>-2.230485932668734</v>
      </c>
      <c r="U52" s="202" t="str">
        <f t="shared" si="6"/>
        <v>*</v>
      </c>
      <c r="V52" s="202" t="str">
        <f t="shared" si="9"/>
        <v>*</v>
      </c>
      <c r="W52" s="202" t="str">
        <f t="shared" si="10"/>
        <v>*</v>
      </c>
      <c r="X52" s="202">
        <f t="shared" si="11"/>
      </c>
    </row>
    <row r="53" spans="1:24" ht="15.75">
      <c r="A53" s="196" t="str">
        <f t="shared" si="0"/>
        <v>*</v>
      </c>
      <c r="B53" s="196" t="str">
        <f t="shared" si="1"/>
        <v>*</v>
      </c>
      <c r="C53" s="196" t="str">
        <f t="shared" si="2"/>
        <v>*</v>
      </c>
      <c r="D53" s="196"/>
      <c r="E53" s="221" t="s">
        <v>24</v>
      </c>
      <c r="F53" s="198">
        <v>51.30982367758185</v>
      </c>
      <c r="G53" s="199">
        <f>F53/100</f>
        <v>0.5130982367758186</v>
      </c>
      <c r="H53" s="21">
        <f>SQRT((1-G53)*(G53))</f>
        <v>0.4998284067491208</v>
      </c>
      <c r="I53" s="204">
        <f>SQRT(1.5)</f>
        <v>1.224744871391589</v>
      </c>
      <c r="J53" s="201">
        <v>4081</v>
      </c>
      <c r="K53" s="21">
        <f>H53*I53/SQRT(J53)</f>
        <v>0.009582597944163272</v>
      </c>
      <c r="L53" s="1" t="s">
        <v>24</v>
      </c>
      <c r="M53">
        <v>56.007808198946854</v>
      </c>
      <c r="N53" s="199">
        <f t="shared" si="4"/>
        <v>0.5600780819894685</v>
      </c>
      <c r="O53" s="21">
        <f t="shared" si="5"/>
        <v>0.4963775015695884</v>
      </c>
      <c r="P53" s="172">
        <v>1.2775199322661464</v>
      </c>
      <c r="Q53" s="171">
        <v>1278</v>
      </c>
      <c r="R53">
        <f t="shared" si="7"/>
        <v>0.017738396026968417</v>
      </c>
      <c r="T53">
        <f t="shared" si="8"/>
        <v>-2.3302024737894795</v>
      </c>
      <c r="U53" s="202" t="str">
        <f t="shared" si="6"/>
        <v>*</v>
      </c>
      <c r="V53" s="202" t="str">
        <f t="shared" si="9"/>
        <v>*</v>
      </c>
      <c r="W53" s="202" t="str">
        <f t="shared" si="10"/>
        <v>*</v>
      </c>
      <c r="X53" s="202">
        <f t="shared" si="11"/>
      </c>
    </row>
    <row r="54" spans="1:24" ht="15.75">
      <c r="A54" s="196" t="str">
        <f t="shared" si="0"/>
        <v>*</v>
      </c>
      <c r="B54" s="196" t="str">
        <f t="shared" si="1"/>
        <v>*</v>
      </c>
      <c r="C54" s="196">
        <f t="shared" si="2"/>
      </c>
      <c r="D54" s="196"/>
      <c r="E54" s="221" t="s">
        <v>25</v>
      </c>
      <c r="F54" s="198">
        <v>43.65353186853096</v>
      </c>
      <c r="G54" s="199">
        <f>F54/100</f>
        <v>0.4365353186853096</v>
      </c>
      <c r="H54" s="21">
        <f>SQRT((1-G54)*(G54))</f>
        <v>0.49595587931349777</v>
      </c>
      <c r="I54" s="204">
        <f>SQRT(1.5)</f>
        <v>1.224744871391589</v>
      </c>
      <c r="J54" s="201">
        <v>6434</v>
      </c>
      <c r="K54" s="21">
        <f>H54*I54/SQRT(J54)</f>
        <v>0.007572654526062631</v>
      </c>
      <c r="L54" s="1" t="s">
        <v>25</v>
      </c>
      <c r="M54">
        <v>46.3541910720117</v>
      </c>
      <c r="N54" s="199">
        <f t="shared" si="4"/>
        <v>0.463541910720117</v>
      </c>
      <c r="O54" s="21">
        <f t="shared" si="5"/>
        <v>0.4986690362615871</v>
      </c>
      <c r="P54" s="172">
        <v>1.2775199322661464</v>
      </c>
      <c r="Q54" s="171">
        <v>2014</v>
      </c>
      <c r="R54">
        <f t="shared" si="7"/>
        <v>0.014195488893913775</v>
      </c>
      <c r="T54">
        <f t="shared" si="8"/>
        <v>-1.67857142581553</v>
      </c>
      <c r="U54" s="202" t="str">
        <f t="shared" si="6"/>
        <v>*</v>
      </c>
      <c r="V54" s="202" t="str">
        <f t="shared" si="9"/>
        <v>*</v>
      </c>
      <c r="W54" s="202">
        <f t="shared" si="10"/>
      </c>
      <c r="X54" s="202">
        <f t="shared" si="11"/>
      </c>
    </row>
    <row r="55" spans="1:24" ht="15.75">
      <c r="A55" s="196" t="e">
        <f t="shared" si="0"/>
        <v>#VALUE!</v>
      </c>
      <c r="B55" s="196" t="e">
        <f t="shared" si="1"/>
        <v>#VALUE!</v>
      </c>
      <c r="C55" s="196" t="e">
        <f t="shared" si="2"/>
        <v>#VALUE!</v>
      </c>
      <c r="D55" s="196"/>
      <c r="E55" s="1"/>
      <c r="F55" s="220"/>
      <c r="G55" s="199">
        <f t="shared" si="12"/>
        <v>0</v>
      </c>
      <c r="H55" s="21">
        <f t="shared" si="13"/>
        <v>0</v>
      </c>
      <c r="I55" s="204"/>
      <c r="J55" s="212"/>
      <c r="K55" t="e">
        <f aca="true" t="shared" si="17" ref="K55:K98">I55*(H55/SQRT(J55))</f>
        <v>#DIV/0!</v>
      </c>
      <c r="L55" s="1" t="s">
        <v>26</v>
      </c>
      <c r="M55" t="s">
        <v>68</v>
      </c>
      <c r="N55" s="199" t="e">
        <f t="shared" si="4"/>
        <v>#VALUE!</v>
      </c>
      <c r="O55" s="21" t="e">
        <f t="shared" si="5"/>
        <v>#VALUE!</v>
      </c>
      <c r="P55" s="172">
        <v>1.2775199322661464</v>
      </c>
      <c r="Q55" s="171">
        <v>24</v>
      </c>
      <c r="R55" t="e">
        <f t="shared" si="7"/>
        <v>#VALUE!</v>
      </c>
      <c r="T55" t="e">
        <f t="shared" si="8"/>
        <v>#VALUE!</v>
      </c>
      <c r="U55" s="202" t="e">
        <f t="shared" si="6"/>
        <v>#VALUE!</v>
      </c>
      <c r="V55" s="202" t="e">
        <f t="shared" si="9"/>
        <v>#VALUE!</v>
      </c>
      <c r="W55" s="202" t="e">
        <f t="shared" si="10"/>
        <v>#VALUE!</v>
      </c>
      <c r="X55" s="202" t="e">
        <f t="shared" si="11"/>
        <v>#VALUE!</v>
      </c>
    </row>
    <row r="56" spans="1:24" ht="15.75">
      <c r="A56" s="196" t="e">
        <f t="shared" si="0"/>
        <v>#DIV/0!</v>
      </c>
      <c r="B56" s="196" t="e">
        <f t="shared" si="1"/>
        <v>#DIV/0!</v>
      </c>
      <c r="C56" s="196" t="e">
        <f t="shared" si="2"/>
        <v>#DIV/0!</v>
      </c>
      <c r="D56" s="196"/>
      <c r="E56" s="1"/>
      <c r="F56" s="220"/>
      <c r="G56" s="199">
        <f t="shared" si="12"/>
        <v>0</v>
      </c>
      <c r="H56" s="21">
        <f t="shared" si="13"/>
        <v>0</v>
      </c>
      <c r="I56" s="204"/>
      <c r="J56" s="212"/>
      <c r="K56" t="e">
        <f t="shared" si="17"/>
        <v>#DIV/0!</v>
      </c>
      <c r="L56" s="1"/>
      <c r="M56" s="205"/>
      <c r="N56" s="199">
        <f t="shared" si="4"/>
        <v>0</v>
      </c>
      <c r="O56" s="21">
        <f t="shared" si="5"/>
        <v>0</v>
      </c>
      <c r="P56" s="172">
        <v>1.2775199322661464</v>
      </c>
      <c r="Q56" s="207"/>
      <c r="R56" t="e">
        <f t="shared" si="7"/>
        <v>#DIV/0!</v>
      </c>
      <c r="T56" t="e">
        <f t="shared" si="8"/>
        <v>#DIV/0!</v>
      </c>
      <c r="U56" s="202" t="e">
        <f t="shared" si="6"/>
        <v>#DIV/0!</v>
      </c>
      <c r="V56" s="202" t="e">
        <f t="shared" si="9"/>
        <v>#DIV/0!</v>
      </c>
      <c r="W56" s="202" t="e">
        <f t="shared" si="10"/>
        <v>#DIV/0!</v>
      </c>
      <c r="X56" s="202" t="e">
        <f t="shared" si="11"/>
        <v>#DIV/0!</v>
      </c>
    </row>
    <row r="57" spans="1:24" ht="16.5" thickBot="1">
      <c r="A57" s="196" t="e">
        <f t="shared" si="0"/>
        <v>#DIV/0!</v>
      </c>
      <c r="B57" s="196" t="e">
        <f t="shared" si="1"/>
        <v>#DIV/0!</v>
      </c>
      <c r="C57" s="196" t="e">
        <f t="shared" si="2"/>
        <v>#DIV/0!</v>
      </c>
      <c r="D57" s="196"/>
      <c r="E57" s="1"/>
      <c r="F57" s="220"/>
      <c r="G57" s="199">
        <f t="shared" si="12"/>
        <v>0</v>
      </c>
      <c r="H57" s="21">
        <f t="shared" si="13"/>
        <v>0</v>
      </c>
      <c r="I57" s="204"/>
      <c r="J57" s="212"/>
      <c r="K57" t="e">
        <f t="shared" si="17"/>
        <v>#DIV/0!</v>
      </c>
      <c r="L57" s="45" t="s">
        <v>31</v>
      </c>
      <c r="M57" s="163">
        <v>57.419598542393366</v>
      </c>
      <c r="N57" s="199">
        <f t="shared" si="4"/>
        <v>0.5741959854239337</v>
      </c>
      <c r="O57" s="21">
        <f t="shared" si="5"/>
        <v>0.4944643119042783</v>
      </c>
      <c r="P57" s="172">
        <v>1.2775199322661464</v>
      </c>
      <c r="Q57" s="161">
        <v>9427</v>
      </c>
      <c r="R57">
        <f t="shared" si="7"/>
        <v>0.006506027326413471</v>
      </c>
      <c r="T57" t="e">
        <f t="shared" si="8"/>
        <v>#DIV/0!</v>
      </c>
      <c r="U57" s="202" t="e">
        <f t="shared" si="6"/>
        <v>#DIV/0!</v>
      </c>
      <c r="V57" s="202" t="e">
        <f t="shared" si="9"/>
        <v>#DIV/0!</v>
      </c>
      <c r="W57" s="202" t="e">
        <f t="shared" si="10"/>
        <v>#DIV/0!</v>
      </c>
      <c r="X57" s="202" t="e">
        <f t="shared" si="11"/>
        <v>#DIV/0!</v>
      </c>
    </row>
    <row r="58" spans="1:24" ht="15.75">
      <c r="A58" s="196" t="e">
        <f t="shared" si="0"/>
        <v>#DIV/0!</v>
      </c>
      <c r="B58" s="196" t="e">
        <f t="shared" si="1"/>
        <v>#DIV/0!</v>
      </c>
      <c r="C58" s="196" t="e">
        <f t="shared" si="2"/>
        <v>#DIV/0!</v>
      </c>
      <c r="D58" s="196"/>
      <c r="E58" s="1"/>
      <c r="F58" s="220"/>
      <c r="G58" s="199">
        <f t="shared" si="12"/>
        <v>0</v>
      </c>
      <c r="H58" s="21">
        <f t="shared" si="13"/>
        <v>0</v>
      </c>
      <c r="I58" s="204"/>
      <c r="J58" s="212"/>
      <c r="K58" t="e">
        <f t="shared" si="17"/>
        <v>#DIV/0!</v>
      </c>
      <c r="L58" s="222"/>
      <c r="M58" s="217"/>
      <c r="N58" s="199">
        <f t="shared" si="4"/>
        <v>0</v>
      </c>
      <c r="O58" s="21">
        <f t="shared" si="5"/>
        <v>0</v>
      </c>
      <c r="P58" s="206">
        <v>1.2643868198520565</v>
      </c>
      <c r="Q58" s="207"/>
      <c r="R58" t="e">
        <f t="shared" si="7"/>
        <v>#DIV/0!</v>
      </c>
      <c r="T58" t="e">
        <f t="shared" si="8"/>
        <v>#DIV/0!</v>
      </c>
      <c r="U58" s="202" t="e">
        <f t="shared" si="6"/>
        <v>#DIV/0!</v>
      </c>
      <c r="V58" s="202" t="e">
        <f t="shared" si="9"/>
        <v>#DIV/0!</v>
      </c>
      <c r="W58" s="202" t="e">
        <f t="shared" si="10"/>
        <v>#DIV/0!</v>
      </c>
      <c r="X58" s="202" t="e">
        <f t="shared" si="11"/>
        <v>#DIV/0!</v>
      </c>
    </row>
    <row r="59" spans="1:24" ht="16.5" thickBot="1">
      <c r="A59" s="196" t="e">
        <f t="shared" si="0"/>
        <v>#DIV/0!</v>
      </c>
      <c r="B59" s="196" t="e">
        <f t="shared" si="1"/>
        <v>#DIV/0!</v>
      </c>
      <c r="C59" s="196" t="e">
        <f t="shared" si="2"/>
        <v>#DIV/0!</v>
      </c>
      <c r="D59" s="196"/>
      <c r="E59" s="1"/>
      <c r="F59" s="220"/>
      <c r="G59" s="199">
        <f t="shared" si="12"/>
        <v>0</v>
      </c>
      <c r="H59" s="21">
        <f t="shared" si="13"/>
        <v>0</v>
      </c>
      <c r="I59" s="204"/>
      <c r="J59" s="212"/>
      <c r="K59" t="e">
        <f t="shared" si="17"/>
        <v>#DIV/0!</v>
      </c>
      <c r="L59" s="5" t="s">
        <v>2</v>
      </c>
      <c r="M59" s="217"/>
      <c r="N59" s="199">
        <f t="shared" si="4"/>
        <v>0</v>
      </c>
      <c r="O59" s="21">
        <f t="shared" si="5"/>
        <v>0</v>
      </c>
      <c r="P59" s="206">
        <v>1.2643868198520565</v>
      </c>
      <c r="Q59" s="207"/>
      <c r="R59" t="e">
        <f t="shared" si="7"/>
        <v>#DIV/0!</v>
      </c>
      <c r="T59" t="e">
        <f t="shared" si="8"/>
        <v>#DIV/0!</v>
      </c>
      <c r="U59" s="202" t="e">
        <f t="shared" si="6"/>
        <v>#DIV/0!</v>
      </c>
      <c r="V59" s="202" t="e">
        <f t="shared" si="9"/>
        <v>#DIV/0!</v>
      </c>
      <c r="W59" s="202" t="e">
        <f t="shared" si="10"/>
        <v>#DIV/0!</v>
      </c>
      <c r="X59" s="202" t="e">
        <f t="shared" si="11"/>
        <v>#DIV/0!</v>
      </c>
    </row>
    <row r="60" spans="1:24" ht="15.75">
      <c r="A60" s="196">
        <f t="shared" si="0"/>
      </c>
      <c r="B60" s="196">
        <f t="shared" si="1"/>
      </c>
      <c r="C60" s="196">
        <f t="shared" si="2"/>
      </c>
      <c r="D60" s="196"/>
      <c r="E60" s="203" t="s">
        <v>32</v>
      </c>
      <c r="F60" s="198">
        <v>76.79197994987469</v>
      </c>
      <c r="G60" s="199">
        <f t="shared" si="12"/>
        <v>0.7679197994987469</v>
      </c>
      <c r="H60" s="21">
        <f t="shared" si="13"/>
        <v>0.4221598998443022</v>
      </c>
      <c r="I60" s="204">
        <f>SQRT(1.5)</f>
        <v>1.224744871391589</v>
      </c>
      <c r="J60" s="201">
        <v>2859</v>
      </c>
      <c r="K60">
        <f t="shared" si="17"/>
        <v>0.00966975632177098</v>
      </c>
      <c r="L60" s="4" t="s">
        <v>32</v>
      </c>
      <c r="M60">
        <v>77.75419449992513</v>
      </c>
      <c r="N60" s="199">
        <f t="shared" si="4"/>
        <v>0.7775419449992513</v>
      </c>
      <c r="O60" s="21">
        <f t="shared" si="5"/>
        <v>0.41589718533074077</v>
      </c>
      <c r="P60" s="172">
        <v>1.5423381188663638</v>
      </c>
      <c r="Q60" s="160">
        <v>797</v>
      </c>
      <c r="R60">
        <f t="shared" si="7"/>
        <v>0.02272146934670536</v>
      </c>
      <c r="T60">
        <f t="shared" si="8"/>
        <v>-0.38966295710698695</v>
      </c>
      <c r="U60" s="202">
        <f t="shared" si="6"/>
      </c>
      <c r="V60" s="202">
        <f t="shared" si="9"/>
      </c>
      <c r="W60" s="202">
        <f t="shared" si="10"/>
      </c>
      <c r="X60" s="202">
        <f t="shared" si="11"/>
      </c>
    </row>
    <row r="61" spans="1:24" ht="15.75">
      <c r="A61" s="196" t="str">
        <f t="shared" si="0"/>
        <v>*</v>
      </c>
      <c r="B61" s="196" t="str">
        <f t="shared" si="1"/>
        <v>*</v>
      </c>
      <c r="C61" s="196" t="str">
        <f t="shared" si="2"/>
        <v>*</v>
      </c>
      <c r="D61" s="196"/>
      <c r="E61" s="203" t="s">
        <v>33</v>
      </c>
      <c r="F61" s="198">
        <v>64.6195872116552</v>
      </c>
      <c r="G61" s="199">
        <f t="shared" si="12"/>
        <v>0.646195872116552</v>
      </c>
      <c r="H61" s="21">
        <f t="shared" si="13"/>
        <v>0.47814931452014103</v>
      </c>
      <c r="I61" s="204">
        <f>SQRT(1.5)</f>
        <v>1.224744871391589</v>
      </c>
      <c r="J61" s="201">
        <v>10167</v>
      </c>
      <c r="K61">
        <f t="shared" si="17"/>
        <v>0.005807814748547813</v>
      </c>
      <c r="L61" s="4" t="s">
        <v>33</v>
      </c>
      <c r="M61">
        <v>67.95990391598727</v>
      </c>
      <c r="N61" s="199">
        <f t="shared" si="4"/>
        <v>0.6795990391598727</v>
      </c>
      <c r="O61" s="21">
        <f t="shared" si="5"/>
        <v>0.46663067315903106</v>
      </c>
      <c r="P61" s="172">
        <v>1.2580854109902782</v>
      </c>
      <c r="Q61" s="171">
        <v>2887</v>
      </c>
      <c r="R61">
        <f t="shared" si="7"/>
        <v>0.010925970340901505</v>
      </c>
      <c r="T61">
        <f t="shared" si="8"/>
        <v>-2.6995374454852143</v>
      </c>
      <c r="U61" s="202" t="str">
        <f t="shared" si="6"/>
        <v>*</v>
      </c>
      <c r="V61" s="202" t="str">
        <f t="shared" si="9"/>
        <v>*</v>
      </c>
      <c r="W61" s="202" t="str">
        <f t="shared" si="10"/>
        <v>*</v>
      </c>
      <c r="X61" s="202" t="str">
        <f t="shared" si="11"/>
        <v>*</v>
      </c>
    </row>
    <row r="62" spans="1:24" ht="15.75">
      <c r="A62" s="196" t="str">
        <f t="shared" si="0"/>
        <v>*</v>
      </c>
      <c r="B62" s="196" t="str">
        <f t="shared" si="1"/>
        <v>*</v>
      </c>
      <c r="C62" s="196" t="str">
        <f t="shared" si="2"/>
        <v>*</v>
      </c>
      <c r="D62" s="196"/>
      <c r="E62" s="203" t="s">
        <v>34</v>
      </c>
      <c r="F62" s="198">
        <v>48.66499315381105</v>
      </c>
      <c r="G62" s="199">
        <f t="shared" si="12"/>
        <v>0.4866499315381105</v>
      </c>
      <c r="H62" s="21">
        <f t="shared" si="13"/>
        <v>0.49982174389682454</v>
      </c>
      <c r="I62" s="204">
        <f>SQRT(1.5)</f>
        <v>1.224744871391589</v>
      </c>
      <c r="J62" s="201">
        <v>8558</v>
      </c>
      <c r="K62">
        <f t="shared" si="17"/>
        <v>0.006617205680638578</v>
      </c>
      <c r="L62" s="4" t="s">
        <v>34</v>
      </c>
      <c r="M62">
        <v>52.612400130116924</v>
      </c>
      <c r="N62" s="199">
        <f t="shared" si="4"/>
        <v>0.5261240013011692</v>
      </c>
      <c r="O62" s="21">
        <f t="shared" si="5"/>
        <v>0.49931707016285404</v>
      </c>
      <c r="P62" s="172">
        <v>1.1860643450700092</v>
      </c>
      <c r="Q62" s="171">
        <v>3132</v>
      </c>
      <c r="R62">
        <f t="shared" si="7"/>
        <v>0.010582146932420128</v>
      </c>
      <c r="T62">
        <f t="shared" si="8"/>
        <v>-3.1627950268651377</v>
      </c>
      <c r="U62" s="202" t="str">
        <f t="shared" si="6"/>
        <v>*</v>
      </c>
      <c r="V62" s="202" t="str">
        <f t="shared" si="9"/>
        <v>*</v>
      </c>
      <c r="W62" s="202" t="str">
        <f t="shared" si="10"/>
        <v>*</v>
      </c>
      <c r="X62" s="202" t="str">
        <f t="shared" si="11"/>
        <v>*</v>
      </c>
    </row>
    <row r="63" spans="1:24" ht="15.75">
      <c r="A63" s="196" t="str">
        <f t="shared" si="0"/>
        <v>*</v>
      </c>
      <c r="B63" s="196" t="str">
        <f t="shared" si="1"/>
        <v>*</v>
      </c>
      <c r="C63" s="196" t="str">
        <f t="shared" si="2"/>
        <v>*</v>
      </c>
      <c r="D63" s="196"/>
      <c r="E63" s="203" t="s">
        <v>35</v>
      </c>
      <c r="F63" s="198">
        <v>33.53825136612022</v>
      </c>
      <c r="G63" s="199">
        <f t="shared" si="12"/>
        <v>0.3353825136612022</v>
      </c>
      <c r="H63" s="21">
        <f t="shared" si="13"/>
        <v>0.4721240125131274</v>
      </c>
      <c r="I63" s="204">
        <f>SQRT(1.5)</f>
        <v>1.224744871391589</v>
      </c>
      <c r="J63" s="201">
        <v>3558</v>
      </c>
      <c r="K63">
        <f t="shared" si="17"/>
        <v>0.009693904727537117</v>
      </c>
      <c r="L63" s="4" t="s">
        <v>35</v>
      </c>
      <c r="M63">
        <v>40.57864759003013</v>
      </c>
      <c r="N63" s="199">
        <f t="shared" si="4"/>
        <v>0.4057864759003013</v>
      </c>
      <c r="O63" s="21">
        <f t="shared" si="5"/>
        <v>0.4910435946804677</v>
      </c>
      <c r="P63" s="172">
        <v>0.9514342924406777</v>
      </c>
      <c r="Q63" s="171">
        <v>1427</v>
      </c>
      <c r="R63">
        <f t="shared" si="7"/>
        <v>0.01236764083059143</v>
      </c>
      <c r="T63">
        <f t="shared" si="8"/>
        <v>-4.480328771488887</v>
      </c>
      <c r="U63" s="202" t="str">
        <f t="shared" si="6"/>
        <v>*</v>
      </c>
      <c r="V63" s="202" t="str">
        <f t="shared" si="9"/>
        <v>*</v>
      </c>
      <c r="W63" s="202" t="str">
        <f t="shared" si="10"/>
        <v>*</v>
      </c>
      <c r="X63" s="202" t="str">
        <f t="shared" si="11"/>
        <v>*</v>
      </c>
    </row>
    <row r="64" spans="1:24" ht="15.75">
      <c r="A64" s="196" t="str">
        <f t="shared" si="0"/>
        <v>*</v>
      </c>
      <c r="B64" s="196" t="str">
        <f t="shared" si="1"/>
        <v>*</v>
      </c>
      <c r="C64" s="196" t="str">
        <f t="shared" si="2"/>
        <v>*</v>
      </c>
      <c r="D64" s="196"/>
      <c r="E64" s="203" t="s">
        <v>36</v>
      </c>
      <c r="F64" s="198">
        <v>15.20608243297319</v>
      </c>
      <c r="G64" s="199">
        <f t="shared" si="12"/>
        <v>0.1520608243297319</v>
      </c>
      <c r="H64" s="21">
        <f t="shared" si="13"/>
        <v>0.3590798379662862</v>
      </c>
      <c r="I64" s="204">
        <f>SQRT(1.5)</f>
        <v>1.224744871391589</v>
      </c>
      <c r="J64" s="201">
        <v>2964</v>
      </c>
      <c r="K64">
        <f t="shared" si="17"/>
        <v>0.008077882848413905</v>
      </c>
      <c r="L64" s="4" t="s">
        <v>36</v>
      </c>
      <c r="M64">
        <v>23.354472980116114</v>
      </c>
      <c r="N64" s="199">
        <f t="shared" si="4"/>
        <v>0.23354472980116114</v>
      </c>
      <c r="O64" s="21">
        <f t="shared" si="5"/>
        <v>0.42308579388022916</v>
      </c>
      <c r="P64" s="172">
        <v>1.0065144217069484</v>
      </c>
      <c r="Q64" s="171">
        <v>1181</v>
      </c>
      <c r="R64">
        <f t="shared" si="7"/>
        <v>0.012391489017066007</v>
      </c>
      <c r="T64">
        <f t="shared" si="8"/>
        <v>-5.508673026284318</v>
      </c>
      <c r="U64" s="202" t="str">
        <f t="shared" si="6"/>
        <v>*</v>
      </c>
      <c r="V64" s="202" t="str">
        <f t="shared" si="9"/>
        <v>*</v>
      </c>
      <c r="W64" s="202" t="str">
        <f t="shared" si="10"/>
        <v>*</v>
      </c>
      <c r="X64" s="202" t="str">
        <f t="shared" si="11"/>
        <v>*</v>
      </c>
    </row>
    <row r="65" spans="1:24" ht="15.75">
      <c r="A65" s="196" t="e">
        <f t="shared" si="0"/>
        <v>#DIV/0!</v>
      </c>
      <c r="B65" s="196" t="e">
        <f t="shared" si="1"/>
        <v>#DIV/0!</v>
      </c>
      <c r="C65" s="196" t="e">
        <f t="shared" si="2"/>
        <v>#DIV/0!</v>
      </c>
      <c r="D65" s="196"/>
      <c r="E65" s="1"/>
      <c r="F65" s="220"/>
      <c r="G65" s="199">
        <f t="shared" si="12"/>
        <v>0</v>
      </c>
      <c r="H65" s="21">
        <f t="shared" si="13"/>
        <v>0</v>
      </c>
      <c r="I65" s="204"/>
      <c r="J65" s="212"/>
      <c r="K65" t="e">
        <f t="shared" si="17"/>
        <v>#DIV/0!</v>
      </c>
      <c r="L65" s="4"/>
      <c r="M65" s="217"/>
      <c r="N65" s="199">
        <f t="shared" si="4"/>
        <v>0</v>
      </c>
      <c r="O65" s="21">
        <f t="shared" si="5"/>
        <v>0</v>
      </c>
      <c r="P65" s="206">
        <v>1.2373806188813004</v>
      </c>
      <c r="Q65" s="207"/>
      <c r="R65" t="e">
        <f t="shared" si="7"/>
        <v>#DIV/0!</v>
      </c>
      <c r="T65" t="e">
        <f t="shared" si="8"/>
        <v>#DIV/0!</v>
      </c>
      <c r="U65" s="202" t="e">
        <f t="shared" si="6"/>
        <v>#DIV/0!</v>
      </c>
      <c r="V65" s="202" t="e">
        <f t="shared" si="9"/>
        <v>#DIV/0!</v>
      </c>
      <c r="W65" s="202" t="e">
        <f t="shared" si="10"/>
        <v>#DIV/0!</v>
      </c>
      <c r="X65" s="202" t="e">
        <f t="shared" si="11"/>
        <v>#DIV/0!</v>
      </c>
    </row>
    <row r="66" spans="1:24" ht="16.5" thickBot="1">
      <c r="A66" s="196" t="e">
        <f t="shared" si="0"/>
        <v>#DIV/0!</v>
      </c>
      <c r="B66" s="196" t="e">
        <f t="shared" si="1"/>
        <v>#DIV/0!</v>
      </c>
      <c r="C66" s="196" t="e">
        <f t="shared" si="2"/>
        <v>#DIV/0!</v>
      </c>
      <c r="D66" s="196"/>
      <c r="E66" s="1"/>
      <c r="F66" s="220"/>
      <c r="G66" s="199">
        <f t="shared" si="12"/>
        <v>0</v>
      </c>
      <c r="H66" s="21">
        <f t="shared" si="13"/>
        <v>0</v>
      </c>
      <c r="I66" s="204"/>
      <c r="J66" s="212"/>
      <c r="K66" t="e">
        <f t="shared" si="17"/>
        <v>#DIV/0!</v>
      </c>
      <c r="L66" s="5" t="s">
        <v>3</v>
      </c>
      <c r="M66" s="205"/>
      <c r="N66" s="199">
        <f t="shared" si="4"/>
        <v>0</v>
      </c>
      <c r="O66" s="21">
        <f t="shared" si="5"/>
        <v>0</v>
      </c>
      <c r="P66" s="206">
        <v>1.2373806188813004</v>
      </c>
      <c r="Q66" s="207"/>
      <c r="R66" t="e">
        <f t="shared" si="7"/>
        <v>#DIV/0!</v>
      </c>
      <c r="T66" t="e">
        <f t="shared" si="8"/>
        <v>#DIV/0!</v>
      </c>
      <c r="U66" s="202" t="e">
        <f t="shared" si="6"/>
        <v>#DIV/0!</v>
      </c>
      <c r="V66" s="202" t="e">
        <f t="shared" si="9"/>
        <v>#DIV/0!</v>
      </c>
      <c r="W66" s="202" t="e">
        <f t="shared" si="10"/>
        <v>#DIV/0!</v>
      </c>
      <c r="X66" s="202" t="e">
        <f t="shared" si="11"/>
        <v>#DIV/0!</v>
      </c>
    </row>
    <row r="67" spans="1:24" ht="15.75">
      <c r="A67" s="196" t="str">
        <f t="shared" si="0"/>
        <v>*</v>
      </c>
      <c r="B67" s="196" t="str">
        <f t="shared" si="1"/>
        <v>*</v>
      </c>
      <c r="C67" s="196" t="str">
        <f t="shared" si="2"/>
        <v>*</v>
      </c>
      <c r="D67" s="196"/>
      <c r="E67" s="223" t="s">
        <v>37</v>
      </c>
      <c r="F67" s="198">
        <v>60.15492438214681</v>
      </c>
      <c r="G67" s="199">
        <f t="shared" si="12"/>
        <v>0.6015492438214681</v>
      </c>
      <c r="H67" s="21">
        <f t="shared" si="13"/>
        <v>0.48957915711280847</v>
      </c>
      <c r="I67" s="204">
        <f>SQRT(1.5)</f>
        <v>1.224744871391589</v>
      </c>
      <c r="J67" s="201">
        <v>12549</v>
      </c>
      <c r="K67">
        <f t="shared" si="17"/>
        <v>0.005352590145169613</v>
      </c>
      <c r="L67" s="4" t="s">
        <v>37</v>
      </c>
      <c r="M67">
        <v>64.22748596128045</v>
      </c>
      <c r="N67" s="199">
        <f t="shared" si="4"/>
        <v>0.6422748596128045</v>
      </c>
      <c r="O67" s="21">
        <f t="shared" si="5"/>
        <v>0.47933064196038705</v>
      </c>
      <c r="P67" s="172">
        <v>1.3076410924144357</v>
      </c>
      <c r="Q67" s="160">
        <v>4145</v>
      </c>
      <c r="R67">
        <f t="shared" si="7"/>
        <v>0.009735572272891693</v>
      </c>
      <c r="T67">
        <f t="shared" si="8"/>
        <v>-3.66567958006984</v>
      </c>
      <c r="U67" s="202" t="str">
        <f t="shared" si="6"/>
        <v>*</v>
      </c>
      <c r="V67" s="202" t="str">
        <f t="shared" si="9"/>
        <v>*</v>
      </c>
      <c r="W67" s="202" t="str">
        <f t="shared" si="10"/>
        <v>*</v>
      </c>
      <c r="X67" s="202" t="str">
        <f t="shared" si="11"/>
        <v>*</v>
      </c>
    </row>
    <row r="68" spans="1:24" ht="15.75">
      <c r="A68" s="196" t="str">
        <f t="shared" si="0"/>
        <v>*</v>
      </c>
      <c r="B68" s="196" t="str">
        <f t="shared" si="1"/>
        <v>*</v>
      </c>
      <c r="C68" s="196" t="str">
        <f t="shared" si="2"/>
        <v>*</v>
      </c>
      <c r="D68" s="196"/>
      <c r="E68" s="223" t="s">
        <v>53</v>
      </c>
      <c r="F68" s="198">
        <v>47.71286855883164</v>
      </c>
      <c r="G68" s="199">
        <f t="shared" si="12"/>
        <v>0.4771286855883164</v>
      </c>
      <c r="H68" s="21">
        <f t="shared" si="13"/>
        <v>0.49947662905994106</v>
      </c>
      <c r="I68" s="204">
        <f>SQRT(1.5)</f>
        <v>1.224744871391589</v>
      </c>
      <c r="J68" s="201">
        <v>15568</v>
      </c>
      <c r="K68">
        <f t="shared" si="17"/>
        <v>0.004902802400811112</v>
      </c>
      <c r="L68" s="4" t="s">
        <v>53</v>
      </c>
      <c r="M68">
        <v>50.94438273585259</v>
      </c>
      <c r="N68" s="199">
        <f t="shared" si="4"/>
        <v>0.5094438273585259</v>
      </c>
      <c r="O68" s="21">
        <f t="shared" si="5"/>
        <v>0.4999108061692829</v>
      </c>
      <c r="P68" s="172">
        <v>1.2286323324524326</v>
      </c>
      <c r="Q68" s="171">
        <v>5282</v>
      </c>
      <c r="R68">
        <f t="shared" si="7"/>
        <v>0.008451139415258165</v>
      </c>
      <c r="T68">
        <f t="shared" si="8"/>
        <v>-3.307479071727907</v>
      </c>
      <c r="U68" s="202" t="str">
        <f t="shared" si="6"/>
        <v>*</v>
      </c>
      <c r="V68" s="202" t="str">
        <f t="shared" si="9"/>
        <v>*</v>
      </c>
      <c r="W68" s="202" t="str">
        <f t="shared" si="10"/>
        <v>*</v>
      </c>
      <c r="X68" s="202" t="str">
        <f t="shared" si="11"/>
        <v>*</v>
      </c>
    </row>
    <row r="69" spans="1:24" ht="15.75">
      <c r="A69" s="196" t="e">
        <f t="shared" si="0"/>
        <v>#DIV/0!</v>
      </c>
      <c r="B69" s="196" t="e">
        <f t="shared" si="1"/>
        <v>#DIV/0!</v>
      </c>
      <c r="C69" s="196" t="e">
        <f t="shared" si="2"/>
        <v>#DIV/0!</v>
      </c>
      <c r="D69" s="196"/>
      <c r="E69" s="1"/>
      <c r="F69" s="220"/>
      <c r="G69" s="199">
        <f t="shared" si="12"/>
        <v>0</v>
      </c>
      <c r="H69" s="21">
        <f t="shared" si="13"/>
        <v>0</v>
      </c>
      <c r="I69" s="204"/>
      <c r="J69" s="212"/>
      <c r="K69" t="e">
        <f t="shared" si="17"/>
        <v>#DIV/0!</v>
      </c>
      <c r="L69" s="4"/>
      <c r="M69" s="217"/>
      <c r="N69" s="199">
        <f t="shared" si="4"/>
        <v>0</v>
      </c>
      <c r="O69" s="21">
        <f t="shared" si="5"/>
        <v>0</v>
      </c>
      <c r="P69" s="206">
        <v>1.2373806188813004</v>
      </c>
      <c r="Q69" s="207"/>
      <c r="R69" t="e">
        <f t="shared" si="7"/>
        <v>#DIV/0!</v>
      </c>
      <c r="T69" t="e">
        <f t="shared" si="8"/>
        <v>#DIV/0!</v>
      </c>
      <c r="U69" s="202" t="e">
        <f t="shared" si="6"/>
        <v>#DIV/0!</v>
      </c>
      <c r="V69" s="202" t="e">
        <f t="shared" si="9"/>
        <v>#DIV/0!</v>
      </c>
      <c r="W69" s="202" t="e">
        <f t="shared" si="10"/>
        <v>#DIV/0!</v>
      </c>
      <c r="X69" s="202" t="e">
        <f t="shared" si="11"/>
        <v>#DIV/0!</v>
      </c>
    </row>
    <row r="70" spans="1:24" ht="15.75">
      <c r="A70" s="196" t="e">
        <f t="shared" si="0"/>
        <v>#DIV/0!</v>
      </c>
      <c r="B70" s="196" t="e">
        <f t="shared" si="1"/>
        <v>#DIV/0!</v>
      </c>
      <c r="C70" s="196" t="e">
        <f t="shared" si="2"/>
        <v>#DIV/0!</v>
      </c>
      <c r="D70" s="196"/>
      <c r="E70" s="1"/>
      <c r="F70" s="220"/>
      <c r="G70" s="199">
        <f t="shared" si="12"/>
        <v>0</v>
      </c>
      <c r="H70" s="21">
        <f t="shared" si="13"/>
        <v>0</v>
      </c>
      <c r="I70" s="204"/>
      <c r="J70" s="212"/>
      <c r="K70" t="e">
        <f t="shared" si="17"/>
        <v>#DIV/0!</v>
      </c>
      <c r="L70" s="5" t="s">
        <v>5</v>
      </c>
      <c r="M70" s="205"/>
      <c r="N70" s="199">
        <f t="shared" si="4"/>
        <v>0</v>
      </c>
      <c r="O70" s="21">
        <f t="shared" si="5"/>
        <v>0</v>
      </c>
      <c r="P70" s="206">
        <v>1.2373806188813004</v>
      </c>
      <c r="Q70" s="207"/>
      <c r="R70" t="e">
        <f t="shared" si="7"/>
        <v>#DIV/0!</v>
      </c>
      <c r="T70" t="e">
        <f t="shared" si="8"/>
        <v>#DIV/0!</v>
      </c>
      <c r="U70" s="202" t="e">
        <f t="shared" si="6"/>
        <v>#DIV/0!</v>
      </c>
      <c r="V70" s="202" t="e">
        <f t="shared" si="9"/>
        <v>#DIV/0!</v>
      </c>
      <c r="W70" s="202" t="e">
        <f t="shared" si="10"/>
        <v>#DIV/0!</v>
      </c>
      <c r="X70" s="202" t="e">
        <f t="shared" si="11"/>
        <v>#DIV/0!</v>
      </c>
    </row>
    <row r="71" spans="1:24" ht="51.75">
      <c r="A71" s="196" t="str">
        <f aca="true" t="shared" si="18" ref="A71:A94">IF(ABS(T71)&gt;=NORMSINV(0.9),"*","")</f>
        <v>*</v>
      </c>
      <c r="B71" s="196" t="str">
        <f aca="true" t="shared" si="19" ref="B71:B94">IF(ABS(T71)&gt;=NORMSINV(0.95),"*","")</f>
        <v>*</v>
      </c>
      <c r="C71" s="196" t="str">
        <f aca="true" t="shared" si="20" ref="C71:C94">IF(ABS(T71)&gt;=NORMSINV(0.975),"*","")</f>
        <v>*</v>
      </c>
      <c r="D71" s="196"/>
      <c r="E71" s="223" t="s">
        <v>38</v>
      </c>
      <c r="F71" s="198">
        <v>58.649197786029575</v>
      </c>
      <c r="G71" s="199">
        <f t="shared" si="12"/>
        <v>0.5864919778602957</v>
      </c>
      <c r="H71" s="21">
        <f t="shared" si="13"/>
        <v>0.49246232116357297</v>
      </c>
      <c r="I71" s="204">
        <f>SQRT(1.5)</f>
        <v>1.224744871391589</v>
      </c>
      <c r="J71" s="201">
        <v>14129</v>
      </c>
      <c r="K71">
        <f t="shared" si="17"/>
        <v>0.005074145597616212</v>
      </c>
      <c r="L71" s="4" t="s">
        <v>38</v>
      </c>
      <c r="M71">
        <v>60.72446156203992</v>
      </c>
      <c r="N71" s="199">
        <f aca="true" t="shared" si="21" ref="N71:N97">M71/100</f>
        <v>0.6072446156203992</v>
      </c>
      <c r="O71" s="21">
        <f aca="true" t="shared" si="22" ref="O71:O97">SQRT((1-N71)*(N71))</f>
        <v>0.48836317676544044</v>
      </c>
      <c r="P71" s="172">
        <v>1.244264310178037</v>
      </c>
      <c r="Q71" s="171">
        <v>5162</v>
      </c>
      <c r="R71">
        <f t="shared" si="7"/>
        <v>0.008457588564626516</v>
      </c>
      <c r="T71">
        <f t="shared" si="8"/>
        <v>-2.1041007415073567</v>
      </c>
      <c r="U71" s="202" t="str">
        <f t="shared" si="6"/>
        <v>*</v>
      </c>
      <c r="V71" s="202" t="str">
        <f t="shared" si="9"/>
        <v>*</v>
      </c>
      <c r="W71" s="202" t="str">
        <f t="shared" si="10"/>
        <v>*</v>
      </c>
      <c r="X71" s="202">
        <f t="shared" si="11"/>
      </c>
    </row>
    <row r="72" spans="1:24" ht="51.75">
      <c r="A72" s="196" t="str">
        <f t="shared" si="18"/>
        <v>*</v>
      </c>
      <c r="B72" s="196" t="str">
        <f t="shared" si="19"/>
        <v>*</v>
      </c>
      <c r="C72" s="196" t="str">
        <f t="shared" si="20"/>
        <v>*</v>
      </c>
      <c r="D72" s="196"/>
      <c r="E72" s="223" t="s">
        <v>39</v>
      </c>
      <c r="F72" s="198">
        <v>43.40333871836295</v>
      </c>
      <c r="G72" s="199">
        <f t="shared" si="12"/>
        <v>0.43403338718362955</v>
      </c>
      <c r="H72" s="21">
        <f t="shared" si="13"/>
        <v>0.4956293030012805</v>
      </c>
      <c r="I72" s="204">
        <f>SQRT(1.5)</f>
        <v>1.224744871391589</v>
      </c>
      <c r="J72" s="201">
        <v>11861</v>
      </c>
      <c r="K72">
        <f t="shared" si="17"/>
        <v>0.005573678981965663</v>
      </c>
      <c r="L72" s="4" t="s">
        <v>39</v>
      </c>
      <c r="M72">
        <v>48.38680930556551</v>
      </c>
      <c r="N72" s="199">
        <f t="shared" si="21"/>
        <v>0.4838680930556551</v>
      </c>
      <c r="O72" s="21">
        <f t="shared" si="22"/>
        <v>0.4997396938190311</v>
      </c>
      <c r="P72" s="172">
        <v>1.2396634033978808</v>
      </c>
      <c r="Q72" s="171">
        <v>3743</v>
      </c>
      <c r="R72">
        <f aca="true" t="shared" si="23" ref="R72:R97">P72*(O72/SQRT(Q72))</f>
        <v>0.0101259951080294</v>
      </c>
      <c r="T72">
        <f t="shared" si="8"/>
        <v>-4.311475761974874</v>
      </c>
      <c r="U72" s="202" t="str">
        <f aca="true" t="shared" si="24" ref="U72:U96">IF(ABS(T72)&gt;=NORMSINV(0.9),"*","")</f>
        <v>*</v>
      </c>
      <c r="V72" s="202" t="str">
        <f t="shared" si="9"/>
        <v>*</v>
      </c>
      <c r="W72" s="202" t="str">
        <f t="shared" si="10"/>
        <v>*</v>
      </c>
      <c r="X72" s="202" t="str">
        <f t="shared" si="11"/>
        <v>*</v>
      </c>
    </row>
    <row r="73" spans="1:24" ht="15.75">
      <c r="A73" s="196" t="e">
        <f t="shared" si="18"/>
        <v>#DIV/0!</v>
      </c>
      <c r="B73" s="196" t="e">
        <f t="shared" si="19"/>
        <v>#DIV/0!</v>
      </c>
      <c r="C73" s="196" t="e">
        <f t="shared" si="20"/>
        <v>#DIV/0!</v>
      </c>
      <c r="D73" s="196"/>
      <c r="E73" s="1"/>
      <c r="F73" s="220"/>
      <c r="G73" s="199">
        <f aca="true" t="shared" si="25" ref="G73:G97">F73/100</f>
        <v>0</v>
      </c>
      <c r="H73" s="21">
        <f aca="true" t="shared" si="26" ref="H73:H97">SQRT((1-G73)*(G73))</f>
        <v>0</v>
      </c>
      <c r="I73" s="204"/>
      <c r="J73" s="212"/>
      <c r="K73" t="e">
        <f t="shared" si="17"/>
        <v>#DIV/0!</v>
      </c>
      <c r="L73" s="4"/>
      <c r="M73" s="217"/>
      <c r="N73" s="199">
        <f t="shared" si="21"/>
        <v>0</v>
      </c>
      <c r="O73" s="21">
        <f t="shared" si="22"/>
        <v>0</v>
      </c>
      <c r="P73" s="206"/>
      <c r="Q73" s="207"/>
      <c r="R73" t="e">
        <f t="shared" si="23"/>
        <v>#DIV/0!</v>
      </c>
      <c r="T73" t="e">
        <f aca="true" t="shared" si="27" ref="T73:T96">(+G73-N73)/SQRT((K73^2)+(R73^2))</f>
        <v>#DIV/0!</v>
      </c>
      <c r="U73" s="202" t="e">
        <f t="shared" si="24"/>
        <v>#DIV/0!</v>
      </c>
      <c r="V73" s="202" t="e">
        <f aca="true" t="shared" si="28" ref="V73:V96">IF(ABS(T73)&gt;=NORMSINV(0.95),"*","")</f>
        <v>#DIV/0!</v>
      </c>
      <c r="W73" s="202" t="e">
        <f aca="true" t="shared" si="29" ref="W73:W96">IF(ABS(T73)&gt;=NORMSINV(0.975),"*","")</f>
        <v>#DIV/0!</v>
      </c>
      <c r="X73" s="202" t="e">
        <f aca="true" t="shared" si="30" ref="X73:X96">IF(ABS(T73)&gt;=NORMSINV(0.995),"*","")</f>
        <v>#DIV/0!</v>
      </c>
    </row>
    <row r="74" spans="1:24" ht="27" thickBot="1">
      <c r="A74" s="196" t="e">
        <f t="shared" si="18"/>
        <v>#DIV/0!</v>
      </c>
      <c r="B74" s="196" t="e">
        <f t="shared" si="19"/>
        <v>#DIV/0!</v>
      </c>
      <c r="C74" s="196" t="e">
        <f t="shared" si="20"/>
        <v>#DIV/0!</v>
      </c>
      <c r="D74" s="196"/>
      <c r="E74" s="1"/>
      <c r="F74" s="220"/>
      <c r="G74" s="199">
        <f t="shared" si="25"/>
        <v>0</v>
      </c>
      <c r="H74" s="21">
        <f t="shared" si="26"/>
        <v>0</v>
      </c>
      <c r="I74" s="204"/>
      <c r="J74" s="212"/>
      <c r="K74" t="e">
        <f t="shared" si="17"/>
        <v>#DIV/0!</v>
      </c>
      <c r="L74" s="5" t="s">
        <v>4</v>
      </c>
      <c r="M74" s="205"/>
      <c r="N74" s="199">
        <f t="shared" si="21"/>
        <v>0</v>
      </c>
      <c r="O74" s="21">
        <f t="shared" si="22"/>
        <v>0</v>
      </c>
      <c r="P74" s="206"/>
      <c r="Q74" s="207"/>
      <c r="R74" t="e">
        <f t="shared" si="23"/>
        <v>#DIV/0!</v>
      </c>
      <c r="T74" t="e">
        <f t="shared" si="27"/>
        <v>#DIV/0!</v>
      </c>
      <c r="U74" s="202" t="e">
        <f t="shared" si="24"/>
        <v>#DIV/0!</v>
      </c>
      <c r="V74" s="202" t="e">
        <f t="shared" si="28"/>
        <v>#DIV/0!</v>
      </c>
      <c r="W74" s="202" t="e">
        <f t="shared" si="29"/>
        <v>#DIV/0!</v>
      </c>
      <c r="X74" s="202" t="e">
        <f t="shared" si="30"/>
        <v>#DIV/0!</v>
      </c>
    </row>
    <row r="75" spans="1:24" ht="26.25">
      <c r="A75" s="196" t="str">
        <f t="shared" si="18"/>
        <v>*</v>
      </c>
      <c r="B75" s="196" t="str">
        <f t="shared" si="19"/>
        <v>*</v>
      </c>
      <c r="C75" s="196" t="str">
        <f t="shared" si="20"/>
        <v>*</v>
      </c>
      <c r="D75" s="196"/>
      <c r="E75" s="223" t="s">
        <v>40</v>
      </c>
      <c r="F75" s="198">
        <v>38.57977528089888</v>
      </c>
      <c r="G75" s="199">
        <f t="shared" si="25"/>
        <v>0.3857977528089888</v>
      </c>
      <c r="H75" s="21">
        <f t="shared" si="26"/>
        <v>0.486783161927899</v>
      </c>
      <c r="I75" s="204">
        <f>SQRT(1.5)</f>
        <v>1.224744871391589</v>
      </c>
      <c r="J75" s="201">
        <v>12409</v>
      </c>
      <c r="K75">
        <f t="shared" si="17"/>
        <v>0.00535195908440661</v>
      </c>
      <c r="L75" s="4" t="s">
        <v>40</v>
      </c>
      <c r="M75">
        <v>44.18748326196572</v>
      </c>
      <c r="N75" s="199">
        <f t="shared" si="21"/>
        <v>0.44187483261965715</v>
      </c>
      <c r="O75" s="21">
        <f t="shared" si="22"/>
        <v>0.4966099726314476</v>
      </c>
      <c r="P75" s="172">
        <v>1.2775199322661464</v>
      </c>
      <c r="Q75" s="160">
        <v>4436</v>
      </c>
      <c r="R75">
        <f t="shared" si="23"/>
        <v>0.009525490597515883</v>
      </c>
      <c r="T75">
        <f t="shared" si="27"/>
        <v>-5.132423033176303</v>
      </c>
      <c r="U75" s="202" t="str">
        <f t="shared" si="24"/>
        <v>*</v>
      </c>
      <c r="V75" s="202" t="str">
        <f t="shared" si="28"/>
        <v>*</v>
      </c>
      <c r="W75" s="202" t="str">
        <f t="shared" si="29"/>
        <v>*</v>
      </c>
      <c r="X75" s="202" t="str">
        <f t="shared" si="30"/>
        <v>*</v>
      </c>
    </row>
    <row r="76" spans="1:24" ht="15.75">
      <c r="A76" s="196" t="str">
        <f t="shared" si="18"/>
        <v>*</v>
      </c>
      <c r="B76" s="196" t="str">
        <f t="shared" si="19"/>
        <v>*</v>
      </c>
      <c r="C76" s="196" t="str">
        <f t="shared" si="20"/>
        <v>*</v>
      </c>
      <c r="D76" s="196"/>
      <c r="E76" s="223" t="s">
        <v>41</v>
      </c>
      <c r="F76" s="198">
        <v>63.663185224523524</v>
      </c>
      <c r="G76" s="199">
        <f t="shared" si="25"/>
        <v>0.6366318522452352</v>
      </c>
      <c r="H76" s="21">
        <f t="shared" si="26"/>
        <v>0.4809695800692973</v>
      </c>
      <c r="I76" s="204">
        <f>SQRT(1.5)</f>
        <v>1.224744871391589</v>
      </c>
      <c r="J76" s="201">
        <v>15708</v>
      </c>
      <c r="K76">
        <f t="shared" si="17"/>
        <v>0.004700053404033554</v>
      </c>
      <c r="L76" s="4" t="s">
        <v>41</v>
      </c>
      <c r="M76">
        <v>66.43095025641529</v>
      </c>
      <c r="N76" s="199">
        <f t="shared" si="21"/>
        <v>0.6643095025641529</v>
      </c>
      <c r="O76" s="21">
        <f t="shared" si="22"/>
        <v>0.472231285883433</v>
      </c>
      <c r="P76" s="172">
        <v>1.2775199322661464</v>
      </c>
      <c r="Q76" s="171">
        <v>4991</v>
      </c>
      <c r="R76">
        <f t="shared" si="23"/>
        <v>0.008539425542308987</v>
      </c>
      <c r="T76">
        <f t="shared" si="27"/>
        <v>-2.8394833337136878</v>
      </c>
      <c r="U76" s="202" t="str">
        <f t="shared" si="24"/>
        <v>*</v>
      </c>
      <c r="V76" s="202" t="str">
        <f t="shared" si="28"/>
        <v>*</v>
      </c>
      <c r="W76" s="202" t="str">
        <f t="shared" si="29"/>
        <v>*</v>
      </c>
      <c r="X76" s="202" t="str">
        <f t="shared" si="30"/>
        <v>*</v>
      </c>
    </row>
    <row r="77" spans="1:24" ht="15.75">
      <c r="A77" s="196" t="e">
        <f t="shared" si="18"/>
        <v>#DIV/0!</v>
      </c>
      <c r="B77" s="196" t="e">
        <f t="shared" si="19"/>
        <v>#DIV/0!</v>
      </c>
      <c r="C77" s="196" t="e">
        <f t="shared" si="20"/>
        <v>#DIV/0!</v>
      </c>
      <c r="D77" s="196"/>
      <c r="E77" s="1"/>
      <c r="F77" s="220"/>
      <c r="G77" s="199">
        <f t="shared" si="25"/>
        <v>0</v>
      </c>
      <c r="H77" s="21">
        <f t="shared" si="26"/>
        <v>0</v>
      </c>
      <c r="I77" s="204"/>
      <c r="J77" s="212"/>
      <c r="K77" t="e">
        <f t="shared" si="17"/>
        <v>#DIV/0!</v>
      </c>
      <c r="L77" s="4"/>
      <c r="M77" s="217"/>
      <c r="N77" s="199">
        <f t="shared" si="21"/>
        <v>0</v>
      </c>
      <c r="O77" s="21">
        <f t="shared" si="22"/>
        <v>0</v>
      </c>
      <c r="P77" s="172">
        <v>1.2775199322661464</v>
      </c>
      <c r="Q77" s="207"/>
      <c r="R77" t="e">
        <f t="shared" si="23"/>
        <v>#DIV/0!</v>
      </c>
      <c r="T77" t="e">
        <f t="shared" si="27"/>
        <v>#DIV/0!</v>
      </c>
      <c r="U77" s="202" t="e">
        <f t="shared" si="24"/>
        <v>#DIV/0!</v>
      </c>
      <c r="V77" s="202" t="e">
        <f t="shared" si="28"/>
        <v>#DIV/0!</v>
      </c>
      <c r="W77" s="202" t="e">
        <f t="shared" si="29"/>
        <v>#DIV/0!</v>
      </c>
      <c r="X77" s="202" t="e">
        <f t="shared" si="30"/>
        <v>#DIV/0!</v>
      </c>
    </row>
    <row r="78" spans="1:24" ht="16.5" thickBot="1">
      <c r="A78" s="196" t="e">
        <f t="shared" si="18"/>
        <v>#DIV/0!</v>
      </c>
      <c r="B78" s="196" t="e">
        <f t="shared" si="19"/>
        <v>#DIV/0!</v>
      </c>
      <c r="C78" s="196" t="e">
        <f t="shared" si="20"/>
        <v>#DIV/0!</v>
      </c>
      <c r="D78" s="196"/>
      <c r="E78" s="1"/>
      <c r="F78" s="220"/>
      <c r="G78" s="199">
        <f t="shared" si="25"/>
        <v>0</v>
      </c>
      <c r="H78" s="21">
        <f t="shared" si="26"/>
        <v>0</v>
      </c>
      <c r="I78" s="204"/>
      <c r="J78" s="212"/>
      <c r="K78" t="e">
        <f t="shared" si="17"/>
        <v>#DIV/0!</v>
      </c>
      <c r="L78" s="5" t="s">
        <v>6</v>
      </c>
      <c r="M78" s="217"/>
      <c r="N78" s="199">
        <f t="shared" si="21"/>
        <v>0</v>
      </c>
      <c r="O78" s="21">
        <f t="shared" si="22"/>
        <v>0</v>
      </c>
      <c r="P78" s="172">
        <v>1.2775199322661464</v>
      </c>
      <c r="Q78" s="207"/>
      <c r="R78" t="e">
        <f t="shared" si="23"/>
        <v>#DIV/0!</v>
      </c>
      <c r="T78" t="e">
        <f t="shared" si="27"/>
        <v>#DIV/0!</v>
      </c>
      <c r="U78" s="202" t="e">
        <f t="shared" si="24"/>
        <v>#DIV/0!</v>
      </c>
      <c r="V78" s="202" t="e">
        <f t="shared" si="28"/>
        <v>#DIV/0!</v>
      </c>
      <c r="W78" s="202" t="e">
        <f t="shared" si="29"/>
        <v>#DIV/0!</v>
      </c>
      <c r="X78" s="202" t="e">
        <f t="shared" si="30"/>
        <v>#DIV/0!</v>
      </c>
    </row>
    <row r="79" spans="1:24" ht="15.75">
      <c r="A79" s="196" t="str">
        <f t="shared" si="18"/>
        <v>*</v>
      </c>
      <c r="B79" s="196" t="str">
        <f t="shared" si="19"/>
        <v>*</v>
      </c>
      <c r="C79" s="196" t="str">
        <f t="shared" si="20"/>
        <v>*</v>
      </c>
      <c r="D79" s="196"/>
      <c r="E79" s="223" t="s">
        <v>42</v>
      </c>
      <c r="F79" s="198">
        <v>55.41296314790771</v>
      </c>
      <c r="G79" s="199">
        <f t="shared" si="25"/>
        <v>0.5541296314790771</v>
      </c>
      <c r="H79" s="21">
        <f t="shared" si="26"/>
        <v>0.49706134731634416</v>
      </c>
      <c r="I79" s="204">
        <f>SQRT(1.5)</f>
        <v>1.224744871391589</v>
      </c>
      <c r="J79" s="201">
        <v>19457</v>
      </c>
      <c r="K79">
        <f t="shared" si="17"/>
        <v>0.004364331017898726</v>
      </c>
      <c r="L79" s="4" t="s">
        <v>42</v>
      </c>
      <c r="M79">
        <v>57.81587703806315</v>
      </c>
      <c r="N79" s="199">
        <f t="shared" si="21"/>
        <v>0.5781587703806315</v>
      </c>
      <c r="O79" s="21">
        <f t="shared" si="22"/>
        <v>0.4938534262436454</v>
      </c>
      <c r="P79" s="172">
        <v>1.2775199322661464</v>
      </c>
      <c r="Q79" s="160">
        <v>6254</v>
      </c>
      <c r="R79">
        <f t="shared" si="23"/>
        <v>0.007977867472089709</v>
      </c>
      <c r="T79">
        <f t="shared" si="27"/>
        <v>-2.6424200275318186</v>
      </c>
      <c r="U79" s="202" t="str">
        <f t="shared" si="24"/>
        <v>*</v>
      </c>
      <c r="V79" s="202" t="str">
        <f t="shared" si="28"/>
        <v>*</v>
      </c>
      <c r="W79" s="202" t="str">
        <f t="shared" si="29"/>
        <v>*</v>
      </c>
      <c r="X79" s="202" t="str">
        <f t="shared" si="30"/>
        <v>*</v>
      </c>
    </row>
    <row r="80" spans="1:24" ht="39">
      <c r="A80" s="196" t="str">
        <f t="shared" si="18"/>
        <v>*</v>
      </c>
      <c r="B80" s="196" t="str">
        <f t="shared" si="19"/>
        <v>*</v>
      </c>
      <c r="C80" s="196" t="str">
        <f t="shared" si="20"/>
        <v>*</v>
      </c>
      <c r="D80" s="196"/>
      <c r="E80" s="223" t="s">
        <v>43</v>
      </c>
      <c r="F80" s="198">
        <v>38.931974296476845</v>
      </c>
      <c r="G80" s="199">
        <f t="shared" si="25"/>
        <v>0.38931974296476846</v>
      </c>
      <c r="H80" s="21">
        <f t="shared" si="26"/>
        <v>0.48759602203321456</v>
      </c>
      <c r="I80" s="204">
        <f>SQRT(1.5)</f>
        <v>1.224744871391589</v>
      </c>
      <c r="J80" s="201">
        <v>5449</v>
      </c>
      <c r="K80">
        <f t="shared" si="17"/>
        <v>0.008089978723389395</v>
      </c>
      <c r="L80" s="4" t="s">
        <v>43</v>
      </c>
      <c r="M80">
        <v>43.9095212619739</v>
      </c>
      <c r="N80" s="199">
        <f t="shared" si="21"/>
        <v>0.439095212619739</v>
      </c>
      <c r="O80" s="21">
        <f t="shared" si="22"/>
        <v>0.4962767442407162</v>
      </c>
      <c r="P80" s="172">
        <v>1.2775199322661464</v>
      </c>
      <c r="Q80" s="171">
        <v>1650</v>
      </c>
      <c r="R80">
        <f t="shared" si="23"/>
        <v>0.0156080855631079</v>
      </c>
      <c r="T80">
        <f t="shared" si="27"/>
        <v>-2.8313522442117485</v>
      </c>
      <c r="U80" s="202" t="str">
        <f t="shared" si="24"/>
        <v>*</v>
      </c>
      <c r="V80" s="202" t="str">
        <f t="shared" si="28"/>
        <v>*</v>
      </c>
      <c r="W80" s="202" t="str">
        <f t="shared" si="29"/>
        <v>*</v>
      </c>
      <c r="X80" s="202" t="str">
        <f t="shared" si="30"/>
        <v>*</v>
      </c>
    </row>
    <row r="81" spans="1:24" ht="39">
      <c r="A81" s="196" t="str">
        <f t="shared" si="18"/>
        <v>*</v>
      </c>
      <c r="B81" s="196" t="str">
        <f t="shared" si="19"/>
        <v>*</v>
      </c>
      <c r="C81" s="196">
        <f t="shared" si="20"/>
      </c>
      <c r="D81" s="196"/>
      <c r="E81" s="223" t="s">
        <v>44</v>
      </c>
      <c r="F81" s="198">
        <v>63.00283286118981</v>
      </c>
      <c r="G81" s="199">
        <f t="shared" si="25"/>
        <v>0.6300283286118981</v>
      </c>
      <c r="H81" s="21">
        <f t="shared" si="26"/>
        <v>0.4827966795229605</v>
      </c>
      <c r="I81" s="204">
        <f>SQRT(1.5)</f>
        <v>1.224744871391589</v>
      </c>
      <c r="J81" s="201">
        <v>3208</v>
      </c>
      <c r="K81">
        <f t="shared" si="17"/>
        <v>0.010439813112775248</v>
      </c>
      <c r="L81" s="4" t="s">
        <v>44</v>
      </c>
      <c r="M81">
        <v>66.63521731646253</v>
      </c>
      <c r="N81" s="199">
        <f t="shared" si="21"/>
        <v>0.6663521731646252</v>
      </c>
      <c r="O81" s="21">
        <f t="shared" si="22"/>
        <v>0.47151559304375773</v>
      </c>
      <c r="P81" s="172">
        <v>1.2775199322661464</v>
      </c>
      <c r="Q81" s="171">
        <v>1520</v>
      </c>
      <c r="R81">
        <f t="shared" si="23"/>
        <v>0.015450479080040023</v>
      </c>
      <c r="T81">
        <f t="shared" si="27"/>
        <v>-1.947982676963953</v>
      </c>
      <c r="U81" s="202" t="str">
        <f t="shared" si="24"/>
        <v>*</v>
      </c>
      <c r="V81" s="202" t="str">
        <f t="shared" si="28"/>
        <v>*</v>
      </c>
      <c r="W81" s="202">
        <f t="shared" si="29"/>
      </c>
      <c r="X81" s="202">
        <f t="shared" si="30"/>
      </c>
    </row>
    <row r="82" spans="1:24" ht="15.75">
      <c r="A82" s="196" t="e">
        <f t="shared" si="18"/>
        <v>#DIV/0!</v>
      </c>
      <c r="B82" s="196" t="e">
        <f t="shared" si="19"/>
        <v>#DIV/0!</v>
      </c>
      <c r="C82" s="196" t="e">
        <f t="shared" si="20"/>
        <v>#DIV/0!</v>
      </c>
      <c r="D82" s="196"/>
      <c r="E82" s="1"/>
      <c r="F82" s="220"/>
      <c r="G82" s="199">
        <f t="shared" si="25"/>
        <v>0</v>
      </c>
      <c r="H82" s="21">
        <f t="shared" si="26"/>
        <v>0</v>
      </c>
      <c r="I82" s="204"/>
      <c r="J82" s="212"/>
      <c r="K82" t="e">
        <f t="shared" si="17"/>
        <v>#DIV/0!</v>
      </c>
      <c r="L82" s="4"/>
      <c r="M82" s="217"/>
      <c r="N82" s="199">
        <f t="shared" si="21"/>
        <v>0</v>
      </c>
      <c r="O82" s="21">
        <f t="shared" si="22"/>
        <v>0</v>
      </c>
      <c r="P82" s="206"/>
      <c r="Q82" s="207"/>
      <c r="R82" t="e">
        <f t="shared" si="23"/>
        <v>#DIV/0!</v>
      </c>
      <c r="T82" t="e">
        <f t="shared" si="27"/>
        <v>#DIV/0!</v>
      </c>
      <c r="U82" s="202" t="e">
        <f t="shared" si="24"/>
        <v>#DIV/0!</v>
      </c>
      <c r="V82" s="202" t="e">
        <f t="shared" si="28"/>
        <v>#DIV/0!</v>
      </c>
      <c r="W82" s="202" t="e">
        <f t="shared" si="29"/>
        <v>#DIV/0!</v>
      </c>
      <c r="X82" s="202" t="e">
        <f t="shared" si="30"/>
        <v>#DIV/0!</v>
      </c>
    </row>
    <row r="83" spans="1:24" ht="15.75">
      <c r="A83" s="196" t="e">
        <f t="shared" si="18"/>
        <v>#DIV/0!</v>
      </c>
      <c r="B83" s="196" t="e">
        <f t="shared" si="19"/>
        <v>#DIV/0!</v>
      </c>
      <c r="C83" s="196" t="e">
        <f t="shared" si="20"/>
        <v>#DIV/0!</v>
      </c>
      <c r="D83" s="196"/>
      <c r="E83" s="1"/>
      <c r="F83" s="220"/>
      <c r="G83" s="199">
        <f t="shared" si="25"/>
        <v>0</v>
      </c>
      <c r="H83" s="21">
        <f t="shared" si="26"/>
        <v>0</v>
      </c>
      <c r="I83" s="204"/>
      <c r="J83" s="212"/>
      <c r="K83" t="e">
        <f t="shared" si="17"/>
        <v>#DIV/0!</v>
      </c>
      <c r="L83" s="5" t="s">
        <v>7</v>
      </c>
      <c r="M83" s="205"/>
      <c r="N83" s="199">
        <f t="shared" si="21"/>
        <v>0</v>
      </c>
      <c r="O83" s="21">
        <f t="shared" si="22"/>
        <v>0</v>
      </c>
      <c r="P83" s="206"/>
      <c r="Q83" s="207"/>
      <c r="R83" t="e">
        <f t="shared" si="23"/>
        <v>#DIV/0!</v>
      </c>
      <c r="T83" t="e">
        <f t="shared" si="27"/>
        <v>#DIV/0!</v>
      </c>
      <c r="U83" s="202" t="e">
        <f t="shared" si="24"/>
        <v>#DIV/0!</v>
      </c>
      <c r="V83" s="202" t="e">
        <f t="shared" si="28"/>
        <v>#DIV/0!</v>
      </c>
      <c r="W83" s="202" t="e">
        <f t="shared" si="29"/>
        <v>#DIV/0!</v>
      </c>
      <c r="X83" s="202" t="e">
        <f t="shared" si="30"/>
        <v>#DIV/0!</v>
      </c>
    </row>
    <row r="84" spans="1:24" ht="15.75">
      <c r="A84" s="196" t="str">
        <f t="shared" si="18"/>
        <v>*</v>
      </c>
      <c r="B84" s="196" t="str">
        <f t="shared" si="19"/>
        <v>*</v>
      </c>
      <c r="C84" s="196" t="str">
        <f t="shared" si="20"/>
        <v>*</v>
      </c>
      <c r="D84" s="196"/>
      <c r="E84" s="223" t="s">
        <v>45</v>
      </c>
      <c r="F84" s="198">
        <v>53.745992796928796</v>
      </c>
      <c r="G84" s="199">
        <f t="shared" si="25"/>
        <v>0.537459927969288</v>
      </c>
      <c r="H84" s="21">
        <f t="shared" si="26"/>
        <v>0.498594779150901</v>
      </c>
      <c r="I84" s="204">
        <f>SQRT(1.5)</f>
        <v>1.224744871391589</v>
      </c>
      <c r="J84" s="201">
        <v>24038</v>
      </c>
      <c r="K84">
        <f t="shared" si="17"/>
        <v>0.003938620987277303</v>
      </c>
      <c r="L84" s="4" t="s">
        <v>45</v>
      </c>
      <c r="M84">
        <v>57.68897326687954</v>
      </c>
      <c r="N84" s="199">
        <f t="shared" si="21"/>
        <v>0.5768897326687954</v>
      </c>
      <c r="O84" s="21">
        <f t="shared" si="22"/>
        <v>0.4940525974125844</v>
      </c>
      <c r="P84" s="172">
        <v>1.2908326935032841</v>
      </c>
      <c r="Q84" s="171">
        <v>8629</v>
      </c>
      <c r="R84">
        <f t="shared" si="23"/>
        <v>0.00686535357383412</v>
      </c>
      <c r="T84">
        <f t="shared" si="27"/>
        <v>-4.981711741980104</v>
      </c>
      <c r="U84" s="202" t="str">
        <f t="shared" si="24"/>
        <v>*</v>
      </c>
      <c r="V84" s="202" t="str">
        <f t="shared" si="28"/>
        <v>*</v>
      </c>
      <c r="W84" s="202" t="str">
        <f t="shared" si="29"/>
        <v>*</v>
      </c>
      <c r="X84" s="202" t="str">
        <f t="shared" si="30"/>
        <v>*</v>
      </c>
    </row>
    <row r="85" spans="1:24" ht="39">
      <c r="A85" s="196">
        <f t="shared" si="18"/>
      </c>
      <c r="B85" s="196">
        <f t="shared" si="19"/>
      </c>
      <c r="C85" s="196">
        <f t="shared" si="20"/>
      </c>
      <c r="D85" s="196"/>
      <c r="E85" s="223" t="s">
        <v>46</v>
      </c>
      <c r="F85" s="198">
        <v>53.28757225433526</v>
      </c>
      <c r="G85" s="199">
        <f t="shared" si="25"/>
        <v>0.5328757225433526</v>
      </c>
      <c r="H85" s="21">
        <f t="shared" si="26"/>
        <v>0.498918016178262</v>
      </c>
      <c r="I85" s="204">
        <f>SQRT(1.5)</f>
        <v>1.224744871391589</v>
      </c>
      <c r="J85" s="201">
        <v>4047</v>
      </c>
      <c r="K85">
        <f t="shared" si="17"/>
        <v>0.009605239853417503</v>
      </c>
      <c r="L85" s="4" t="s">
        <v>46</v>
      </c>
      <c r="M85">
        <v>55.45557280005428</v>
      </c>
      <c r="N85" s="199">
        <f t="shared" si="21"/>
        <v>0.5545557280005428</v>
      </c>
      <c r="O85" s="21">
        <f t="shared" si="22"/>
        <v>0.49701476088978563</v>
      </c>
      <c r="P85" s="172">
        <v>1.4897480414157065</v>
      </c>
      <c r="Q85" s="171">
        <v>790</v>
      </c>
      <c r="R85">
        <f t="shared" si="23"/>
        <v>0.026343202151581948</v>
      </c>
      <c r="T85">
        <f t="shared" si="27"/>
        <v>-0.7731895599551932</v>
      </c>
      <c r="U85" s="202">
        <f t="shared" si="24"/>
      </c>
      <c r="V85" s="202">
        <f t="shared" si="28"/>
      </c>
      <c r="W85" s="202">
        <f t="shared" si="29"/>
      </c>
      <c r="X85" s="202">
        <f t="shared" si="30"/>
      </c>
    </row>
    <row r="86" spans="1:24" ht="15.75">
      <c r="A86" s="196" t="e">
        <f t="shared" si="18"/>
        <v>#DIV/0!</v>
      </c>
      <c r="B86" s="196" t="e">
        <f t="shared" si="19"/>
        <v>#DIV/0!</v>
      </c>
      <c r="C86" s="196" t="e">
        <f t="shared" si="20"/>
        <v>#DIV/0!</v>
      </c>
      <c r="D86" s="196"/>
      <c r="E86" s="1"/>
      <c r="F86" s="220"/>
      <c r="G86" s="199">
        <f t="shared" si="25"/>
        <v>0</v>
      </c>
      <c r="H86" s="21">
        <f t="shared" si="26"/>
        <v>0</v>
      </c>
      <c r="I86" s="204"/>
      <c r="J86" s="212"/>
      <c r="K86" t="e">
        <f t="shared" si="17"/>
        <v>#DIV/0!</v>
      </c>
      <c r="L86" s="4"/>
      <c r="M86" s="217"/>
      <c r="N86" s="199">
        <f t="shared" si="21"/>
        <v>0</v>
      </c>
      <c r="O86" s="21">
        <f t="shared" si="22"/>
        <v>0</v>
      </c>
      <c r="P86" s="206"/>
      <c r="Q86" s="207"/>
      <c r="R86" t="e">
        <f t="shared" si="23"/>
        <v>#DIV/0!</v>
      </c>
      <c r="T86" t="e">
        <f t="shared" si="27"/>
        <v>#DIV/0!</v>
      </c>
      <c r="U86" s="202" t="e">
        <f t="shared" si="24"/>
        <v>#DIV/0!</v>
      </c>
      <c r="V86" s="202" t="e">
        <f t="shared" si="28"/>
        <v>#DIV/0!</v>
      </c>
      <c r="W86" s="202" t="e">
        <f t="shared" si="29"/>
        <v>#DIV/0!</v>
      </c>
      <c r="X86" s="202" t="e">
        <f t="shared" si="30"/>
        <v>#DIV/0!</v>
      </c>
    </row>
    <row r="87" spans="1:24" ht="16.5" thickBot="1">
      <c r="A87" s="196" t="e">
        <f t="shared" si="18"/>
        <v>#DIV/0!</v>
      </c>
      <c r="B87" s="196" t="e">
        <f t="shared" si="19"/>
        <v>#DIV/0!</v>
      </c>
      <c r="C87" s="196" t="e">
        <f t="shared" si="20"/>
        <v>#DIV/0!</v>
      </c>
      <c r="D87" s="196"/>
      <c r="E87" s="1"/>
      <c r="F87" s="220"/>
      <c r="G87" s="199">
        <f t="shared" si="25"/>
        <v>0</v>
      </c>
      <c r="H87" s="21">
        <f t="shared" si="26"/>
        <v>0</v>
      </c>
      <c r="I87" s="204"/>
      <c r="J87" s="212"/>
      <c r="K87" t="e">
        <f t="shared" si="17"/>
        <v>#DIV/0!</v>
      </c>
      <c r="L87" s="5" t="s">
        <v>8</v>
      </c>
      <c r="M87" s="217"/>
      <c r="N87" s="199">
        <f t="shared" si="21"/>
        <v>0</v>
      </c>
      <c r="O87" s="21">
        <f t="shared" si="22"/>
        <v>0</v>
      </c>
      <c r="P87" s="206"/>
      <c r="Q87" s="207"/>
      <c r="R87" t="e">
        <f t="shared" si="23"/>
        <v>#DIV/0!</v>
      </c>
      <c r="T87" t="e">
        <f t="shared" si="27"/>
        <v>#DIV/0!</v>
      </c>
      <c r="U87" s="202" t="e">
        <f t="shared" si="24"/>
        <v>#DIV/0!</v>
      </c>
      <c r="V87" s="202" t="e">
        <f t="shared" si="28"/>
        <v>#DIV/0!</v>
      </c>
      <c r="W87" s="202" t="e">
        <f t="shared" si="29"/>
        <v>#DIV/0!</v>
      </c>
      <c r="X87" s="202" t="e">
        <f t="shared" si="30"/>
        <v>#DIV/0!</v>
      </c>
    </row>
    <row r="88" spans="1:24" ht="15.75">
      <c r="A88" s="196" t="str">
        <f t="shared" si="18"/>
        <v>*</v>
      </c>
      <c r="B88" s="196" t="str">
        <f t="shared" si="19"/>
        <v>*</v>
      </c>
      <c r="C88" s="196" t="str">
        <f t="shared" si="20"/>
        <v>*</v>
      </c>
      <c r="D88" s="196"/>
      <c r="E88" s="21" t="s">
        <v>47</v>
      </c>
      <c r="F88" s="198">
        <v>61.48833298297246</v>
      </c>
      <c r="G88" s="199">
        <f t="shared" si="25"/>
        <v>0.6148833298297246</v>
      </c>
      <c r="H88" s="21">
        <f t="shared" si="26"/>
        <v>0.48662287300047324</v>
      </c>
      <c r="I88" s="204">
        <f>SQRT(1.5)</f>
        <v>1.224744871391589</v>
      </c>
      <c r="J88" s="201">
        <v>4295</v>
      </c>
      <c r="K88">
        <f t="shared" si="17"/>
        <v>0.00909403379738596</v>
      </c>
      <c r="L88" s="4" t="s">
        <v>47</v>
      </c>
      <c r="M88">
        <v>66.08155615257881</v>
      </c>
      <c r="N88" s="199">
        <f t="shared" si="21"/>
        <v>0.6608155615257881</v>
      </c>
      <c r="O88" s="21">
        <f t="shared" si="22"/>
        <v>0.47343252441202793</v>
      </c>
      <c r="P88" s="172">
        <v>1.2775199322661464</v>
      </c>
      <c r="Q88" s="160">
        <v>2591</v>
      </c>
      <c r="R88">
        <f t="shared" si="23"/>
        <v>0.011882068962209872</v>
      </c>
      <c r="T88">
        <f t="shared" si="27"/>
        <v>-3.0697643276900206</v>
      </c>
      <c r="U88" s="202" t="str">
        <f t="shared" si="24"/>
        <v>*</v>
      </c>
      <c r="V88" s="202" t="str">
        <f t="shared" si="28"/>
        <v>*</v>
      </c>
      <c r="W88" s="202" t="str">
        <f t="shared" si="29"/>
        <v>*</v>
      </c>
      <c r="X88" s="202" t="str">
        <f t="shared" si="30"/>
        <v>*</v>
      </c>
    </row>
    <row r="89" spans="1:24" ht="15.75">
      <c r="A89" s="196" t="str">
        <f t="shared" si="18"/>
        <v>*</v>
      </c>
      <c r="B89" s="196" t="str">
        <f t="shared" si="19"/>
        <v>*</v>
      </c>
      <c r="C89" s="196" t="str">
        <f t="shared" si="20"/>
        <v>*</v>
      </c>
      <c r="D89" s="196"/>
      <c r="E89" s="21" t="s">
        <v>48</v>
      </c>
      <c r="F89" s="198">
        <v>50.39311373186932</v>
      </c>
      <c r="G89" s="199">
        <f t="shared" si="25"/>
        <v>0.5039311373186932</v>
      </c>
      <c r="H89" s="21">
        <f t="shared" si="26"/>
        <v>0.49998454592055297</v>
      </c>
      <c r="I89" s="204">
        <f>SQRT(1.5)</f>
        <v>1.224744871391589</v>
      </c>
      <c r="J89" s="201">
        <v>15128</v>
      </c>
      <c r="K89">
        <f t="shared" si="17"/>
        <v>0.004978648350679845</v>
      </c>
      <c r="L89" s="4" t="s">
        <v>48</v>
      </c>
      <c r="M89">
        <v>53.10375945046992</v>
      </c>
      <c r="N89" s="199">
        <f t="shared" si="21"/>
        <v>0.5310375945046992</v>
      </c>
      <c r="O89" s="21">
        <f t="shared" si="22"/>
        <v>0.4990357379260145</v>
      </c>
      <c r="P89" s="172">
        <v>1.2775199322661464</v>
      </c>
      <c r="Q89" s="171">
        <v>6266</v>
      </c>
      <c r="R89">
        <f t="shared" si="23"/>
        <v>0.008053861147196932</v>
      </c>
      <c r="T89">
        <f t="shared" si="27"/>
        <v>-2.862817683288751</v>
      </c>
      <c r="U89" s="202" t="str">
        <f t="shared" si="24"/>
        <v>*</v>
      </c>
      <c r="V89" s="202" t="str">
        <f t="shared" si="28"/>
        <v>*</v>
      </c>
      <c r="W89" s="202" t="str">
        <f t="shared" si="29"/>
        <v>*</v>
      </c>
      <c r="X89" s="202" t="str">
        <f t="shared" si="30"/>
        <v>*</v>
      </c>
    </row>
    <row r="90" spans="1:24" ht="26.25">
      <c r="A90" s="196">
        <f t="shared" si="18"/>
      </c>
      <c r="B90" s="196">
        <f t="shared" si="19"/>
      </c>
      <c r="C90" s="196">
        <f t="shared" si="20"/>
      </c>
      <c r="D90" s="196"/>
      <c r="E90" s="21" t="s">
        <v>49</v>
      </c>
      <c r="F90" s="198">
        <v>54.207920792079214</v>
      </c>
      <c r="G90" s="199">
        <f t="shared" si="25"/>
        <v>0.5420792079207921</v>
      </c>
      <c r="H90" s="21">
        <f t="shared" si="26"/>
        <v>0.49822619387258105</v>
      </c>
      <c r="I90" s="204">
        <f>SQRT(1.5)</f>
        <v>1.224744871391589</v>
      </c>
      <c r="J90" s="201">
        <v>1635</v>
      </c>
      <c r="K90">
        <f t="shared" si="17"/>
        <v>0.015090836281954999</v>
      </c>
      <c r="L90" s="4" t="s">
        <v>49</v>
      </c>
      <c r="M90">
        <v>56.41280724114426</v>
      </c>
      <c r="N90" s="199">
        <f t="shared" si="21"/>
        <v>0.5641280724114426</v>
      </c>
      <c r="O90" s="21">
        <f t="shared" si="22"/>
        <v>0.49587053787132057</v>
      </c>
      <c r="P90" s="172">
        <v>1.2775199322661464</v>
      </c>
      <c r="Q90" s="171">
        <v>451</v>
      </c>
      <c r="R90">
        <f t="shared" si="23"/>
        <v>0.029829619895190236</v>
      </c>
      <c r="T90">
        <f t="shared" si="27"/>
        <v>-0.6595607071115751</v>
      </c>
      <c r="U90" s="202">
        <f t="shared" si="24"/>
      </c>
      <c r="V90" s="202">
        <f t="shared" si="28"/>
      </c>
      <c r="W90" s="202">
        <f t="shared" si="29"/>
      </c>
      <c r="X90" s="202">
        <f t="shared" si="30"/>
      </c>
    </row>
    <row r="91" spans="1:24" ht="15.75">
      <c r="A91" s="196" t="e">
        <f t="shared" si="18"/>
        <v>#DIV/0!</v>
      </c>
      <c r="B91" s="196" t="e">
        <f t="shared" si="19"/>
        <v>#DIV/0!</v>
      </c>
      <c r="C91" s="196" t="e">
        <f t="shared" si="20"/>
        <v>#DIV/0!</v>
      </c>
      <c r="D91" s="196"/>
      <c r="E91" s="1"/>
      <c r="F91" s="220"/>
      <c r="G91" s="199">
        <f t="shared" si="25"/>
        <v>0</v>
      </c>
      <c r="H91" s="21">
        <f t="shared" si="26"/>
        <v>0</v>
      </c>
      <c r="I91" s="204"/>
      <c r="J91" s="212"/>
      <c r="K91" t="e">
        <f t="shared" si="17"/>
        <v>#DIV/0!</v>
      </c>
      <c r="L91" s="4"/>
      <c r="M91" s="217"/>
      <c r="N91" s="199">
        <f t="shared" si="21"/>
        <v>0</v>
      </c>
      <c r="O91" s="21">
        <f t="shared" si="22"/>
        <v>0</v>
      </c>
      <c r="P91" s="206"/>
      <c r="Q91" s="207"/>
      <c r="R91" t="e">
        <f t="shared" si="23"/>
        <v>#DIV/0!</v>
      </c>
      <c r="T91" t="e">
        <f t="shared" si="27"/>
        <v>#DIV/0!</v>
      </c>
      <c r="U91" s="202" t="e">
        <f t="shared" si="24"/>
        <v>#DIV/0!</v>
      </c>
      <c r="V91" s="202" t="e">
        <f t="shared" si="28"/>
        <v>#DIV/0!</v>
      </c>
      <c r="W91" s="202" t="e">
        <f t="shared" si="29"/>
        <v>#DIV/0!</v>
      </c>
      <c r="X91" s="202" t="e">
        <f t="shared" si="30"/>
        <v>#DIV/0!</v>
      </c>
    </row>
    <row r="92" spans="1:24" ht="52.5" thickBot="1">
      <c r="A92" s="196" t="e">
        <f t="shared" si="18"/>
        <v>#DIV/0!</v>
      </c>
      <c r="B92" s="196" t="e">
        <f t="shared" si="19"/>
        <v>#DIV/0!</v>
      </c>
      <c r="C92" s="196" t="e">
        <f t="shared" si="20"/>
        <v>#DIV/0!</v>
      </c>
      <c r="D92" s="196"/>
      <c r="E92" s="1"/>
      <c r="F92" s="220"/>
      <c r="G92" s="199">
        <f t="shared" si="25"/>
        <v>0</v>
      </c>
      <c r="H92" s="21">
        <f t="shared" si="26"/>
        <v>0</v>
      </c>
      <c r="I92" s="204"/>
      <c r="J92" s="212"/>
      <c r="K92" t="e">
        <f t="shared" si="17"/>
        <v>#DIV/0!</v>
      </c>
      <c r="L92" s="5" t="s">
        <v>50</v>
      </c>
      <c r="M92" s="205"/>
      <c r="N92" s="199">
        <f t="shared" si="21"/>
        <v>0</v>
      </c>
      <c r="O92" s="21">
        <f t="shared" si="22"/>
        <v>0</v>
      </c>
      <c r="P92" s="206"/>
      <c r="Q92" s="207"/>
      <c r="R92" t="e">
        <f t="shared" si="23"/>
        <v>#DIV/0!</v>
      </c>
      <c r="T92" t="e">
        <f t="shared" si="27"/>
        <v>#DIV/0!</v>
      </c>
      <c r="U92" s="202" t="e">
        <f t="shared" si="24"/>
        <v>#DIV/0!</v>
      </c>
      <c r="V92" s="202" t="e">
        <f t="shared" si="28"/>
        <v>#DIV/0!</v>
      </c>
      <c r="W92" s="202" t="e">
        <f t="shared" si="29"/>
        <v>#DIV/0!</v>
      </c>
      <c r="X92" s="202" t="e">
        <f t="shared" si="30"/>
        <v>#DIV/0!</v>
      </c>
    </row>
    <row r="93" spans="1:24" ht="15.75">
      <c r="A93" s="196" t="str">
        <f t="shared" si="18"/>
        <v>*</v>
      </c>
      <c r="B93" s="196" t="str">
        <f t="shared" si="19"/>
        <v>*</v>
      </c>
      <c r="C93" s="196" t="str">
        <f t="shared" si="20"/>
        <v>*</v>
      </c>
      <c r="D93" s="196"/>
      <c r="E93" s="21" t="s">
        <v>52</v>
      </c>
      <c r="F93" s="198">
        <v>60.44292673128106</v>
      </c>
      <c r="G93" s="199">
        <f t="shared" si="25"/>
        <v>0.6044292673128107</v>
      </c>
      <c r="H93" s="21">
        <f t="shared" si="26"/>
        <v>0.488972931897574</v>
      </c>
      <c r="I93" s="204">
        <f>SQRT(1.5)</f>
        <v>1.224744871391589</v>
      </c>
      <c r="J93" s="201">
        <v>19153</v>
      </c>
      <c r="K93">
        <f t="shared" si="17"/>
        <v>0.00432725056915662</v>
      </c>
      <c r="L93" s="4" t="s">
        <v>52</v>
      </c>
      <c r="M93">
        <v>64.09962981721216</v>
      </c>
      <c r="N93" s="199">
        <f t="shared" si="21"/>
        <v>0.6409962981721216</v>
      </c>
      <c r="O93" s="21">
        <f t="shared" si="22"/>
        <v>0.47970829042425167</v>
      </c>
      <c r="P93" s="172">
        <v>1.3495379607153146</v>
      </c>
      <c r="Q93" s="160">
        <v>6103</v>
      </c>
      <c r="R93">
        <f t="shared" si="23"/>
        <v>0.008286872259243728</v>
      </c>
      <c r="T93">
        <f t="shared" si="27"/>
        <v>-3.911475080027175</v>
      </c>
      <c r="U93" s="202" t="str">
        <f t="shared" si="24"/>
        <v>*</v>
      </c>
      <c r="V93" s="202" t="str">
        <f t="shared" si="28"/>
        <v>*</v>
      </c>
      <c r="W93" s="202" t="str">
        <f t="shared" si="29"/>
        <v>*</v>
      </c>
      <c r="X93" s="202" t="str">
        <f t="shared" si="30"/>
        <v>*</v>
      </c>
    </row>
    <row r="94" spans="1:24" ht="15.75">
      <c r="A94" s="196" t="str">
        <f t="shared" si="18"/>
        <v>*</v>
      </c>
      <c r="B94" s="196" t="str">
        <f t="shared" si="19"/>
        <v>*</v>
      </c>
      <c r="C94" s="196" t="str">
        <f t="shared" si="20"/>
        <v>*</v>
      </c>
      <c r="D94" s="196"/>
      <c r="E94" s="21" t="s">
        <v>51</v>
      </c>
      <c r="F94" s="198">
        <v>37.22078242626188</v>
      </c>
      <c r="G94" s="199">
        <f t="shared" si="25"/>
        <v>0.3722078242626188</v>
      </c>
      <c r="H94" s="21">
        <f t="shared" si="26"/>
        <v>0.4833933799922236</v>
      </c>
      <c r="I94" s="204">
        <f>SQRT(1.5)</f>
        <v>1.224744871391589</v>
      </c>
      <c r="J94" s="201">
        <v>8904</v>
      </c>
      <c r="K94">
        <f t="shared" si="17"/>
        <v>0.006274133457584608</v>
      </c>
      <c r="L94" s="4" t="s">
        <v>51</v>
      </c>
      <c r="M94">
        <v>42.136175574493905</v>
      </c>
      <c r="N94" s="199">
        <f t="shared" si="21"/>
        <v>0.42136175574493906</v>
      </c>
      <c r="O94" s="21">
        <f t="shared" si="22"/>
        <v>0.49377730460247093</v>
      </c>
      <c r="P94" s="172">
        <v>1.130196369349476</v>
      </c>
      <c r="Q94" s="171">
        <v>3295</v>
      </c>
      <c r="R94">
        <f t="shared" si="23"/>
        <v>0.009722038196523867</v>
      </c>
      <c r="T94">
        <f t="shared" si="27"/>
        <v>-4.248111462044009</v>
      </c>
      <c r="U94" s="202" t="str">
        <f t="shared" si="24"/>
        <v>*</v>
      </c>
      <c r="V94" s="202" t="str">
        <f t="shared" si="28"/>
        <v>*</v>
      </c>
      <c r="W94" s="202" t="str">
        <f t="shared" si="29"/>
        <v>*</v>
      </c>
      <c r="X94" s="202" t="str">
        <f t="shared" si="30"/>
        <v>*</v>
      </c>
    </row>
    <row r="95" spans="1:24" ht="15.75">
      <c r="A95" s="196" t="e">
        <f>IF(ABS(T95)&gt;=NORMSINV(0.9),"*","")</f>
        <v>#DIV/0!</v>
      </c>
      <c r="B95" s="196" t="e">
        <f>IF(ABS(T95)&gt;=NORMSINV(0.95),"*","")</f>
        <v>#DIV/0!</v>
      </c>
      <c r="C95" s="196" t="e">
        <f>IF(ABS(T95)&gt;=NORMSINV(0.975),"*","")</f>
        <v>#DIV/0!</v>
      </c>
      <c r="D95" s="196"/>
      <c r="E95" s="1"/>
      <c r="F95" s="220"/>
      <c r="G95" s="199">
        <f t="shared" si="25"/>
        <v>0</v>
      </c>
      <c r="H95" s="21">
        <f t="shared" si="26"/>
        <v>0</v>
      </c>
      <c r="I95" s="204"/>
      <c r="J95" s="212"/>
      <c r="K95" t="e">
        <f t="shared" si="17"/>
        <v>#DIV/0!</v>
      </c>
      <c r="L95" s="26"/>
      <c r="M95" s="205"/>
      <c r="N95" s="199">
        <f t="shared" si="21"/>
        <v>0</v>
      </c>
      <c r="O95" s="21">
        <f t="shared" si="22"/>
        <v>0</v>
      </c>
      <c r="P95" s="206"/>
      <c r="Q95" s="207"/>
      <c r="R95" t="e">
        <f t="shared" si="23"/>
        <v>#DIV/0!</v>
      </c>
      <c r="T95" t="e">
        <f t="shared" si="27"/>
        <v>#DIV/0!</v>
      </c>
      <c r="U95" s="202" t="e">
        <f t="shared" si="24"/>
        <v>#DIV/0!</v>
      </c>
      <c r="V95" s="202" t="e">
        <f t="shared" si="28"/>
        <v>#DIV/0!</v>
      </c>
      <c r="W95" s="202" t="e">
        <f t="shared" si="29"/>
        <v>#DIV/0!</v>
      </c>
      <c r="X95" s="202" t="e">
        <f t="shared" si="30"/>
        <v>#DIV/0!</v>
      </c>
    </row>
    <row r="96" spans="1:24" ht="16.5" thickBot="1">
      <c r="A96" s="196" t="e">
        <f>IF(ABS(T96)&gt;=NORMSINV(0.9),"*","")</f>
        <v>#DIV/0!</v>
      </c>
      <c r="B96" s="196" t="e">
        <f>IF(ABS(T96)&gt;=NORMSINV(0.95),"*","")</f>
        <v>#DIV/0!</v>
      </c>
      <c r="C96" s="196" t="e">
        <f>IF(ABS(T96)&gt;=NORMSINV(0.975),"*","")</f>
        <v>#DIV/0!</v>
      </c>
      <c r="D96" s="196"/>
      <c r="E96" s="224"/>
      <c r="F96" s="220"/>
      <c r="G96" s="199">
        <f t="shared" si="25"/>
        <v>0</v>
      </c>
      <c r="H96" s="21">
        <f t="shared" si="26"/>
        <v>0</v>
      </c>
      <c r="I96" s="204"/>
      <c r="J96" s="212"/>
      <c r="K96" t="e">
        <f t="shared" si="17"/>
        <v>#DIV/0!</v>
      </c>
      <c r="L96" s="45" t="s">
        <v>31</v>
      </c>
      <c r="M96" s="163">
        <v>57.419598542393366</v>
      </c>
      <c r="N96" s="199">
        <f t="shared" si="21"/>
        <v>0.5741959854239337</v>
      </c>
      <c r="O96" s="21">
        <f t="shared" si="22"/>
        <v>0.4944643119042783</v>
      </c>
      <c r="P96" s="172">
        <v>1.2775199322661464</v>
      </c>
      <c r="Q96" s="161">
        <v>9427</v>
      </c>
      <c r="R96">
        <f t="shared" si="23"/>
        <v>0.006506027326413471</v>
      </c>
      <c r="T96" t="e">
        <f t="shared" si="27"/>
        <v>#DIV/0!</v>
      </c>
      <c r="U96" s="202" t="e">
        <f t="shared" si="24"/>
        <v>#DIV/0!</v>
      </c>
      <c r="V96" s="202" t="e">
        <f t="shared" si="28"/>
        <v>#DIV/0!</v>
      </c>
      <c r="W96" s="202" t="e">
        <f t="shared" si="29"/>
        <v>#DIV/0!</v>
      </c>
      <c r="X96" s="202" t="e">
        <f t="shared" si="30"/>
        <v>#DIV/0!</v>
      </c>
    </row>
    <row r="97" spans="1:24" ht="15.75">
      <c r="A97" s="196"/>
      <c r="B97" s="196"/>
      <c r="C97" s="196"/>
      <c r="D97" s="196"/>
      <c r="E97" s="224"/>
      <c r="F97" s="220"/>
      <c r="G97" s="199">
        <f t="shared" si="25"/>
        <v>0</v>
      </c>
      <c r="H97" s="21">
        <f t="shared" si="26"/>
        <v>0</v>
      </c>
      <c r="I97" s="204"/>
      <c r="J97" s="212"/>
      <c r="K97" t="e">
        <f t="shared" si="17"/>
        <v>#DIV/0!</v>
      </c>
      <c r="L97" s="45"/>
      <c r="M97" s="225"/>
      <c r="N97" s="199">
        <f t="shared" si="21"/>
        <v>0</v>
      </c>
      <c r="O97" s="21">
        <f t="shared" si="22"/>
        <v>0</v>
      </c>
      <c r="P97" s="206"/>
      <c r="Q97" s="226"/>
      <c r="R97" t="e">
        <f t="shared" si="23"/>
        <v>#DIV/0!</v>
      </c>
      <c r="U97" s="202"/>
      <c r="V97" s="202"/>
      <c r="W97" s="202"/>
      <c r="X97" s="202"/>
    </row>
    <row r="98" spans="1:24" ht="15.75">
      <c r="A98" s="196"/>
      <c r="B98" s="196"/>
      <c r="C98" s="196"/>
      <c r="D98" s="196"/>
      <c r="E98" s="224"/>
      <c r="F98" s="220"/>
      <c r="G98" s="199"/>
      <c r="H98" s="21"/>
      <c r="I98" s="204"/>
      <c r="J98" s="212"/>
      <c r="K98" t="e">
        <f t="shared" si="17"/>
        <v>#DIV/0!</v>
      </c>
      <c r="L98" s="45"/>
      <c r="M98" s="225"/>
      <c r="N98" s="199"/>
      <c r="O98" s="21"/>
      <c r="P98" s="206"/>
      <c r="Q98" s="226"/>
      <c r="U98" s="202"/>
      <c r="V98" s="202"/>
      <c r="W98" s="202"/>
      <c r="X98" s="202"/>
    </row>
    <row r="99" spans="1:24" ht="15.75">
      <c r="A99" s="196" t="e">
        <f aca="true" t="shared" si="31" ref="A99:A138">IF(ABS(T99)&gt;=NORMSINV(0.9),"*","")</f>
        <v>#DIV/0!</v>
      </c>
      <c r="B99" s="196" t="e">
        <f aca="true" t="shared" si="32" ref="B99:B138">IF(ABS(T99)&gt;=NORMSINV(0.95),"*","")</f>
        <v>#DIV/0!</v>
      </c>
      <c r="C99" s="196" t="e">
        <f aca="true" t="shared" si="33" ref="C99:C138">IF(ABS(T99)&gt;=NORMSINV(0.975),"*","")</f>
        <v>#DIV/0!</v>
      </c>
      <c r="D99" s="196"/>
      <c r="E99" s="224" t="s">
        <v>142</v>
      </c>
      <c r="F99" s="220"/>
      <c r="G99" s="199">
        <f aca="true" t="shared" si="34" ref="G99:G119">F99/100</f>
        <v>0</v>
      </c>
      <c r="H99" s="21">
        <f aca="true" t="shared" si="35" ref="H99:H119">SQRT((1-G99)*(G99))</f>
        <v>0</v>
      </c>
      <c r="I99" s="204"/>
      <c r="J99" s="212"/>
      <c r="K99" t="e">
        <f aca="true" t="shared" si="36" ref="K99:K138">I99*(H99/SQRT(J99))</f>
        <v>#DIV/0!</v>
      </c>
      <c r="L99" s="45"/>
      <c r="M99" s="71"/>
      <c r="N99" s="199">
        <f aca="true" t="shared" si="37" ref="N99:N138">M99/100</f>
        <v>0</v>
      </c>
      <c r="O99" s="21">
        <f aca="true" t="shared" si="38" ref="O99:O138">SQRT((1-N99)*(N99))</f>
        <v>0</v>
      </c>
      <c r="P99" s="200"/>
      <c r="Q99" s="68"/>
      <c r="R99" t="e">
        <f aca="true" t="shared" si="39" ref="R99:R138">P99*(O99/SQRT(Q99))</f>
        <v>#DIV/0!</v>
      </c>
      <c r="T99" t="e">
        <f aca="true" t="shared" si="40" ref="T99:T138">(+G99-N99)/SQRT((K99^2)+(R99^2))</f>
        <v>#DIV/0!</v>
      </c>
      <c r="U99" s="202" t="e">
        <f aca="true" t="shared" si="41" ref="U99:U138">IF(ABS(T99)&gt;=NORMSINV(0.9),"*","")</f>
        <v>#DIV/0!</v>
      </c>
      <c r="V99" s="202" t="e">
        <f aca="true" t="shared" si="42" ref="V99:V138">IF(ABS(T99)&gt;=NORMSINV(0.95),"*","")</f>
        <v>#DIV/0!</v>
      </c>
      <c r="W99" s="202" t="e">
        <f aca="true" t="shared" si="43" ref="W99:W138">IF(ABS(T99)&gt;=NORMSINV(0.975),"*","")</f>
        <v>#DIV/0!</v>
      </c>
      <c r="X99" s="202" t="e">
        <f aca="true" t="shared" si="44" ref="X99:X138">IF(ABS(T99)&gt;=NORMSINV(0.995),"*","")</f>
        <v>#DIV/0!</v>
      </c>
    </row>
    <row r="100" spans="1:24" ht="16.5" thickBot="1">
      <c r="A100" s="196" t="e">
        <f t="shared" si="31"/>
        <v>#DIV/0!</v>
      </c>
      <c r="B100" s="196" t="e">
        <f t="shared" si="32"/>
        <v>#DIV/0!</v>
      </c>
      <c r="C100" s="196" t="e">
        <f t="shared" si="33"/>
        <v>#DIV/0!</v>
      </c>
      <c r="D100" s="196"/>
      <c r="E100" s="5" t="s">
        <v>2</v>
      </c>
      <c r="F100" s="220"/>
      <c r="G100" s="199">
        <f t="shared" si="34"/>
        <v>0</v>
      </c>
      <c r="H100" s="21">
        <f t="shared" si="35"/>
        <v>0</v>
      </c>
      <c r="I100" s="204"/>
      <c r="J100" s="212"/>
      <c r="K100" t="e">
        <f t="shared" si="36"/>
        <v>#DIV/0!</v>
      </c>
      <c r="L100" s="45"/>
      <c r="M100" s="71"/>
      <c r="N100" s="199">
        <f t="shared" si="37"/>
        <v>0</v>
      </c>
      <c r="O100" s="21">
        <f t="shared" si="38"/>
        <v>0</v>
      </c>
      <c r="P100" s="200"/>
      <c r="Q100" s="68"/>
      <c r="R100" t="e">
        <f t="shared" si="39"/>
        <v>#DIV/0!</v>
      </c>
      <c r="T100" t="e">
        <f t="shared" si="40"/>
        <v>#DIV/0!</v>
      </c>
      <c r="U100" s="202" t="e">
        <f t="shared" si="41"/>
        <v>#DIV/0!</v>
      </c>
      <c r="V100" s="202" t="e">
        <f t="shared" si="42"/>
        <v>#DIV/0!</v>
      </c>
      <c r="W100" s="202" t="e">
        <f t="shared" si="43"/>
        <v>#DIV/0!</v>
      </c>
      <c r="X100" s="202" t="e">
        <f t="shared" si="44"/>
        <v>#DIV/0!</v>
      </c>
    </row>
    <row r="101" spans="1:24" ht="15.75">
      <c r="A101" s="196">
        <f t="shared" si="31"/>
      </c>
      <c r="B101" s="196">
        <f t="shared" si="32"/>
      </c>
      <c r="C101" s="196">
        <f t="shared" si="33"/>
      </c>
      <c r="D101" s="196"/>
      <c r="E101" s="4" t="s">
        <v>32</v>
      </c>
      <c r="F101">
        <v>58.29015303743342</v>
      </c>
      <c r="G101" s="199">
        <f t="shared" si="34"/>
        <v>0.5829015303743342</v>
      </c>
      <c r="H101" s="21">
        <f t="shared" si="35"/>
        <v>0.49307944214050675</v>
      </c>
      <c r="I101" s="172">
        <v>1.36942</v>
      </c>
      <c r="J101" s="160">
        <v>2852</v>
      </c>
      <c r="K101">
        <f t="shared" si="36"/>
        <v>0.012643834474934211</v>
      </c>
      <c r="L101" s="45"/>
      <c r="M101">
        <v>59.44260216677338</v>
      </c>
      <c r="N101" s="199">
        <f t="shared" si="37"/>
        <v>0.5944260216677338</v>
      </c>
      <c r="O101" s="21">
        <f t="shared" si="38"/>
        <v>0.49100277639948703</v>
      </c>
      <c r="P101" s="172">
        <v>1.4747160741718117</v>
      </c>
      <c r="Q101" s="160">
        <v>797</v>
      </c>
      <c r="R101">
        <f t="shared" si="39"/>
        <v>0.025648572630656726</v>
      </c>
      <c r="T101">
        <f t="shared" si="40"/>
        <v>-0.40301439805762357</v>
      </c>
      <c r="U101" s="202">
        <f t="shared" si="41"/>
      </c>
      <c r="V101" s="202">
        <f t="shared" si="42"/>
      </c>
      <c r="W101" s="202">
        <f t="shared" si="43"/>
      </c>
      <c r="X101" s="202">
        <f t="shared" si="44"/>
      </c>
    </row>
    <row r="102" spans="1:24" ht="15.75">
      <c r="A102" s="196" t="str">
        <f t="shared" si="31"/>
        <v>*</v>
      </c>
      <c r="B102" s="196" t="str">
        <f t="shared" si="32"/>
        <v>*</v>
      </c>
      <c r="C102" s="196" t="str">
        <f t="shared" si="33"/>
        <v>*</v>
      </c>
      <c r="D102" s="196"/>
      <c r="E102" s="4" t="s">
        <v>33</v>
      </c>
      <c r="F102">
        <v>50.02805977563074</v>
      </c>
      <c r="G102" s="199">
        <f t="shared" si="34"/>
        <v>0.5002805977563074</v>
      </c>
      <c r="H102" s="21">
        <f t="shared" si="35"/>
        <v>0.49999992126489295</v>
      </c>
      <c r="I102" s="172">
        <v>1.27297</v>
      </c>
      <c r="J102" s="171">
        <v>10150</v>
      </c>
      <c r="K102">
        <f t="shared" si="36"/>
        <v>0.006317643038384117</v>
      </c>
      <c r="L102" s="45"/>
      <c r="M102">
        <v>53.7757244745246</v>
      </c>
      <c r="N102" s="199">
        <f t="shared" si="37"/>
        <v>0.537757244745246</v>
      </c>
      <c r="O102" s="21">
        <f t="shared" si="38"/>
        <v>0.49857235229126734</v>
      </c>
      <c r="P102" s="172">
        <v>1.18482635330358</v>
      </c>
      <c r="Q102" s="171">
        <v>2887</v>
      </c>
      <c r="R102">
        <f t="shared" si="39"/>
        <v>0.01099409549600949</v>
      </c>
      <c r="T102">
        <f t="shared" si="40"/>
        <v>-2.9555683182803696</v>
      </c>
      <c r="U102" s="202" t="str">
        <f t="shared" si="41"/>
        <v>*</v>
      </c>
      <c r="V102" s="202" t="str">
        <f t="shared" si="42"/>
        <v>*</v>
      </c>
      <c r="W102" s="202" t="str">
        <f t="shared" si="43"/>
        <v>*</v>
      </c>
      <c r="X102" s="202" t="str">
        <f t="shared" si="44"/>
        <v>*</v>
      </c>
    </row>
    <row r="103" spans="1:24" ht="15.75">
      <c r="A103" s="196" t="str">
        <f t="shared" si="31"/>
        <v>*</v>
      </c>
      <c r="B103" s="196" t="str">
        <f t="shared" si="32"/>
        <v>*</v>
      </c>
      <c r="C103" s="196" t="str">
        <f t="shared" si="33"/>
        <v>*</v>
      </c>
      <c r="D103" s="196"/>
      <c r="E103" s="4" t="s">
        <v>34</v>
      </c>
      <c r="F103">
        <v>36.77192368202901</v>
      </c>
      <c r="G103" s="199">
        <f t="shared" si="34"/>
        <v>0.3677192368202901</v>
      </c>
      <c r="H103" s="21">
        <f t="shared" si="35"/>
        <v>0.4821844042403212</v>
      </c>
      <c r="I103" s="172">
        <v>1.21942</v>
      </c>
      <c r="J103" s="171">
        <v>8551</v>
      </c>
      <c r="K103">
        <f t="shared" si="36"/>
        <v>0.006358548964490632</v>
      </c>
      <c r="L103" s="45"/>
      <c r="M103">
        <v>41.41847890101067</v>
      </c>
      <c r="N103" s="199">
        <f t="shared" si="37"/>
        <v>0.41418478901010675</v>
      </c>
      <c r="O103" s="21">
        <f t="shared" si="38"/>
        <v>0.4925807036037446</v>
      </c>
      <c r="P103" s="172">
        <v>1.169072682138124</v>
      </c>
      <c r="Q103" s="171">
        <v>3132</v>
      </c>
      <c r="R103">
        <f t="shared" si="39"/>
        <v>0.010289825988877585</v>
      </c>
      <c r="T103">
        <f t="shared" si="40"/>
        <v>-3.8414185400152268</v>
      </c>
      <c r="U103" s="202" t="str">
        <f t="shared" si="41"/>
        <v>*</v>
      </c>
      <c r="V103" s="202" t="str">
        <f t="shared" si="42"/>
        <v>*</v>
      </c>
      <c r="W103" s="202" t="str">
        <f t="shared" si="43"/>
        <v>*</v>
      </c>
      <c r="X103" s="202" t="str">
        <f t="shared" si="44"/>
        <v>*</v>
      </c>
    </row>
    <row r="104" spans="1:24" ht="15.75">
      <c r="A104" s="196" t="str">
        <f t="shared" si="31"/>
        <v>*</v>
      </c>
      <c r="B104" s="196" t="str">
        <f t="shared" si="32"/>
        <v>*</v>
      </c>
      <c r="C104" s="196" t="str">
        <f t="shared" si="33"/>
        <v>*</v>
      </c>
      <c r="D104" s="196"/>
      <c r="E104" s="4" t="s">
        <v>35</v>
      </c>
      <c r="F104">
        <v>26.99998520076593</v>
      </c>
      <c r="G104" s="199">
        <f t="shared" si="34"/>
        <v>0.2699998520076593</v>
      </c>
      <c r="H104" s="21">
        <f t="shared" si="35"/>
        <v>0.4439593809387311</v>
      </c>
      <c r="I104" s="172">
        <v>1.00804</v>
      </c>
      <c r="J104" s="171">
        <v>3551</v>
      </c>
      <c r="K104">
        <f t="shared" si="36"/>
        <v>0.007510099080301283</v>
      </c>
      <c r="L104" s="45"/>
      <c r="M104">
        <v>31.285223946431056</v>
      </c>
      <c r="N104" s="199">
        <f t="shared" si="37"/>
        <v>0.31285223946431057</v>
      </c>
      <c r="O104" s="21">
        <f t="shared" si="38"/>
        <v>0.4636547376297111</v>
      </c>
      <c r="P104" s="172">
        <v>0.9420718538061721</v>
      </c>
      <c r="Q104" s="171">
        <v>1427</v>
      </c>
      <c r="R104">
        <f t="shared" si="39"/>
        <v>0.01156289931025488</v>
      </c>
      <c r="T104">
        <f t="shared" si="40"/>
        <v>-3.108002924893224</v>
      </c>
      <c r="U104" s="202" t="str">
        <f t="shared" si="41"/>
        <v>*</v>
      </c>
      <c r="V104" s="202" t="str">
        <f t="shared" si="42"/>
        <v>*</v>
      </c>
      <c r="W104" s="202" t="str">
        <f t="shared" si="43"/>
        <v>*</v>
      </c>
      <c r="X104" s="202" t="str">
        <f t="shared" si="44"/>
        <v>*</v>
      </c>
    </row>
    <row r="105" spans="1:24" ht="15.75">
      <c r="A105" s="196" t="str">
        <f t="shared" si="31"/>
        <v>*</v>
      </c>
      <c r="B105" s="196" t="str">
        <f t="shared" si="32"/>
        <v>*</v>
      </c>
      <c r="C105" s="196" t="str">
        <f t="shared" si="33"/>
        <v>*</v>
      </c>
      <c r="D105" s="196"/>
      <c r="E105" s="4" t="s">
        <v>36</v>
      </c>
      <c r="F105">
        <v>11.27957318225327</v>
      </c>
      <c r="G105" s="199">
        <f t="shared" si="34"/>
        <v>0.11279573182253269</v>
      </c>
      <c r="H105" s="21">
        <f t="shared" si="35"/>
        <v>0.31634293844679384</v>
      </c>
      <c r="I105" s="172">
        <v>1.07807</v>
      </c>
      <c r="J105" s="171">
        <v>2958</v>
      </c>
      <c r="K105">
        <f t="shared" si="36"/>
        <v>0.0062705555625591075</v>
      </c>
      <c r="L105" s="45"/>
      <c r="M105">
        <v>15.642057477686851</v>
      </c>
      <c r="N105" s="199">
        <f t="shared" si="37"/>
        <v>0.15642057477686852</v>
      </c>
      <c r="O105" s="21">
        <f t="shared" si="38"/>
        <v>0.36325360089521835</v>
      </c>
      <c r="P105" s="172">
        <v>1.0035998965366295</v>
      </c>
      <c r="Q105" s="171">
        <v>1181</v>
      </c>
      <c r="R105">
        <f t="shared" si="39"/>
        <v>0.010608294973027668</v>
      </c>
      <c r="T105">
        <f t="shared" si="40"/>
        <v>-3.540121762278969</v>
      </c>
      <c r="U105" s="202" t="str">
        <f t="shared" si="41"/>
        <v>*</v>
      </c>
      <c r="V105" s="202" t="str">
        <f t="shared" si="42"/>
        <v>*</v>
      </c>
      <c r="W105" s="202" t="str">
        <f t="shared" si="43"/>
        <v>*</v>
      </c>
      <c r="X105" s="202" t="str">
        <f t="shared" si="44"/>
        <v>*</v>
      </c>
    </row>
    <row r="106" spans="1:24" ht="15.75">
      <c r="A106" s="196" t="e">
        <f t="shared" si="31"/>
        <v>#DIV/0!</v>
      </c>
      <c r="B106" s="196" t="e">
        <f t="shared" si="32"/>
        <v>#DIV/0!</v>
      </c>
      <c r="C106" s="196" t="e">
        <f t="shared" si="33"/>
        <v>#DIV/0!</v>
      </c>
      <c r="D106" s="196"/>
      <c r="E106" s="4"/>
      <c r="F106" s="217"/>
      <c r="G106" s="199">
        <f t="shared" si="34"/>
        <v>0</v>
      </c>
      <c r="H106" s="21">
        <f t="shared" si="35"/>
        <v>0</v>
      </c>
      <c r="I106" s="206"/>
      <c r="J106" s="207"/>
      <c r="K106" t="e">
        <f t="shared" si="36"/>
        <v>#DIV/0!</v>
      </c>
      <c r="L106" s="45"/>
      <c r="M106" s="217"/>
      <c r="N106" s="199">
        <f t="shared" si="37"/>
        <v>0</v>
      </c>
      <c r="O106" s="21">
        <f t="shared" si="38"/>
        <v>0</v>
      </c>
      <c r="P106" s="206"/>
      <c r="Q106" s="207"/>
      <c r="R106" t="e">
        <f t="shared" si="39"/>
        <v>#DIV/0!</v>
      </c>
      <c r="T106" t="e">
        <f t="shared" si="40"/>
        <v>#DIV/0!</v>
      </c>
      <c r="U106" s="202" t="e">
        <f t="shared" si="41"/>
        <v>#DIV/0!</v>
      </c>
      <c r="V106" s="202" t="e">
        <f t="shared" si="42"/>
        <v>#DIV/0!</v>
      </c>
      <c r="W106" s="202" t="e">
        <f t="shared" si="43"/>
        <v>#DIV/0!</v>
      </c>
      <c r="X106" s="202" t="e">
        <f t="shared" si="44"/>
        <v>#DIV/0!</v>
      </c>
    </row>
    <row r="107" spans="1:24" ht="16.5" thickBot="1">
      <c r="A107" s="196" t="e">
        <f t="shared" si="31"/>
        <v>#DIV/0!</v>
      </c>
      <c r="B107" s="196" t="e">
        <f t="shared" si="32"/>
        <v>#DIV/0!</v>
      </c>
      <c r="C107" s="196" t="e">
        <f t="shared" si="33"/>
        <v>#DIV/0!</v>
      </c>
      <c r="D107" s="196"/>
      <c r="E107" s="5" t="s">
        <v>3</v>
      </c>
      <c r="F107" s="205"/>
      <c r="G107" s="199">
        <f t="shared" si="34"/>
        <v>0</v>
      </c>
      <c r="H107" s="21">
        <f t="shared" si="35"/>
        <v>0</v>
      </c>
      <c r="I107" s="206"/>
      <c r="J107" s="207"/>
      <c r="K107" t="e">
        <f t="shared" si="36"/>
        <v>#DIV/0!</v>
      </c>
      <c r="L107" s="45"/>
      <c r="M107" s="205"/>
      <c r="N107" s="199">
        <f t="shared" si="37"/>
        <v>0</v>
      </c>
      <c r="O107" s="21">
        <f t="shared" si="38"/>
        <v>0</v>
      </c>
      <c r="P107" s="206"/>
      <c r="Q107" s="207"/>
      <c r="R107" t="e">
        <f t="shared" si="39"/>
        <v>#DIV/0!</v>
      </c>
      <c r="T107" t="e">
        <f t="shared" si="40"/>
        <v>#DIV/0!</v>
      </c>
      <c r="U107" s="202" t="e">
        <f t="shared" si="41"/>
        <v>#DIV/0!</v>
      </c>
      <c r="V107" s="202" t="e">
        <f t="shared" si="42"/>
        <v>#DIV/0!</v>
      </c>
      <c r="W107" s="202" t="e">
        <f t="shared" si="43"/>
        <v>#DIV/0!</v>
      </c>
      <c r="X107" s="202" t="e">
        <f t="shared" si="44"/>
        <v>#DIV/0!</v>
      </c>
    </row>
    <row r="108" spans="1:24" ht="15.75">
      <c r="A108" s="196" t="str">
        <f t="shared" si="31"/>
        <v>*</v>
      </c>
      <c r="B108" s="196" t="str">
        <f t="shared" si="32"/>
        <v>*</v>
      </c>
      <c r="C108" s="196" t="str">
        <f t="shared" si="33"/>
        <v>*</v>
      </c>
      <c r="D108" s="196"/>
      <c r="E108" s="4" t="s">
        <v>37</v>
      </c>
      <c r="F108">
        <v>46.02255464181712</v>
      </c>
      <c r="G108" s="199">
        <f t="shared" si="34"/>
        <v>0.46022554641817126</v>
      </c>
      <c r="H108" s="21">
        <f t="shared" si="35"/>
        <v>0.4984154821454355</v>
      </c>
      <c r="I108" s="172">
        <v>1.31691</v>
      </c>
      <c r="J108" s="160">
        <v>12527</v>
      </c>
      <c r="K108">
        <f t="shared" si="36"/>
        <v>0.0058644066970173665</v>
      </c>
      <c r="L108" s="45"/>
      <c r="M108">
        <v>49.85139105411336</v>
      </c>
      <c r="N108" s="199">
        <f t="shared" si="37"/>
        <v>0.4985139105411336</v>
      </c>
      <c r="O108" s="21">
        <f t="shared" si="38"/>
        <v>0.4999977915332429</v>
      </c>
      <c r="P108" s="172">
        <v>1.3347494721067772</v>
      </c>
      <c r="Q108" s="160">
        <v>4145</v>
      </c>
      <c r="R108">
        <f t="shared" si="39"/>
        <v>0.010365865666063335</v>
      </c>
      <c r="T108">
        <f t="shared" si="40"/>
        <v>-3.2148722460357857</v>
      </c>
      <c r="U108" s="202" t="str">
        <f t="shared" si="41"/>
        <v>*</v>
      </c>
      <c r="V108" s="202" t="str">
        <f t="shared" si="42"/>
        <v>*</v>
      </c>
      <c r="W108" s="202" t="str">
        <f t="shared" si="43"/>
        <v>*</v>
      </c>
      <c r="X108" s="202" t="str">
        <f t="shared" si="44"/>
        <v>*</v>
      </c>
    </row>
    <row r="109" spans="1:24" ht="15.75">
      <c r="A109" s="196" t="str">
        <f t="shared" si="31"/>
        <v>*</v>
      </c>
      <c r="B109" s="196" t="str">
        <f t="shared" si="32"/>
        <v>*</v>
      </c>
      <c r="C109" s="196" t="str">
        <f t="shared" si="33"/>
        <v>*</v>
      </c>
      <c r="D109" s="196"/>
      <c r="E109" s="4" t="s">
        <v>53</v>
      </c>
      <c r="F109">
        <v>36.6478513210272</v>
      </c>
      <c r="G109" s="199">
        <f t="shared" si="34"/>
        <v>0.366478513210272</v>
      </c>
      <c r="H109" s="21">
        <f t="shared" si="35"/>
        <v>0.4818423108917071</v>
      </c>
      <c r="I109" s="172">
        <v>1.19972</v>
      </c>
      <c r="J109" s="171">
        <v>15545</v>
      </c>
      <c r="K109">
        <f t="shared" si="36"/>
        <v>0.004636491507918251</v>
      </c>
      <c r="L109" s="45"/>
      <c r="M109">
        <v>39.789989578509626</v>
      </c>
      <c r="N109" s="199">
        <f t="shared" si="37"/>
        <v>0.39789989578509627</v>
      </c>
      <c r="O109" s="21">
        <f t="shared" si="38"/>
        <v>0.4894645735079361</v>
      </c>
      <c r="P109" s="172">
        <v>1.2045774120167536</v>
      </c>
      <c r="Q109" s="171">
        <v>5282</v>
      </c>
      <c r="R109">
        <f t="shared" si="39"/>
        <v>0.00811253868124174</v>
      </c>
      <c r="T109">
        <f t="shared" si="40"/>
        <v>-3.3627335542090324</v>
      </c>
      <c r="U109" s="202" t="str">
        <f t="shared" si="41"/>
        <v>*</v>
      </c>
      <c r="V109" s="202" t="str">
        <f t="shared" si="42"/>
        <v>*</v>
      </c>
      <c r="W109" s="202" t="str">
        <f t="shared" si="43"/>
        <v>*</v>
      </c>
      <c r="X109" s="202" t="str">
        <f t="shared" si="44"/>
        <v>*</v>
      </c>
    </row>
    <row r="110" spans="1:24" ht="15.75">
      <c r="A110" s="196" t="e">
        <f t="shared" si="31"/>
        <v>#DIV/0!</v>
      </c>
      <c r="B110" s="196" t="e">
        <f t="shared" si="32"/>
        <v>#DIV/0!</v>
      </c>
      <c r="C110" s="196" t="e">
        <f t="shared" si="33"/>
        <v>#DIV/0!</v>
      </c>
      <c r="D110" s="196"/>
      <c r="E110" s="4"/>
      <c r="F110" s="217"/>
      <c r="G110" s="199">
        <f t="shared" si="34"/>
        <v>0</v>
      </c>
      <c r="H110" s="21">
        <f t="shared" si="35"/>
        <v>0</v>
      </c>
      <c r="I110" s="206"/>
      <c r="J110" s="207"/>
      <c r="K110" t="e">
        <f t="shared" si="36"/>
        <v>#DIV/0!</v>
      </c>
      <c r="L110" s="45"/>
      <c r="M110" s="217"/>
      <c r="N110" s="199">
        <f t="shared" si="37"/>
        <v>0</v>
      </c>
      <c r="O110" s="21">
        <f t="shared" si="38"/>
        <v>0</v>
      </c>
      <c r="P110" s="206"/>
      <c r="Q110" s="207"/>
      <c r="R110" t="e">
        <f t="shared" si="39"/>
        <v>#DIV/0!</v>
      </c>
      <c r="T110" t="e">
        <f t="shared" si="40"/>
        <v>#DIV/0!</v>
      </c>
      <c r="U110" s="202" t="e">
        <f t="shared" si="41"/>
        <v>#DIV/0!</v>
      </c>
      <c r="V110" s="202" t="e">
        <f t="shared" si="42"/>
        <v>#DIV/0!</v>
      </c>
      <c r="W110" s="202" t="e">
        <f t="shared" si="43"/>
        <v>#DIV/0!</v>
      </c>
      <c r="X110" s="202" t="e">
        <f t="shared" si="44"/>
        <v>#DIV/0!</v>
      </c>
    </row>
    <row r="111" spans="1:24" ht="15.75">
      <c r="A111" s="196" t="e">
        <f t="shared" si="31"/>
        <v>#DIV/0!</v>
      </c>
      <c r="B111" s="196" t="e">
        <f t="shared" si="32"/>
        <v>#DIV/0!</v>
      </c>
      <c r="C111" s="196" t="e">
        <f t="shared" si="33"/>
        <v>#DIV/0!</v>
      </c>
      <c r="D111" s="196"/>
      <c r="E111" s="5" t="s">
        <v>5</v>
      </c>
      <c r="F111" s="205"/>
      <c r="G111" s="199">
        <f t="shared" si="34"/>
        <v>0</v>
      </c>
      <c r="H111" s="21">
        <f t="shared" si="35"/>
        <v>0</v>
      </c>
      <c r="I111" s="206"/>
      <c r="J111" s="207"/>
      <c r="K111" t="e">
        <f t="shared" si="36"/>
        <v>#DIV/0!</v>
      </c>
      <c r="L111" s="45"/>
      <c r="M111" s="205"/>
      <c r="N111" s="199">
        <f t="shared" si="37"/>
        <v>0</v>
      </c>
      <c r="O111" s="21">
        <f t="shared" si="38"/>
        <v>0</v>
      </c>
      <c r="P111" s="206"/>
      <c r="Q111" s="207"/>
      <c r="R111" t="e">
        <f t="shared" si="39"/>
        <v>#DIV/0!</v>
      </c>
      <c r="T111" t="e">
        <f t="shared" si="40"/>
        <v>#DIV/0!</v>
      </c>
      <c r="U111" s="202" t="e">
        <f t="shared" si="41"/>
        <v>#DIV/0!</v>
      </c>
      <c r="V111" s="202" t="e">
        <f t="shared" si="42"/>
        <v>#DIV/0!</v>
      </c>
      <c r="W111" s="202" t="e">
        <f t="shared" si="43"/>
        <v>#DIV/0!</v>
      </c>
      <c r="X111" s="202" t="e">
        <f t="shared" si="44"/>
        <v>#DIV/0!</v>
      </c>
    </row>
    <row r="112" spans="1:24" ht="15.75">
      <c r="A112" s="196" t="str">
        <f t="shared" si="31"/>
        <v>*</v>
      </c>
      <c r="B112" s="196" t="str">
        <f t="shared" si="32"/>
        <v>*</v>
      </c>
      <c r="C112" s="196" t="str">
        <f t="shared" si="33"/>
        <v>*</v>
      </c>
      <c r="D112" s="196"/>
      <c r="E112" s="4" t="s">
        <v>38</v>
      </c>
      <c r="F112">
        <v>46.665056760127</v>
      </c>
      <c r="G112" s="199">
        <f t="shared" si="34"/>
        <v>0.46665056760127</v>
      </c>
      <c r="H112" s="21">
        <f t="shared" si="35"/>
        <v>0.498886575644888</v>
      </c>
      <c r="I112" s="172">
        <v>1.2552</v>
      </c>
      <c r="J112" s="171">
        <v>14104</v>
      </c>
      <c r="K112">
        <f t="shared" si="36"/>
        <v>0.005272827926081929</v>
      </c>
      <c r="L112" s="45"/>
      <c r="M112">
        <v>48.973992819206636</v>
      </c>
      <c r="N112" s="199">
        <f t="shared" si="37"/>
        <v>0.48973992819206635</v>
      </c>
      <c r="O112" s="21">
        <f t="shared" si="38"/>
        <v>0.4998947198425845</v>
      </c>
      <c r="P112" s="172">
        <v>1.229389147205687</v>
      </c>
      <c r="Q112" s="171">
        <v>5162</v>
      </c>
      <c r="R112">
        <f t="shared" si="39"/>
        <v>0.008553796705725291</v>
      </c>
      <c r="T112">
        <f t="shared" si="40"/>
        <v>-2.2978167997711596</v>
      </c>
      <c r="U112" s="202" t="str">
        <f t="shared" si="41"/>
        <v>*</v>
      </c>
      <c r="V112" s="202" t="str">
        <f t="shared" si="42"/>
        <v>*</v>
      </c>
      <c r="W112" s="202" t="str">
        <f t="shared" si="43"/>
        <v>*</v>
      </c>
      <c r="X112" s="202">
        <f t="shared" si="44"/>
      </c>
    </row>
    <row r="113" spans="1:24" ht="15.75">
      <c r="A113" s="196" t="str">
        <f t="shared" si="31"/>
        <v>*</v>
      </c>
      <c r="B113" s="196" t="str">
        <f t="shared" si="32"/>
        <v>*</v>
      </c>
      <c r="C113" s="196" t="str">
        <f t="shared" si="33"/>
        <v>*</v>
      </c>
      <c r="D113" s="196"/>
      <c r="E113" s="4" t="s">
        <v>39</v>
      </c>
      <c r="F113">
        <v>30.725254877630558</v>
      </c>
      <c r="G113" s="199">
        <f t="shared" si="34"/>
        <v>0.3072525487763056</v>
      </c>
      <c r="H113" s="21">
        <f t="shared" si="35"/>
        <v>0.46135498268336667</v>
      </c>
      <c r="I113" s="172">
        <v>1.2058</v>
      </c>
      <c r="J113" s="171">
        <v>11843</v>
      </c>
      <c r="K113">
        <f t="shared" si="36"/>
        <v>0.005111867993646508</v>
      </c>
      <c r="L113" s="45"/>
      <c r="M113">
        <v>34.9295899639374</v>
      </c>
      <c r="N113" s="199">
        <f t="shared" si="37"/>
        <v>0.349295899639374</v>
      </c>
      <c r="O113" s="21">
        <f t="shared" si="38"/>
        <v>0.47674760003013583</v>
      </c>
      <c r="P113" s="172">
        <v>1.1488127969856523</v>
      </c>
      <c r="Q113" s="171">
        <v>3743</v>
      </c>
      <c r="R113">
        <f t="shared" si="39"/>
        <v>0.0089521606376639</v>
      </c>
      <c r="T113">
        <f t="shared" si="40"/>
        <v>-4.078374756041198</v>
      </c>
      <c r="U113" s="202" t="str">
        <f t="shared" si="41"/>
        <v>*</v>
      </c>
      <c r="V113" s="202" t="str">
        <f t="shared" si="42"/>
        <v>*</v>
      </c>
      <c r="W113" s="202" t="str">
        <f t="shared" si="43"/>
        <v>*</v>
      </c>
      <c r="X113" s="202" t="str">
        <f t="shared" si="44"/>
        <v>*</v>
      </c>
    </row>
    <row r="114" spans="1:24" ht="15.75">
      <c r="A114" s="196" t="e">
        <f t="shared" si="31"/>
        <v>#DIV/0!</v>
      </c>
      <c r="B114" s="196" t="e">
        <f t="shared" si="32"/>
        <v>#DIV/0!</v>
      </c>
      <c r="C114" s="196" t="e">
        <f t="shared" si="33"/>
        <v>#DIV/0!</v>
      </c>
      <c r="D114" s="196"/>
      <c r="E114" s="4"/>
      <c r="F114" s="217"/>
      <c r="G114" s="199">
        <f t="shared" si="34"/>
        <v>0</v>
      </c>
      <c r="H114" s="21">
        <f t="shared" si="35"/>
        <v>0</v>
      </c>
      <c r="I114" s="206"/>
      <c r="J114" s="207"/>
      <c r="K114" t="e">
        <f t="shared" si="36"/>
        <v>#DIV/0!</v>
      </c>
      <c r="L114" s="45"/>
      <c r="M114" s="217"/>
      <c r="N114" s="199">
        <f t="shared" si="37"/>
        <v>0</v>
      </c>
      <c r="O114" s="21">
        <f t="shared" si="38"/>
        <v>0</v>
      </c>
      <c r="P114" s="206"/>
      <c r="Q114" s="207"/>
      <c r="R114" t="e">
        <f t="shared" si="39"/>
        <v>#DIV/0!</v>
      </c>
      <c r="T114" t="e">
        <f t="shared" si="40"/>
        <v>#DIV/0!</v>
      </c>
      <c r="U114" s="202" t="e">
        <f t="shared" si="41"/>
        <v>#DIV/0!</v>
      </c>
      <c r="V114" s="202" t="e">
        <f t="shared" si="42"/>
        <v>#DIV/0!</v>
      </c>
      <c r="W114" s="202" t="e">
        <f t="shared" si="43"/>
        <v>#DIV/0!</v>
      </c>
      <c r="X114" s="202" t="e">
        <f t="shared" si="44"/>
        <v>#DIV/0!</v>
      </c>
    </row>
    <row r="115" spans="1:24" ht="16.5" thickBot="1">
      <c r="A115" s="196" t="e">
        <f t="shared" si="31"/>
        <v>#DIV/0!</v>
      </c>
      <c r="B115" s="196" t="e">
        <f t="shared" si="32"/>
        <v>#DIV/0!</v>
      </c>
      <c r="C115" s="196" t="e">
        <f t="shared" si="33"/>
        <v>#DIV/0!</v>
      </c>
      <c r="D115" s="196"/>
      <c r="E115" s="5" t="s">
        <v>4</v>
      </c>
      <c r="F115" s="205"/>
      <c r="G115" s="199">
        <f t="shared" si="34"/>
        <v>0</v>
      </c>
      <c r="H115" s="21">
        <f t="shared" si="35"/>
        <v>0</v>
      </c>
      <c r="I115" s="206"/>
      <c r="J115" s="207"/>
      <c r="K115" t="e">
        <f t="shared" si="36"/>
        <v>#DIV/0!</v>
      </c>
      <c r="L115" s="45"/>
      <c r="M115" s="205"/>
      <c r="N115" s="199">
        <f t="shared" si="37"/>
        <v>0</v>
      </c>
      <c r="O115" s="21">
        <f t="shared" si="38"/>
        <v>0</v>
      </c>
      <c r="P115" s="206"/>
      <c r="Q115" s="207"/>
      <c r="R115" t="e">
        <f t="shared" si="39"/>
        <v>#DIV/0!</v>
      </c>
      <c r="T115" t="e">
        <f t="shared" si="40"/>
        <v>#DIV/0!</v>
      </c>
      <c r="U115" s="202" t="e">
        <f t="shared" si="41"/>
        <v>#DIV/0!</v>
      </c>
      <c r="V115" s="202" t="e">
        <f t="shared" si="42"/>
        <v>#DIV/0!</v>
      </c>
      <c r="W115" s="202" t="e">
        <f t="shared" si="43"/>
        <v>#DIV/0!</v>
      </c>
      <c r="X115" s="202" t="e">
        <f t="shared" si="44"/>
        <v>#DIV/0!</v>
      </c>
    </row>
    <row r="116" spans="1:24" ht="15.75">
      <c r="A116" s="196" t="str">
        <f t="shared" si="31"/>
        <v>*</v>
      </c>
      <c r="B116" s="196" t="str">
        <f t="shared" si="32"/>
        <v>*</v>
      </c>
      <c r="C116" s="196" t="str">
        <f t="shared" si="33"/>
        <v>*</v>
      </c>
      <c r="D116" s="196"/>
      <c r="E116" s="4" t="s">
        <v>40</v>
      </c>
      <c r="F116">
        <v>28.890207849342914</v>
      </c>
      <c r="G116" s="199">
        <f t="shared" si="34"/>
        <v>0.28890207849342914</v>
      </c>
      <c r="H116" s="21">
        <f t="shared" si="35"/>
        <v>0.453252322151366</v>
      </c>
      <c r="I116" s="227">
        <v>1.2323033021831227</v>
      </c>
      <c r="J116" s="160">
        <v>12391</v>
      </c>
      <c r="K116">
        <f t="shared" si="36"/>
        <v>0.005017697453092049</v>
      </c>
      <c r="L116" s="45"/>
      <c r="M116">
        <v>33.005142097208285</v>
      </c>
      <c r="N116" s="199">
        <f t="shared" si="37"/>
        <v>0.33005142097208284</v>
      </c>
      <c r="O116" s="21">
        <f t="shared" si="38"/>
        <v>0.47023130530239243</v>
      </c>
      <c r="P116" s="227">
        <v>1.259842571694971</v>
      </c>
      <c r="Q116" s="160">
        <v>4436</v>
      </c>
      <c r="R116">
        <f t="shared" si="39"/>
        <v>0.008894715251501508</v>
      </c>
      <c r="T116">
        <f t="shared" si="40"/>
        <v>-4.029348259625607</v>
      </c>
      <c r="U116" s="202" t="str">
        <f t="shared" si="41"/>
        <v>*</v>
      </c>
      <c r="V116" s="202" t="str">
        <f t="shared" si="42"/>
        <v>*</v>
      </c>
      <c r="W116" s="202" t="str">
        <f t="shared" si="43"/>
        <v>*</v>
      </c>
      <c r="X116" s="202" t="str">
        <f t="shared" si="44"/>
        <v>*</v>
      </c>
    </row>
    <row r="117" spans="1:24" ht="15.75">
      <c r="A117" s="196" t="str">
        <f t="shared" si="31"/>
        <v>*</v>
      </c>
      <c r="B117" s="196" t="str">
        <f t="shared" si="32"/>
        <v>*</v>
      </c>
      <c r="C117" s="196" t="str">
        <f t="shared" si="33"/>
        <v>*</v>
      </c>
      <c r="D117" s="196"/>
      <c r="E117" s="4" t="s">
        <v>41</v>
      </c>
      <c r="F117">
        <v>49.30469453196121</v>
      </c>
      <c r="G117" s="199">
        <f t="shared" si="34"/>
        <v>0.49304694531961213</v>
      </c>
      <c r="H117" s="21">
        <f t="shared" si="35"/>
        <v>0.49995165269314945</v>
      </c>
      <c r="I117" s="227">
        <v>1.2323033021831227</v>
      </c>
      <c r="J117" s="171">
        <v>15681</v>
      </c>
      <c r="K117">
        <f t="shared" si="36"/>
        <v>0.0049199279549394905</v>
      </c>
      <c r="L117" s="45"/>
      <c r="M117">
        <v>52.655532784875916</v>
      </c>
      <c r="N117" s="199">
        <f t="shared" si="37"/>
        <v>0.5265553278487591</v>
      </c>
      <c r="O117" s="21">
        <f t="shared" si="38"/>
        <v>0.49929431657374684</v>
      </c>
      <c r="P117" s="227">
        <v>1.259842571694971</v>
      </c>
      <c r="Q117" s="171">
        <v>4991</v>
      </c>
      <c r="R117">
        <f t="shared" si="39"/>
        <v>0.008903876288714044</v>
      </c>
      <c r="T117">
        <f t="shared" si="40"/>
        <v>-3.2939377213536605</v>
      </c>
      <c r="U117" s="202" t="str">
        <f t="shared" si="41"/>
        <v>*</v>
      </c>
      <c r="V117" s="202" t="str">
        <f t="shared" si="42"/>
        <v>*</v>
      </c>
      <c r="W117" s="202" t="str">
        <f t="shared" si="43"/>
        <v>*</v>
      </c>
      <c r="X117" s="202" t="str">
        <f t="shared" si="44"/>
        <v>*</v>
      </c>
    </row>
    <row r="118" spans="1:24" ht="15.75">
      <c r="A118" s="196" t="e">
        <f t="shared" si="31"/>
        <v>#DIV/0!</v>
      </c>
      <c r="B118" s="196" t="e">
        <f t="shared" si="32"/>
        <v>#DIV/0!</v>
      </c>
      <c r="C118" s="196" t="e">
        <f t="shared" si="33"/>
        <v>#DIV/0!</v>
      </c>
      <c r="D118" s="196"/>
      <c r="E118" s="4"/>
      <c r="F118" s="217"/>
      <c r="G118" s="199">
        <f t="shared" si="34"/>
        <v>0</v>
      </c>
      <c r="H118" s="21">
        <f t="shared" si="35"/>
        <v>0</v>
      </c>
      <c r="I118" s="227">
        <v>1.2323033021831227</v>
      </c>
      <c r="J118" s="207"/>
      <c r="K118" t="e">
        <f t="shared" si="36"/>
        <v>#DIV/0!</v>
      </c>
      <c r="L118" s="45"/>
      <c r="M118" s="217"/>
      <c r="N118" s="199">
        <f t="shared" si="37"/>
        <v>0</v>
      </c>
      <c r="O118" s="21">
        <f t="shared" si="38"/>
        <v>0</v>
      </c>
      <c r="P118" s="227">
        <v>1.259842571694971</v>
      </c>
      <c r="Q118" s="207"/>
      <c r="R118" t="e">
        <f t="shared" si="39"/>
        <v>#DIV/0!</v>
      </c>
      <c r="T118" t="e">
        <f t="shared" si="40"/>
        <v>#DIV/0!</v>
      </c>
      <c r="U118" s="202" t="e">
        <f t="shared" si="41"/>
        <v>#DIV/0!</v>
      </c>
      <c r="V118" s="202" t="e">
        <f t="shared" si="42"/>
        <v>#DIV/0!</v>
      </c>
      <c r="W118" s="202" t="e">
        <f t="shared" si="43"/>
        <v>#DIV/0!</v>
      </c>
      <c r="X118" s="202" t="e">
        <f t="shared" si="44"/>
        <v>#DIV/0!</v>
      </c>
    </row>
    <row r="119" spans="1:24" ht="16.5" thickBot="1">
      <c r="A119" s="196" t="e">
        <f t="shared" si="31"/>
        <v>#DIV/0!</v>
      </c>
      <c r="B119" s="196" t="e">
        <f t="shared" si="32"/>
        <v>#DIV/0!</v>
      </c>
      <c r="C119" s="196" t="e">
        <f t="shared" si="33"/>
        <v>#DIV/0!</v>
      </c>
      <c r="D119" s="196"/>
      <c r="E119" s="5" t="s">
        <v>6</v>
      </c>
      <c r="F119" s="217"/>
      <c r="G119" s="199">
        <f t="shared" si="34"/>
        <v>0</v>
      </c>
      <c r="H119" s="21">
        <f t="shared" si="35"/>
        <v>0</v>
      </c>
      <c r="I119" s="227">
        <v>1.2323033021831227</v>
      </c>
      <c r="J119" s="207"/>
      <c r="K119" t="e">
        <f t="shared" si="36"/>
        <v>#DIV/0!</v>
      </c>
      <c r="L119" s="45"/>
      <c r="M119" s="217"/>
      <c r="N119" s="199">
        <f t="shared" si="37"/>
        <v>0</v>
      </c>
      <c r="O119" s="21">
        <f t="shared" si="38"/>
        <v>0</v>
      </c>
      <c r="P119" s="227">
        <v>1.259842571694971</v>
      </c>
      <c r="Q119" s="207"/>
      <c r="R119" t="e">
        <f t="shared" si="39"/>
        <v>#DIV/0!</v>
      </c>
      <c r="T119" t="e">
        <f t="shared" si="40"/>
        <v>#DIV/0!</v>
      </c>
      <c r="U119" s="202" t="e">
        <f t="shared" si="41"/>
        <v>#DIV/0!</v>
      </c>
      <c r="V119" s="202" t="e">
        <f t="shared" si="42"/>
        <v>#DIV/0!</v>
      </c>
      <c r="W119" s="202" t="e">
        <f t="shared" si="43"/>
        <v>#DIV/0!</v>
      </c>
      <c r="X119" s="202" t="e">
        <f t="shared" si="44"/>
        <v>#DIV/0!</v>
      </c>
    </row>
    <row r="120" spans="1:24" ht="15.75">
      <c r="A120" s="196" t="str">
        <f t="shared" si="31"/>
        <v>*</v>
      </c>
      <c r="B120" s="196" t="str">
        <f t="shared" si="32"/>
        <v>*</v>
      </c>
      <c r="C120" s="196" t="str">
        <f t="shared" si="33"/>
        <v>*</v>
      </c>
      <c r="D120" s="196"/>
      <c r="E120" s="4" t="s">
        <v>42</v>
      </c>
      <c r="F120">
        <v>43.1912868121111</v>
      </c>
      <c r="G120" s="199">
        <f aca="true" t="shared" si="45" ref="G120:G138">F120/100</f>
        <v>0.431912868121111</v>
      </c>
      <c r="H120" s="21">
        <f aca="true" t="shared" si="46" ref="H120:H138">SQRT((1-G120)*(G120))</f>
        <v>0.4953424496976882</v>
      </c>
      <c r="I120" s="227">
        <v>1.2323033021831227</v>
      </c>
      <c r="J120" s="160">
        <v>19429</v>
      </c>
      <c r="K120">
        <f t="shared" si="36"/>
        <v>0.004379231820117427</v>
      </c>
      <c r="L120" s="45"/>
      <c r="M120">
        <v>46.17271579176126</v>
      </c>
      <c r="N120" s="199">
        <f t="shared" si="37"/>
        <v>0.46172715791761265</v>
      </c>
      <c r="O120" s="21">
        <f t="shared" si="38"/>
        <v>0.4985330375801955</v>
      </c>
      <c r="P120" s="227">
        <v>1.259842571694971</v>
      </c>
      <c r="Q120" s="160">
        <v>6254</v>
      </c>
      <c r="R120">
        <f t="shared" si="39"/>
        <v>0.007942025648955752</v>
      </c>
      <c r="T120">
        <f t="shared" si="40"/>
        <v>-3.287361209715562</v>
      </c>
      <c r="U120" s="202" t="str">
        <f t="shared" si="41"/>
        <v>*</v>
      </c>
      <c r="V120" s="202" t="str">
        <f t="shared" si="42"/>
        <v>*</v>
      </c>
      <c r="W120" s="202" t="str">
        <f t="shared" si="43"/>
        <v>*</v>
      </c>
      <c r="X120" s="202" t="str">
        <f t="shared" si="44"/>
        <v>*</v>
      </c>
    </row>
    <row r="121" spans="1:24" ht="15.75">
      <c r="A121" s="196" t="str">
        <f t="shared" si="31"/>
        <v>*</v>
      </c>
      <c r="B121" s="196" t="str">
        <f t="shared" si="32"/>
        <v>*</v>
      </c>
      <c r="C121" s="196">
        <f t="shared" si="33"/>
      </c>
      <c r="D121" s="196"/>
      <c r="E121" s="4" t="s">
        <v>43</v>
      </c>
      <c r="F121">
        <v>27.151265825269277</v>
      </c>
      <c r="G121" s="199">
        <f t="shared" si="45"/>
        <v>0.2715126582526928</v>
      </c>
      <c r="H121" s="21">
        <f t="shared" si="46"/>
        <v>0.444739850543269</v>
      </c>
      <c r="I121" s="227">
        <v>1.2323033021831227</v>
      </c>
      <c r="J121" s="171">
        <v>5444</v>
      </c>
      <c r="K121">
        <f t="shared" si="36"/>
        <v>0.007427875225282594</v>
      </c>
      <c r="L121" s="45"/>
      <c r="M121">
        <v>30.284959587959946</v>
      </c>
      <c r="N121" s="199">
        <f t="shared" si="37"/>
        <v>0.3028495958795995</v>
      </c>
      <c r="O121" s="21">
        <f t="shared" si="38"/>
        <v>0.45949071607069797</v>
      </c>
      <c r="P121" s="227">
        <v>1.259842571694971</v>
      </c>
      <c r="Q121" s="171">
        <v>1650</v>
      </c>
      <c r="R121">
        <f t="shared" si="39"/>
        <v>0.014251187317729373</v>
      </c>
      <c r="T121">
        <f t="shared" si="40"/>
        <v>-1.9499337179367136</v>
      </c>
      <c r="U121" s="202" t="str">
        <f t="shared" si="41"/>
        <v>*</v>
      </c>
      <c r="V121" s="202" t="str">
        <f t="shared" si="42"/>
        <v>*</v>
      </c>
      <c r="W121" s="202">
        <f t="shared" si="43"/>
      </c>
      <c r="X121" s="202">
        <f t="shared" si="44"/>
      </c>
    </row>
    <row r="122" spans="1:24" ht="15.75">
      <c r="A122" s="196" t="str">
        <f t="shared" si="31"/>
        <v>*</v>
      </c>
      <c r="B122" s="196">
        <f t="shared" si="32"/>
      </c>
      <c r="C122" s="196">
        <f t="shared" si="33"/>
      </c>
      <c r="D122" s="196"/>
      <c r="E122" s="4" t="s">
        <v>44</v>
      </c>
      <c r="F122">
        <v>47.94426348865726</v>
      </c>
      <c r="G122" s="199">
        <f t="shared" si="45"/>
        <v>0.4794426348865726</v>
      </c>
      <c r="H122" s="21">
        <f t="shared" si="46"/>
        <v>0.4995772159932769</v>
      </c>
      <c r="I122" s="227">
        <v>1.2323033021831227</v>
      </c>
      <c r="J122" s="171">
        <v>3196</v>
      </c>
      <c r="K122">
        <f t="shared" si="36"/>
        <v>0.010889723440808031</v>
      </c>
      <c r="L122" s="45"/>
      <c r="M122">
        <v>50.9427662984018</v>
      </c>
      <c r="N122" s="199">
        <f t="shared" si="37"/>
        <v>0.509427662984018</v>
      </c>
      <c r="O122" s="21">
        <f t="shared" si="38"/>
        <v>0.49991111126945337</v>
      </c>
      <c r="P122" s="227">
        <v>1.259842571694971</v>
      </c>
      <c r="Q122" s="171">
        <v>1520</v>
      </c>
      <c r="R122">
        <f t="shared" si="39"/>
        <v>0.016154267694588956</v>
      </c>
      <c r="T122">
        <f t="shared" si="40"/>
        <v>-1.539118286805154</v>
      </c>
      <c r="U122" s="202" t="str">
        <f t="shared" si="41"/>
        <v>*</v>
      </c>
      <c r="V122" s="202">
        <f t="shared" si="42"/>
      </c>
      <c r="W122" s="202">
        <f t="shared" si="43"/>
      </c>
      <c r="X122" s="202">
        <f t="shared" si="44"/>
      </c>
    </row>
    <row r="123" spans="1:24" ht="15.75">
      <c r="A123" s="196" t="e">
        <f t="shared" si="31"/>
        <v>#DIV/0!</v>
      </c>
      <c r="B123" s="196" t="e">
        <f t="shared" si="32"/>
        <v>#DIV/0!</v>
      </c>
      <c r="C123" s="196" t="e">
        <f t="shared" si="33"/>
        <v>#DIV/0!</v>
      </c>
      <c r="D123" s="196"/>
      <c r="E123" s="4"/>
      <c r="F123" s="217"/>
      <c r="G123" s="199">
        <f t="shared" si="45"/>
        <v>0</v>
      </c>
      <c r="H123" s="21">
        <f t="shared" si="46"/>
        <v>0</v>
      </c>
      <c r="I123" s="206"/>
      <c r="J123" s="207"/>
      <c r="K123" t="e">
        <f t="shared" si="36"/>
        <v>#DIV/0!</v>
      </c>
      <c r="L123" s="45"/>
      <c r="M123" s="217"/>
      <c r="N123" s="199">
        <f t="shared" si="37"/>
        <v>0</v>
      </c>
      <c r="O123" s="21">
        <f t="shared" si="38"/>
        <v>0</v>
      </c>
      <c r="P123" s="206"/>
      <c r="Q123" s="207"/>
      <c r="R123" t="e">
        <f t="shared" si="39"/>
        <v>#DIV/0!</v>
      </c>
      <c r="T123" t="e">
        <f t="shared" si="40"/>
        <v>#DIV/0!</v>
      </c>
      <c r="U123" s="202" t="e">
        <f t="shared" si="41"/>
        <v>#DIV/0!</v>
      </c>
      <c r="V123" s="202" t="e">
        <f t="shared" si="42"/>
        <v>#DIV/0!</v>
      </c>
      <c r="W123" s="202" t="e">
        <f t="shared" si="43"/>
        <v>#DIV/0!</v>
      </c>
      <c r="X123" s="202" t="e">
        <f t="shared" si="44"/>
        <v>#DIV/0!</v>
      </c>
    </row>
    <row r="124" spans="1:24" ht="15.75">
      <c r="A124" s="196" t="e">
        <f t="shared" si="31"/>
        <v>#DIV/0!</v>
      </c>
      <c r="B124" s="196" t="e">
        <f t="shared" si="32"/>
        <v>#DIV/0!</v>
      </c>
      <c r="C124" s="196" t="e">
        <f t="shared" si="33"/>
        <v>#DIV/0!</v>
      </c>
      <c r="D124" s="196"/>
      <c r="E124" s="5" t="s">
        <v>7</v>
      </c>
      <c r="F124" s="205"/>
      <c r="G124" s="199">
        <f t="shared" si="45"/>
        <v>0</v>
      </c>
      <c r="H124" s="21">
        <f t="shared" si="46"/>
        <v>0</v>
      </c>
      <c r="I124" s="206"/>
      <c r="J124" s="207"/>
      <c r="K124" t="e">
        <f t="shared" si="36"/>
        <v>#DIV/0!</v>
      </c>
      <c r="L124" s="45"/>
      <c r="M124" s="205"/>
      <c r="N124" s="199">
        <f t="shared" si="37"/>
        <v>0</v>
      </c>
      <c r="O124" s="21">
        <f t="shared" si="38"/>
        <v>0</v>
      </c>
      <c r="P124" s="206"/>
      <c r="Q124" s="207"/>
      <c r="R124" t="e">
        <f t="shared" si="39"/>
        <v>#DIV/0!</v>
      </c>
      <c r="T124" t="e">
        <f t="shared" si="40"/>
        <v>#DIV/0!</v>
      </c>
      <c r="U124" s="202" t="e">
        <f t="shared" si="41"/>
        <v>#DIV/0!</v>
      </c>
      <c r="V124" s="202" t="e">
        <f t="shared" si="42"/>
        <v>#DIV/0!</v>
      </c>
      <c r="W124" s="202" t="e">
        <f t="shared" si="43"/>
        <v>#DIV/0!</v>
      </c>
      <c r="X124" s="202" t="e">
        <f t="shared" si="44"/>
        <v>#DIV/0!</v>
      </c>
    </row>
    <row r="125" spans="1:24" ht="15.75">
      <c r="A125" s="196" t="str">
        <f t="shared" si="31"/>
        <v>*</v>
      </c>
      <c r="B125" s="196" t="str">
        <f t="shared" si="32"/>
        <v>*</v>
      </c>
      <c r="C125" s="196" t="str">
        <f t="shared" si="33"/>
        <v>*</v>
      </c>
      <c r="D125" s="196"/>
      <c r="E125" s="4" t="s">
        <v>45</v>
      </c>
      <c r="F125">
        <v>41.37804703822542</v>
      </c>
      <c r="G125" s="199">
        <f t="shared" si="45"/>
        <v>0.4137804703822542</v>
      </c>
      <c r="H125" s="21">
        <f t="shared" si="46"/>
        <v>0.49251009402091916</v>
      </c>
      <c r="I125" s="172">
        <v>1.30267</v>
      </c>
      <c r="J125" s="171">
        <v>23996</v>
      </c>
      <c r="K125">
        <f t="shared" si="36"/>
        <v>0.004141714140949366</v>
      </c>
      <c r="L125" s="45"/>
      <c r="M125">
        <v>44.713580082968384</v>
      </c>
      <c r="N125" s="199">
        <f t="shared" si="37"/>
        <v>0.44713580082968385</v>
      </c>
      <c r="O125" s="21">
        <f t="shared" si="38"/>
        <v>0.49719752256631483</v>
      </c>
      <c r="P125" s="172">
        <v>1.2665182858860278</v>
      </c>
      <c r="Q125" s="171">
        <v>8629</v>
      </c>
      <c r="R125">
        <f t="shared" si="39"/>
        <v>0.0067789149622572865</v>
      </c>
      <c r="T125">
        <f t="shared" si="40"/>
        <v>-4.198796381665559</v>
      </c>
      <c r="U125" s="202" t="str">
        <f t="shared" si="41"/>
        <v>*</v>
      </c>
      <c r="V125" s="202" t="str">
        <f t="shared" si="42"/>
        <v>*</v>
      </c>
      <c r="W125" s="202" t="str">
        <f t="shared" si="43"/>
        <v>*</v>
      </c>
      <c r="X125" s="202" t="str">
        <f t="shared" si="44"/>
        <v>*</v>
      </c>
    </row>
    <row r="126" spans="1:24" ht="15.75">
      <c r="A126" s="196" t="str">
        <f t="shared" si="31"/>
        <v>*</v>
      </c>
      <c r="B126" s="196" t="str">
        <f t="shared" si="32"/>
        <v>*</v>
      </c>
      <c r="C126" s="196">
        <f t="shared" si="33"/>
      </c>
      <c r="D126" s="196"/>
      <c r="E126" s="4" t="s">
        <v>46</v>
      </c>
      <c r="F126">
        <v>39.53286486809094</v>
      </c>
      <c r="G126" s="199">
        <f t="shared" si="45"/>
        <v>0.3953286486809094</v>
      </c>
      <c r="H126" s="21">
        <f t="shared" si="46"/>
        <v>0.48892116768762994</v>
      </c>
      <c r="I126" s="172">
        <v>1.22971</v>
      </c>
      <c r="J126" s="171">
        <v>4047</v>
      </c>
      <c r="K126">
        <f t="shared" si="36"/>
        <v>0.009450938625247231</v>
      </c>
      <c r="L126" s="45"/>
      <c r="M126">
        <v>44.55825106859353</v>
      </c>
      <c r="N126" s="199">
        <f t="shared" si="37"/>
        <v>0.4455825106859353</v>
      </c>
      <c r="O126" s="21">
        <f t="shared" si="38"/>
        <v>0.49702991545454656</v>
      </c>
      <c r="P126" s="172">
        <v>1.5937059209129438</v>
      </c>
      <c r="Q126" s="171">
        <v>790</v>
      </c>
      <c r="R126">
        <f t="shared" si="39"/>
        <v>0.028182347751649264</v>
      </c>
      <c r="T126">
        <f t="shared" si="40"/>
        <v>-1.6906363375883944</v>
      </c>
      <c r="U126" s="202" t="str">
        <f t="shared" si="41"/>
        <v>*</v>
      </c>
      <c r="V126" s="202" t="str">
        <f t="shared" si="42"/>
        <v>*</v>
      </c>
      <c r="W126" s="202">
        <f t="shared" si="43"/>
      </c>
      <c r="X126" s="202">
        <f t="shared" si="44"/>
      </c>
    </row>
    <row r="127" spans="1:24" ht="15.75">
      <c r="A127" s="196" t="e">
        <f t="shared" si="31"/>
        <v>#DIV/0!</v>
      </c>
      <c r="B127" s="196" t="e">
        <f t="shared" si="32"/>
        <v>#DIV/0!</v>
      </c>
      <c r="C127" s="196" t="e">
        <f t="shared" si="33"/>
        <v>#DIV/0!</v>
      </c>
      <c r="D127" s="196"/>
      <c r="E127" s="4"/>
      <c r="F127" s="217"/>
      <c r="G127" s="199">
        <f t="shared" si="45"/>
        <v>0</v>
      </c>
      <c r="H127" s="21">
        <f t="shared" si="46"/>
        <v>0</v>
      </c>
      <c r="I127" s="206"/>
      <c r="J127" s="207"/>
      <c r="K127" t="e">
        <f t="shared" si="36"/>
        <v>#DIV/0!</v>
      </c>
      <c r="L127" s="45"/>
      <c r="M127" s="217"/>
      <c r="N127" s="199">
        <f t="shared" si="37"/>
        <v>0</v>
      </c>
      <c r="O127" s="21">
        <f t="shared" si="38"/>
        <v>0</v>
      </c>
      <c r="P127" s="206"/>
      <c r="Q127" s="207"/>
      <c r="R127" t="e">
        <f t="shared" si="39"/>
        <v>#DIV/0!</v>
      </c>
      <c r="T127" t="e">
        <f t="shared" si="40"/>
        <v>#DIV/0!</v>
      </c>
      <c r="U127" s="202" t="e">
        <f t="shared" si="41"/>
        <v>#DIV/0!</v>
      </c>
      <c r="V127" s="202" t="e">
        <f t="shared" si="42"/>
        <v>#DIV/0!</v>
      </c>
      <c r="W127" s="202" t="e">
        <f t="shared" si="43"/>
        <v>#DIV/0!</v>
      </c>
      <c r="X127" s="202" t="e">
        <f t="shared" si="44"/>
        <v>#DIV/0!</v>
      </c>
    </row>
    <row r="128" spans="1:24" ht="16.5" thickBot="1">
      <c r="A128" s="196" t="e">
        <f t="shared" si="31"/>
        <v>#DIV/0!</v>
      </c>
      <c r="B128" s="196" t="e">
        <f t="shared" si="32"/>
        <v>#DIV/0!</v>
      </c>
      <c r="C128" s="196" t="e">
        <f t="shared" si="33"/>
        <v>#DIV/0!</v>
      </c>
      <c r="D128" s="196"/>
      <c r="E128" s="5" t="s">
        <v>8</v>
      </c>
      <c r="F128" s="217"/>
      <c r="G128" s="199">
        <f t="shared" si="45"/>
        <v>0</v>
      </c>
      <c r="H128" s="21">
        <f t="shared" si="46"/>
        <v>0</v>
      </c>
      <c r="I128" s="206"/>
      <c r="J128" s="207"/>
      <c r="K128" t="e">
        <f t="shared" si="36"/>
        <v>#DIV/0!</v>
      </c>
      <c r="L128" s="45"/>
      <c r="M128" s="217"/>
      <c r="N128" s="199">
        <f t="shared" si="37"/>
        <v>0</v>
      </c>
      <c r="O128" s="21">
        <f t="shared" si="38"/>
        <v>0</v>
      </c>
      <c r="P128" s="206"/>
      <c r="Q128" s="207"/>
      <c r="R128" t="e">
        <f t="shared" si="39"/>
        <v>#DIV/0!</v>
      </c>
      <c r="T128" t="e">
        <f t="shared" si="40"/>
        <v>#DIV/0!</v>
      </c>
      <c r="U128" s="202" t="e">
        <f t="shared" si="41"/>
        <v>#DIV/0!</v>
      </c>
      <c r="V128" s="202" t="e">
        <f t="shared" si="42"/>
        <v>#DIV/0!</v>
      </c>
      <c r="W128" s="202" t="e">
        <f t="shared" si="43"/>
        <v>#DIV/0!</v>
      </c>
      <c r="X128" s="202" t="e">
        <f t="shared" si="44"/>
        <v>#DIV/0!</v>
      </c>
    </row>
    <row r="129" spans="1:24" ht="15.75">
      <c r="A129" s="196" t="str">
        <f t="shared" si="31"/>
        <v>*</v>
      </c>
      <c r="B129" s="196" t="str">
        <f t="shared" si="32"/>
        <v>*</v>
      </c>
      <c r="C129" s="196" t="str">
        <f t="shared" si="33"/>
        <v>*</v>
      </c>
      <c r="D129" s="196"/>
      <c r="E129" s="4" t="s">
        <v>47</v>
      </c>
      <c r="F129">
        <v>47.16989356250478</v>
      </c>
      <c r="G129" s="199">
        <f t="shared" si="45"/>
        <v>0.47169893562504783</v>
      </c>
      <c r="H129" s="21">
        <f t="shared" si="46"/>
        <v>0.4991984072042346</v>
      </c>
      <c r="I129" s="227">
        <v>1.2323033021831227</v>
      </c>
      <c r="J129" s="160">
        <v>4285</v>
      </c>
      <c r="K129">
        <f t="shared" si="36"/>
        <v>0.009397566121330346</v>
      </c>
      <c r="L129" s="45"/>
      <c r="M129">
        <v>51.35547894793079</v>
      </c>
      <c r="N129" s="199">
        <f t="shared" si="37"/>
        <v>0.5135547894793079</v>
      </c>
      <c r="O129" s="21">
        <f t="shared" si="38"/>
        <v>0.4998162339121966</v>
      </c>
      <c r="P129" s="172">
        <v>1.259842571694971</v>
      </c>
      <c r="Q129" s="160">
        <v>2591</v>
      </c>
      <c r="R129">
        <f t="shared" si="39"/>
        <v>0.012370661714514274</v>
      </c>
      <c r="T129">
        <f t="shared" si="40"/>
        <v>-2.6942307305338606</v>
      </c>
      <c r="U129" s="202" t="str">
        <f t="shared" si="41"/>
        <v>*</v>
      </c>
      <c r="V129" s="202" t="str">
        <f t="shared" si="42"/>
        <v>*</v>
      </c>
      <c r="W129" s="202" t="str">
        <f t="shared" si="43"/>
        <v>*</v>
      </c>
      <c r="X129" s="202" t="str">
        <f t="shared" si="44"/>
        <v>*</v>
      </c>
    </row>
    <row r="130" spans="1:24" ht="15.75">
      <c r="A130" s="196" t="str">
        <f t="shared" si="31"/>
        <v>*</v>
      </c>
      <c r="B130" s="196" t="str">
        <f t="shared" si="32"/>
        <v>*</v>
      </c>
      <c r="C130" s="196" t="str">
        <f t="shared" si="33"/>
        <v>*</v>
      </c>
      <c r="D130" s="196"/>
      <c r="E130" s="4" t="s">
        <v>48</v>
      </c>
      <c r="F130">
        <v>38.74827454979808</v>
      </c>
      <c r="G130" s="199">
        <f t="shared" si="45"/>
        <v>0.38748274549798084</v>
      </c>
      <c r="H130" s="21">
        <f t="shared" si="46"/>
        <v>0.48717539699714707</v>
      </c>
      <c r="I130" s="227">
        <v>1.2323033021831227</v>
      </c>
      <c r="J130" s="171">
        <v>15110</v>
      </c>
      <c r="K130">
        <f t="shared" si="36"/>
        <v>0.004883944587005536</v>
      </c>
      <c r="L130" s="45"/>
      <c r="M130">
        <v>41.4617341925454</v>
      </c>
      <c r="N130" s="199">
        <f t="shared" si="37"/>
        <v>0.414617341925454</v>
      </c>
      <c r="O130" s="21">
        <f t="shared" si="38"/>
        <v>0.49265586538691</v>
      </c>
      <c r="P130" s="172">
        <v>1.259842571694971</v>
      </c>
      <c r="Q130" s="171">
        <v>6266</v>
      </c>
      <c r="R130">
        <f t="shared" si="39"/>
        <v>0.007840878822513877</v>
      </c>
      <c r="T130">
        <f t="shared" si="40"/>
        <v>-2.937424092206811</v>
      </c>
      <c r="U130" s="202" t="str">
        <f t="shared" si="41"/>
        <v>*</v>
      </c>
      <c r="V130" s="202" t="str">
        <f t="shared" si="42"/>
        <v>*</v>
      </c>
      <c r="W130" s="202" t="str">
        <f t="shared" si="43"/>
        <v>*</v>
      </c>
      <c r="X130" s="202" t="str">
        <f t="shared" si="44"/>
        <v>*</v>
      </c>
    </row>
    <row r="131" spans="1:24" ht="15.75">
      <c r="A131" s="196">
        <f t="shared" si="31"/>
      </c>
      <c r="B131" s="196">
        <f t="shared" si="32"/>
      </c>
      <c r="C131" s="196">
        <f t="shared" si="33"/>
      </c>
      <c r="D131" s="196"/>
      <c r="E131" s="4" t="s">
        <v>49</v>
      </c>
      <c r="F131">
        <v>39.43666206845619</v>
      </c>
      <c r="G131" s="199">
        <f t="shared" si="45"/>
        <v>0.39436662068456185</v>
      </c>
      <c r="H131" s="21">
        <f t="shared" si="46"/>
        <v>0.48871422035214074</v>
      </c>
      <c r="I131" s="227">
        <v>1.2323033021831227</v>
      </c>
      <c r="J131" s="171">
        <v>1628</v>
      </c>
      <c r="K131">
        <f t="shared" si="36"/>
        <v>0.014926067045325364</v>
      </c>
      <c r="L131" s="45"/>
      <c r="M131">
        <v>42.84583881459868</v>
      </c>
      <c r="N131" s="199">
        <f t="shared" si="37"/>
        <v>0.4284583881459868</v>
      </c>
      <c r="O131" s="21">
        <f t="shared" si="38"/>
        <v>0.49485533014541705</v>
      </c>
      <c r="P131" s="172">
        <v>1.259842571694971</v>
      </c>
      <c r="Q131" s="171">
        <v>451</v>
      </c>
      <c r="R131">
        <f t="shared" si="39"/>
        <v>0.029356634188722086</v>
      </c>
      <c r="T131">
        <f t="shared" si="40"/>
        <v>-1.0351775095659814</v>
      </c>
      <c r="U131" s="202">
        <f t="shared" si="41"/>
      </c>
      <c r="V131" s="202">
        <f t="shared" si="42"/>
      </c>
      <c r="W131" s="202">
        <f t="shared" si="43"/>
      </c>
      <c r="X131" s="202">
        <f t="shared" si="44"/>
      </c>
    </row>
    <row r="132" spans="1:24" ht="15.75">
      <c r="A132" s="196" t="e">
        <f t="shared" si="31"/>
        <v>#DIV/0!</v>
      </c>
      <c r="B132" s="196" t="e">
        <f t="shared" si="32"/>
        <v>#DIV/0!</v>
      </c>
      <c r="C132" s="196" t="e">
        <f t="shared" si="33"/>
        <v>#DIV/0!</v>
      </c>
      <c r="D132" s="196"/>
      <c r="E132" s="4"/>
      <c r="F132" s="217"/>
      <c r="G132" s="199">
        <f t="shared" si="45"/>
        <v>0</v>
      </c>
      <c r="H132" s="21">
        <f t="shared" si="46"/>
        <v>0</v>
      </c>
      <c r="I132" s="206"/>
      <c r="J132" s="207"/>
      <c r="K132" t="e">
        <f t="shared" si="36"/>
        <v>#DIV/0!</v>
      </c>
      <c r="L132" s="45"/>
      <c r="M132" s="217"/>
      <c r="N132" s="199">
        <f t="shared" si="37"/>
        <v>0</v>
      </c>
      <c r="O132" s="21">
        <f t="shared" si="38"/>
        <v>0</v>
      </c>
      <c r="P132" s="206"/>
      <c r="Q132" s="207"/>
      <c r="R132" t="e">
        <f t="shared" si="39"/>
        <v>#DIV/0!</v>
      </c>
      <c r="T132" t="e">
        <f t="shared" si="40"/>
        <v>#DIV/0!</v>
      </c>
      <c r="U132" s="202" t="e">
        <f t="shared" si="41"/>
        <v>#DIV/0!</v>
      </c>
      <c r="V132" s="202" t="e">
        <f t="shared" si="42"/>
        <v>#DIV/0!</v>
      </c>
      <c r="W132" s="202" t="e">
        <f t="shared" si="43"/>
        <v>#DIV/0!</v>
      </c>
      <c r="X132" s="202" t="e">
        <f t="shared" si="44"/>
        <v>#DIV/0!</v>
      </c>
    </row>
    <row r="133" spans="1:24" ht="16.5" thickBot="1">
      <c r="A133" s="196" t="e">
        <f t="shared" si="31"/>
        <v>#DIV/0!</v>
      </c>
      <c r="B133" s="196" t="e">
        <f t="shared" si="32"/>
        <v>#DIV/0!</v>
      </c>
      <c r="C133" s="196" t="e">
        <f t="shared" si="33"/>
        <v>#DIV/0!</v>
      </c>
      <c r="D133" s="196"/>
      <c r="E133" s="5" t="s">
        <v>50</v>
      </c>
      <c r="F133" s="205"/>
      <c r="G133" s="199">
        <f t="shared" si="45"/>
        <v>0</v>
      </c>
      <c r="H133" s="21">
        <f t="shared" si="46"/>
        <v>0</v>
      </c>
      <c r="I133" s="206"/>
      <c r="J133" s="207"/>
      <c r="K133" t="e">
        <f t="shared" si="36"/>
        <v>#DIV/0!</v>
      </c>
      <c r="L133" s="45"/>
      <c r="M133" s="205"/>
      <c r="N133" s="199">
        <f t="shared" si="37"/>
        <v>0</v>
      </c>
      <c r="O133" s="21">
        <f t="shared" si="38"/>
        <v>0</v>
      </c>
      <c r="P133" s="206"/>
      <c r="Q133" s="207"/>
      <c r="R133" t="e">
        <f t="shared" si="39"/>
        <v>#DIV/0!</v>
      </c>
      <c r="T133" t="e">
        <f t="shared" si="40"/>
        <v>#DIV/0!</v>
      </c>
      <c r="U133" s="202" t="e">
        <f t="shared" si="41"/>
        <v>#DIV/0!</v>
      </c>
      <c r="V133" s="202" t="e">
        <f t="shared" si="42"/>
        <v>#DIV/0!</v>
      </c>
      <c r="W133" s="202" t="e">
        <f t="shared" si="43"/>
        <v>#DIV/0!</v>
      </c>
      <c r="X133" s="202" t="e">
        <f t="shared" si="44"/>
        <v>#DIV/0!</v>
      </c>
    </row>
    <row r="134" spans="1:24" ht="15.75">
      <c r="A134" s="196" t="str">
        <f t="shared" si="31"/>
        <v>*</v>
      </c>
      <c r="B134" s="196" t="str">
        <f t="shared" si="32"/>
        <v>*</v>
      </c>
      <c r="C134" s="196" t="str">
        <f t="shared" si="33"/>
        <v>*</v>
      </c>
      <c r="D134" s="196"/>
      <c r="E134" s="4" t="s">
        <v>52</v>
      </c>
      <c r="F134">
        <v>47.772191032942764</v>
      </c>
      <c r="G134" s="199">
        <f t="shared" si="45"/>
        <v>0.4777219103294276</v>
      </c>
      <c r="H134" s="21">
        <f t="shared" si="46"/>
        <v>0.4995034401489442</v>
      </c>
      <c r="I134" s="172">
        <v>1.30267</v>
      </c>
      <c r="J134" s="160">
        <v>19120</v>
      </c>
      <c r="K134">
        <f t="shared" si="36"/>
        <v>0.004705751087442035</v>
      </c>
      <c r="L134" s="45"/>
      <c r="M134">
        <v>51.426867743322866</v>
      </c>
      <c r="N134" s="199">
        <f t="shared" si="37"/>
        <v>0.5142686774332287</v>
      </c>
      <c r="O134" s="21">
        <f t="shared" si="38"/>
        <v>0.499796363376432</v>
      </c>
      <c r="P134" s="172">
        <v>1.3210442633501542</v>
      </c>
      <c r="Q134" s="160">
        <v>6103</v>
      </c>
      <c r="R134">
        <f t="shared" si="39"/>
        <v>0.00845159692211987</v>
      </c>
      <c r="T134">
        <f t="shared" si="40"/>
        <v>-3.778090303064796</v>
      </c>
      <c r="U134" s="202" t="str">
        <f t="shared" si="41"/>
        <v>*</v>
      </c>
      <c r="V134" s="202" t="str">
        <f t="shared" si="42"/>
        <v>*</v>
      </c>
      <c r="W134" s="202" t="str">
        <f t="shared" si="43"/>
        <v>*</v>
      </c>
      <c r="X134" s="202" t="str">
        <f t="shared" si="44"/>
        <v>*</v>
      </c>
    </row>
    <row r="135" spans="1:24" ht="15.75">
      <c r="A135" s="196" t="str">
        <f t="shared" si="31"/>
        <v>*</v>
      </c>
      <c r="B135" s="196" t="str">
        <f t="shared" si="32"/>
        <v>*</v>
      </c>
      <c r="C135" s="196" t="str">
        <f t="shared" si="33"/>
        <v>*</v>
      </c>
      <c r="D135" s="196"/>
      <c r="E135" s="4" t="s">
        <v>51</v>
      </c>
      <c r="F135">
        <v>25.058228685847272</v>
      </c>
      <c r="G135" s="199">
        <f t="shared" si="45"/>
        <v>0.2505822868584727</v>
      </c>
      <c r="H135" s="21">
        <f t="shared" si="46"/>
        <v>0.4333483637574403</v>
      </c>
      <c r="I135" s="172">
        <v>1.22971</v>
      </c>
      <c r="J135" s="171">
        <v>8892</v>
      </c>
      <c r="K135">
        <f t="shared" si="36"/>
        <v>0.0056511929895354425</v>
      </c>
      <c r="L135" s="45"/>
      <c r="M135">
        <v>29.294311299047028</v>
      </c>
      <c r="N135" s="199">
        <f t="shared" si="37"/>
        <v>0.29294311299047027</v>
      </c>
      <c r="O135" s="21">
        <f t="shared" si="38"/>
        <v>0.45511256359490104</v>
      </c>
      <c r="P135" s="172">
        <v>1.1737762792321194</v>
      </c>
      <c r="Q135" s="171">
        <v>3295</v>
      </c>
      <c r="R135">
        <f t="shared" si="39"/>
        <v>0.009306287042337102</v>
      </c>
      <c r="T135">
        <f t="shared" si="40"/>
        <v>-3.8906891716685164</v>
      </c>
      <c r="U135" s="202" t="str">
        <f t="shared" si="41"/>
        <v>*</v>
      </c>
      <c r="V135" s="202" t="str">
        <f t="shared" si="42"/>
        <v>*</v>
      </c>
      <c r="W135" s="202" t="str">
        <f t="shared" si="43"/>
        <v>*</v>
      </c>
      <c r="X135" s="202" t="str">
        <f t="shared" si="44"/>
        <v>*</v>
      </c>
    </row>
    <row r="136" spans="1:24" ht="15.75">
      <c r="A136" s="196" t="e">
        <f t="shared" si="31"/>
        <v>#DIV/0!</v>
      </c>
      <c r="B136" s="196" t="e">
        <f t="shared" si="32"/>
        <v>#DIV/0!</v>
      </c>
      <c r="C136" s="196" t="e">
        <f t="shared" si="33"/>
        <v>#DIV/0!</v>
      </c>
      <c r="D136" s="196"/>
      <c r="E136" s="26"/>
      <c r="F136" s="205"/>
      <c r="G136" s="199">
        <f t="shared" si="45"/>
        <v>0</v>
      </c>
      <c r="H136" s="21">
        <f t="shared" si="46"/>
        <v>0</v>
      </c>
      <c r="I136" s="206"/>
      <c r="J136" s="207"/>
      <c r="K136" t="e">
        <f t="shared" si="36"/>
        <v>#DIV/0!</v>
      </c>
      <c r="L136" s="45"/>
      <c r="M136" s="205"/>
      <c r="N136" s="199">
        <f t="shared" si="37"/>
        <v>0</v>
      </c>
      <c r="O136" s="21">
        <f t="shared" si="38"/>
        <v>0</v>
      </c>
      <c r="P136" s="206"/>
      <c r="Q136" s="207"/>
      <c r="R136" t="e">
        <f t="shared" si="39"/>
        <v>#DIV/0!</v>
      </c>
      <c r="T136" t="e">
        <f t="shared" si="40"/>
        <v>#DIV/0!</v>
      </c>
      <c r="U136" s="202" t="e">
        <f t="shared" si="41"/>
        <v>#DIV/0!</v>
      </c>
      <c r="V136" s="202" t="e">
        <f t="shared" si="42"/>
        <v>#DIV/0!</v>
      </c>
      <c r="W136" s="202" t="e">
        <f t="shared" si="43"/>
        <v>#DIV/0!</v>
      </c>
      <c r="X136" s="202" t="e">
        <f t="shared" si="44"/>
        <v>#DIV/0!</v>
      </c>
    </row>
    <row r="137" spans="1:24" ht="16.5" thickBot="1">
      <c r="A137" s="196" t="str">
        <f t="shared" si="31"/>
        <v>*</v>
      </c>
      <c r="B137" s="196" t="str">
        <f t="shared" si="32"/>
        <v>*</v>
      </c>
      <c r="C137" s="196" t="str">
        <f t="shared" si="33"/>
        <v>*</v>
      </c>
      <c r="D137" s="196"/>
      <c r="E137" s="45" t="s">
        <v>31</v>
      </c>
      <c r="F137" s="163">
        <v>41.197396287041116</v>
      </c>
      <c r="G137" s="199">
        <f t="shared" si="45"/>
        <v>0.41197396287041116</v>
      </c>
      <c r="H137" s="21">
        <f t="shared" si="46"/>
        <v>0.4921904273624796</v>
      </c>
      <c r="I137" s="172">
        <v>1.2323033021831227</v>
      </c>
      <c r="J137" s="161">
        <v>28072</v>
      </c>
      <c r="K137">
        <f t="shared" si="36"/>
        <v>0.003620046069403335</v>
      </c>
      <c r="L137" s="45"/>
      <c r="M137" s="163">
        <v>44.69469598092875</v>
      </c>
      <c r="N137" s="199">
        <f t="shared" si="37"/>
        <v>0.4469469598092875</v>
      </c>
      <c r="O137" s="21">
        <f t="shared" si="38"/>
        <v>0.49717740790036175</v>
      </c>
      <c r="P137" s="172">
        <v>1.259842571694971</v>
      </c>
      <c r="Q137" s="161">
        <v>9427</v>
      </c>
      <c r="R137">
        <f t="shared" si="39"/>
        <v>0.006451206027318205</v>
      </c>
      <c r="T137">
        <f t="shared" si="40"/>
        <v>-4.727687078281777</v>
      </c>
      <c r="U137" s="202" t="str">
        <f t="shared" si="41"/>
        <v>*</v>
      </c>
      <c r="V137" s="202" t="str">
        <f t="shared" si="42"/>
        <v>*</v>
      </c>
      <c r="W137" s="202" t="str">
        <f t="shared" si="43"/>
        <v>*</v>
      </c>
      <c r="X137" s="202" t="str">
        <f t="shared" si="44"/>
        <v>*</v>
      </c>
    </row>
    <row r="138" spans="1:24" ht="15.75">
      <c r="A138" s="196" t="e">
        <f t="shared" si="31"/>
        <v>#DIV/0!</v>
      </c>
      <c r="B138" s="196" t="e">
        <f t="shared" si="32"/>
        <v>#DIV/0!</v>
      </c>
      <c r="C138" s="196" t="e">
        <f t="shared" si="33"/>
        <v>#DIV/0!</v>
      </c>
      <c r="D138" s="196"/>
      <c r="E138" s="224"/>
      <c r="F138" s="220"/>
      <c r="G138" s="199">
        <f t="shared" si="45"/>
        <v>0</v>
      </c>
      <c r="H138" s="21">
        <f t="shared" si="46"/>
        <v>0</v>
      </c>
      <c r="I138" s="204"/>
      <c r="J138" s="212"/>
      <c r="K138" t="e">
        <f t="shared" si="36"/>
        <v>#DIV/0!</v>
      </c>
      <c r="L138" s="45"/>
      <c r="M138" s="71"/>
      <c r="N138" s="199">
        <f t="shared" si="37"/>
        <v>0</v>
      </c>
      <c r="O138" s="21">
        <f t="shared" si="38"/>
        <v>0</v>
      </c>
      <c r="P138" s="200"/>
      <c r="Q138" s="68"/>
      <c r="R138" t="e">
        <f t="shared" si="39"/>
        <v>#DIV/0!</v>
      </c>
      <c r="T138" t="e">
        <f t="shared" si="40"/>
        <v>#DIV/0!</v>
      </c>
      <c r="U138" s="202" t="e">
        <f t="shared" si="41"/>
        <v>#DIV/0!</v>
      </c>
      <c r="V138" s="202" t="e">
        <f t="shared" si="42"/>
        <v>#DIV/0!</v>
      </c>
      <c r="W138" s="202" t="e">
        <f t="shared" si="43"/>
        <v>#DIV/0!</v>
      </c>
      <c r="X138" s="202" t="e">
        <f t="shared" si="44"/>
        <v>#DIV/0!</v>
      </c>
    </row>
    <row r="139" spans="1:24" ht="15.75">
      <c r="A139" s="196" t="e">
        <f aca="true" t="shared" si="47" ref="A139:A159">IF(ABS(T139)&gt;=NORMSINV(0.9),"*","")</f>
        <v>#DIV/0!</v>
      </c>
      <c r="B139" s="196" t="e">
        <f aca="true" t="shared" si="48" ref="B139:B159">IF(ABS(T139)&gt;=NORMSINV(0.95),"*","")</f>
        <v>#DIV/0!</v>
      </c>
      <c r="C139" s="196" t="e">
        <f aca="true" t="shared" si="49" ref="C139:C159">IF(ABS(T139)&gt;=NORMSINV(0.975),"*","")</f>
        <v>#DIV/0!</v>
      </c>
      <c r="D139" s="196"/>
      <c r="E139" s="224"/>
      <c r="F139" s="220"/>
      <c r="G139" s="199">
        <f aca="true" t="shared" si="50" ref="G139:G188">F139/100</f>
        <v>0</v>
      </c>
      <c r="H139" s="21">
        <f aca="true" t="shared" si="51" ref="H139:H188">SQRT((1-G139)*(G139))</f>
        <v>0</v>
      </c>
      <c r="I139" s="204"/>
      <c r="J139" s="212"/>
      <c r="K139" t="e">
        <f aca="true" t="shared" si="52" ref="K139:K167">I139*(H139/SQRT(J139))</f>
        <v>#DIV/0!</v>
      </c>
      <c r="L139" s="45"/>
      <c r="M139" s="71"/>
      <c r="N139" s="199">
        <f aca="true" t="shared" si="53" ref="N139:N159">M139/100</f>
        <v>0</v>
      </c>
      <c r="O139" s="21">
        <f aca="true" t="shared" si="54" ref="O139:O159">SQRT((1-N139)*(N139))</f>
        <v>0</v>
      </c>
      <c r="P139" s="200"/>
      <c r="Q139" s="68"/>
      <c r="R139" t="e">
        <f aca="true" t="shared" si="55" ref="R139:R159">P139*(O139/SQRT(Q139))</f>
        <v>#DIV/0!</v>
      </c>
      <c r="T139" t="e">
        <f aca="true" t="shared" si="56" ref="T139:T159">(+G139-N139)/SQRT((K139^2)+(R139^2))</f>
        <v>#DIV/0!</v>
      </c>
      <c r="U139" s="202" t="e">
        <f aca="true" t="shared" si="57" ref="U139:U159">IF(ABS(T139)&gt;=NORMSINV(0.9),"*","")</f>
        <v>#DIV/0!</v>
      </c>
      <c r="V139" s="202" t="e">
        <f aca="true" t="shared" si="58" ref="V139:V159">IF(ABS(T139)&gt;=NORMSINV(0.95),"*","")</f>
        <v>#DIV/0!</v>
      </c>
      <c r="W139" s="202" t="e">
        <f aca="true" t="shared" si="59" ref="W139:W159">IF(ABS(T139)&gt;=NORMSINV(0.975),"*","")</f>
        <v>#DIV/0!</v>
      </c>
      <c r="X139" s="202" t="e">
        <f aca="true" t="shared" si="60" ref="X139:X159">IF(ABS(T139)&gt;=NORMSINV(0.995),"*","")</f>
        <v>#DIV/0!</v>
      </c>
    </row>
    <row r="140" spans="1:24" ht="15.75">
      <c r="A140" s="196" t="e">
        <f t="shared" si="47"/>
        <v>#DIV/0!</v>
      </c>
      <c r="B140" s="196" t="e">
        <f t="shared" si="48"/>
        <v>#DIV/0!</v>
      </c>
      <c r="C140" s="196" t="e">
        <f t="shared" si="49"/>
        <v>#DIV/0!</v>
      </c>
      <c r="D140" s="196"/>
      <c r="E140" s="224"/>
      <c r="F140" s="220"/>
      <c r="G140" s="199">
        <f t="shared" si="50"/>
        <v>0</v>
      </c>
      <c r="H140" s="21">
        <f t="shared" si="51"/>
        <v>0</v>
      </c>
      <c r="I140" s="204"/>
      <c r="J140" s="212"/>
      <c r="K140" t="e">
        <f t="shared" si="52"/>
        <v>#DIV/0!</v>
      </c>
      <c r="L140" s="45"/>
      <c r="M140" s="71"/>
      <c r="N140" s="199">
        <f t="shared" si="53"/>
        <v>0</v>
      </c>
      <c r="O140" s="21">
        <f t="shared" si="54"/>
        <v>0</v>
      </c>
      <c r="P140" s="200"/>
      <c r="Q140" s="68"/>
      <c r="R140" t="e">
        <f t="shared" si="55"/>
        <v>#DIV/0!</v>
      </c>
      <c r="T140" t="e">
        <f t="shared" si="56"/>
        <v>#DIV/0!</v>
      </c>
      <c r="U140" s="202" t="e">
        <f t="shared" si="57"/>
        <v>#DIV/0!</v>
      </c>
      <c r="V140" s="202" t="e">
        <f t="shared" si="58"/>
        <v>#DIV/0!</v>
      </c>
      <c r="W140" s="202" t="e">
        <f t="shared" si="59"/>
        <v>#DIV/0!</v>
      </c>
      <c r="X140" s="202" t="e">
        <f t="shared" si="60"/>
        <v>#DIV/0!</v>
      </c>
    </row>
    <row r="141" spans="1:24" ht="15.75">
      <c r="A141" s="196" t="e">
        <f t="shared" si="47"/>
        <v>#DIV/0!</v>
      </c>
      <c r="B141" s="196" t="e">
        <f t="shared" si="48"/>
        <v>#DIV/0!</v>
      </c>
      <c r="C141" s="196" t="e">
        <f t="shared" si="49"/>
        <v>#DIV/0!</v>
      </c>
      <c r="D141" s="196"/>
      <c r="E141" s="224"/>
      <c r="F141" s="220"/>
      <c r="G141" s="199">
        <f t="shared" si="50"/>
        <v>0</v>
      </c>
      <c r="H141" s="21">
        <f t="shared" si="51"/>
        <v>0</v>
      </c>
      <c r="I141" s="204"/>
      <c r="J141" s="212"/>
      <c r="K141" t="e">
        <f t="shared" si="52"/>
        <v>#DIV/0!</v>
      </c>
      <c r="L141" s="45"/>
      <c r="M141" s="71"/>
      <c r="N141" s="199">
        <f t="shared" si="53"/>
        <v>0</v>
      </c>
      <c r="O141" s="21">
        <f t="shared" si="54"/>
        <v>0</v>
      </c>
      <c r="P141" s="200"/>
      <c r="Q141" s="68"/>
      <c r="R141" t="e">
        <f t="shared" si="55"/>
        <v>#DIV/0!</v>
      </c>
      <c r="T141" t="e">
        <f t="shared" si="56"/>
        <v>#DIV/0!</v>
      </c>
      <c r="U141" s="202" t="e">
        <f t="shared" si="57"/>
        <v>#DIV/0!</v>
      </c>
      <c r="V141" s="202" t="e">
        <f t="shared" si="58"/>
        <v>#DIV/0!</v>
      </c>
      <c r="W141" s="202" t="e">
        <f t="shared" si="59"/>
        <v>#DIV/0!</v>
      </c>
      <c r="X141" s="202" t="e">
        <f t="shared" si="60"/>
        <v>#DIV/0!</v>
      </c>
    </row>
    <row r="142" spans="1:24" ht="15.75">
      <c r="A142" s="196" t="e">
        <f t="shared" si="47"/>
        <v>#DIV/0!</v>
      </c>
      <c r="B142" s="196" t="e">
        <f t="shared" si="48"/>
        <v>#DIV/0!</v>
      </c>
      <c r="C142" s="196" t="e">
        <f t="shared" si="49"/>
        <v>#DIV/0!</v>
      </c>
      <c r="D142" s="196"/>
      <c r="E142" s="224"/>
      <c r="F142" s="220"/>
      <c r="G142" s="199">
        <f t="shared" si="50"/>
        <v>0</v>
      </c>
      <c r="H142" s="21">
        <f t="shared" si="51"/>
        <v>0</v>
      </c>
      <c r="I142" s="204"/>
      <c r="J142" s="212"/>
      <c r="K142" t="e">
        <f t="shared" si="52"/>
        <v>#DIV/0!</v>
      </c>
      <c r="L142" s="45"/>
      <c r="M142" s="71"/>
      <c r="N142" s="199">
        <f t="shared" si="53"/>
        <v>0</v>
      </c>
      <c r="O142" s="21">
        <f t="shared" si="54"/>
        <v>0</v>
      </c>
      <c r="P142" s="200"/>
      <c r="Q142" s="68"/>
      <c r="R142" t="e">
        <f t="shared" si="55"/>
        <v>#DIV/0!</v>
      </c>
      <c r="T142" t="e">
        <f t="shared" si="56"/>
        <v>#DIV/0!</v>
      </c>
      <c r="U142" s="202" t="e">
        <f t="shared" si="57"/>
        <v>#DIV/0!</v>
      </c>
      <c r="V142" s="202" t="e">
        <f t="shared" si="58"/>
        <v>#DIV/0!</v>
      </c>
      <c r="W142" s="202" t="e">
        <f t="shared" si="59"/>
        <v>#DIV/0!</v>
      </c>
      <c r="X142" s="202" t="e">
        <f t="shared" si="60"/>
        <v>#DIV/0!</v>
      </c>
    </row>
    <row r="143" spans="1:24" ht="15.75">
      <c r="A143" s="196" t="e">
        <f t="shared" si="47"/>
        <v>#DIV/0!</v>
      </c>
      <c r="B143" s="196" t="e">
        <f t="shared" si="48"/>
        <v>#DIV/0!</v>
      </c>
      <c r="C143" s="196" t="e">
        <f t="shared" si="49"/>
        <v>#DIV/0!</v>
      </c>
      <c r="D143" s="196"/>
      <c r="E143" s="224"/>
      <c r="F143" s="220"/>
      <c r="G143" s="199">
        <f t="shared" si="50"/>
        <v>0</v>
      </c>
      <c r="H143" s="21">
        <f t="shared" si="51"/>
        <v>0</v>
      </c>
      <c r="I143" s="204"/>
      <c r="J143" s="212"/>
      <c r="K143" t="e">
        <f t="shared" si="52"/>
        <v>#DIV/0!</v>
      </c>
      <c r="L143" s="45"/>
      <c r="M143" s="71"/>
      <c r="N143" s="199">
        <f t="shared" si="53"/>
        <v>0</v>
      </c>
      <c r="O143" s="21">
        <f t="shared" si="54"/>
        <v>0</v>
      </c>
      <c r="P143" s="200"/>
      <c r="Q143" s="68"/>
      <c r="R143" t="e">
        <f t="shared" si="55"/>
        <v>#DIV/0!</v>
      </c>
      <c r="T143" t="e">
        <f t="shared" si="56"/>
        <v>#DIV/0!</v>
      </c>
      <c r="U143" s="202" t="e">
        <f t="shared" si="57"/>
        <v>#DIV/0!</v>
      </c>
      <c r="V143" s="202" t="e">
        <f t="shared" si="58"/>
        <v>#DIV/0!</v>
      </c>
      <c r="W143" s="202" t="e">
        <f t="shared" si="59"/>
        <v>#DIV/0!</v>
      </c>
      <c r="X143" s="202" t="e">
        <f t="shared" si="60"/>
        <v>#DIV/0!</v>
      </c>
    </row>
    <row r="144" spans="1:24" ht="15.75">
      <c r="A144" s="196" t="e">
        <f t="shared" si="47"/>
        <v>#DIV/0!</v>
      </c>
      <c r="B144" s="196" t="e">
        <f t="shared" si="48"/>
        <v>#DIV/0!</v>
      </c>
      <c r="C144" s="196" t="e">
        <f t="shared" si="49"/>
        <v>#DIV/0!</v>
      </c>
      <c r="D144" s="196"/>
      <c r="E144" s="224"/>
      <c r="F144" s="220"/>
      <c r="G144" s="199">
        <f t="shared" si="50"/>
        <v>0</v>
      </c>
      <c r="H144" s="21">
        <f t="shared" si="51"/>
        <v>0</v>
      </c>
      <c r="I144" s="204"/>
      <c r="J144" s="212"/>
      <c r="K144" t="e">
        <f t="shared" si="52"/>
        <v>#DIV/0!</v>
      </c>
      <c r="L144" s="45"/>
      <c r="M144" s="71"/>
      <c r="N144" s="199">
        <f t="shared" si="53"/>
        <v>0</v>
      </c>
      <c r="O144" s="21">
        <f t="shared" si="54"/>
        <v>0</v>
      </c>
      <c r="P144" s="200"/>
      <c r="Q144" s="68"/>
      <c r="R144" t="e">
        <f t="shared" si="55"/>
        <v>#DIV/0!</v>
      </c>
      <c r="T144" t="e">
        <f t="shared" si="56"/>
        <v>#DIV/0!</v>
      </c>
      <c r="U144" s="202" t="e">
        <f t="shared" si="57"/>
        <v>#DIV/0!</v>
      </c>
      <c r="V144" s="202" t="e">
        <f t="shared" si="58"/>
        <v>#DIV/0!</v>
      </c>
      <c r="W144" s="202" t="e">
        <f t="shared" si="59"/>
        <v>#DIV/0!</v>
      </c>
      <c r="X144" s="202" t="e">
        <f t="shared" si="60"/>
        <v>#DIV/0!</v>
      </c>
    </row>
    <row r="145" spans="1:24" ht="15.75">
      <c r="A145" s="196" t="e">
        <f t="shared" si="47"/>
        <v>#DIV/0!</v>
      </c>
      <c r="B145" s="196" t="e">
        <f t="shared" si="48"/>
        <v>#DIV/0!</v>
      </c>
      <c r="C145" s="196" t="e">
        <f t="shared" si="49"/>
        <v>#DIV/0!</v>
      </c>
      <c r="D145" s="196"/>
      <c r="E145" s="224"/>
      <c r="F145" s="220"/>
      <c r="G145" s="199">
        <f t="shared" si="50"/>
        <v>0</v>
      </c>
      <c r="H145" s="21">
        <f t="shared" si="51"/>
        <v>0</v>
      </c>
      <c r="I145" s="204"/>
      <c r="J145" s="212"/>
      <c r="K145" t="e">
        <f t="shared" si="52"/>
        <v>#DIV/0!</v>
      </c>
      <c r="L145" s="45"/>
      <c r="M145" s="71"/>
      <c r="N145" s="199">
        <f t="shared" si="53"/>
        <v>0</v>
      </c>
      <c r="O145" s="21">
        <f t="shared" si="54"/>
        <v>0</v>
      </c>
      <c r="P145" s="200"/>
      <c r="Q145" s="68"/>
      <c r="R145" t="e">
        <f t="shared" si="55"/>
        <v>#DIV/0!</v>
      </c>
      <c r="T145" t="e">
        <f t="shared" si="56"/>
        <v>#DIV/0!</v>
      </c>
      <c r="U145" s="202" t="e">
        <f t="shared" si="57"/>
        <v>#DIV/0!</v>
      </c>
      <c r="V145" s="202" t="e">
        <f t="shared" si="58"/>
        <v>#DIV/0!</v>
      </c>
      <c r="W145" s="202" t="e">
        <f t="shared" si="59"/>
        <v>#DIV/0!</v>
      </c>
      <c r="X145" s="202" t="e">
        <f t="shared" si="60"/>
        <v>#DIV/0!</v>
      </c>
    </row>
    <row r="146" spans="1:24" ht="15.75">
      <c r="A146" s="196" t="e">
        <f t="shared" si="47"/>
        <v>#DIV/0!</v>
      </c>
      <c r="B146" s="196" t="e">
        <f t="shared" si="48"/>
        <v>#DIV/0!</v>
      </c>
      <c r="C146" s="196" t="e">
        <f t="shared" si="49"/>
        <v>#DIV/0!</v>
      </c>
      <c r="D146" s="196"/>
      <c r="E146" s="224"/>
      <c r="F146" s="220"/>
      <c r="G146" s="199">
        <f t="shared" si="50"/>
        <v>0</v>
      </c>
      <c r="H146" s="21">
        <f t="shared" si="51"/>
        <v>0</v>
      </c>
      <c r="I146" s="204"/>
      <c r="J146" s="212"/>
      <c r="K146" t="e">
        <f t="shared" si="52"/>
        <v>#DIV/0!</v>
      </c>
      <c r="L146" s="45"/>
      <c r="M146" s="71"/>
      <c r="N146" s="199">
        <f t="shared" si="53"/>
        <v>0</v>
      </c>
      <c r="O146" s="21">
        <f t="shared" si="54"/>
        <v>0</v>
      </c>
      <c r="P146" s="200"/>
      <c r="Q146" s="68"/>
      <c r="R146" t="e">
        <f t="shared" si="55"/>
        <v>#DIV/0!</v>
      </c>
      <c r="T146" t="e">
        <f t="shared" si="56"/>
        <v>#DIV/0!</v>
      </c>
      <c r="U146" s="202" t="e">
        <f t="shared" si="57"/>
        <v>#DIV/0!</v>
      </c>
      <c r="V146" s="202" t="e">
        <f t="shared" si="58"/>
        <v>#DIV/0!</v>
      </c>
      <c r="W146" s="202" t="e">
        <f t="shared" si="59"/>
        <v>#DIV/0!</v>
      </c>
      <c r="X146" s="202" t="e">
        <f t="shared" si="60"/>
        <v>#DIV/0!</v>
      </c>
    </row>
    <row r="147" spans="1:24" ht="15.75">
      <c r="A147" s="196" t="e">
        <f t="shared" si="47"/>
        <v>#DIV/0!</v>
      </c>
      <c r="B147" s="196" t="e">
        <f t="shared" si="48"/>
        <v>#DIV/0!</v>
      </c>
      <c r="C147" s="196" t="e">
        <f t="shared" si="49"/>
        <v>#DIV/0!</v>
      </c>
      <c r="D147" s="196"/>
      <c r="E147" s="224"/>
      <c r="F147" s="220"/>
      <c r="G147" s="199">
        <f t="shared" si="50"/>
        <v>0</v>
      </c>
      <c r="H147" s="21">
        <f t="shared" si="51"/>
        <v>0</v>
      </c>
      <c r="I147" s="204"/>
      <c r="J147" s="212"/>
      <c r="K147" t="e">
        <f t="shared" si="52"/>
        <v>#DIV/0!</v>
      </c>
      <c r="L147" s="45"/>
      <c r="M147" s="71"/>
      <c r="N147" s="199">
        <f t="shared" si="53"/>
        <v>0</v>
      </c>
      <c r="O147" s="21">
        <f t="shared" si="54"/>
        <v>0</v>
      </c>
      <c r="P147" s="200"/>
      <c r="Q147" s="68"/>
      <c r="R147" t="e">
        <f t="shared" si="55"/>
        <v>#DIV/0!</v>
      </c>
      <c r="T147" t="e">
        <f t="shared" si="56"/>
        <v>#DIV/0!</v>
      </c>
      <c r="U147" s="202" t="e">
        <f t="shared" si="57"/>
        <v>#DIV/0!</v>
      </c>
      <c r="V147" s="202" t="e">
        <f t="shared" si="58"/>
        <v>#DIV/0!</v>
      </c>
      <c r="W147" s="202" t="e">
        <f t="shared" si="59"/>
        <v>#DIV/0!</v>
      </c>
      <c r="X147" s="202" t="e">
        <f t="shared" si="60"/>
        <v>#DIV/0!</v>
      </c>
    </row>
    <row r="148" spans="1:24" ht="15.75">
      <c r="A148" s="196" t="e">
        <f t="shared" si="47"/>
        <v>#DIV/0!</v>
      </c>
      <c r="B148" s="196" t="e">
        <f t="shared" si="48"/>
        <v>#DIV/0!</v>
      </c>
      <c r="C148" s="196" t="e">
        <f t="shared" si="49"/>
        <v>#DIV/0!</v>
      </c>
      <c r="D148" s="196"/>
      <c r="E148" s="224"/>
      <c r="F148" s="220"/>
      <c r="G148" s="199">
        <f t="shared" si="50"/>
        <v>0</v>
      </c>
      <c r="H148" s="21">
        <f t="shared" si="51"/>
        <v>0</v>
      </c>
      <c r="I148" s="204"/>
      <c r="J148" s="212"/>
      <c r="K148" t="e">
        <f t="shared" si="52"/>
        <v>#DIV/0!</v>
      </c>
      <c r="L148" s="45"/>
      <c r="M148" s="71"/>
      <c r="N148" s="199">
        <f t="shared" si="53"/>
        <v>0</v>
      </c>
      <c r="O148" s="21">
        <f t="shared" si="54"/>
        <v>0</v>
      </c>
      <c r="P148" s="200"/>
      <c r="Q148" s="68"/>
      <c r="R148" t="e">
        <f t="shared" si="55"/>
        <v>#DIV/0!</v>
      </c>
      <c r="T148" t="e">
        <f t="shared" si="56"/>
        <v>#DIV/0!</v>
      </c>
      <c r="U148" s="202" t="e">
        <f t="shared" si="57"/>
        <v>#DIV/0!</v>
      </c>
      <c r="V148" s="202" t="e">
        <f t="shared" si="58"/>
        <v>#DIV/0!</v>
      </c>
      <c r="W148" s="202" t="e">
        <f t="shared" si="59"/>
        <v>#DIV/0!</v>
      </c>
      <c r="X148" s="202" t="e">
        <f t="shared" si="60"/>
        <v>#DIV/0!</v>
      </c>
    </row>
    <row r="149" spans="1:24" ht="15.75">
      <c r="A149" s="196" t="e">
        <f t="shared" si="47"/>
        <v>#DIV/0!</v>
      </c>
      <c r="B149" s="196" t="e">
        <f t="shared" si="48"/>
        <v>#DIV/0!</v>
      </c>
      <c r="C149" s="196" t="e">
        <f t="shared" si="49"/>
        <v>#DIV/0!</v>
      </c>
      <c r="D149" s="196"/>
      <c r="E149" s="224"/>
      <c r="F149" s="220"/>
      <c r="G149" s="199">
        <f t="shared" si="50"/>
        <v>0</v>
      </c>
      <c r="H149" s="21">
        <f t="shared" si="51"/>
        <v>0</v>
      </c>
      <c r="I149" s="204"/>
      <c r="J149" s="212"/>
      <c r="K149" t="e">
        <f t="shared" si="52"/>
        <v>#DIV/0!</v>
      </c>
      <c r="L149" s="45"/>
      <c r="M149" s="71"/>
      <c r="N149" s="199">
        <f t="shared" si="53"/>
        <v>0</v>
      </c>
      <c r="O149" s="21">
        <f t="shared" si="54"/>
        <v>0</v>
      </c>
      <c r="P149" s="200"/>
      <c r="Q149" s="68"/>
      <c r="R149" t="e">
        <f t="shared" si="55"/>
        <v>#DIV/0!</v>
      </c>
      <c r="T149" t="e">
        <f t="shared" si="56"/>
        <v>#DIV/0!</v>
      </c>
      <c r="U149" s="202" t="e">
        <f t="shared" si="57"/>
        <v>#DIV/0!</v>
      </c>
      <c r="V149" s="202" t="e">
        <f t="shared" si="58"/>
        <v>#DIV/0!</v>
      </c>
      <c r="W149" s="202" t="e">
        <f t="shared" si="59"/>
        <v>#DIV/0!</v>
      </c>
      <c r="X149" s="202" t="e">
        <f t="shared" si="60"/>
        <v>#DIV/0!</v>
      </c>
    </row>
    <row r="150" spans="1:24" ht="15.75">
      <c r="A150" s="196" t="e">
        <f t="shared" si="47"/>
        <v>#DIV/0!</v>
      </c>
      <c r="B150" s="196" t="e">
        <f t="shared" si="48"/>
        <v>#DIV/0!</v>
      </c>
      <c r="C150" s="196" t="e">
        <f t="shared" si="49"/>
        <v>#DIV/0!</v>
      </c>
      <c r="D150" s="196"/>
      <c r="E150" s="224"/>
      <c r="F150" s="220"/>
      <c r="G150" s="199">
        <f t="shared" si="50"/>
        <v>0</v>
      </c>
      <c r="H150" s="21">
        <f t="shared" si="51"/>
        <v>0</v>
      </c>
      <c r="I150" s="204"/>
      <c r="J150" s="212"/>
      <c r="K150" t="e">
        <f t="shared" si="52"/>
        <v>#DIV/0!</v>
      </c>
      <c r="L150" s="45"/>
      <c r="M150" s="71"/>
      <c r="N150" s="199">
        <f t="shared" si="53"/>
        <v>0</v>
      </c>
      <c r="O150" s="21">
        <f t="shared" si="54"/>
        <v>0</v>
      </c>
      <c r="P150" s="200"/>
      <c r="Q150" s="68"/>
      <c r="R150" t="e">
        <f t="shared" si="55"/>
        <v>#DIV/0!</v>
      </c>
      <c r="T150" t="e">
        <f t="shared" si="56"/>
        <v>#DIV/0!</v>
      </c>
      <c r="U150" s="202" t="e">
        <f t="shared" si="57"/>
        <v>#DIV/0!</v>
      </c>
      <c r="V150" s="202" t="e">
        <f t="shared" si="58"/>
        <v>#DIV/0!</v>
      </c>
      <c r="W150" s="202" t="e">
        <f t="shared" si="59"/>
        <v>#DIV/0!</v>
      </c>
      <c r="X150" s="202" t="e">
        <f t="shared" si="60"/>
        <v>#DIV/0!</v>
      </c>
    </row>
    <row r="151" spans="1:24" ht="15.75">
      <c r="A151" s="196" t="e">
        <f t="shared" si="47"/>
        <v>#DIV/0!</v>
      </c>
      <c r="B151" s="196" t="e">
        <f t="shared" si="48"/>
        <v>#DIV/0!</v>
      </c>
      <c r="C151" s="196" t="e">
        <f t="shared" si="49"/>
        <v>#DIV/0!</v>
      </c>
      <c r="D151" s="196"/>
      <c r="E151" s="224"/>
      <c r="F151" s="220"/>
      <c r="G151" s="199">
        <f t="shared" si="50"/>
        <v>0</v>
      </c>
      <c r="H151" s="21">
        <f t="shared" si="51"/>
        <v>0</v>
      </c>
      <c r="I151" s="204"/>
      <c r="J151" s="212"/>
      <c r="K151" t="e">
        <f t="shared" si="52"/>
        <v>#DIV/0!</v>
      </c>
      <c r="L151" s="45"/>
      <c r="M151" s="71"/>
      <c r="N151" s="199">
        <f t="shared" si="53"/>
        <v>0</v>
      </c>
      <c r="O151" s="21">
        <f t="shared" si="54"/>
        <v>0</v>
      </c>
      <c r="P151" s="200"/>
      <c r="Q151" s="68"/>
      <c r="R151" t="e">
        <f t="shared" si="55"/>
        <v>#DIV/0!</v>
      </c>
      <c r="T151" t="e">
        <f t="shared" si="56"/>
        <v>#DIV/0!</v>
      </c>
      <c r="U151" s="202" t="e">
        <f t="shared" si="57"/>
        <v>#DIV/0!</v>
      </c>
      <c r="V151" s="202" t="e">
        <f t="shared" si="58"/>
        <v>#DIV/0!</v>
      </c>
      <c r="W151" s="202" t="e">
        <f t="shared" si="59"/>
        <v>#DIV/0!</v>
      </c>
      <c r="X151" s="202" t="e">
        <f t="shared" si="60"/>
        <v>#DIV/0!</v>
      </c>
    </row>
    <row r="152" spans="1:24" ht="15.75">
      <c r="A152" s="196" t="e">
        <f t="shared" si="47"/>
        <v>#DIV/0!</v>
      </c>
      <c r="B152" s="196" t="e">
        <f t="shared" si="48"/>
        <v>#DIV/0!</v>
      </c>
      <c r="C152" s="196" t="e">
        <f t="shared" si="49"/>
        <v>#DIV/0!</v>
      </c>
      <c r="D152" s="196"/>
      <c r="E152" s="224"/>
      <c r="F152" s="220"/>
      <c r="G152" s="199">
        <f t="shared" si="50"/>
        <v>0</v>
      </c>
      <c r="H152" s="21">
        <f t="shared" si="51"/>
        <v>0</v>
      </c>
      <c r="I152" s="204"/>
      <c r="J152" s="212"/>
      <c r="K152" t="e">
        <f t="shared" si="52"/>
        <v>#DIV/0!</v>
      </c>
      <c r="L152" s="45"/>
      <c r="M152" s="71"/>
      <c r="N152" s="199">
        <f t="shared" si="53"/>
        <v>0</v>
      </c>
      <c r="O152" s="21">
        <f t="shared" si="54"/>
        <v>0</v>
      </c>
      <c r="P152" s="200"/>
      <c r="Q152" s="68"/>
      <c r="R152" t="e">
        <f t="shared" si="55"/>
        <v>#DIV/0!</v>
      </c>
      <c r="T152" t="e">
        <f t="shared" si="56"/>
        <v>#DIV/0!</v>
      </c>
      <c r="U152" s="202" t="e">
        <f t="shared" si="57"/>
        <v>#DIV/0!</v>
      </c>
      <c r="V152" s="202" t="e">
        <f t="shared" si="58"/>
        <v>#DIV/0!</v>
      </c>
      <c r="W152" s="202" t="e">
        <f t="shared" si="59"/>
        <v>#DIV/0!</v>
      </c>
      <c r="X152" s="202" t="e">
        <f t="shared" si="60"/>
        <v>#DIV/0!</v>
      </c>
    </row>
    <row r="153" spans="1:24" ht="15.75">
      <c r="A153" s="196" t="e">
        <f t="shared" si="47"/>
        <v>#DIV/0!</v>
      </c>
      <c r="B153" s="196" t="e">
        <f t="shared" si="48"/>
        <v>#DIV/0!</v>
      </c>
      <c r="C153" s="196" t="e">
        <f t="shared" si="49"/>
        <v>#DIV/0!</v>
      </c>
      <c r="D153" s="196"/>
      <c r="E153" s="224"/>
      <c r="F153" s="220"/>
      <c r="G153" s="199">
        <f t="shared" si="50"/>
        <v>0</v>
      </c>
      <c r="H153" s="21">
        <f t="shared" si="51"/>
        <v>0</v>
      </c>
      <c r="I153" s="204"/>
      <c r="J153" s="212"/>
      <c r="K153" t="e">
        <f t="shared" si="52"/>
        <v>#DIV/0!</v>
      </c>
      <c r="L153" s="45"/>
      <c r="M153" s="71"/>
      <c r="N153" s="199">
        <f t="shared" si="53"/>
        <v>0</v>
      </c>
      <c r="O153" s="21">
        <f t="shared" si="54"/>
        <v>0</v>
      </c>
      <c r="P153" s="200"/>
      <c r="Q153" s="68"/>
      <c r="R153" t="e">
        <f t="shared" si="55"/>
        <v>#DIV/0!</v>
      </c>
      <c r="T153" t="e">
        <f t="shared" si="56"/>
        <v>#DIV/0!</v>
      </c>
      <c r="U153" s="202" t="e">
        <f t="shared" si="57"/>
        <v>#DIV/0!</v>
      </c>
      <c r="V153" s="202" t="e">
        <f t="shared" si="58"/>
        <v>#DIV/0!</v>
      </c>
      <c r="W153" s="202" t="e">
        <f t="shared" si="59"/>
        <v>#DIV/0!</v>
      </c>
      <c r="X153" s="202" t="e">
        <f t="shared" si="60"/>
        <v>#DIV/0!</v>
      </c>
    </row>
    <row r="154" spans="1:24" ht="15.75">
      <c r="A154" s="196" t="e">
        <f t="shared" si="47"/>
        <v>#DIV/0!</v>
      </c>
      <c r="B154" s="196" t="e">
        <f t="shared" si="48"/>
        <v>#DIV/0!</v>
      </c>
      <c r="C154" s="196" t="e">
        <f t="shared" si="49"/>
        <v>#DIV/0!</v>
      </c>
      <c r="D154" s="196"/>
      <c r="E154" s="224"/>
      <c r="F154" s="220"/>
      <c r="G154" s="199">
        <f t="shared" si="50"/>
        <v>0</v>
      </c>
      <c r="H154" s="21">
        <f t="shared" si="51"/>
        <v>0</v>
      </c>
      <c r="I154" s="204"/>
      <c r="J154" s="212"/>
      <c r="K154" t="e">
        <f t="shared" si="52"/>
        <v>#DIV/0!</v>
      </c>
      <c r="L154" s="45"/>
      <c r="M154" s="71"/>
      <c r="N154" s="199">
        <f t="shared" si="53"/>
        <v>0</v>
      </c>
      <c r="O154" s="21">
        <f t="shared" si="54"/>
        <v>0</v>
      </c>
      <c r="P154" s="200"/>
      <c r="Q154" s="68"/>
      <c r="R154" t="e">
        <f t="shared" si="55"/>
        <v>#DIV/0!</v>
      </c>
      <c r="T154" t="e">
        <f t="shared" si="56"/>
        <v>#DIV/0!</v>
      </c>
      <c r="U154" s="202" t="e">
        <f t="shared" si="57"/>
        <v>#DIV/0!</v>
      </c>
      <c r="V154" s="202" t="e">
        <f t="shared" si="58"/>
        <v>#DIV/0!</v>
      </c>
      <c r="W154" s="202" t="e">
        <f t="shared" si="59"/>
        <v>#DIV/0!</v>
      </c>
      <c r="X154" s="202" t="e">
        <f t="shared" si="60"/>
        <v>#DIV/0!</v>
      </c>
    </row>
    <row r="155" spans="1:24" ht="15.75">
      <c r="A155" s="196" t="e">
        <f t="shared" si="47"/>
        <v>#DIV/0!</v>
      </c>
      <c r="B155" s="196" t="e">
        <f t="shared" si="48"/>
        <v>#DIV/0!</v>
      </c>
      <c r="C155" s="196" t="e">
        <f t="shared" si="49"/>
        <v>#DIV/0!</v>
      </c>
      <c r="D155" s="196"/>
      <c r="E155" s="224"/>
      <c r="F155" s="220"/>
      <c r="G155" s="199">
        <f t="shared" si="50"/>
        <v>0</v>
      </c>
      <c r="H155" s="21">
        <f t="shared" si="51"/>
        <v>0</v>
      </c>
      <c r="I155" s="204"/>
      <c r="J155" s="212"/>
      <c r="K155" t="e">
        <f t="shared" si="52"/>
        <v>#DIV/0!</v>
      </c>
      <c r="L155" s="45"/>
      <c r="M155" s="71"/>
      <c r="N155" s="199">
        <f t="shared" si="53"/>
        <v>0</v>
      </c>
      <c r="O155" s="21">
        <f t="shared" si="54"/>
        <v>0</v>
      </c>
      <c r="P155" s="200"/>
      <c r="Q155" s="68"/>
      <c r="R155" t="e">
        <f t="shared" si="55"/>
        <v>#DIV/0!</v>
      </c>
      <c r="T155" t="e">
        <f t="shared" si="56"/>
        <v>#DIV/0!</v>
      </c>
      <c r="U155" s="202" t="e">
        <f t="shared" si="57"/>
        <v>#DIV/0!</v>
      </c>
      <c r="V155" s="202" t="e">
        <f t="shared" si="58"/>
        <v>#DIV/0!</v>
      </c>
      <c r="W155" s="202" t="e">
        <f t="shared" si="59"/>
        <v>#DIV/0!</v>
      </c>
      <c r="X155" s="202" t="e">
        <f t="shared" si="60"/>
        <v>#DIV/0!</v>
      </c>
    </row>
    <row r="156" spans="1:24" ht="15.75">
      <c r="A156" s="196" t="e">
        <f t="shared" si="47"/>
        <v>#DIV/0!</v>
      </c>
      <c r="B156" s="196" t="e">
        <f t="shared" si="48"/>
        <v>#DIV/0!</v>
      </c>
      <c r="C156" s="196" t="e">
        <f t="shared" si="49"/>
        <v>#DIV/0!</v>
      </c>
      <c r="D156" s="196"/>
      <c r="E156" s="224"/>
      <c r="F156" s="220"/>
      <c r="G156" s="199">
        <f t="shared" si="50"/>
        <v>0</v>
      </c>
      <c r="H156" s="21">
        <f t="shared" si="51"/>
        <v>0</v>
      </c>
      <c r="I156" s="204"/>
      <c r="J156" s="212"/>
      <c r="K156" t="e">
        <f t="shared" si="52"/>
        <v>#DIV/0!</v>
      </c>
      <c r="L156" s="45"/>
      <c r="M156" s="71"/>
      <c r="N156" s="199">
        <f t="shared" si="53"/>
        <v>0</v>
      </c>
      <c r="O156" s="21">
        <f t="shared" si="54"/>
        <v>0</v>
      </c>
      <c r="P156" s="200"/>
      <c r="Q156" s="68"/>
      <c r="R156" t="e">
        <f t="shared" si="55"/>
        <v>#DIV/0!</v>
      </c>
      <c r="T156" t="e">
        <f t="shared" si="56"/>
        <v>#DIV/0!</v>
      </c>
      <c r="U156" s="202" t="e">
        <f t="shared" si="57"/>
        <v>#DIV/0!</v>
      </c>
      <c r="V156" s="202" t="e">
        <f t="shared" si="58"/>
        <v>#DIV/0!</v>
      </c>
      <c r="W156" s="202" t="e">
        <f t="shared" si="59"/>
        <v>#DIV/0!</v>
      </c>
      <c r="X156" s="202" t="e">
        <f t="shared" si="60"/>
        <v>#DIV/0!</v>
      </c>
    </row>
    <row r="157" spans="1:24" ht="15.75">
      <c r="A157" s="196" t="e">
        <f t="shared" si="47"/>
        <v>#DIV/0!</v>
      </c>
      <c r="B157" s="196" t="e">
        <f t="shared" si="48"/>
        <v>#DIV/0!</v>
      </c>
      <c r="C157" s="196" t="e">
        <f t="shared" si="49"/>
        <v>#DIV/0!</v>
      </c>
      <c r="D157" s="196"/>
      <c r="E157" s="224"/>
      <c r="F157" s="220"/>
      <c r="G157" s="199">
        <f t="shared" si="50"/>
        <v>0</v>
      </c>
      <c r="H157" s="21">
        <f t="shared" si="51"/>
        <v>0</v>
      </c>
      <c r="I157" s="204"/>
      <c r="J157" s="212"/>
      <c r="K157" t="e">
        <f t="shared" si="52"/>
        <v>#DIV/0!</v>
      </c>
      <c r="L157" s="45"/>
      <c r="M157" s="71"/>
      <c r="N157" s="199">
        <f t="shared" si="53"/>
        <v>0</v>
      </c>
      <c r="O157" s="21">
        <f t="shared" si="54"/>
        <v>0</v>
      </c>
      <c r="P157" s="200"/>
      <c r="Q157" s="68"/>
      <c r="R157" t="e">
        <f t="shared" si="55"/>
        <v>#DIV/0!</v>
      </c>
      <c r="T157" t="e">
        <f t="shared" si="56"/>
        <v>#DIV/0!</v>
      </c>
      <c r="U157" s="202" t="e">
        <f t="shared" si="57"/>
        <v>#DIV/0!</v>
      </c>
      <c r="V157" s="202" t="e">
        <f t="shared" si="58"/>
        <v>#DIV/0!</v>
      </c>
      <c r="W157" s="202" t="e">
        <f t="shared" si="59"/>
        <v>#DIV/0!</v>
      </c>
      <c r="X157" s="202" t="e">
        <f t="shared" si="60"/>
        <v>#DIV/0!</v>
      </c>
    </row>
    <row r="158" spans="1:24" ht="15.75">
      <c r="A158" s="196" t="e">
        <f t="shared" si="47"/>
        <v>#DIV/0!</v>
      </c>
      <c r="B158" s="196" t="e">
        <f t="shared" si="48"/>
        <v>#DIV/0!</v>
      </c>
      <c r="C158" s="196" t="e">
        <f t="shared" si="49"/>
        <v>#DIV/0!</v>
      </c>
      <c r="D158" s="196"/>
      <c r="E158" s="224"/>
      <c r="F158" s="220"/>
      <c r="G158" s="199">
        <f t="shared" si="50"/>
        <v>0</v>
      </c>
      <c r="H158" s="21">
        <f t="shared" si="51"/>
        <v>0</v>
      </c>
      <c r="I158" s="204"/>
      <c r="J158" s="212"/>
      <c r="K158" t="e">
        <f t="shared" si="52"/>
        <v>#DIV/0!</v>
      </c>
      <c r="L158" s="45"/>
      <c r="M158" s="71"/>
      <c r="N158" s="199">
        <f t="shared" si="53"/>
        <v>0</v>
      </c>
      <c r="O158" s="21">
        <f t="shared" si="54"/>
        <v>0</v>
      </c>
      <c r="P158" s="200"/>
      <c r="Q158" s="68"/>
      <c r="R158" t="e">
        <f t="shared" si="55"/>
        <v>#DIV/0!</v>
      </c>
      <c r="T158" t="e">
        <f t="shared" si="56"/>
        <v>#DIV/0!</v>
      </c>
      <c r="U158" s="202" t="e">
        <f t="shared" si="57"/>
        <v>#DIV/0!</v>
      </c>
      <c r="V158" s="202" t="e">
        <f t="shared" si="58"/>
        <v>#DIV/0!</v>
      </c>
      <c r="W158" s="202" t="e">
        <f t="shared" si="59"/>
        <v>#DIV/0!</v>
      </c>
      <c r="X158" s="202" t="e">
        <f t="shared" si="60"/>
        <v>#DIV/0!</v>
      </c>
    </row>
    <row r="159" spans="1:24" ht="15.75">
      <c r="A159" s="196" t="e">
        <f t="shared" si="47"/>
        <v>#DIV/0!</v>
      </c>
      <c r="B159" s="196" t="e">
        <f t="shared" si="48"/>
        <v>#DIV/0!</v>
      </c>
      <c r="C159" s="196" t="e">
        <f t="shared" si="49"/>
        <v>#DIV/0!</v>
      </c>
      <c r="D159" s="196"/>
      <c r="E159" s="224"/>
      <c r="F159" s="220"/>
      <c r="G159" s="199">
        <f t="shared" si="50"/>
        <v>0</v>
      </c>
      <c r="H159" s="21">
        <f t="shared" si="51"/>
        <v>0</v>
      </c>
      <c r="I159" s="204"/>
      <c r="J159" s="212"/>
      <c r="K159" t="e">
        <f t="shared" si="52"/>
        <v>#DIV/0!</v>
      </c>
      <c r="L159" s="45"/>
      <c r="M159" s="71"/>
      <c r="N159" s="199">
        <f t="shared" si="53"/>
        <v>0</v>
      </c>
      <c r="O159" s="21">
        <f t="shared" si="54"/>
        <v>0</v>
      </c>
      <c r="P159" s="200"/>
      <c r="Q159" s="68"/>
      <c r="R159" t="e">
        <f t="shared" si="55"/>
        <v>#DIV/0!</v>
      </c>
      <c r="T159" t="e">
        <f t="shared" si="56"/>
        <v>#DIV/0!</v>
      </c>
      <c r="U159" s="202" t="e">
        <f t="shared" si="57"/>
        <v>#DIV/0!</v>
      </c>
      <c r="V159" s="202" t="e">
        <f t="shared" si="58"/>
        <v>#DIV/0!</v>
      </c>
      <c r="W159" s="202" t="e">
        <f t="shared" si="59"/>
        <v>#DIV/0!</v>
      </c>
      <c r="X159" s="202" t="e">
        <f t="shared" si="60"/>
        <v>#DIV/0!</v>
      </c>
    </row>
    <row r="160" spans="1:24" ht="15.75">
      <c r="A160" s="196" t="e">
        <f aca="true" t="shared" si="61" ref="A160:A223">IF(ABS(T160)&gt;=NORMSINV(0.9),"*","")</f>
        <v>#DIV/0!</v>
      </c>
      <c r="B160" s="196" t="e">
        <f aca="true" t="shared" si="62" ref="B160:B223">IF(ABS(T160)&gt;=NORMSINV(0.95),"*","")</f>
        <v>#DIV/0!</v>
      </c>
      <c r="C160" s="196" t="e">
        <f aca="true" t="shared" si="63" ref="C160:C223">IF(ABS(T160)&gt;=NORMSINV(0.975),"*","")</f>
        <v>#DIV/0!</v>
      </c>
      <c r="D160" s="196"/>
      <c r="E160" s="224"/>
      <c r="F160" s="220"/>
      <c r="G160" s="199">
        <f t="shared" si="50"/>
        <v>0</v>
      </c>
      <c r="H160" s="21">
        <f t="shared" si="51"/>
        <v>0</v>
      </c>
      <c r="I160" s="204"/>
      <c r="J160" s="212"/>
      <c r="K160" t="e">
        <f t="shared" si="52"/>
        <v>#DIV/0!</v>
      </c>
      <c r="L160" s="45"/>
      <c r="M160" s="71"/>
      <c r="N160" s="199">
        <f aca="true" t="shared" si="64" ref="N160:N223">M160/100</f>
        <v>0</v>
      </c>
      <c r="O160" s="21">
        <f aca="true" t="shared" si="65" ref="O160:O223">SQRT((1-N160)*(N160))</f>
        <v>0</v>
      </c>
      <c r="P160" s="200"/>
      <c r="Q160" s="68"/>
      <c r="R160" t="e">
        <f aca="true" t="shared" si="66" ref="R160:R223">P160*(O160/SQRT(Q160))</f>
        <v>#DIV/0!</v>
      </c>
      <c r="T160" t="e">
        <f aca="true" t="shared" si="67" ref="T160:T223">(+G160-N160)/SQRT((K160^2)+(R160^2))</f>
        <v>#DIV/0!</v>
      </c>
      <c r="U160" s="202" t="e">
        <f aca="true" t="shared" si="68" ref="U160:U223">IF(ABS(T160)&gt;=NORMSINV(0.9),"*","")</f>
        <v>#DIV/0!</v>
      </c>
      <c r="V160" s="202" t="e">
        <f aca="true" t="shared" si="69" ref="V160:V223">IF(ABS(T160)&gt;=NORMSINV(0.95),"*","")</f>
        <v>#DIV/0!</v>
      </c>
      <c r="W160" s="202" t="e">
        <f aca="true" t="shared" si="70" ref="W160:W223">IF(ABS(T160)&gt;=NORMSINV(0.975),"*","")</f>
        <v>#DIV/0!</v>
      </c>
      <c r="X160" s="202" t="e">
        <f aca="true" t="shared" si="71" ref="X160:X223">IF(ABS(T160)&gt;=NORMSINV(0.995),"*","")</f>
        <v>#DIV/0!</v>
      </c>
    </row>
    <row r="161" spans="1:24" ht="15.75">
      <c r="A161" s="196" t="e">
        <f t="shared" si="61"/>
        <v>#DIV/0!</v>
      </c>
      <c r="B161" s="196" t="e">
        <f t="shared" si="62"/>
        <v>#DIV/0!</v>
      </c>
      <c r="C161" s="196" t="e">
        <f t="shared" si="63"/>
        <v>#DIV/0!</v>
      </c>
      <c r="D161" s="196"/>
      <c r="E161" s="224"/>
      <c r="F161" s="220"/>
      <c r="G161" s="199">
        <f t="shared" si="50"/>
        <v>0</v>
      </c>
      <c r="H161" s="21">
        <f t="shared" si="51"/>
        <v>0</v>
      </c>
      <c r="I161" s="204"/>
      <c r="J161" s="212"/>
      <c r="K161" t="e">
        <f t="shared" si="52"/>
        <v>#DIV/0!</v>
      </c>
      <c r="L161" s="45"/>
      <c r="M161" s="71"/>
      <c r="N161" s="199">
        <f t="shared" si="64"/>
        <v>0</v>
      </c>
      <c r="O161" s="21">
        <f t="shared" si="65"/>
        <v>0</v>
      </c>
      <c r="P161" s="200"/>
      <c r="Q161" s="68"/>
      <c r="R161" t="e">
        <f t="shared" si="66"/>
        <v>#DIV/0!</v>
      </c>
      <c r="T161" t="e">
        <f t="shared" si="67"/>
        <v>#DIV/0!</v>
      </c>
      <c r="U161" s="202" t="e">
        <f t="shared" si="68"/>
        <v>#DIV/0!</v>
      </c>
      <c r="V161" s="202" t="e">
        <f t="shared" si="69"/>
        <v>#DIV/0!</v>
      </c>
      <c r="W161" s="202" t="e">
        <f t="shared" si="70"/>
        <v>#DIV/0!</v>
      </c>
      <c r="X161" s="202" t="e">
        <f t="shared" si="71"/>
        <v>#DIV/0!</v>
      </c>
    </row>
    <row r="162" spans="1:24" ht="15.75">
      <c r="A162" s="196" t="e">
        <f t="shared" si="61"/>
        <v>#DIV/0!</v>
      </c>
      <c r="B162" s="196" t="e">
        <f t="shared" si="62"/>
        <v>#DIV/0!</v>
      </c>
      <c r="C162" s="196" t="e">
        <f t="shared" si="63"/>
        <v>#DIV/0!</v>
      </c>
      <c r="D162" s="196"/>
      <c r="E162" s="224"/>
      <c r="F162" s="220"/>
      <c r="G162" s="199">
        <f t="shared" si="50"/>
        <v>0</v>
      </c>
      <c r="H162" s="21">
        <f t="shared" si="51"/>
        <v>0</v>
      </c>
      <c r="I162" s="204"/>
      <c r="J162" s="212"/>
      <c r="K162" t="e">
        <f t="shared" si="52"/>
        <v>#DIV/0!</v>
      </c>
      <c r="L162" s="45"/>
      <c r="M162" s="71"/>
      <c r="N162" s="199">
        <f t="shared" si="64"/>
        <v>0</v>
      </c>
      <c r="O162" s="21">
        <f t="shared" si="65"/>
        <v>0</v>
      </c>
      <c r="P162" s="200"/>
      <c r="Q162" s="68"/>
      <c r="R162" t="e">
        <f t="shared" si="66"/>
        <v>#DIV/0!</v>
      </c>
      <c r="T162" t="e">
        <f t="shared" si="67"/>
        <v>#DIV/0!</v>
      </c>
      <c r="U162" s="202" t="e">
        <f t="shared" si="68"/>
        <v>#DIV/0!</v>
      </c>
      <c r="V162" s="202" t="e">
        <f t="shared" si="69"/>
        <v>#DIV/0!</v>
      </c>
      <c r="W162" s="202" t="e">
        <f t="shared" si="70"/>
        <v>#DIV/0!</v>
      </c>
      <c r="X162" s="202" t="e">
        <f t="shared" si="71"/>
        <v>#DIV/0!</v>
      </c>
    </row>
    <row r="163" spans="1:24" ht="15.75">
      <c r="A163" s="196" t="e">
        <f t="shared" si="61"/>
        <v>#DIV/0!</v>
      </c>
      <c r="B163" s="196" t="e">
        <f t="shared" si="62"/>
        <v>#DIV/0!</v>
      </c>
      <c r="C163" s="196" t="e">
        <f t="shared" si="63"/>
        <v>#DIV/0!</v>
      </c>
      <c r="D163" s="196"/>
      <c r="E163" s="224"/>
      <c r="F163" s="220"/>
      <c r="G163" s="199">
        <f t="shared" si="50"/>
        <v>0</v>
      </c>
      <c r="H163" s="21">
        <f t="shared" si="51"/>
        <v>0</v>
      </c>
      <c r="I163" s="204"/>
      <c r="J163" s="212"/>
      <c r="K163" t="e">
        <f t="shared" si="52"/>
        <v>#DIV/0!</v>
      </c>
      <c r="L163" s="45"/>
      <c r="M163" s="71"/>
      <c r="N163" s="199">
        <f t="shared" si="64"/>
        <v>0</v>
      </c>
      <c r="O163" s="21">
        <f t="shared" si="65"/>
        <v>0</v>
      </c>
      <c r="P163" s="200"/>
      <c r="Q163" s="68"/>
      <c r="R163" t="e">
        <f t="shared" si="66"/>
        <v>#DIV/0!</v>
      </c>
      <c r="T163" t="e">
        <f t="shared" si="67"/>
        <v>#DIV/0!</v>
      </c>
      <c r="U163" s="202" t="e">
        <f t="shared" si="68"/>
        <v>#DIV/0!</v>
      </c>
      <c r="V163" s="202" t="e">
        <f t="shared" si="69"/>
        <v>#DIV/0!</v>
      </c>
      <c r="W163" s="202" t="e">
        <f t="shared" si="70"/>
        <v>#DIV/0!</v>
      </c>
      <c r="X163" s="202" t="e">
        <f t="shared" si="71"/>
        <v>#DIV/0!</v>
      </c>
    </row>
    <row r="164" spans="1:24" ht="15.75">
      <c r="A164" s="196" t="e">
        <f t="shared" si="61"/>
        <v>#DIV/0!</v>
      </c>
      <c r="B164" s="196" t="e">
        <f t="shared" si="62"/>
        <v>#DIV/0!</v>
      </c>
      <c r="C164" s="196" t="e">
        <f t="shared" si="63"/>
        <v>#DIV/0!</v>
      </c>
      <c r="D164" s="196"/>
      <c r="E164" s="224"/>
      <c r="F164" s="220"/>
      <c r="G164" s="199">
        <f t="shared" si="50"/>
        <v>0</v>
      </c>
      <c r="H164" s="21">
        <f t="shared" si="51"/>
        <v>0</v>
      </c>
      <c r="I164" s="204"/>
      <c r="J164" s="212"/>
      <c r="K164" t="e">
        <f t="shared" si="52"/>
        <v>#DIV/0!</v>
      </c>
      <c r="L164" s="45"/>
      <c r="M164" s="71"/>
      <c r="N164" s="199">
        <f t="shared" si="64"/>
        <v>0</v>
      </c>
      <c r="O164" s="21">
        <f t="shared" si="65"/>
        <v>0</v>
      </c>
      <c r="P164" s="200"/>
      <c r="Q164" s="68"/>
      <c r="R164" t="e">
        <f t="shared" si="66"/>
        <v>#DIV/0!</v>
      </c>
      <c r="T164" t="e">
        <f t="shared" si="67"/>
        <v>#DIV/0!</v>
      </c>
      <c r="U164" s="202" t="e">
        <f t="shared" si="68"/>
        <v>#DIV/0!</v>
      </c>
      <c r="V164" s="202" t="e">
        <f t="shared" si="69"/>
        <v>#DIV/0!</v>
      </c>
      <c r="W164" s="202" t="e">
        <f t="shared" si="70"/>
        <v>#DIV/0!</v>
      </c>
      <c r="X164" s="202" t="e">
        <f t="shared" si="71"/>
        <v>#DIV/0!</v>
      </c>
    </row>
    <row r="165" spans="1:24" ht="15.75">
      <c r="A165" s="196" t="e">
        <f t="shared" si="61"/>
        <v>#DIV/0!</v>
      </c>
      <c r="B165" s="196" t="e">
        <f t="shared" si="62"/>
        <v>#DIV/0!</v>
      </c>
      <c r="C165" s="196" t="e">
        <f t="shared" si="63"/>
        <v>#DIV/0!</v>
      </c>
      <c r="D165" s="196"/>
      <c r="E165" s="224"/>
      <c r="F165" s="220"/>
      <c r="G165" s="199">
        <f t="shared" si="50"/>
        <v>0</v>
      </c>
      <c r="H165" s="21">
        <f t="shared" si="51"/>
        <v>0</v>
      </c>
      <c r="I165" s="204"/>
      <c r="J165" s="212"/>
      <c r="K165" t="e">
        <f t="shared" si="52"/>
        <v>#DIV/0!</v>
      </c>
      <c r="L165" s="45"/>
      <c r="M165" s="71"/>
      <c r="N165" s="199">
        <f t="shared" si="64"/>
        <v>0</v>
      </c>
      <c r="O165" s="21">
        <f t="shared" si="65"/>
        <v>0</v>
      </c>
      <c r="P165" s="200"/>
      <c r="Q165" s="68"/>
      <c r="R165" t="e">
        <f t="shared" si="66"/>
        <v>#DIV/0!</v>
      </c>
      <c r="T165" t="e">
        <f t="shared" si="67"/>
        <v>#DIV/0!</v>
      </c>
      <c r="U165" s="202" t="e">
        <f t="shared" si="68"/>
        <v>#DIV/0!</v>
      </c>
      <c r="V165" s="202" t="e">
        <f t="shared" si="69"/>
        <v>#DIV/0!</v>
      </c>
      <c r="W165" s="202" t="e">
        <f t="shared" si="70"/>
        <v>#DIV/0!</v>
      </c>
      <c r="X165" s="202" t="e">
        <f t="shared" si="71"/>
        <v>#DIV/0!</v>
      </c>
    </row>
    <row r="166" spans="1:24" ht="15.75">
      <c r="A166" s="196" t="e">
        <f t="shared" si="61"/>
        <v>#DIV/0!</v>
      </c>
      <c r="B166" s="196" t="e">
        <f t="shared" si="62"/>
        <v>#DIV/0!</v>
      </c>
      <c r="C166" s="196" t="e">
        <f t="shared" si="63"/>
        <v>#DIV/0!</v>
      </c>
      <c r="D166" s="196"/>
      <c r="E166" s="224"/>
      <c r="F166" s="220"/>
      <c r="G166" s="199">
        <f t="shared" si="50"/>
        <v>0</v>
      </c>
      <c r="H166" s="21">
        <f t="shared" si="51"/>
        <v>0</v>
      </c>
      <c r="I166" s="204"/>
      <c r="J166" s="212"/>
      <c r="K166" t="e">
        <f t="shared" si="52"/>
        <v>#DIV/0!</v>
      </c>
      <c r="L166" s="45"/>
      <c r="M166" s="71"/>
      <c r="N166" s="199">
        <f t="shared" si="64"/>
        <v>0</v>
      </c>
      <c r="O166" s="21">
        <f t="shared" si="65"/>
        <v>0</v>
      </c>
      <c r="P166" s="200"/>
      <c r="Q166" s="68"/>
      <c r="R166" t="e">
        <f t="shared" si="66"/>
        <v>#DIV/0!</v>
      </c>
      <c r="T166" t="e">
        <f t="shared" si="67"/>
        <v>#DIV/0!</v>
      </c>
      <c r="U166" s="202" t="e">
        <f t="shared" si="68"/>
        <v>#DIV/0!</v>
      </c>
      <c r="V166" s="202" t="e">
        <f t="shared" si="69"/>
        <v>#DIV/0!</v>
      </c>
      <c r="W166" s="202" t="e">
        <f t="shared" si="70"/>
        <v>#DIV/0!</v>
      </c>
      <c r="X166" s="202" t="e">
        <f t="shared" si="71"/>
        <v>#DIV/0!</v>
      </c>
    </row>
    <row r="167" spans="1:24" ht="15.75">
      <c r="A167" s="196" t="e">
        <f t="shared" si="61"/>
        <v>#DIV/0!</v>
      </c>
      <c r="B167" s="196" t="e">
        <f t="shared" si="62"/>
        <v>#DIV/0!</v>
      </c>
      <c r="C167" s="196" t="e">
        <f t="shared" si="63"/>
        <v>#DIV/0!</v>
      </c>
      <c r="D167" s="196"/>
      <c r="E167" s="224"/>
      <c r="F167" s="220"/>
      <c r="G167" s="199">
        <f t="shared" si="50"/>
        <v>0</v>
      </c>
      <c r="H167" s="21">
        <f t="shared" si="51"/>
        <v>0</v>
      </c>
      <c r="I167" s="204"/>
      <c r="J167" s="212"/>
      <c r="K167" t="e">
        <f t="shared" si="52"/>
        <v>#DIV/0!</v>
      </c>
      <c r="L167" s="45"/>
      <c r="M167" s="71"/>
      <c r="N167" s="199">
        <f t="shared" si="64"/>
        <v>0</v>
      </c>
      <c r="O167" s="21">
        <f t="shared" si="65"/>
        <v>0</v>
      </c>
      <c r="P167" s="200"/>
      <c r="Q167" s="68"/>
      <c r="R167" t="e">
        <f t="shared" si="66"/>
        <v>#DIV/0!</v>
      </c>
      <c r="T167" t="e">
        <f t="shared" si="67"/>
        <v>#DIV/0!</v>
      </c>
      <c r="U167" s="202" t="e">
        <f t="shared" si="68"/>
        <v>#DIV/0!</v>
      </c>
      <c r="V167" s="202" t="e">
        <f t="shared" si="69"/>
        <v>#DIV/0!</v>
      </c>
      <c r="W167" s="202" t="e">
        <f t="shared" si="70"/>
        <v>#DIV/0!</v>
      </c>
      <c r="X167" s="202" t="e">
        <f t="shared" si="71"/>
        <v>#DIV/0!</v>
      </c>
    </row>
    <row r="168" spans="1:24" ht="15.75">
      <c r="A168" s="196" t="e">
        <f t="shared" si="61"/>
        <v>#DIV/0!</v>
      </c>
      <c r="B168" s="196" t="e">
        <f t="shared" si="62"/>
        <v>#DIV/0!</v>
      </c>
      <c r="C168" s="196" t="e">
        <f t="shared" si="63"/>
        <v>#DIV/0!</v>
      </c>
      <c r="D168" s="196"/>
      <c r="E168" s="224"/>
      <c r="F168" s="220"/>
      <c r="G168" s="199">
        <f t="shared" si="50"/>
        <v>0</v>
      </c>
      <c r="H168" s="21">
        <f t="shared" si="51"/>
        <v>0</v>
      </c>
      <c r="I168" s="204"/>
      <c r="J168" s="212"/>
      <c r="K168" t="e">
        <f aca="true" t="shared" si="72" ref="K168:K231">I168*(H168/SQRT(J168))</f>
        <v>#DIV/0!</v>
      </c>
      <c r="L168" s="45"/>
      <c r="M168" s="71"/>
      <c r="N168" s="199">
        <f t="shared" si="64"/>
        <v>0</v>
      </c>
      <c r="O168" s="21">
        <f t="shared" si="65"/>
        <v>0</v>
      </c>
      <c r="P168" s="200"/>
      <c r="Q168" s="68"/>
      <c r="R168" t="e">
        <f t="shared" si="66"/>
        <v>#DIV/0!</v>
      </c>
      <c r="T168" t="e">
        <f t="shared" si="67"/>
        <v>#DIV/0!</v>
      </c>
      <c r="U168" s="202" t="e">
        <f t="shared" si="68"/>
        <v>#DIV/0!</v>
      </c>
      <c r="V168" s="202" t="e">
        <f t="shared" si="69"/>
        <v>#DIV/0!</v>
      </c>
      <c r="W168" s="202" t="e">
        <f t="shared" si="70"/>
        <v>#DIV/0!</v>
      </c>
      <c r="X168" s="202" t="e">
        <f t="shared" si="71"/>
        <v>#DIV/0!</v>
      </c>
    </row>
    <row r="169" spans="1:24" ht="15.75">
      <c r="A169" s="196" t="e">
        <f t="shared" si="61"/>
        <v>#DIV/0!</v>
      </c>
      <c r="B169" s="196" t="e">
        <f t="shared" si="62"/>
        <v>#DIV/0!</v>
      </c>
      <c r="C169" s="196" t="e">
        <f t="shared" si="63"/>
        <v>#DIV/0!</v>
      </c>
      <c r="D169" s="196"/>
      <c r="E169" s="224"/>
      <c r="F169" s="220"/>
      <c r="G169" s="199">
        <f t="shared" si="50"/>
        <v>0</v>
      </c>
      <c r="H169" s="21">
        <f t="shared" si="51"/>
        <v>0</v>
      </c>
      <c r="I169" s="204"/>
      <c r="J169" s="212"/>
      <c r="K169" t="e">
        <f t="shared" si="72"/>
        <v>#DIV/0!</v>
      </c>
      <c r="L169" s="45"/>
      <c r="M169" s="71"/>
      <c r="N169" s="199">
        <f t="shared" si="64"/>
        <v>0</v>
      </c>
      <c r="O169" s="21">
        <f t="shared" si="65"/>
        <v>0</v>
      </c>
      <c r="P169" s="200"/>
      <c r="Q169" s="68"/>
      <c r="R169" t="e">
        <f t="shared" si="66"/>
        <v>#DIV/0!</v>
      </c>
      <c r="T169" t="e">
        <f t="shared" si="67"/>
        <v>#DIV/0!</v>
      </c>
      <c r="U169" s="202" t="e">
        <f t="shared" si="68"/>
        <v>#DIV/0!</v>
      </c>
      <c r="V169" s="202" t="e">
        <f t="shared" si="69"/>
        <v>#DIV/0!</v>
      </c>
      <c r="W169" s="202" t="e">
        <f t="shared" si="70"/>
        <v>#DIV/0!</v>
      </c>
      <c r="X169" s="202" t="e">
        <f t="shared" si="71"/>
        <v>#DIV/0!</v>
      </c>
    </row>
    <row r="170" spans="1:24" ht="15.75">
      <c r="A170" s="196" t="e">
        <f t="shared" si="61"/>
        <v>#DIV/0!</v>
      </c>
      <c r="B170" s="196" t="e">
        <f t="shared" si="62"/>
        <v>#DIV/0!</v>
      </c>
      <c r="C170" s="196" t="e">
        <f t="shared" si="63"/>
        <v>#DIV/0!</v>
      </c>
      <c r="D170" s="196"/>
      <c r="E170" s="224"/>
      <c r="F170" s="220"/>
      <c r="G170" s="199">
        <f t="shared" si="50"/>
        <v>0</v>
      </c>
      <c r="H170" s="21">
        <f t="shared" si="51"/>
        <v>0</v>
      </c>
      <c r="I170" s="204"/>
      <c r="J170" s="212"/>
      <c r="K170" t="e">
        <f t="shared" si="72"/>
        <v>#DIV/0!</v>
      </c>
      <c r="L170" s="45"/>
      <c r="M170" s="71"/>
      <c r="N170" s="199">
        <f t="shared" si="64"/>
        <v>0</v>
      </c>
      <c r="O170" s="21">
        <f t="shared" si="65"/>
        <v>0</v>
      </c>
      <c r="P170" s="200"/>
      <c r="Q170" s="68"/>
      <c r="R170" t="e">
        <f t="shared" si="66"/>
        <v>#DIV/0!</v>
      </c>
      <c r="T170" t="e">
        <f t="shared" si="67"/>
        <v>#DIV/0!</v>
      </c>
      <c r="U170" s="202" t="e">
        <f t="shared" si="68"/>
        <v>#DIV/0!</v>
      </c>
      <c r="V170" s="202" t="e">
        <f t="shared" si="69"/>
        <v>#DIV/0!</v>
      </c>
      <c r="W170" s="202" t="e">
        <f t="shared" si="70"/>
        <v>#DIV/0!</v>
      </c>
      <c r="X170" s="202" t="e">
        <f t="shared" si="71"/>
        <v>#DIV/0!</v>
      </c>
    </row>
    <row r="171" spans="1:24" ht="15.75">
      <c r="A171" s="196" t="e">
        <f t="shared" si="61"/>
        <v>#DIV/0!</v>
      </c>
      <c r="B171" s="196" t="e">
        <f t="shared" si="62"/>
        <v>#DIV/0!</v>
      </c>
      <c r="C171" s="196" t="e">
        <f t="shared" si="63"/>
        <v>#DIV/0!</v>
      </c>
      <c r="D171" s="196"/>
      <c r="E171" s="224"/>
      <c r="F171" s="220"/>
      <c r="G171" s="199">
        <f t="shared" si="50"/>
        <v>0</v>
      </c>
      <c r="H171" s="21">
        <f t="shared" si="51"/>
        <v>0</v>
      </c>
      <c r="I171" s="204"/>
      <c r="J171" s="212"/>
      <c r="K171" t="e">
        <f t="shared" si="72"/>
        <v>#DIV/0!</v>
      </c>
      <c r="L171" s="45"/>
      <c r="M171" s="71"/>
      <c r="N171" s="199">
        <f t="shared" si="64"/>
        <v>0</v>
      </c>
      <c r="O171" s="21">
        <f t="shared" si="65"/>
        <v>0</v>
      </c>
      <c r="P171" s="200"/>
      <c r="Q171" s="68"/>
      <c r="R171" t="e">
        <f t="shared" si="66"/>
        <v>#DIV/0!</v>
      </c>
      <c r="T171" t="e">
        <f t="shared" si="67"/>
        <v>#DIV/0!</v>
      </c>
      <c r="U171" s="202" t="e">
        <f t="shared" si="68"/>
        <v>#DIV/0!</v>
      </c>
      <c r="V171" s="202" t="e">
        <f t="shared" si="69"/>
        <v>#DIV/0!</v>
      </c>
      <c r="W171" s="202" t="e">
        <f t="shared" si="70"/>
        <v>#DIV/0!</v>
      </c>
      <c r="X171" s="202" t="e">
        <f t="shared" si="71"/>
        <v>#DIV/0!</v>
      </c>
    </row>
    <row r="172" spans="1:24" ht="15.75">
      <c r="A172" s="196" t="e">
        <f t="shared" si="61"/>
        <v>#DIV/0!</v>
      </c>
      <c r="B172" s="196" t="e">
        <f t="shared" si="62"/>
        <v>#DIV/0!</v>
      </c>
      <c r="C172" s="196" t="e">
        <f t="shared" si="63"/>
        <v>#DIV/0!</v>
      </c>
      <c r="D172" s="196"/>
      <c r="E172" s="224"/>
      <c r="F172" s="220"/>
      <c r="G172" s="199">
        <f t="shared" si="50"/>
        <v>0</v>
      </c>
      <c r="H172" s="21">
        <f t="shared" si="51"/>
        <v>0</v>
      </c>
      <c r="I172" s="204"/>
      <c r="J172" s="212"/>
      <c r="K172" t="e">
        <f t="shared" si="72"/>
        <v>#DIV/0!</v>
      </c>
      <c r="L172" s="45"/>
      <c r="M172" s="71"/>
      <c r="N172" s="199">
        <f t="shared" si="64"/>
        <v>0</v>
      </c>
      <c r="O172" s="21">
        <f t="shared" si="65"/>
        <v>0</v>
      </c>
      <c r="P172" s="200"/>
      <c r="Q172" s="68"/>
      <c r="R172" t="e">
        <f t="shared" si="66"/>
        <v>#DIV/0!</v>
      </c>
      <c r="T172" t="e">
        <f t="shared" si="67"/>
        <v>#DIV/0!</v>
      </c>
      <c r="U172" s="202" t="e">
        <f t="shared" si="68"/>
        <v>#DIV/0!</v>
      </c>
      <c r="V172" s="202" t="e">
        <f t="shared" si="69"/>
        <v>#DIV/0!</v>
      </c>
      <c r="W172" s="202" t="e">
        <f t="shared" si="70"/>
        <v>#DIV/0!</v>
      </c>
      <c r="X172" s="202" t="e">
        <f t="shared" si="71"/>
        <v>#DIV/0!</v>
      </c>
    </row>
    <row r="173" spans="1:24" ht="15.75">
      <c r="A173" s="196" t="e">
        <f t="shared" si="61"/>
        <v>#DIV/0!</v>
      </c>
      <c r="B173" s="196" t="e">
        <f t="shared" si="62"/>
        <v>#DIV/0!</v>
      </c>
      <c r="C173" s="196" t="e">
        <f t="shared" si="63"/>
        <v>#DIV/0!</v>
      </c>
      <c r="D173" s="196"/>
      <c r="E173" s="224"/>
      <c r="F173" s="220"/>
      <c r="G173" s="199">
        <f t="shared" si="50"/>
        <v>0</v>
      </c>
      <c r="H173" s="21">
        <f t="shared" si="51"/>
        <v>0</v>
      </c>
      <c r="I173" s="204"/>
      <c r="J173" s="212"/>
      <c r="K173" t="e">
        <f t="shared" si="72"/>
        <v>#DIV/0!</v>
      </c>
      <c r="L173" s="45"/>
      <c r="M173" s="71"/>
      <c r="N173" s="199">
        <f t="shared" si="64"/>
        <v>0</v>
      </c>
      <c r="O173" s="21">
        <f t="shared" si="65"/>
        <v>0</v>
      </c>
      <c r="P173" s="200"/>
      <c r="Q173" s="68"/>
      <c r="R173" t="e">
        <f t="shared" si="66"/>
        <v>#DIV/0!</v>
      </c>
      <c r="T173" t="e">
        <f t="shared" si="67"/>
        <v>#DIV/0!</v>
      </c>
      <c r="U173" s="202" t="e">
        <f t="shared" si="68"/>
        <v>#DIV/0!</v>
      </c>
      <c r="V173" s="202" t="e">
        <f t="shared" si="69"/>
        <v>#DIV/0!</v>
      </c>
      <c r="W173" s="202" t="e">
        <f t="shared" si="70"/>
        <v>#DIV/0!</v>
      </c>
      <c r="X173" s="202" t="e">
        <f t="shared" si="71"/>
        <v>#DIV/0!</v>
      </c>
    </row>
    <row r="174" spans="1:24" ht="15.75">
      <c r="A174" s="196" t="e">
        <f t="shared" si="61"/>
        <v>#DIV/0!</v>
      </c>
      <c r="B174" s="196" t="e">
        <f t="shared" si="62"/>
        <v>#DIV/0!</v>
      </c>
      <c r="C174" s="196" t="e">
        <f t="shared" si="63"/>
        <v>#DIV/0!</v>
      </c>
      <c r="D174" s="196"/>
      <c r="E174" s="224"/>
      <c r="F174" s="220"/>
      <c r="G174" s="199">
        <f t="shared" si="50"/>
        <v>0</v>
      </c>
      <c r="H174" s="21">
        <f t="shared" si="51"/>
        <v>0</v>
      </c>
      <c r="I174" s="204"/>
      <c r="J174" s="212"/>
      <c r="K174" t="e">
        <f t="shared" si="72"/>
        <v>#DIV/0!</v>
      </c>
      <c r="L174" s="45"/>
      <c r="M174" s="71"/>
      <c r="N174" s="199">
        <f t="shared" si="64"/>
        <v>0</v>
      </c>
      <c r="O174" s="21">
        <f t="shared" si="65"/>
        <v>0</v>
      </c>
      <c r="P174" s="200"/>
      <c r="Q174" s="68"/>
      <c r="R174" t="e">
        <f t="shared" si="66"/>
        <v>#DIV/0!</v>
      </c>
      <c r="T174" t="e">
        <f t="shared" si="67"/>
        <v>#DIV/0!</v>
      </c>
      <c r="U174" s="202" t="e">
        <f t="shared" si="68"/>
        <v>#DIV/0!</v>
      </c>
      <c r="V174" s="202" t="e">
        <f t="shared" si="69"/>
        <v>#DIV/0!</v>
      </c>
      <c r="W174" s="202" t="e">
        <f t="shared" si="70"/>
        <v>#DIV/0!</v>
      </c>
      <c r="X174" s="202" t="e">
        <f t="shared" si="71"/>
        <v>#DIV/0!</v>
      </c>
    </row>
    <row r="175" spans="1:24" ht="15.75">
      <c r="A175" s="196" t="e">
        <f t="shared" si="61"/>
        <v>#DIV/0!</v>
      </c>
      <c r="B175" s="196" t="e">
        <f t="shared" si="62"/>
        <v>#DIV/0!</v>
      </c>
      <c r="C175" s="196" t="e">
        <f t="shared" si="63"/>
        <v>#DIV/0!</v>
      </c>
      <c r="D175" s="196"/>
      <c r="E175" s="224"/>
      <c r="F175" s="220"/>
      <c r="G175" s="199">
        <f t="shared" si="50"/>
        <v>0</v>
      </c>
      <c r="H175" s="21">
        <f t="shared" si="51"/>
        <v>0</v>
      </c>
      <c r="I175" s="204"/>
      <c r="J175" s="212"/>
      <c r="K175" t="e">
        <f t="shared" si="72"/>
        <v>#DIV/0!</v>
      </c>
      <c r="L175" s="45"/>
      <c r="M175" s="71"/>
      <c r="N175" s="199">
        <f t="shared" si="64"/>
        <v>0</v>
      </c>
      <c r="O175" s="21">
        <f t="shared" si="65"/>
        <v>0</v>
      </c>
      <c r="P175" s="200"/>
      <c r="Q175" s="68"/>
      <c r="R175" t="e">
        <f t="shared" si="66"/>
        <v>#DIV/0!</v>
      </c>
      <c r="T175" t="e">
        <f t="shared" si="67"/>
        <v>#DIV/0!</v>
      </c>
      <c r="U175" s="202" t="e">
        <f t="shared" si="68"/>
        <v>#DIV/0!</v>
      </c>
      <c r="V175" s="202" t="e">
        <f t="shared" si="69"/>
        <v>#DIV/0!</v>
      </c>
      <c r="W175" s="202" t="e">
        <f t="shared" si="70"/>
        <v>#DIV/0!</v>
      </c>
      <c r="X175" s="202" t="e">
        <f t="shared" si="71"/>
        <v>#DIV/0!</v>
      </c>
    </row>
    <row r="176" spans="1:24" ht="15.75">
      <c r="A176" s="196" t="e">
        <f t="shared" si="61"/>
        <v>#DIV/0!</v>
      </c>
      <c r="B176" s="196" t="e">
        <f t="shared" si="62"/>
        <v>#DIV/0!</v>
      </c>
      <c r="C176" s="196" t="e">
        <f t="shared" si="63"/>
        <v>#DIV/0!</v>
      </c>
      <c r="D176" s="196"/>
      <c r="E176" s="224"/>
      <c r="F176" s="220"/>
      <c r="G176" s="199">
        <f t="shared" si="50"/>
        <v>0</v>
      </c>
      <c r="H176" s="21">
        <f t="shared" si="51"/>
        <v>0</v>
      </c>
      <c r="I176" s="204"/>
      <c r="J176" s="212"/>
      <c r="K176" t="e">
        <f t="shared" si="72"/>
        <v>#DIV/0!</v>
      </c>
      <c r="L176" s="45"/>
      <c r="M176" s="71"/>
      <c r="N176" s="199">
        <f t="shared" si="64"/>
        <v>0</v>
      </c>
      <c r="O176" s="21">
        <f t="shared" si="65"/>
        <v>0</v>
      </c>
      <c r="P176" s="200"/>
      <c r="Q176" s="68"/>
      <c r="R176" t="e">
        <f t="shared" si="66"/>
        <v>#DIV/0!</v>
      </c>
      <c r="T176" t="e">
        <f t="shared" si="67"/>
        <v>#DIV/0!</v>
      </c>
      <c r="U176" s="202" t="e">
        <f t="shared" si="68"/>
        <v>#DIV/0!</v>
      </c>
      <c r="V176" s="202" t="e">
        <f t="shared" si="69"/>
        <v>#DIV/0!</v>
      </c>
      <c r="W176" s="202" t="e">
        <f t="shared" si="70"/>
        <v>#DIV/0!</v>
      </c>
      <c r="X176" s="202" t="e">
        <f t="shared" si="71"/>
        <v>#DIV/0!</v>
      </c>
    </row>
    <row r="177" spans="1:24" ht="15.75">
      <c r="A177" s="196" t="e">
        <f t="shared" si="61"/>
        <v>#DIV/0!</v>
      </c>
      <c r="B177" s="196" t="e">
        <f t="shared" si="62"/>
        <v>#DIV/0!</v>
      </c>
      <c r="C177" s="196" t="e">
        <f t="shared" si="63"/>
        <v>#DIV/0!</v>
      </c>
      <c r="D177" s="196"/>
      <c r="E177" s="224"/>
      <c r="F177" s="220"/>
      <c r="G177" s="199">
        <f t="shared" si="50"/>
        <v>0</v>
      </c>
      <c r="H177" s="21">
        <f t="shared" si="51"/>
        <v>0</v>
      </c>
      <c r="I177" s="204"/>
      <c r="J177" s="212"/>
      <c r="K177" t="e">
        <f t="shared" si="72"/>
        <v>#DIV/0!</v>
      </c>
      <c r="L177" s="45"/>
      <c r="M177" s="71"/>
      <c r="N177" s="199">
        <f t="shared" si="64"/>
        <v>0</v>
      </c>
      <c r="O177" s="21">
        <f t="shared" si="65"/>
        <v>0</v>
      </c>
      <c r="P177" s="200"/>
      <c r="Q177" s="68"/>
      <c r="R177" t="e">
        <f t="shared" si="66"/>
        <v>#DIV/0!</v>
      </c>
      <c r="T177" t="e">
        <f t="shared" si="67"/>
        <v>#DIV/0!</v>
      </c>
      <c r="U177" s="202" t="e">
        <f t="shared" si="68"/>
        <v>#DIV/0!</v>
      </c>
      <c r="V177" s="202" t="e">
        <f t="shared" si="69"/>
        <v>#DIV/0!</v>
      </c>
      <c r="W177" s="202" t="e">
        <f t="shared" si="70"/>
        <v>#DIV/0!</v>
      </c>
      <c r="X177" s="202" t="e">
        <f t="shared" si="71"/>
        <v>#DIV/0!</v>
      </c>
    </row>
    <row r="178" spans="1:24" ht="15.75">
      <c r="A178" s="196" t="e">
        <f t="shared" si="61"/>
        <v>#DIV/0!</v>
      </c>
      <c r="B178" s="196" t="e">
        <f t="shared" si="62"/>
        <v>#DIV/0!</v>
      </c>
      <c r="C178" s="196" t="e">
        <f t="shared" si="63"/>
        <v>#DIV/0!</v>
      </c>
      <c r="D178" s="196"/>
      <c r="E178" s="224"/>
      <c r="F178" s="220"/>
      <c r="G178" s="199">
        <f t="shared" si="50"/>
        <v>0</v>
      </c>
      <c r="H178" s="21">
        <f t="shared" si="51"/>
        <v>0</v>
      </c>
      <c r="I178" s="204"/>
      <c r="J178" s="212"/>
      <c r="K178" t="e">
        <f t="shared" si="72"/>
        <v>#DIV/0!</v>
      </c>
      <c r="L178" s="45"/>
      <c r="M178" s="71"/>
      <c r="N178" s="199">
        <f t="shared" si="64"/>
        <v>0</v>
      </c>
      <c r="O178" s="21">
        <f t="shared" si="65"/>
        <v>0</v>
      </c>
      <c r="P178" s="200"/>
      <c r="Q178" s="68"/>
      <c r="R178" t="e">
        <f t="shared" si="66"/>
        <v>#DIV/0!</v>
      </c>
      <c r="T178" t="e">
        <f t="shared" si="67"/>
        <v>#DIV/0!</v>
      </c>
      <c r="U178" s="202" t="e">
        <f t="shared" si="68"/>
        <v>#DIV/0!</v>
      </c>
      <c r="V178" s="202" t="e">
        <f t="shared" si="69"/>
        <v>#DIV/0!</v>
      </c>
      <c r="W178" s="202" t="e">
        <f t="shared" si="70"/>
        <v>#DIV/0!</v>
      </c>
      <c r="X178" s="202" t="e">
        <f t="shared" si="71"/>
        <v>#DIV/0!</v>
      </c>
    </row>
    <row r="179" spans="1:24" ht="15.75">
      <c r="A179" s="196" t="e">
        <f t="shared" si="61"/>
        <v>#DIV/0!</v>
      </c>
      <c r="B179" s="196" t="e">
        <f t="shared" si="62"/>
        <v>#DIV/0!</v>
      </c>
      <c r="C179" s="196" t="e">
        <f t="shared" si="63"/>
        <v>#DIV/0!</v>
      </c>
      <c r="D179" s="196"/>
      <c r="E179" s="224"/>
      <c r="F179" s="220"/>
      <c r="G179" s="199">
        <f t="shared" si="50"/>
        <v>0</v>
      </c>
      <c r="H179" s="21">
        <f t="shared" si="51"/>
        <v>0</v>
      </c>
      <c r="I179" s="204"/>
      <c r="J179" s="212"/>
      <c r="K179" t="e">
        <f t="shared" si="72"/>
        <v>#DIV/0!</v>
      </c>
      <c r="L179" s="45"/>
      <c r="M179" s="71"/>
      <c r="N179" s="199">
        <f t="shared" si="64"/>
        <v>0</v>
      </c>
      <c r="O179" s="21">
        <f t="shared" si="65"/>
        <v>0</v>
      </c>
      <c r="P179" s="200"/>
      <c r="Q179" s="68"/>
      <c r="R179" t="e">
        <f t="shared" si="66"/>
        <v>#DIV/0!</v>
      </c>
      <c r="T179" t="e">
        <f t="shared" si="67"/>
        <v>#DIV/0!</v>
      </c>
      <c r="U179" s="202" t="e">
        <f t="shared" si="68"/>
        <v>#DIV/0!</v>
      </c>
      <c r="V179" s="202" t="e">
        <f t="shared" si="69"/>
        <v>#DIV/0!</v>
      </c>
      <c r="W179" s="202" t="e">
        <f t="shared" si="70"/>
        <v>#DIV/0!</v>
      </c>
      <c r="X179" s="202" t="e">
        <f t="shared" si="71"/>
        <v>#DIV/0!</v>
      </c>
    </row>
    <row r="180" spans="1:24" ht="15.75">
      <c r="A180" s="196" t="e">
        <f t="shared" si="61"/>
        <v>#DIV/0!</v>
      </c>
      <c r="B180" s="196" t="e">
        <f t="shared" si="62"/>
        <v>#DIV/0!</v>
      </c>
      <c r="C180" s="196" t="e">
        <f t="shared" si="63"/>
        <v>#DIV/0!</v>
      </c>
      <c r="D180" s="196"/>
      <c r="E180" s="224"/>
      <c r="F180" s="220"/>
      <c r="G180" s="199">
        <f t="shared" si="50"/>
        <v>0</v>
      </c>
      <c r="H180" s="21">
        <f t="shared" si="51"/>
        <v>0</v>
      </c>
      <c r="I180" s="204"/>
      <c r="J180" s="212"/>
      <c r="K180" t="e">
        <f t="shared" si="72"/>
        <v>#DIV/0!</v>
      </c>
      <c r="L180" s="45"/>
      <c r="M180" s="71"/>
      <c r="N180" s="199">
        <f t="shared" si="64"/>
        <v>0</v>
      </c>
      <c r="O180" s="21">
        <f t="shared" si="65"/>
        <v>0</v>
      </c>
      <c r="P180" s="200"/>
      <c r="Q180" s="68"/>
      <c r="R180" t="e">
        <f t="shared" si="66"/>
        <v>#DIV/0!</v>
      </c>
      <c r="T180" t="e">
        <f t="shared" si="67"/>
        <v>#DIV/0!</v>
      </c>
      <c r="U180" s="202" t="e">
        <f t="shared" si="68"/>
        <v>#DIV/0!</v>
      </c>
      <c r="V180" s="202" t="e">
        <f t="shared" si="69"/>
        <v>#DIV/0!</v>
      </c>
      <c r="W180" s="202" t="e">
        <f t="shared" si="70"/>
        <v>#DIV/0!</v>
      </c>
      <c r="X180" s="202" t="e">
        <f t="shared" si="71"/>
        <v>#DIV/0!</v>
      </c>
    </row>
    <row r="181" spans="1:24" ht="15.75">
      <c r="A181" s="196" t="e">
        <f t="shared" si="61"/>
        <v>#DIV/0!</v>
      </c>
      <c r="B181" s="196" t="e">
        <f t="shared" si="62"/>
        <v>#DIV/0!</v>
      </c>
      <c r="C181" s="196" t="e">
        <f t="shared" si="63"/>
        <v>#DIV/0!</v>
      </c>
      <c r="D181" s="196"/>
      <c r="E181" s="224"/>
      <c r="F181" s="220"/>
      <c r="G181" s="199">
        <f t="shared" si="50"/>
        <v>0</v>
      </c>
      <c r="H181" s="21">
        <f t="shared" si="51"/>
        <v>0</v>
      </c>
      <c r="I181" s="204"/>
      <c r="J181" s="212"/>
      <c r="K181" t="e">
        <f t="shared" si="72"/>
        <v>#DIV/0!</v>
      </c>
      <c r="L181" s="45"/>
      <c r="M181" s="71"/>
      <c r="N181" s="199">
        <f t="shared" si="64"/>
        <v>0</v>
      </c>
      <c r="O181" s="21">
        <f t="shared" si="65"/>
        <v>0</v>
      </c>
      <c r="P181" s="200"/>
      <c r="Q181" s="68"/>
      <c r="R181" t="e">
        <f t="shared" si="66"/>
        <v>#DIV/0!</v>
      </c>
      <c r="T181" t="e">
        <f t="shared" si="67"/>
        <v>#DIV/0!</v>
      </c>
      <c r="U181" s="202" t="e">
        <f t="shared" si="68"/>
        <v>#DIV/0!</v>
      </c>
      <c r="V181" s="202" t="e">
        <f t="shared" si="69"/>
        <v>#DIV/0!</v>
      </c>
      <c r="W181" s="202" t="e">
        <f t="shared" si="70"/>
        <v>#DIV/0!</v>
      </c>
      <c r="X181" s="202" t="e">
        <f t="shared" si="71"/>
        <v>#DIV/0!</v>
      </c>
    </row>
    <row r="182" spans="1:24" ht="15.75">
      <c r="A182" s="196" t="e">
        <f t="shared" si="61"/>
        <v>#DIV/0!</v>
      </c>
      <c r="B182" s="196" t="e">
        <f t="shared" si="62"/>
        <v>#DIV/0!</v>
      </c>
      <c r="C182" s="196" t="e">
        <f t="shared" si="63"/>
        <v>#DIV/0!</v>
      </c>
      <c r="D182" s="196"/>
      <c r="E182" s="224"/>
      <c r="F182" s="220"/>
      <c r="G182" s="199">
        <f t="shared" si="50"/>
        <v>0</v>
      </c>
      <c r="H182" s="21">
        <f t="shared" si="51"/>
        <v>0</v>
      </c>
      <c r="I182" s="204"/>
      <c r="J182" s="212"/>
      <c r="K182" t="e">
        <f t="shared" si="72"/>
        <v>#DIV/0!</v>
      </c>
      <c r="L182" s="45"/>
      <c r="M182" s="71"/>
      <c r="N182" s="199">
        <f t="shared" si="64"/>
        <v>0</v>
      </c>
      <c r="O182" s="21">
        <f t="shared" si="65"/>
        <v>0</v>
      </c>
      <c r="P182" s="200"/>
      <c r="Q182" s="68"/>
      <c r="R182" t="e">
        <f t="shared" si="66"/>
        <v>#DIV/0!</v>
      </c>
      <c r="T182" t="e">
        <f t="shared" si="67"/>
        <v>#DIV/0!</v>
      </c>
      <c r="U182" s="202" t="e">
        <f t="shared" si="68"/>
        <v>#DIV/0!</v>
      </c>
      <c r="V182" s="202" t="e">
        <f t="shared" si="69"/>
        <v>#DIV/0!</v>
      </c>
      <c r="W182" s="202" t="e">
        <f t="shared" si="70"/>
        <v>#DIV/0!</v>
      </c>
      <c r="X182" s="202" t="e">
        <f t="shared" si="71"/>
        <v>#DIV/0!</v>
      </c>
    </row>
    <row r="183" spans="1:24" ht="15.75">
      <c r="A183" s="196" t="e">
        <f t="shared" si="61"/>
        <v>#DIV/0!</v>
      </c>
      <c r="B183" s="196" t="e">
        <f t="shared" si="62"/>
        <v>#DIV/0!</v>
      </c>
      <c r="C183" s="196" t="e">
        <f t="shared" si="63"/>
        <v>#DIV/0!</v>
      </c>
      <c r="D183" s="196"/>
      <c r="E183" s="224"/>
      <c r="F183" s="220"/>
      <c r="G183" s="199">
        <f t="shared" si="50"/>
        <v>0</v>
      </c>
      <c r="H183" s="21">
        <f t="shared" si="51"/>
        <v>0</v>
      </c>
      <c r="I183" s="204"/>
      <c r="J183" s="212"/>
      <c r="K183" t="e">
        <f t="shared" si="72"/>
        <v>#DIV/0!</v>
      </c>
      <c r="L183" s="45"/>
      <c r="M183" s="71"/>
      <c r="N183" s="199">
        <f t="shared" si="64"/>
        <v>0</v>
      </c>
      <c r="O183" s="21">
        <f t="shared" si="65"/>
        <v>0</v>
      </c>
      <c r="P183" s="200"/>
      <c r="Q183" s="68"/>
      <c r="R183" t="e">
        <f t="shared" si="66"/>
        <v>#DIV/0!</v>
      </c>
      <c r="T183" t="e">
        <f t="shared" si="67"/>
        <v>#DIV/0!</v>
      </c>
      <c r="U183" s="202" t="e">
        <f t="shared" si="68"/>
        <v>#DIV/0!</v>
      </c>
      <c r="V183" s="202" t="e">
        <f t="shared" si="69"/>
        <v>#DIV/0!</v>
      </c>
      <c r="W183" s="202" t="e">
        <f t="shared" si="70"/>
        <v>#DIV/0!</v>
      </c>
      <c r="X183" s="202" t="e">
        <f t="shared" si="71"/>
        <v>#DIV/0!</v>
      </c>
    </row>
    <row r="184" spans="1:24" ht="15.75">
      <c r="A184" s="196" t="e">
        <f t="shared" si="61"/>
        <v>#DIV/0!</v>
      </c>
      <c r="B184" s="196" t="e">
        <f t="shared" si="62"/>
        <v>#DIV/0!</v>
      </c>
      <c r="C184" s="196" t="e">
        <f t="shared" si="63"/>
        <v>#DIV/0!</v>
      </c>
      <c r="D184" s="196"/>
      <c r="E184" s="224"/>
      <c r="F184" s="220"/>
      <c r="G184" s="199">
        <f t="shared" si="50"/>
        <v>0</v>
      </c>
      <c r="H184" s="21">
        <f t="shared" si="51"/>
        <v>0</v>
      </c>
      <c r="I184" s="204"/>
      <c r="J184" s="212"/>
      <c r="K184" t="e">
        <f t="shared" si="72"/>
        <v>#DIV/0!</v>
      </c>
      <c r="L184" s="45"/>
      <c r="M184" s="71"/>
      <c r="N184" s="199">
        <f t="shared" si="64"/>
        <v>0</v>
      </c>
      <c r="O184" s="21">
        <f t="shared" si="65"/>
        <v>0</v>
      </c>
      <c r="P184" s="200"/>
      <c r="Q184" s="68"/>
      <c r="R184" t="e">
        <f t="shared" si="66"/>
        <v>#DIV/0!</v>
      </c>
      <c r="T184" t="e">
        <f t="shared" si="67"/>
        <v>#DIV/0!</v>
      </c>
      <c r="U184" s="202" t="e">
        <f t="shared" si="68"/>
        <v>#DIV/0!</v>
      </c>
      <c r="V184" s="202" t="e">
        <f t="shared" si="69"/>
        <v>#DIV/0!</v>
      </c>
      <c r="W184" s="202" t="e">
        <f t="shared" si="70"/>
        <v>#DIV/0!</v>
      </c>
      <c r="X184" s="202" t="e">
        <f t="shared" si="71"/>
        <v>#DIV/0!</v>
      </c>
    </row>
    <row r="185" spans="1:24" ht="15.75">
      <c r="A185" s="196" t="e">
        <f t="shared" si="61"/>
        <v>#DIV/0!</v>
      </c>
      <c r="B185" s="196" t="e">
        <f t="shared" si="62"/>
        <v>#DIV/0!</v>
      </c>
      <c r="C185" s="196" t="e">
        <f t="shared" si="63"/>
        <v>#DIV/0!</v>
      </c>
      <c r="D185" s="196"/>
      <c r="E185" s="224"/>
      <c r="F185" s="220"/>
      <c r="G185" s="199">
        <f t="shared" si="50"/>
        <v>0</v>
      </c>
      <c r="H185" s="21">
        <f t="shared" si="51"/>
        <v>0</v>
      </c>
      <c r="I185" s="204"/>
      <c r="J185" s="212"/>
      <c r="K185" t="e">
        <f t="shared" si="72"/>
        <v>#DIV/0!</v>
      </c>
      <c r="L185" s="45"/>
      <c r="M185" s="71"/>
      <c r="N185" s="199">
        <f t="shared" si="64"/>
        <v>0</v>
      </c>
      <c r="O185" s="21">
        <f t="shared" si="65"/>
        <v>0</v>
      </c>
      <c r="P185" s="200"/>
      <c r="Q185" s="68"/>
      <c r="R185" t="e">
        <f t="shared" si="66"/>
        <v>#DIV/0!</v>
      </c>
      <c r="T185" t="e">
        <f t="shared" si="67"/>
        <v>#DIV/0!</v>
      </c>
      <c r="U185" s="202" t="e">
        <f t="shared" si="68"/>
        <v>#DIV/0!</v>
      </c>
      <c r="V185" s="202" t="e">
        <f t="shared" si="69"/>
        <v>#DIV/0!</v>
      </c>
      <c r="W185" s="202" t="e">
        <f t="shared" si="70"/>
        <v>#DIV/0!</v>
      </c>
      <c r="X185" s="202" t="e">
        <f t="shared" si="71"/>
        <v>#DIV/0!</v>
      </c>
    </row>
    <row r="186" spans="1:24" ht="15.75">
      <c r="A186" s="196" t="e">
        <f t="shared" si="61"/>
        <v>#DIV/0!</v>
      </c>
      <c r="B186" s="196" t="e">
        <f t="shared" si="62"/>
        <v>#DIV/0!</v>
      </c>
      <c r="C186" s="196" t="e">
        <f t="shared" si="63"/>
        <v>#DIV/0!</v>
      </c>
      <c r="D186" s="196"/>
      <c r="E186" s="224"/>
      <c r="F186" s="220"/>
      <c r="G186" s="199">
        <f t="shared" si="50"/>
        <v>0</v>
      </c>
      <c r="H186" s="21">
        <f t="shared" si="51"/>
        <v>0</v>
      </c>
      <c r="I186" s="204"/>
      <c r="J186" s="212"/>
      <c r="K186" t="e">
        <f t="shared" si="72"/>
        <v>#DIV/0!</v>
      </c>
      <c r="L186" s="45"/>
      <c r="M186" s="71"/>
      <c r="N186" s="199">
        <f t="shared" si="64"/>
        <v>0</v>
      </c>
      <c r="O186" s="21">
        <f t="shared" si="65"/>
        <v>0</v>
      </c>
      <c r="P186" s="200"/>
      <c r="Q186" s="68"/>
      <c r="R186" t="e">
        <f t="shared" si="66"/>
        <v>#DIV/0!</v>
      </c>
      <c r="T186" t="e">
        <f t="shared" si="67"/>
        <v>#DIV/0!</v>
      </c>
      <c r="U186" s="202" t="e">
        <f t="shared" si="68"/>
        <v>#DIV/0!</v>
      </c>
      <c r="V186" s="202" t="e">
        <f t="shared" si="69"/>
        <v>#DIV/0!</v>
      </c>
      <c r="W186" s="202" t="e">
        <f t="shared" si="70"/>
        <v>#DIV/0!</v>
      </c>
      <c r="X186" s="202" t="e">
        <f t="shared" si="71"/>
        <v>#DIV/0!</v>
      </c>
    </row>
    <row r="187" spans="1:24" ht="15.75">
      <c r="A187" s="196" t="e">
        <f t="shared" si="61"/>
        <v>#DIV/0!</v>
      </c>
      <c r="B187" s="196" t="e">
        <f t="shared" si="62"/>
        <v>#DIV/0!</v>
      </c>
      <c r="C187" s="196" t="e">
        <f t="shared" si="63"/>
        <v>#DIV/0!</v>
      </c>
      <c r="D187" s="196"/>
      <c r="E187" s="224"/>
      <c r="F187" s="220"/>
      <c r="G187" s="199">
        <f t="shared" si="50"/>
        <v>0</v>
      </c>
      <c r="H187" s="21">
        <f t="shared" si="51"/>
        <v>0</v>
      </c>
      <c r="I187" s="204"/>
      <c r="J187" s="212"/>
      <c r="K187" t="e">
        <f t="shared" si="72"/>
        <v>#DIV/0!</v>
      </c>
      <c r="L187" s="45"/>
      <c r="M187" s="71"/>
      <c r="N187" s="199">
        <f t="shared" si="64"/>
        <v>0</v>
      </c>
      <c r="O187" s="21">
        <f t="shared" si="65"/>
        <v>0</v>
      </c>
      <c r="P187" s="200"/>
      <c r="Q187" s="68"/>
      <c r="R187" t="e">
        <f t="shared" si="66"/>
        <v>#DIV/0!</v>
      </c>
      <c r="T187" t="e">
        <f t="shared" si="67"/>
        <v>#DIV/0!</v>
      </c>
      <c r="U187" s="202" t="e">
        <f t="shared" si="68"/>
        <v>#DIV/0!</v>
      </c>
      <c r="V187" s="202" t="e">
        <f t="shared" si="69"/>
        <v>#DIV/0!</v>
      </c>
      <c r="W187" s="202" t="e">
        <f t="shared" si="70"/>
        <v>#DIV/0!</v>
      </c>
      <c r="X187" s="202" t="e">
        <f t="shared" si="71"/>
        <v>#DIV/0!</v>
      </c>
    </row>
    <row r="188" spans="1:24" ht="15.75">
      <c r="A188" s="196" t="e">
        <f t="shared" si="61"/>
        <v>#DIV/0!</v>
      </c>
      <c r="B188" s="196" t="e">
        <f t="shared" si="62"/>
        <v>#DIV/0!</v>
      </c>
      <c r="C188" s="196" t="e">
        <f t="shared" si="63"/>
        <v>#DIV/0!</v>
      </c>
      <c r="D188" s="196"/>
      <c r="E188" s="224"/>
      <c r="F188" s="220"/>
      <c r="G188" s="199">
        <f t="shared" si="50"/>
        <v>0</v>
      </c>
      <c r="H188" s="21">
        <f t="shared" si="51"/>
        <v>0</v>
      </c>
      <c r="I188" s="204"/>
      <c r="J188" s="212"/>
      <c r="K188" t="e">
        <f t="shared" si="72"/>
        <v>#DIV/0!</v>
      </c>
      <c r="L188" s="45"/>
      <c r="M188" s="71"/>
      <c r="N188" s="199">
        <f t="shared" si="64"/>
        <v>0</v>
      </c>
      <c r="O188" s="21">
        <f t="shared" si="65"/>
        <v>0</v>
      </c>
      <c r="P188" s="200"/>
      <c r="Q188" s="68"/>
      <c r="R188" t="e">
        <f t="shared" si="66"/>
        <v>#DIV/0!</v>
      </c>
      <c r="T188" t="e">
        <f t="shared" si="67"/>
        <v>#DIV/0!</v>
      </c>
      <c r="U188" s="202" t="e">
        <f t="shared" si="68"/>
        <v>#DIV/0!</v>
      </c>
      <c r="V188" s="202" t="e">
        <f t="shared" si="69"/>
        <v>#DIV/0!</v>
      </c>
      <c r="W188" s="202" t="e">
        <f t="shared" si="70"/>
        <v>#DIV/0!</v>
      </c>
      <c r="X188" s="202" t="e">
        <f t="shared" si="71"/>
        <v>#DIV/0!</v>
      </c>
    </row>
    <row r="189" spans="1:24" ht="15.75">
      <c r="A189" s="196" t="e">
        <f t="shared" si="61"/>
        <v>#DIV/0!</v>
      </c>
      <c r="B189" s="196" t="e">
        <f t="shared" si="62"/>
        <v>#DIV/0!</v>
      </c>
      <c r="C189" s="196" t="e">
        <f t="shared" si="63"/>
        <v>#DIV/0!</v>
      </c>
      <c r="D189" s="196"/>
      <c r="E189" s="224"/>
      <c r="F189" s="220"/>
      <c r="G189" s="199">
        <f aca="true" t="shared" si="73" ref="G189:G252">F189/100</f>
        <v>0</v>
      </c>
      <c r="H189" s="21">
        <f aca="true" t="shared" si="74" ref="H189:H252">SQRT((1-G189)*(G189))</f>
        <v>0</v>
      </c>
      <c r="I189" s="204"/>
      <c r="J189" s="212"/>
      <c r="K189" t="e">
        <f t="shared" si="72"/>
        <v>#DIV/0!</v>
      </c>
      <c r="L189" s="45"/>
      <c r="M189" s="71"/>
      <c r="N189" s="199">
        <f t="shared" si="64"/>
        <v>0</v>
      </c>
      <c r="O189" s="21">
        <f t="shared" si="65"/>
        <v>0</v>
      </c>
      <c r="P189" s="200"/>
      <c r="Q189" s="68"/>
      <c r="R189" t="e">
        <f t="shared" si="66"/>
        <v>#DIV/0!</v>
      </c>
      <c r="T189" t="e">
        <f t="shared" si="67"/>
        <v>#DIV/0!</v>
      </c>
      <c r="U189" s="202" t="e">
        <f t="shared" si="68"/>
        <v>#DIV/0!</v>
      </c>
      <c r="V189" s="202" t="e">
        <f t="shared" si="69"/>
        <v>#DIV/0!</v>
      </c>
      <c r="W189" s="202" t="e">
        <f t="shared" si="70"/>
        <v>#DIV/0!</v>
      </c>
      <c r="X189" s="202" t="e">
        <f t="shared" si="71"/>
        <v>#DIV/0!</v>
      </c>
    </row>
    <row r="190" spans="1:24" ht="15.75">
      <c r="A190" s="196" t="e">
        <f t="shared" si="61"/>
        <v>#DIV/0!</v>
      </c>
      <c r="B190" s="196" t="e">
        <f t="shared" si="62"/>
        <v>#DIV/0!</v>
      </c>
      <c r="C190" s="196" t="e">
        <f t="shared" si="63"/>
        <v>#DIV/0!</v>
      </c>
      <c r="D190" s="196"/>
      <c r="E190" s="224"/>
      <c r="F190" s="220"/>
      <c r="G190" s="199">
        <f t="shared" si="73"/>
        <v>0</v>
      </c>
      <c r="H190" s="21">
        <f t="shared" si="74"/>
        <v>0</v>
      </c>
      <c r="I190" s="204"/>
      <c r="J190" s="212"/>
      <c r="K190" t="e">
        <f t="shared" si="72"/>
        <v>#DIV/0!</v>
      </c>
      <c r="L190" s="45"/>
      <c r="M190" s="71"/>
      <c r="N190" s="199">
        <f t="shared" si="64"/>
        <v>0</v>
      </c>
      <c r="O190" s="21">
        <f t="shared" si="65"/>
        <v>0</v>
      </c>
      <c r="P190" s="200"/>
      <c r="Q190" s="68"/>
      <c r="R190" t="e">
        <f t="shared" si="66"/>
        <v>#DIV/0!</v>
      </c>
      <c r="T190" t="e">
        <f t="shared" si="67"/>
        <v>#DIV/0!</v>
      </c>
      <c r="U190" s="202" t="e">
        <f t="shared" si="68"/>
        <v>#DIV/0!</v>
      </c>
      <c r="V190" s="202" t="e">
        <f t="shared" si="69"/>
        <v>#DIV/0!</v>
      </c>
      <c r="W190" s="202" t="e">
        <f t="shared" si="70"/>
        <v>#DIV/0!</v>
      </c>
      <c r="X190" s="202" t="e">
        <f t="shared" si="71"/>
        <v>#DIV/0!</v>
      </c>
    </row>
    <row r="191" spans="1:24" ht="15.75">
      <c r="A191" s="196" t="e">
        <f t="shared" si="61"/>
        <v>#DIV/0!</v>
      </c>
      <c r="B191" s="196" t="e">
        <f t="shared" si="62"/>
        <v>#DIV/0!</v>
      </c>
      <c r="C191" s="196" t="e">
        <f t="shared" si="63"/>
        <v>#DIV/0!</v>
      </c>
      <c r="D191" s="196"/>
      <c r="E191" s="224"/>
      <c r="F191" s="220"/>
      <c r="G191" s="199">
        <f t="shared" si="73"/>
        <v>0</v>
      </c>
      <c r="H191" s="21">
        <f t="shared" si="74"/>
        <v>0</v>
      </c>
      <c r="I191" s="204"/>
      <c r="J191" s="212"/>
      <c r="K191" t="e">
        <f t="shared" si="72"/>
        <v>#DIV/0!</v>
      </c>
      <c r="L191" s="45"/>
      <c r="M191" s="71"/>
      <c r="N191" s="199">
        <f t="shared" si="64"/>
        <v>0</v>
      </c>
      <c r="O191" s="21">
        <f t="shared" si="65"/>
        <v>0</v>
      </c>
      <c r="P191" s="200"/>
      <c r="Q191" s="68"/>
      <c r="R191" t="e">
        <f t="shared" si="66"/>
        <v>#DIV/0!</v>
      </c>
      <c r="T191" t="e">
        <f t="shared" si="67"/>
        <v>#DIV/0!</v>
      </c>
      <c r="U191" s="202" t="e">
        <f t="shared" si="68"/>
        <v>#DIV/0!</v>
      </c>
      <c r="V191" s="202" t="e">
        <f t="shared" si="69"/>
        <v>#DIV/0!</v>
      </c>
      <c r="W191" s="202" t="e">
        <f t="shared" si="70"/>
        <v>#DIV/0!</v>
      </c>
      <c r="X191" s="202" t="e">
        <f t="shared" si="71"/>
        <v>#DIV/0!</v>
      </c>
    </row>
    <row r="192" spans="1:24" ht="15.75">
      <c r="A192" s="196" t="e">
        <f t="shared" si="61"/>
        <v>#DIV/0!</v>
      </c>
      <c r="B192" s="196" t="e">
        <f t="shared" si="62"/>
        <v>#DIV/0!</v>
      </c>
      <c r="C192" s="196" t="e">
        <f t="shared" si="63"/>
        <v>#DIV/0!</v>
      </c>
      <c r="D192" s="196"/>
      <c r="E192" s="224"/>
      <c r="F192" s="220"/>
      <c r="G192" s="199">
        <f t="shared" si="73"/>
        <v>0</v>
      </c>
      <c r="H192" s="21">
        <f t="shared" si="74"/>
        <v>0</v>
      </c>
      <c r="I192" s="204"/>
      <c r="J192" s="212"/>
      <c r="K192" t="e">
        <f t="shared" si="72"/>
        <v>#DIV/0!</v>
      </c>
      <c r="L192" s="45"/>
      <c r="M192" s="71"/>
      <c r="N192" s="199">
        <f t="shared" si="64"/>
        <v>0</v>
      </c>
      <c r="O192" s="21">
        <f t="shared" si="65"/>
        <v>0</v>
      </c>
      <c r="P192" s="200"/>
      <c r="Q192" s="68"/>
      <c r="R192" t="e">
        <f t="shared" si="66"/>
        <v>#DIV/0!</v>
      </c>
      <c r="T192" t="e">
        <f t="shared" si="67"/>
        <v>#DIV/0!</v>
      </c>
      <c r="U192" s="202" t="e">
        <f t="shared" si="68"/>
        <v>#DIV/0!</v>
      </c>
      <c r="V192" s="202" t="e">
        <f t="shared" si="69"/>
        <v>#DIV/0!</v>
      </c>
      <c r="W192" s="202" t="e">
        <f t="shared" si="70"/>
        <v>#DIV/0!</v>
      </c>
      <c r="X192" s="202" t="e">
        <f t="shared" si="71"/>
        <v>#DIV/0!</v>
      </c>
    </row>
    <row r="193" spans="1:24" ht="15.75">
      <c r="A193" s="196" t="e">
        <f t="shared" si="61"/>
        <v>#DIV/0!</v>
      </c>
      <c r="B193" s="196" t="e">
        <f t="shared" si="62"/>
        <v>#DIV/0!</v>
      </c>
      <c r="C193" s="196" t="e">
        <f t="shared" si="63"/>
        <v>#DIV/0!</v>
      </c>
      <c r="D193" s="196"/>
      <c r="E193" s="224"/>
      <c r="F193" s="220"/>
      <c r="G193" s="199">
        <f t="shared" si="73"/>
        <v>0</v>
      </c>
      <c r="H193" s="21">
        <f t="shared" si="74"/>
        <v>0</v>
      </c>
      <c r="I193" s="204"/>
      <c r="J193" s="212"/>
      <c r="K193" t="e">
        <f t="shared" si="72"/>
        <v>#DIV/0!</v>
      </c>
      <c r="L193" s="45"/>
      <c r="M193" s="71"/>
      <c r="N193" s="199">
        <f t="shared" si="64"/>
        <v>0</v>
      </c>
      <c r="O193" s="21">
        <f t="shared" si="65"/>
        <v>0</v>
      </c>
      <c r="P193" s="200"/>
      <c r="Q193" s="68"/>
      <c r="R193" t="e">
        <f t="shared" si="66"/>
        <v>#DIV/0!</v>
      </c>
      <c r="T193" t="e">
        <f t="shared" si="67"/>
        <v>#DIV/0!</v>
      </c>
      <c r="U193" s="202" t="e">
        <f t="shared" si="68"/>
        <v>#DIV/0!</v>
      </c>
      <c r="V193" s="202" t="e">
        <f t="shared" si="69"/>
        <v>#DIV/0!</v>
      </c>
      <c r="W193" s="202" t="e">
        <f t="shared" si="70"/>
        <v>#DIV/0!</v>
      </c>
      <c r="X193" s="202" t="e">
        <f t="shared" si="71"/>
        <v>#DIV/0!</v>
      </c>
    </row>
    <row r="194" spans="1:24" ht="15.75">
      <c r="A194" s="196" t="e">
        <f t="shared" si="61"/>
        <v>#DIV/0!</v>
      </c>
      <c r="B194" s="196" t="e">
        <f t="shared" si="62"/>
        <v>#DIV/0!</v>
      </c>
      <c r="C194" s="196" t="e">
        <f t="shared" si="63"/>
        <v>#DIV/0!</v>
      </c>
      <c r="D194" s="196"/>
      <c r="E194" s="224"/>
      <c r="F194" s="220"/>
      <c r="G194" s="199">
        <f t="shared" si="73"/>
        <v>0</v>
      </c>
      <c r="H194" s="21">
        <f t="shared" si="74"/>
        <v>0</v>
      </c>
      <c r="I194" s="204"/>
      <c r="J194" s="212"/>
      <c r="K194" t="e">
        <f t="shared" si="72"/>
        <v>#DIV/0!</v>
      </c>
      <c r="L194" s="45"/>
      <c r="M194" s="71"/>
      <c r="N194" s="199">
        <f t="shared" si="64"/>
        <v>0</v>
      </c>
      <c r="O194" s="21">
        <f t="shared" si="65"/>
        <v>0</v>
      </c>
      <c r="P194" s="200"/>
      <c r="Q194" s="68"/>
      <c r="R194" t="e">
        <f t="shared" si="66"/>
        <v>#DIV/0!</v>
      </c>
      <c r="T194" t="e">
        <f t="shared" si="67"/>
        <v>#DIV/0!</v>
      </c>
      <c r="U194" s="202" t="e">
        <f t="shared" si="68"/>
        <v>#DIV/0!</v>
      </c>
      <c r="V194" s="202" t="e">
        <f t="shared" si="69"/>
        <v>#DIV/0!</v>
      </c>
      <c r="W194" s="202" t="e">
        <f t="shared" si="70"/>
        <v>#DIV/0!</v>
      </c>
      <c r="X194" s="202" t="e">
        <f t="shared" si="71"/>
        <v>#DIV/0!</v>
      </c>
    </row>
    <row r="195" spans="1:24" ht="15.75">
      <c r="A195" s="196" t="e">
        <f t="shared" si="61"/>
        <v>#DIV/0!</v>
      </c>
      <c r="B195" s="196" t="e">
        <f t="shared" si="62"/>
        <v>#DIV/0!</v>
      </c>
      <c r="C195" s="196" t="e">
        <f t="shared" si="63"/>
        <v>#DIV/0!</v>
      </c>
      <c r="D195" s="196"/>
      <c r="E195" s="224"/>
      <c r="F195" s="220"/>
      <c r="G195" s="199">
        <f t="shared" si="73"/>
        <v>0</v>
      </c>
      <c r="H195" s="21">
        <f t="shared" si="74"/>
        <v>0</v>
      </c>
      <c r="I195" s="204"/>
      <c r="J195" s="212"/>
      <c r="K195" t="e">
        <f t="shared" si="72"/>
        <v>#DIV/0!</v>
      </c>
      <c r="L195" s="45"/>
      <c r="M195" s="71"/>
      <c r="N195" s="199">
        <f t="shared" si="64"/>
        <v>0</v>
      </c>
      <c r="O195" s="21">
        <f t="shared" si="65"/>
        <v>0</v>
      </c>
      <c r="P195" s="200"/>
      <c r="Q195" s="68"/>
      <c r="R195" t="e">
        <f t="shared" si="66"/>
        <v>#DIV/0!</v>
      </c>
      <c r="T195" t="e">
        <f t="shared" si="67"/>
        <v>#DIV/0!</v>
      </c>
      <c r="U195" s="202" t="e">
        <f t="shared" si="68"/>
        <v>#DIV/0!</v>
      </c>
      <c r="V195" s="202" t="e">
        <f t="shared" si="69"/>
        <v>#DIV/0!</v>
      </c>
      <c r="W195" s="202" t="e">
        <f t="shared" si="70"/>
        <v>#DIV/0!</v>
      </c>
      <c r="X195" s="202" t="e">
        <f t="shared" si="71"/>
        <v>#DIV/0!</v>
      </c>
    </row>
    <row r="196" spans="1:24" ht="15.75">
      <c r="A196" s="196" t="e">
        <f t="shared" si="61"/>
        <v>#DIV/0!</v>
      </c>
      <c r="B196" s="196" t="e">
        <f t="shared" si="62"/>
        <v>#DIV/0!</v>
      </c>
      <c r="C196" s="196" t="e">
        <f t="shared" si="63"/>
        <v>#DIV/0!</v>
      </c>
      <c r="D196" s="196"/>
      <c r="E196" s="224"/>
      <c r="F196" s="220"/>
      <c r="G196" s="199">
        <f t="shared" si="73"/>
        <v>0</v>
      </c>
      <c r="H196" s="21">
        <f t="shared" si="74"/>
        <v>0</v>
      </c>
      <c r="I196" s="204"/>
      <c r="J196" s="212"/>
      <c r="K196" t="e">
        <f t="shared" si="72"/>
        <v>#DIV/0!</v>
      </c>
      <c r="L196" s="45"/>
      <c r="M196" s="71"/>
      <c r="N196" s="199">
        <f t="shared" si="64"/>
        <v>0</v>
      </c>
      <c r="O196" s="21">
        <f t="shared" si="65"/>
        <v>0</v>
      </c>
      <c r="P196" s="200"/>
      <c r="Q196" s="68"/>
      <c r="R196" t="e">
        <f t="shared" si="66"/>
        <v>#DIV/0!</v>
      </c>
      <c r="T196" t="e">
        <f t="shared" si="67"/>
        <v>#DIV/0!</v>
      </c>
      <c r="U196" s="202" t="e">
        <f t="shared" si="68"/>
        <v>#DIV/0!</v>
      </c>
      <c r="V196" s="202" t="e">
        <f t="shared" si="69"/>
        <v>#DIV/0!</v>
      </c>
      <c r="W196" s="202" t="e">
        <f t="shared" si="70"/>
        <v>#DIV/0!</v>
      </c>
      <c r="X196" s="202" t="e">
        <f t="shared" si="71"/>
        <v>#DIV/0!</v>
      </c>
    </row>
    <row r="197" spans="1:24" ht="15.75">
      <c r="A197" s="196" t="e">
        <f t="shared" si="61"/>
        <v>#DIV/0!</v>
      </c>
      <c r="B197" s="196" t="e">
        <f t="shared" si="62"/>
        <v>#DIV/0!</v>
      </c>
      <c r="C197" s="196" t="e">
        <f t="shared" si="63"/>
        <v>#DIV/0!</v>
      </c>
      <c r="D197" s="196"/>
      <c r="E197" s="224"/>
      <c r="F197" s="220"/>
      <c r="G197" s="199">
        <f t="shared" si="73"/>
        <v>0</v>
      </c>
      <c r="H197" s="21">
        <f t="shared" si="74"/>
        <v>0</v>
      </c>
      <c r="I197" s="204"/>
      <c r="J197" s="212"/>
      <c r="K197" t="e">
        <f t="shared" si="72"/>
        <v>#DIV/0!</v>
      </c>
      <c r="L197" s="45"/>
      <c r="M197" s="71"/>
      <c r="N197" s="199">
        <f t="shared" si="64"/>
        <v>0</v>
      </c>
      <c r="O197" s="21">
        <f t="shared" si="65"/>
        <v>0</v>
      </c>
      <c r="P197" s="200"/>
      <c r="Q197" s="68"/>
      <c r="R197" t="e">
        <f t="shared" si="66"/>
        <v>#DIV/0!</v>
      </c>
      <c r="T197" t="e">
        <f t="shared" si="67"/>
        <v>#DIV/0!</v>
      </c>
      <c r="U197" s="202" t="e">
        <f t="shared" si="68"/>
        <v>#DIV/0!</v>
      </c>
      <c r="V197" s="202" t="e">
        <f t="shared" si="69"/>
        <v>#DIV/0!</v>
      </c>
      <c r="W197" s="202" t="e">
        <f t="shared" si="70"/>
        <v>#DIV/0!</v>
      </c>
      <c r="X197" s="202" t="e">
        <f t="shared" si="71"/>
        <v>#DIV/0!</v>
      </c>
    </row>
    <row r="198" spans="1:24" ht="15.75">
      <c r="A198" s="196" t="e">
        <f t="shared" si="61"/>
        <v>#DIV/0!</v>
      </c>
      <c r="B198" s="196" t="e">
        <f t="shared" si="62"/>
        <v>#DIV/0!</v>
      </c>
      <c r="C198" s="196" t="e">
        <f t="shared" si="63"/>
        <v>#DIV/0!</v>
      </c>
      <c r="D198" s="196"/>
      <c r="E198" s="224"/>
      <c r="F198" s="220"/>
      <c r="G198" s="199">
        <f t="shared" si="73"/>
        <v>0</v>
      </c>
      <c r="H198" s="21">
        <f t="shared" si="74"/>
        <v>0</v>
      </c>
      <c r="I198" s="204"/>
      <c r="J198" s="212"/>
      <c r="K198" t="e">
        <f t="shared" si="72"/>
        <v>#DIV/0!</v>
      </c>
      <c r="L198" s="45"/>
      <c r="M198" s="71"/>
      <c r="N198" s="199">
        <f t="shared" si="64"/>
        <v>0</v>
      </c>
      <c r="O198" s="21">
        <f t="shared" si="65"/>
        <v>0</v>
      </c>
      <c r="P198" s="200"/>
      <c r="Q198" s="68"/>
      <c r="R198" t="e">
        <f t="shared" si="66"/>
        <v>#DIV/0!</v>
      </c>
      <c r="T198" t="e">
        <f t="shared" si="67"/>
        <v>#DIV/0!</v>
      </c>
      <c r="U198" s="202" t="e">
        <f t="shared" si="68"/>
        <v>#DIV/0!</v>
      </c>
      <c r="V198" s="202" t="e">
        <f t="shared" si="69"/>
        <v>#DIV/0!</v>
      </c>
      <c r="W198" s="202" t="e">
        <f t="shared" si="70"/>
        <v>#DIV/0!</v>
      </c>
      <c r="X198" s="202" t="e">
        <f t="shared" si="71"/>
        <v>#DIV/0!</v>
      </c>
    </row>
    <row r="199" spans="1:24" ht="15.75">
      <c r="A199" s="196" t="e">
        <f t="shared" si="61"/>
        <v>#DIV/0!</v>
      </c>
      <c r="B199" s="196" t="e">
        <f t="shared" si="62"/>
        <v>#DIV/0!</v>
      </c>
      <c r="C199" s="196" t="e">
        <f t="shared" si="63"/>
        <v>#DIV/0!</v>
      </c>
      <c r="D199" s="196"/>
      <c r="E199" s="224"/>
      <c r="F199" s="220"/>
      <c r="G199" s="199">
        <f t="shared" si="73"/>
        <v>0</v>
      </c>
      <c r="H199" s="21">
        <f t="shared" si="74"/>
        <v>0</v>
      </c>
      <c r="I199" s="204"/>
      <c r="J199" s="212"/>
      <c r="K199" t="e">
        <f t="shared" si="72"/>
        <v>#DIV/0!</v>
      </c>
      <c r="L199" s="45"/>
      <c r="M199" s="71"/>
      <c r="N199" s="199">
        <f t="shared" si="64"/>
        <v>0</v>
      </c>
      <c r="O199" s="21">
        <f t="shared" si="65"/>
        <v>0</v>
      </c>
      <c r="P199" s="200"/>
      <c r="Q199" s="68"/>
      <c r="R199" t="e">
        <f t="shared" si="66"/>
        <v>#DIV/0!</v>
      </c>
      <c r="T199" t="e">
        <f t="shared" si="67"/>
        <v>#DIV/0!</v>
      </c>
      <c r="U199" s="202" t="e">
        <f t="shared" si="68"/>
        <v>#DIV/0!</v>
      </c>
      <c r="V199" s="202" t="e">
        <f t="shared" si="69"/>
        <v>#DIV/0!</v>
      </c>
      <c r="W199" s="202" t="e">
        <f t="shared" si="70"/>
        <v>#DIV/0!</v>
      </c>
      <c r="X199" s="202" t="e">
        <f t="shared" si="71"/>
        <v>#DIV/0!</v>
      </c>
    </row>
    <row r="200" spans="1:24" ht="15.75">
      <c r="A200" s="196" t="e">
        <f t="shared" si="61"/>
        <v>#DIV/0!</v>
      </c>
      <c r="B200" s="196" t="e">
        <f t="shared" si="62"/>
        <v>#DIV/0!</v>
      </c>
      <c r="C200" s="196" t="e">
        <f t="shared" si="63"/>
        <v>#DIV/0!</v>
      </c>
      <c r="D200" s="196"/>
      <c r="E200" s="224"/>
      <c r="F200" s="220"/>
      <c r="G200" s="199">
        <f t="shared" si="73"/>
        <v>0</v>
      </c>
      <c r="H200" s="21">
        <f t="shared" si="74"/>
        <v>0</v>
      </c>
      <c r="I200" s="204"/>
      <c r="J200" s="212"/>
      <c r="K200" t="e">
        <f t="shared" si="72"/>
        <v>#DIV/0!</v>
      </c>
      <c r="L200" s="45"/>
      <c r="M200" s="71"/>
      <c r="N200" s="199">
        <f t="shared" si="64"/>
        <v>0</v>
      </c>
      <c r="O200" s="21">
        <f t="shared" si="65"/>
        <v>0</v>
      </c>
      <c r="P200" s="200"/>
      <c r="Q200" s="68"/>
      <c r="R200" t="e">
        <f t="shared" si="66"/>
        <v>#DIV/0!</v>
      </c>
      <c r="T200" t="e">
        <f t="shared" si="67"/>
        <v>#DIV/0!</v>
      </c>
      <c r="U200" s="202" t="e">
        <f t="shared" si="68"/>
        <v>#DIV/0!</v>
      </c>
      <c r="V200" s="202" t="e">
        <f t="shared" si="69"/>
        <v>#DIV/0!</v>
      </c>
      <c r="W200" s="202" t="e">
        <f t="shared" si="70"/>
        <v>#DIV/0!</v>
      </c>
      <c r="X200" s="202" t="e">
        <f t="shared" si="71"/>
        <v>#DIV/0!</v>
      </c>
    </row>
    <row r="201" spans="1:24" ht="15.75">
      <c r="A201" s="196" t="e">
        <f t="shared" si="61"/>
        <v>#DIV/0!</v>
      </c>
      <c r="B201" s="196" t="e">
        <f t="shared" si="62"/>
        <v>#DIV/0!</v>
      </c>
      <c r="C201" s="196" t="e">
        <f t="shared" si="63"/>
        <v>#DIV/0!</v>
      </c>
      <c r="D201" s="196"/>
      <c r="E201" s="224"/>
      <c r="F201" s="220"/>
      <c r="G201" s="199">
        <f t="shared" si="73"/>
        <v>0</v>
      </c>
      <c r="H201" s="21">
        <f t="shared" si="74"/>
        <v>0</v>
      </c>
      <c r="I201" s="204"/>
      <c r="J201" s="212"/>
      <c r="K201" t="e">
        <f t="shared" si="72"/>
        <v>#DIV/0!</v>
      </c>
      <c r="L201" s="45"/>
      <c r="M201" s="71"/>
      <c r="N201" s="199">
        <f t="shared" si="64"/>
        <v>0</v>
      </c>
      <c r="O201" s="21">
        <f t="shared" si="65"/>
        <v>0</v>
      </c>
      <c r="P201" s="200"/>
      <c r="Q201" s="68"/>
      <c r="R201" t="e">
        <f t="shared" si="66"/>
        <v>#DIV/0!</v>
      </c>
      <c r="T201" t="e">
        <f t="shared" si="67"/>
        <v>#DIV/0!</v>
      </c>
      <c r="U201" s="202" t="e">
        <f t="shared" si="68"/>
        <v>#DIV/0!</v>
      </c>
      <c r="V201" s="202" t="e">
        <f t="shared" si="69"/>
        <v>#DIV/0!</v>
      </c>
      <c r="W201" s="202" t="e">
        <f t="shared" si="70"/>
        <v>#DIV/0!</v>
      </c>
      <c r="X201" s="202" t="e">
        <f t="shared" si="71"/>
        <v>#DIV/0!</v>
      </c>
    </row>
    <row r="202" spans="1:24" ht="15.75">
      <c r="A202" s="196" t="e">
        <f t="shared" si="61"/>
        <v>#DIV/0!</v>
      </c>
      <c r="B202" s="196" t="e">
        <f t="shared" si="62"/>
        <v>#DIV/0!</v>
      </c>
      <c r="C202" s="196" t="e">
        <f t="shared" si="63"/>
        <v>#DIV/0!</v>
      </c>
      <c r="D202" s="196"/>
      <c r="E202" s="224"/>
      <c r="F202" s="220"/>
      <c r="G202" s="199">
        <f t="shared" si="73"/>
        <v>0</v>
      </c>
      <c r="H202" s="21">
        <f t="shared" si="74"/>
        <v>0</v>
      </c>
      <c r="I202" s="204"/>
      <c r="J202" s="212"/>
      <c r="K202" t="e">
        <f t="shared" si="72"/>
        <v>#DIV/0!</v>
      </c>
      <c r="L202" s="45"/>
      <c r="M202" s="71"/>
      <c r="N202" s="199">
        <f t="shared" si="64"/>
        <v>0</v>
      </c>
      <c r="O202" s="21">
        <f t="shared" si="65"/>
        <v>0</v>
      </c>
      <c r="P202" s="200"/>
      <c r="Q202" s="68"/>
      <c r="R202" t="e">
        <f t="shared" si="66"/>
        <v>#DIV/0!</v>
      </c>
      <c r="T202" t="e">
        <f t="shared" si="67"/>
        <v>#DIV/0!</v>
      </c>
      <c r="U202" s="202" t="e">
        <f t="shared" si="68"/>
        <v>#DIV/0!</v>
      </c>
      <c r="V202" s="202" t="e">
        <f t="shared" si="69"/>
        <v>#DIV/0!</v>
      </c>
      <c r="W202" s="202" t="e">
        <f t="shared" si="70"/>
        <v>#DIV/0!</v>
      </c>
      <c r="X202" s="202" t="e">
        <f t="shared" si="71"/>
        <v>#DIV/0!</v>
      </c>
    </row>
    <row r="203" spans="1:24" ht="15.75">
      <c r="A203" s="196" t="e">
        <f t="shared" si="61"/>
        <v>#DIV/0!</v>
      </c>
      <c r="B203" s="196" t="e">
        <f t="shared" si="62"/>
        <v>#DIV/0!</v>
      </c>
      <c r="C203" s="196" t="e">
        <f t="shared" si="63"/>
        <v>#DIV/0!</v>
      </c>
      <c r="D203" s="196"/>
      <c r="E203" s="224"/>
      <c r="F203" s="220"/>
      <c r="G203" s="199">
        <f t="shared" si="73"/>
        <v>0</v>
      </c>
      <c r="H203" s="21">
        <f t="shared" si="74"/>
        <v>0</v>
      </c>
      <c r="I203" s="204"/>
      <c r="J203" s="212"/>
      <c r="K203" t="e">
        <f t="shared" si="72"/>
        <v>#DIV/0!</v>
      </c>
      <c r="L203" s="45"/>
      <c r="M203" s="71"/>
      <c r="N203" s="199">
        <f t="shared" si="64"/>
        <v>0</v>
      </c>
      <c r="O203" s="21">
        <f t="shared" si="65"/>
        <v>0</v>
      </c>
      <c r="P203" s="200"/>
      <c r="Q203" s="68"/>
      <c r="R203" t="e">
        <f t="shared" si="66"/>
        <v>#DIV/0!</v>
      </c>
      <c r="T203" t="e">
        <f t="shared" si="67"/>
        <v>#DIV/0!</v>
      </c>
      <c r="U203" s="202" t="e">
        <f t="shared" si="68"/>
        <v>#DIV/0!</v>
      </c>
      <c r="V203" s="202" t="e">
        <f t="shared" si="69"/>
        <v>#DIV/0!</v>
      </c>
      <c r="W203" s="202" t="e">
        <f t="shared" si="70"/>
        <v>#DIV/0!</v>
      </c>
      <c r="X203" s="202" t="e">
        <f t="shared" si="71"/>
        <v>#DIV/0!</v>
      </c>
    </row>
    <row r="204" spans="1:24" ht="15.75">
      <c r="A204" s="196" t="e">
        <f t="shared" si="61"/>
        <v>#DIV/0!</v>
      </c>
      <c r="B204" s="196" t="e">
        <f t="shared" si="62"/>
        <v>#DIV/0!</v>
      </c>
      <c r="C204" s="196" t="e">
        <f t="shared" si="63"/>
        <v>#DIV/0!</v>
      </c>
      <c r="D204" s="196"/>
      <c r="E204" s="224"/>
      <c r="F204" s="220"/>
      <c r="G204" s="199">
        <f t="shared" si="73"/>
        <v>0</v>
      </c>
      <c r="H204" s="21">
        <f t="shared" si="74"/>
        <v>0</v>
      </c>
      <c r="I204" s="204"/>
      <c r="J204" s="212"/>
      <c r="K204" t="e">
        <f t="shared" si="72"/>
        <v>#DIV/0!</v>
      </c>
      <c r="L204" s="45"/>
      <c r="M204" s="71"/>
      <c r="N204" s="199">
        <f t="shared" si="64"/>
        <v>0</v>
      </c>
      <c r="O204" s="21">
        <f t="shared" si="65"/>
        <v>0</v>
      </c>
      <c r="P204" s="200"/>
      <c r="Q204" s="68"/>
      <c r="R204" t="e">
        <f t="shared" si="66"/>
        <v>#DIV/0!</v>
      </c>
      <c r="T204" t="e">
        <f t="shared" si="67"/>
        <v>#DIV/0!</v>
      </c>
      <c r="U204" s="202" t="e">
        <f t="shared" si="68"/>
        <v>#DIV/0!</v>
      </c>
      <c r="V204" s="202" t="e">
        <f t="shared" si="69"/>
        <v>#DIV/0!</v>
      </c>
      <c r="W204" s="202" t="e">
        <f t="shared" si="70"/>
        <v>#DIV/0!</v>
      </c>
      <c r="X204" s="202" t="e">
        <f t="shared" si="71"/>
        <v>#DIV/0!</v>
      </c>
    </row>
    <row r="205" spans="1:24" ht="15.75">
      <c r="A205" s="196" t="e">
        <f t="shared" si="61"/>
        <v>#DIV/0!</v>
      </c>
      <c r="B205" s="196" t="e">
        <f t="shared" si="62"/>
        <v>#DIV/0!</v>
      </c>
      <c r="C205" s="196" t="e">
        <f t="shared" si="63"/>
        <v>#DIV/0!</v>
      </c>
      <c r="D205" s="196"/>
      <c r="E205" s="224"/>
      <c r="F205" s="220"/>
      <c r="G205" s="199">
        <f t="shared" si="73"/>
        <v>0</v>
      </c>
      <c r="H205" s="21">
        <f t="shared" si="74"/>
        <v>0</v>
      </c>
      <c r="I205" s="204"/>
      <c r="J205" s="212"/>
      <c r="K205" t="e">
        <f t="shared" si="72"/>
        <v>#DIV/0!</v>
      </c>
      <c r="L205" s="45"/>
      <c r="M205" s="71"/>
      <c r="N205" s="199">
        <f t="shared" si="64"/>
        <v>0</v>
      </c>
      <c r="O205" s="21">
        <f t="shared" si="65"/>
        <v>0</v>
      </c>
      <c r="P205" s="200"/>
      <c r="Q205" s="68"/>
      <c r="R205" t="e">
        <f t="shared" si="66"/>
        <v>#DIV/0!</v>
      </c>
      <c r="T205" t="e">
        <f t="shared" si="67"/>
        <v>#DIV/0!</v>
      </c>
      <c r="U205" s="202" t="e">
        <f t="shared" si="68"/>
        <v>#DIV/0!</v>
      </c>
      <c r="V205" s="202" t="e">
        <f t="shared" si="69"/>
        <v>#DIV/0!</v>
      </c>
      <c r="W205" s="202" t="e">
        <f t="shared" si="70"/>
        <v>#DIV/0!</v>
      </c>
      <c r="X205" s="202" t="e">
        <f t="shared" si="71"/>
        <v>#DIV/0!</v>
      </c>
    </row>
    <row r="206" spans="1:24" ht="15.75">
      <c r="A206" s="196" t="e">
        <f t="shared" si="61"/>
        <v>#DIV/0!</v>
      </c>
      <c r="B206" s="196" t="e">
        <f t="shared" si="62"/>
        <v>#DIV/0!</v>
      </c>
      <c r="C206" s="196" t="e">
        <f t="shared" si="63"/>
        <v>#DIV/0!</v>
      </c>
      <c r="D206" s="196"/>
      <c r="E206" s="224"/>
      <c r="F206" s="220"/>
      <c r="G206" s="199">
        <f t="shared" si="73"/>
        <v>0</v>
      </c>
      <c r="H206" s="21">
        <f t="shared" si="74"/>
        <v>0</v>
      </c>
      <c r="I206" s="204"/>
      <c r="J206" s="212"/>
      <c r="K206" t="e">
        <f t="shared" si="72"/>
        <v>#DIV/0!</v>
      </c>
      <c r="L206" s="45"/>
      <c r="M206" s="71"/>
      <c r="N206" s="199">
        <f t="shared" si="64"/>
        <v>0</v>
      </c>
      <c r="O206" s="21">
        <f t="shared" si="65"/>
        <v>0</v>
      </c>
      <c r="P206" s="200"/>
      <c r="Q206" s="68"/>
      <c r="R206" t="e">
        <f t="shared" si="66"/>
        <v>#DIV/0!</v>
      </c>
      <c r="T206" t="e">
        <f t="shared" si="67"/>
        <v>#DIV/0!</v>
      </c>
      <c r="U206" s="202" t="e">
        <f t="shared" si="68"/>
        <v>#DIV/0!</v>
      </c>
      <c r="V206" s="202" t="e">
        <f t="shared" si="69"/>
        <v>#DIV/0!</v>
      </c>
      <c r="W206" s="202" t="e">
        <f t="shared" si="70"/>
        <v>#DIV/0!</v>
      </c>
      <c r="X206" s="202" t="e">
        <f t="shared" si="71"/>
        <v>#DIV/0!</v>
      </c>
    </row>
    <row r="207" spans="1:24" ht="15.75">
      <c r="A207" s="196" t="e">
        <f t="shared" si="61"/>
        <v>#DIV/0!</v>
      </c>
      <c r="B207" s="196" t="e">
        <f t="shared" si="62"/>
        <v>#DIV/0!</v>
      </c>
      <c r="C207" s="196" t="e">
        <f t="shared" si="63"/>
        <v>#DIV/0!</v>
      </c>
      <c r="D207" s="196"/>
      <c r="E207" s="224"/>
      <c r="F207" s="220"/>
      <c r="G207" s="199">
        <f t="shared" si="73"/>
        <v>0</v>
      </c>
      <c r="H207" s="21">
        <f t="shared" si="74"/>
        <v>0</v>
      </c>
      <c r="I207" s="204"/>
      <c r="J207" s="212"/>
      <c r="K207" t="e">
        <f t="shared" si="72"/>
        <v>#DIV/0!</v>
      </c>
      <c r="L207" s="45"/>
      <c r="M207" s="71"/>
      <c r="N207" s="199">
        <f t="shared" si="64"/>
        <v>0</v>
      </c>
      <c r="O207" s="21">
        <f t="shared" si="65"/>
        <v>0</v>
      </c>
      <c r="P207" s="200"/>
      <c r="Q207" s="68"/>
      <c r="R207" t="e">
        <f t="shared" si="66"/>
        <v>#DIV/0!</v>
      </c>
      <c r="T207" t="e">
        <f t="shared" si="67"/>
        <v>#DIV/0!</v>
      </c>
      <c r="U207" s="202" t="e">
        <f t="shared" si="68"/>
        <v>#DIV/0!</v>
      </c>
      <c r="V207" s="202" t="e">
        <f t="shared" si="69"/>
        <v>#DIV/0!</v>
      </c>
      <c r="W207" s="202" t="e">
        <f t="shared" si="70"/>
        <v>#DIV/0!</v>
      </c>
      <c r="X207" s="202" t="e">
        <f t="shared" si="71"/>
        <v>#DIV/0!</v>
      </c>
    </row>
    <row r="208" spans="1:24" ht="15.75">
      <c r="A208" s="196" t="e">
        <f t="shared" si="61"/>
        <v>#DIV/0!</v>
      </c>
      <c r="B208" s="196" t="e">
        <f t="shared" si="62"/>
        <v>#DIV/0!</v>
      </c>
      <c r="C208" s="196" t="e">
        <f t="shared" si="63"/>
        <v>#DIV/0!</v>
      </c>
      <c r="D208" s="196"/>
      <c r="E208" s="224"/>
      <c r="F208" s="220"/>
      <c r="G208" s="199">
        <f t="shared" si="73"/>
        <v>0</v>
      </c>
      <c r="H208" s="21">
        <f t="shared" si="74"/>
        <v>0</v>
      </c>
      <c r="I208" s="204"/>
      <c r="J208" s="212"/>
      <c r="K208" t="e">
        <f t="shared" si="72"/>
        <v>#DIV/0!</v>
      </c>
      <c r="L208" s="45"/>
      <c r="M208" s="71"/>
      <c r="N208" s="199">
        <f t="shared" si="64"/>
        <v>0</v>
      </c>
      <c r="O208" s="21">
        <f t="shared" si="65"/>
        <v>0</v>
      </c>
      <c r="P208" s="200"/>
      <c r="Q208" s="68"/>
      <c r="R208" t="e">
        <f t="shared" si="66"/>
        <v>#DIV/0!</v>
      </c>
      <c r="T208" t="e">
        <f t="shared" si="67"/>
        <v>#DIV/0!</v>
      </c>
      <c r="U208" s="202" t="e">
        <f t="shared" si="68"/>
        <v>#DIV/0!</v>
      </c>
      <c r="V208" s="202" t="e">
        <f t="shared" si="69"/>
        <v>#DIV/0!</v>
      </c>
      <c r="W208" s="202" t="e">
        <f t="shared" si="70"/>
        <v>#DIV/0!</v>
      </c>
      <c r="X208" s="202" t="e">
        <f t="shared" si="71"/>
        <v>#DIV/0!</v>
      </c>
    </row>
    <row r="209" spans="1:24" ht="15.75">
      <c r="A209" s="196" t="e">
        <f t="shared" si="61"/>
        <v>#DIV/0!</v>
      </c>
      <c r="B209" s="196" t="e">
        <f t="shared" si="62"/>
        <v>#DIV/0!</v>
      </c>
      <c r="C209" s="196" t="e">
        <f t="shared" si="63"/>
        <v>#DIV/0!</v>
      </c>
      <c r="D209" s="196"/>
      <c r="E209" s="224"/>
      <c r="F209" s="220"/>
      <c r="G209" s="199">
        <f t="shared" si="73"/>
        <v>0</v>
      </c>
      <c r="H209" s="21">
        <f t="shared" si="74"/>
        <v>0</v>
      </c>
      <c r="I209" s="204"/>
      <c r="J209" s="212"/>
      <c r="K209" t="e">
        <f t="shared" si="72"/>
        <v>#DIV/0!</v>
      </c>
      <c r="L209" s="45"/>
      <c r="M209" s="71"/>
      <c r="N209" s="199">
        <f t="shared" si="64"/>
        <v>0</v>
      </c>
      <c r="O209" s="21">
        <f t="shared" si="65"/>
        <v>0</v>
      </c>
      <c r="P209" s="200"/>
      <c r="Q209" s="68"/>
      <c r="R209" t="e">
        <f t="shared" si="66"/>
        <v>#DIV/0!</v>
      </c>
      <c r="T209" t="e">
        <f t="shared" si="67"/>
        <v>#DIV/0!</v>
      </c>
      <c r="U209" s="202" t="e">
        <f t="shared" si="68"/>
        <v>#DIV/0!</v>
      </c>
      <c r="V209" s="202" t="e">
        <f t="shared" si="69"/>
        <v>#DIV/0!</v>
      </c>
      <c r="W209" s="202" t="e">
        <f t="shared" si="70"/>
        <v>#DIV/0!</v>
      </c>
      <c r="X209" s="202" t="e">
        <f t="shared" si="71"/>
        <v>#DIV/0!</v>
      </c>
    </row>
    <row r="210" spans="1:24" ht="15.75">
      <c r="A210" s="196" t="e">
        <f t="shared" si="61"/>
        <v>#DIV/0!</v>
      </c>
      <c r="B210" s="196" t="e">
        <f t="shared" si="62"/>
        <v>#DIV/0!</v>
      </c>
      <c r="C210" s="196" t="e">
        <f t="shared" si="63"/>
        <v>#DIV/0!</v>
      </c>
      <c r="D210" s="196"/>
      <c r="E210" s="224"/>
      <c r="F210" s="220"/>
      <c r="G210" s="199">
        <f t="shared" si="73"/>
        <v>0</v>
      </c>
      <c r="H210" s="21">
        <f t="shared" si="74"/>
        <v>0</v>
      </c>
      <c r="I210" s="204"/>
      <c r="J210" s="212"/>
      <c r="K210" t="e">
        <f t="shared" si="72"/>
        <v>#DIV/0!</v>
      </c>
      <c r="L210" s="45"/>
      <c r="M210" s="71"/>
      <c r="N210" s="199">
        <f t="shared" si="64"/>
        <v>0</v>
      </c>
      <c r="O210" s="21">
        <f t="shared" si="65"/>
        <v>0</v>
      </c>
      <c r="P210" s="200"/>
      <c r="Q210" s="68"/>
      <c r="R210" t="e">
        <f t="shared" si="66"/>
        <v>#DIV/0!</v>
      </c>
      <c r="T210" t="e">
        <f t="shared" si="67"/>
        <v>#DIV/0!</v>
      </c>
      <c r="U210" s="202" t="e">
        <f t="shared" si="68"/>
        <v>#DIV/0!</v>
      </c>
      <c r="V210" s="202" t="e">
        <f t="shared" si="69"/>
        <v>#DIV/0!</v>
      </c>
      <c r="W210" s="202" t="e">
        <f t="shared" si="70"/>
        <v>#DIV/0!</v>
      </c>
      <c r="X210" s="202" t="e">
        <f t="shared" si="71"/>
        <v>#DIV/0!</v>
      </c>
    </row>
    <row r="211" spans="1:24" ht="15.75">
      <c r="A211" s="196" t="e">
        <f t="shared" si="61"/>
        <v>#DIV/0!</v>
      </c>
      <c r="B211" s="196" t="e">
        <f t="shared" si="62"/>
        <v>#DIV/0!</v>
      </c>
      <c r="C211" s="196" t="e">
        <f t="shared" si="63"/>
        <v>#DIV/0!</v>
      </c>
      <c r="D211" s="196"/>
      <c r="E211" s="224"/>
      <c r="F211" s="220"/>
      <c r="G211" s="199">
        <f t="shared" si="73"/>
        <v>0</v>
      </c>
      <c r="H211" s="21">
        <f t="shared" si="74"/>
        <v>0</v>
      </c>
      <c r="I211" s="204"/>
      <c r="J211" s="212"/>
      <c r="K211" t="e">
        <f t="shared" si="72"/>
        <v>#DIV/0!</v>
      </c>
      <c r="L211" s="45"/>
      <c r="M211" s="71"/>
      <c r="N211" s="199">
        <f t="shared" si="64"/>
        <v>0</v>
      </c>
      <c r="O211" s="21">
        <f t="shared" si="65"/>
        <v>0</v>
      </c>
      <c r="P211" s="200"/>
      <c r="Q211" s="68"/>
      <c r="R211" t="e">
        <f t="shared" si="66"/>
        <v>#DIV/0!</v>
      </c>
      <c r="T211" t="e">
        <f t="shared" si="67"/>
        <v>#DIV/0!</v>
      </c>
      <c r="U211" s="202" t="e">
        <f t="shared" si="68"/>
        <v>#DIV/0!</v>
      </c>
      <c r="V211" s="202" t="e">
        <f t="shared" si="69"/>
        <v>#DIV/0!</v>
      </c>
      <c r="W211" s="202" t="e">
        <f t="shared" si="70"/>
        <v>#DIV/0!</v>
      </c>
      <c r="X211" s="202" t="e">
        <f t="shared" si="71"/>
        <v>#DIV/0!</v>
      </c>
    </row>
    <row r="212" spans="1:24" ht="15.75">
      <c r="A212" s="196" t="e">
        <f t="shared" si="61"/>
        <v>#DIV/0!</v>
      </c>
      <c r="B212" s="196" t="e">
        <f t="shared" si="62"/>
        <v>#DIV/0!</v>
      </c>
      <c r="C212" s="196" t="e">
        <f t="shared" si="63"/>
        <v>#DIV/0!</v>
      </c>
      <c r="D212" s="196"/>
      <c r="E212" s="224"/>
      <c r="F212" s="220"/>
      <c r="G212" s="199">
        <f t="shared" si="73"/>
        <v>0</v>
      </c>
      <c r="H212" s="21">
        <f t="shared" si="74"/>
        <v>0</v>
      </c>
      <c r="I212" s="204"/>
      <c r="J212" s="212"/>
      <c r="K212" t="e">
        <f t="shared" si="72"/>
        <v>#DIV/0!</v>
      </c>
      <c r="L212" s="45"/>
      <c r="M212" s="71"/>
      <c r="N212" s="199">
        <f t="shared" si="64"/>
        <v>0</v>
      </c>
      <c r="O212" s="21">
        <f t="shared" si="65"/>
        <v>0</v>
      </c>
      <c r="P212" s="200"/>
      <c r="Q212" s="68"/>
      <c r="R212" t="e">
        <f t="shared" si="66"/>
        <v>#DIV/0!</v>
      </c>
      <c r="T212" t="e">
        <f t="shared" si="67"/>
        <v>#DIV/0!</v>
      </c>
      <c r="U212" s="202" t="e">
        <f t="shared" si="68"/>
        <v>#DIV/0!</v>
      </c>
      <c r="V212" s="202" t="e">
        <f t="shared" si="69"/>
        <v>#DIV/0!</v>
      </c>
      <c r="W212" s="202" t="e">
        <f t="shared" si="70"/>
        <v>#DIV/0!</v>
      </c>
      <c r="X212" s="202" t="e">
        <f t="shared" si="71"/>
        <v>#DIV/0!</v>
      </c>
    </row>
    <row r="213" spans="1:24" ht="15.75">
      <c r="A213" s="196" t="e">
        <f t="shared" si="61"/>
        <v>#DIV/0!</v>
      </c>
      <c r="B213" s="196" t="e">
        <f t="shared" si="62"/>
        <v>#DIV/0!</v>
      </c>
      <c r="C213" s="196" t="e">
        <f t="shared" si="63"/>
        <v>#DIV/0!</v>
      </c>
      <c r="D213" s="196"/>
      <c r="E213" s="224"/>
      <c r="F213" s="220"/>
      <c r="G213" s="199">
        <f t="shared" si="73"/>
        <v>0</v>
      </c>
      <c r="H213" s="21">
        <f t="shared" si="74"/>
        <v>0</v>
      </c>
      <c r="I213" s="204"/>
      <c r="J213" s="212"/>
      <c r="K213" t="e">
        <f t="shared" si="72"/>
        <v>#DIV/0!</v>
      </c>
      <c r="L213" s="45"/>
      <c r="M213" s="71"/>
      <c r="N213" s="199">
        <f t="shared" si="64"/>
        <v>0</v>
      </c>
      <c r="O213" s="21">
        <f t="shared" si="65"/>
        <v>0</v>
      </c>
      <c r="P213" s="200"/>
      <c r="Q213" s="68"/>
      <c r="R213" t="e">
        <f t="shared" si="66"/>
        <v>#DIV/0!</v>
      </c>
      <c r="T213" t="e">
        <f t="shared" si="67"/>
        <v>#DIV/0!</v>
      </c>
      <c r="U213" s="202" t="e">
        <f t="shared" si="68"/>
        <v>#DIV/0!</v>
      </c>
      <c r="V213" s="202" t="e">
        <f t="shared" si="69"/>
        <v>#DIV/0!</v>
      </c>
      <c r="W213" s="202" t="e">
        <f t="shared" si="70"/>
        <v>#DIV/0!</v>
      </c>
      <c r="X213" s="202" t="e">
        <f t="shared" si="71"/>
        <v>#DIV/0!</v>
      </c>
    </row>
    <row r="214" spans="1:24" ht="15.75">
      <c r="A214" s="196" t="e">
        <f t="shared" si="61"/>
        <v>#DIV/0!</v>
      </c>
      <c r="B214" s="196" t="e">
        <f t="shared" si="62"/>
        <v>#DIV/0!</v>
      </c>
      <c r="C214" s="196" t="e">
        <f t="shared" si="63"/>
        <v>#DIV/0!</v>
      </c>
      <c r="D214" s="196"/>
      <c r="E214" s="224"/>
      <c r="F214" s="220"/>
      <c r="G214" s="199">
        <f t="shared" si="73"/>
        <v>0</v>
      </c>
      <c r="H214" s="21">
        <f t="shared" si="74"/>
        <v>0</v>
      </c>
      <c r="I214" s="204"/>
      <c r="J214" s="212"/>
      <c r="K214" t="e">
        <f t="shared" si="72"/>
        <v>#DIV/0!</v>
      </c>
      <c r="L214" s="45"/>
      <c r="M214" s="71"/>
      <c r="N214" s="199">
        <f t="shared" si="64"/>
        <v>0</v>
      </c>
      <c r="O214" s="21">
        <f t="shared" si="65"/>
        <v>0</v>
      </c>
      <c r="P214" s="200"/>
      <c r="Q214" s="68"/>
      <c r="R214" t="e">
        <f t="shared" si="66"/>
        <v>#DIV/0!</v>
      </c>
      <c r="T214" t="e">
        <f t="shared" si="67"/>
        <v>#DIV/0!</v>
      </c>
      <c r="U214" s="202" t="e">
        <f t="shared" si="68"/>
        <v>#DIV/0!</v>
      </c>
      <c r="V214" s="202" t="e">
        <f t="shared" si="69"/>
        <v>#DIV/0!</v>
      </c>
      <c r="W214" s="202" t="e">
        <f t="shared" si="70"/>
        <v>#DIV/0!</v>
      </c>
      <c r="X214" s="202" t="e">
        <f t="shared" si="71"/>
        <v>#DIV/0!</v>
      </c>
    </row>
    <row r="215" spans="1:24" ht="15.75">
      <c r="A215" s="196" t="e">
        <f t="shared" si="61"/>
        <v>#DIV/0!</v>
      </c>
      <c r="B215" s="196" t="e">
        <f t="shared" si="62"/>
        <v>#DIV/0!</v>
      </c>
      <c r="C215" s="196" t="e">
        <f t="shared" si="63"/>
        <v>#DIV/0!</v>
      </c>
      <c r="D215" s="196"/>
      <c r="E215" s="224"/>
      <c r="F215" s="220"/>
      <c r="G215" s="199">
        <f t="shared" si="73"/>
        <v>0</v>
      </c>
      <c r="H215" s="21">
        <f t="shared" si="74"/>
        <v>0</v>
      </c>
      <c r="I215" s="204"/>
      <c r="J215" s="212"/>
      <c r="K215" t="e">
        <f t="shared" si="72"/>
        <v>#DIV/0!</v>
      </c>
      <c r="L215" s="45"/>
      <c r="M215" s="71"/>
      <c r="N215" s="199">
        <f t="shared" si="64"/>
        <v>0</v>
      </c>
      <c r="O215" s="21">
        <f t="shared" si="65"/>
        <v>0</v>
      </c>
      <c r="P215" s="200"/>
      <c r="Q215" s="68"/>
      <c r="R215" t="e">
        <f t="shared" si="66"/>
        <v>#DIV/0!</v>
      </c>
      <c r="T215" t="e">
        <f t="shared" si="67"/>
        <v>#DIV/0!</v>
      </c>
      <c r="U215" s="202" t="e">
        <f t="shared" si="68"/>
        <v>#DIV/0!</v>
      </c>
      <c r="V215" s="202" t="e">
        <f t="shared" si="69"/>
        <v>#DIV/0!</v>
      </c>
      <c r="W215" s="202" t="e">
        <f t="shared" si="70"/>
        <v>#DIV/0!</v>
      </c>
      <c r="X215" s="202" t="e">
        <f t="shared" si="71"/>
        <v>#DIV/0!</v>
      </c>
    </row>
    <row r="216" spans="1:24" ht="15.75">
      <c r="A216" s="196" t="e">
        <f t="shared" si="61"/>
        <v>#DIV/0!</v>
      </c>
      <c r="B216" s="196" t="e">
        <f t="shared" si="62"/>
        <v>#DIV/0!</v>
      </c>
      <c r="C216" s="196" t="e">
        <f t="shared" si="63"/>
        <v>#DIV/0!</v>
      </c>
      <c r="D216" s="196"/>
      <c r="E216" s="224"/>
      <c r="F216" s="220"/>
      <c r="G216" s="199">
        <f t="shared" si="73"/>
        <v>0</v>
      </c>
      <c r="H216" s="21">
        <f t="shared" si="74"/>
        <v>0</v>
      </c>
      <c r="I216" s="204"/>
      <c r="J216" s="212"/>
      <c r="K216" t="e">
        <f t="shared" si="72"/>
        <v>#DIV/0!</v>
      </c>
      <c r="L216" s="45"/>
      <c r="M216" s="71"/>
      <c r="N216" s="199">
        <f t="shared" si="64"/>
        <v>0</v>
      </c>
      <c r="O216" s="21">
        <f t="shared" si="65"/>
        <v>0</v>
      </c>
      <c r="P216" s="200"/>
      <c r="Q216" s="68"/>
      <c r="R216" t="e">
        <f t="shared" si="66"/>
        <v>#DIV/0!</v>
      </c>
      <c r="T216" t="e">
        <f t="shared" si="67"/>
        <v>#DIV/0!</v>
      </c>
      <c r="U216" s="202" t="e">
        <f t="shared" si="68"/>
        <v>#DIV/0!</v>
      </c>
      <c r="V216" s="202" t="e">
        <f t="shared" si="69"/>
        <v>#DIV/0!</v>
      </c>
      <c r="W216" s="202" t="e">
        <f t="shared" si="70"/>
        <v>#DIV/0!</v>
      </c>
      <c r="X216" s="202" t="e">
        <f t="shared" si="71"/>
        <v>#DIV/0!</v>
      </c>
    </row>
    <row r="217" spans="1:24" ht="15.75">
      <c r="A217" s="196" t="e">
        <f t="shared" si="61"/>
        <v>#DIV/0!</v>
      </c>
      <c r="B217" s="196" t="e">
        <f t="shared" si="62"/>
        <v>#DIV/0!</v>
      </c>
      <c r="C217" s="196" t="e">
        <f t="shared" si="63"/>
        <v>#DIV/0!</v>
      </c>
      <c r="D217" s="196"/>
      <c r="E217" s="224"/>
      <c r="F217" s="220"/>
      <c r="G217" s="199">
        <f t="shared" si="73"/>
        <v>0</v>
      </c>
      <c r="H217" s="21">
        <f t="shared" si="74"/>
        <v>0</v>
      </c>
      <c r="I217" s="204"/>
      <c r="J217" s="212"/>
      <c r="K217" t="e">
        <f t="shared" si="72"/>
        <v>#DIV/0!</v>
      </c>
      <c r="L217" s="45"/>
      <c r="M217" s="71"/>
      <c r="N217" s="199">
        <f t="shared" si="64"/>
        <v>0</v>
      </c>
      <c r="O217" s="21">
        <f t="shared" si="65"/>
        <v>0</v>
      </c>
      <c r="P217" s="200"/>
      <c r="Q217" s="68"/>
      <c r="R217" t="e">
        <f t="shared" si="66"/>
        <v>#DIV/0!</v>
      </c>
      <c r="T217" t="e">
        <f t="shared" si="67"/>
        <v>#DIV/0!</v>
      </c>
      <c r="U217" s="202" t="e">
        <f t="shared" si="68"/>
        <v>#DIV/0!</v>
      </c>
      <c r="V217" s="202" t="e">
        <f t="shared" si="69"/>
        <v>#DIV/0!</v>
      </c>
      <c r="W217" s="202" t="e">
        <f t="shared" si="70"/>
        <v>#DIV/0!</v>
      </c>
      <c r="X217" s="202" t="e">
        <f t="shared" si="71"/>
        <v>#DIV/0!</v>
      </c>
    </row>
    <row r="218" spans="1:24" ht="15.75">
      <c r="A218" s="196" t="e">
        <f t="shared" si="61"/>
        <v>#DIV/0!</v>
      </c>
      <c r="B218" s="196" t="e">
        <f t="shared" si="62"/>
        <v>#DIV/0!</v>
      </c>
      <c r="C218" s="196" t="e">
        <f t="shared" si="63"/>
        <v>#DIV/0!</v>
      </c>
      <c r="D218" s="196"/>
      <c r="E218" s="224"/>
      <c r="F218" s="220"/>
      <c r="G218" s="199">
        <f t="shared" si="73"/>
        <v>0</v>
      </c>
      <c r="H218" s="21">
        <f t="shared" si="74"/>
        <v>0</v>
      </c>
      <c r="I218" s="204"/>
      <c r="J218" s="212"/>
      <c r="K218" t="e">
        <f t="shared" si="72"/>
        <v>#DIV/0!</v>
      </c>
      <c r="L218" s="45"/>
      <c r="M218" s="71"/>
      <c r="N218" s="199">
        <f t="shared" si="64"/>
        <v>0</v>
      </c>
      <c r="O218" s="21">
        <f t="shared" si="65"/>
        <v>0</v>
      </c>
      <c r="P218" s="200"/>
      <c r="Q218" s="68"/>
      <c r="R218" t="e">
        <f t="shared" si="66"/>
        <v>#DIV/0!</v>
      </c>
      <c r="T218" t="e">
        <f t="shared" si="67"/>
        <v>#DIV/0!</v>
      </c>
      <c r="U218" s="202" t="e">
        <f t="shared" si="68"/>
        <v>#DIV/0!</v>
      </c>
      <c r="V218" s="202" t="e">
        <f t="shared" si="69"/>
        <v>#DIV/0!</v>
      </c>
      <c r="W218" s="202" t="e">
        <f t="shared" si="70"/>
        <v>#DIV/0!</v>
      </c>
      <c r="X218" s="202" t="e">
        <f t="shared" si="71"/>
        <v>#DIV/0!</v>
      </c>
    </row>
    <row r="219" spans="1:24" ht="15.75">
      <c r="A219" s="196" t="e">
        <f t="shared" si="61"/>
        <v>#DIV/0!</v>
      </c>
      <c r="B219" s="196" t="e">
        <f t="shared" si="62"/>
        <v>#DIV/0!</v>
      </c>
      <c r="C219" s="196" t="e">
        <f t="shared" si="63"/>
        <v>#DIV/0!</v>
      </c>
      <c r="D219" s="196"/>
      <c r="E219" s="224"/>
      <c r="F219" s="220"/>
      <c r="G219" s="199">
        <f t="shared" si="73"/>
        <v>0</v>
      </c>
      <c r="H219" s="21">
        <f t="shared" si="74"/>
        <v>0</v>
      </c>
      <c r="I219" s="204"/>
      <c r="J219" s="212"/>
      <c r="K219" t="e">
        <f t="shared" si="72"/>
        <v>#DIV/0!</v>
      </c>
      <c r="L219" s="45"/>
      <c r="M219" s="71"/>
      <c r="N219" s="199">
        <f t="shared" si="64"/>
        <v>0</v>
      </c>
      <c r="O219" s="21">
        <f t="shared" si="65"/>
        <v>0</v>
      </c>
      <c r="P219" s="200"/>
      <c r="Q219" s="68"/>
      <c r="R219" t="e">
        <f t="shared" si="66"/>
        <v>#DIV/0!</v>
      </c>
      <c r="T219" t="e">
        <f t="shared" si="67"/>
        <v>#DIV/0!</v>
      </c>
      <c r="U219" s="202" t="e">
        <f t="shared" si="68"/>
        <v>#DIV/0!</v>
      </c>
      <c r="V219" s="202" t="e">
        <f t="shared" si="69"/>
        <v>#DIV/0!</v>
      </c>
      <c r="W219" s="202" t="e">
        <f t="shared" si="70"/>
        <v>#DIV/0!</v>
      </c>
      <c r="X219" s="202" t="e">
        <f t="shared" si="71"/>
        <v>#DIV/0!</v>
      </c>
    </row>
    <row r="220" spans="1:24" ht="15.75">
      <c r="A220" s="196" t="e">
        <f t="shared" si="61"/>
        <v>#DIV/0!</v>
      </c>
      <c r="B220" s="196" t="e">
        <f t="shared" si="62"/>
        <v>#DIV/0!</v>
      </c>
      <c r="C220" s="196" t="e">
        <f t="shared" si="63"/>
        <v>#DIV/0!</v>
      </c>
      <c r="D220" s="196"/>
      <c r="E220" s="224"/>
      <c r="F220" s="220"/>
      <c r="G220" s="199">
        <f t="shared" si="73"/>
        <v>0</v>
      </c>
      <c r="H220" s="21">
        <f t="shared" si="74"/>
        <v>0</v>
      </c>
      <c r="I220" s="204"/>
      <c r="J220" s="212"/>
      <c r="K220" t="e">
        <f t="shared" si="72"/>
        <v>#DIV/0!</v>
      </c>
      <c r="L220" s="45"/>
      <c r="M220" s="71"/>
      <c r="N220" s="199">
        <f t="shared" si="64"/>
        <v>0</v>
      </c>
      <c r="O220" s="21">
        <f t="shared" si="65"/>
        <v>0</v>
      </c>
      <c r="P220" s="200"/>
      <c r="Q220" s="68"/>
      <c r="R220" t="e">
        <f t="shared" si="66"/>
        <v>#DIV/0!</v>
      </c>
      <c r="T220" t="e">
        <f t="shared" si="67"/>
        <v>#DIV/0!</v>
      </c>
      <c r="U220" s="202" t="e">
        <f t="shared" si="68"/>
        <v>#DIV/0!</v>
      </c>
      <c r="V220" s="202" t="e">
        <f t="shared" si="69"/>
        <v>#DIV/0!</v>
      </c>
      <c r="W220" s="202" t="e">
        <f t="shared" si="70"/>
        <v>#DIV/0!</v>
      </c>
      <c r="X220" s="202" t="e">
        <f t="shared" si="71"/>
        <v>#DIV/0!</v>
      </c>
    </row>
    <row r="221" spans="1:24" ht="15.75">
      <c r="A221" s="196" t="e">
        <f t="shared" si="61"/>
        <v>#DIV/0!</v>
      </c>
      <c r="B221" s="196" t="e">
        <f t="shared" si="62"/>
        <v>#DIV/0!</v>
      </c>
      <c r="C221" s="196" t="e">
        <f t="shared" si="63"/>
        <v>#DIV/0!</v>
      </c>
      <c r="D221" s="196"/>
      <c r="E221" s="224"/>
      <c r="F221" s="220"/>
      <c r="G221" s="199">
        <f t="shared" si="73"/>
        <v>0</v>
      </c>
      <c r="H221" s="21">
        <f t="shared" si="74"/>
        <v>0</v>
      </c>
      <c r="I221" s="204"/>
      <c r="J221" s="212"/>
      <c r="K221" t="e">
        <f t="shared" si="72"/>
        <v>#DIV/0!</v>
      </c>
      <c r="L221" s="45"/>
      <c r="M221" s="71"/>
      <c r="N221" s="199">
        <f t="shared" si="64"/>
        <v>0</v>
      </c>
      <c r="O221" s="21">
        <f t="shared" si="65"/>
        <v>0</v>
      </c>
      <c r="P221" s="200"/>
      <c r="Q221" s="68"/>
      <c r="R221" t="e">
        <f t="shared" si="66"/>
        <v>#DIV/0!</v>
      </c>
      <c r="T221" t="e">
        <f t="shared" si="67"/>
        <v>#DIV/0!</v>
      </c>
      <c r="U221" s="202" t="e">
        <f t="shared" si="68"/>
        <v>#DIV/0!</v>
      </c>
      <c r="V221" s="202" t="e">
        <f t="shared" si="69"/>
        <v>#DIV/0!</v>
      </c>
      <c r="W221" s="202" t="e">
        <f t="shared" si="70"/>
        <v>#DIV/0!</v>
      </c>
      <c r="X221" s="202" t="e">
        <f t="shared" si="71"/>
        <v>#DIV/0!</v>
      </c>
    </row>
    <row r="222" spans="1:24" ht="15.75">
      <c r="A222" s="196" t="e">
        <f t="shared" si="61"/>
        <v>#DIV/0!</v>
      </c>
      <c r="B222" s="196" t="e">
        <f t="shared" si="62"/>
        <v>#DIV/0!</v>
      </c>
      <c r="C222" s="196" t="e">
        <f t="shared" si="63"/>
        <v>#DIV/0!</v>
      </c>
      <c r="D222" s="196"/>
      <c r="E222" s="224"/>
      <c r="F222" s="220"/>
      <c r="G222" s="199">
        <f t="shared" si="73"/>
        <v>0</v>
      </c>
      <c r="H222" s="21">
        <f t="shared" si="74"/>
        <v>0</v>
      </c>
      <c r="I222" s="204"/>
      <c r="J222" s="212"/>
      <c r="K222" t="e">
        <f t="shared" si="72"/>
        <v>#DIV/0!</v>
      </c>
      <c r="L222" s="45"/>
      <c r="M222" s="71"/>
      <c r="N222" s="199">
        <f t="shared" si="64"/>
        <v>0</v>
      </c>
      <c r="O222" s="21">
        <f t="shared" si="65"/>
        <v>0</v>
      </c>
      <c r="P222" s="200"/>
      <c r="Q222" s="68"/>
      <c r="R222" t="e">
        <f t="shared" si="66"/>
        <v>#DIV/0!</v>
      </c>
      <c r="T222" t="e">
        <f t="shared" si="67"/>
        <v>#DIV/0!</v>
      </c>
      <c r="U222" s="202" t="e">
        <f t="shared" si="68"/>
        <v>#DIV/0!</v>
      </c>
      <c r="V222" s="202" t="e">
        <f t="shared" si="69"/>
        <v>#DIV/0!</v>
      </c>
      <c r="W222" s="202" t="e">
        <f t="shared" si="70"/>
        <v>#DIV/0!</v>
      </c>
      <c r="X222" s="202" t="e">
        <f t="shared" si="71"/>
        <v>#DIV/0!</v>
      </c>
    </row>
    <row r="223" spans="1:24" ht="15.75">
      <c r="A223" s="196" t="e">
        <f t="shared" si="61"/>
        <v>#DIV/0!</v>
      </c>
      <c r="B223" s="196" t="e">
        <f t="shared" si="62"/>
        <v>#DIV/0!</v>
      </c>
      <c r="C223" s="196" t="e">
        <f t="shared" si="63"/>
        <v>#DIV/0!</v>
      </c>
      <c r="D223" s="196"/>
      <c r="E223" s="224"/>
      <c r="F223" s="220"/>
      <c r="G223" s="199">
        <f t="shared" si="73"/>
        <v>0</v>
      </c>
      <c r="H223" s="21">
        <f t="shared" si="74"/>
        <v>0</v>
      </c>
      <c r="I223" s="204"/>
      <c r="J223" s="212"/>
      <c r="K223" t="e">
        <f t="shared" si="72"/>
        <v>#DIV/0!</v>
      </c>
      <c r="L223" s="45"/>
      <c r="M223" s="71"/>
      <c r="N223" s="199">
        <f t="shared" si="64"/>
        <v>0</v>
      </c>
      <c r="O223" s="21">
        <f t="shared" si="65"/>
        <v>0</v>
      </c>
      <c r="P223" s="200"/>
      <c r="Q223" s="68"/>
      <c r="R223" t="e">
        <f t="shared" si="66"/>
        <v>#DIV/0!</v>
      </c>
      <c r="T223" t="e">
        <f t="shared" si="67"/>
        <v>#DIV/0!</v>
      </c>
      <c r="U223" s="202" t="e">
        <f t="shared" si="68"/>
        <v>#DIV/0!</v>
      </c>
      <c r="V223" s="202" t="e">
        <f t="shared" si="69"/>
        <v>#DIV/0!</v>
      </c>
      <c r="W223" s="202" t="e">
        <f t="shared" si="70"/>
        <v>#DIV/0!</v>
      </c>
      <c r="X223" s="202" t="e">
        <f t="shared" si="71"/>
        <v>#DIV/0!</v>
      </c>
    </row>
    <row r="224" spans="1:24" ht="15.75">
      <c r="A224" s="196" t="e">
        <f aca="true" t="shared" si="75" ref="A224:A287">IF(ABS(T224)&gt;=NORMSINV(0.9),"*","")</f>
        <v>#DIV/0!</v>
      </c>
      <c r="B224" s="196" t="e">
        <f aca="true" t="shared" si="76" ref="B224:B287">IF(ABS(T224)&gt;=NORMSINV(0.95),"*","")</f>
        <v>#DIV/0!</v>
      </c>
      <c r="C224" s="196" t="e">
        <f aca="true" t="shared" si="77" ref="C224:C287">IF(ABS(T224)&gt;=NORMSINV(0.975),"*","")</f>
        <v>#DIV/0!</v>
      </c>
      <c r="D224" s="196"/>
      <c r="E224" s="224"/>
      <c r="F224" s="220"/>
      <c r="G224" s="199">
        <f t="shared" si="73"/>
        <v>0</v>
      </c>
      <c r="H224" s="21">
        <f t="shared" si="74"/>
        <v>0</v>
      </c>
      <c r="I224" s="204"/>
      <c r="J224" s="212"/>
      <c r="K224" t="e">
        <f t="shared" si="72"/>
        <v>#DIV/0!</v>
      </c>
      <c r="L224" s="45"/>
      <c r="M224" s="71"/>
      <c r="N224" s="199">
        <f aca="true" t="shared" si="78" ref="N224:N287">M224/100</f>
        <v>0</v>
      </c>
      <c r="O224" s="21">
        <f aca="true" t="shared" si="79" ref="O224:O287">SQRT((1-N224)*(N224))</f>
        <v>0</v>
      </c>
      <c r="P224" s="200"/>
      <c r="Q224" s="68"/>
      <c r="R224" t="e">
        <f aca="true" t="shared" si="80" ref="R224:R287">P224*(O224/SQRT(Q224))</f>
        <v>#DIV/0!</v>
      </c>
      <c r="T224" t="e">
        <f aca="true" t="shared" si="81" ref="T224:T287">(+G224-N224)/SQRT((K224^2)+(R224^2))</f>
        <v>#DIV/0!</v>
      </c>
      <c r="U224" s="202" t="e">
        <f aca="true" t="shared" si="82" ref="U224:U287">IF(ABS(T224)&gt;=NORMSINV(0.9),"*","")</f>
        <v>#DIV/0!</v>
      </c>
      <c r="V224" s="202" t="e">
        <f aca="true" t="shared" si="83" ref="V224:V287">IF(ABS(T224)&gt;=NORMSINV(0.95),"*","")</f>
        <v>#DIV/0!</v>
      </c>
      <c r="W224" s="202" t="e">
        <f aca="true" t="shared" si="84" ref="W224:W287">IF(ABS(T224)&gt;=NORMSINV(0.975),"*","")</f>
        <v>#DIV/0!</v>
      </c>
      <c r="X224" s="202" t="e">
        <f aca="true" t="shared" si="85" ref="X224:X287">IF(ABS(T224)&gt;=NORMSINV(0.995),"*","")</f>
        <v>#DIV/0!</v>
      </c>
    </row>
    <row r="225" spans="1:24" ht="15.75">
      <c r="A225" s="196" t="e">
        <f t="shared" si="75"/>
        <v>#DIV/0!</v>
      </c>
      <c r="B225" s="196" t="e">
        <f t="shared" si="76"/>
        <v>#DIV/0!</v>
      </c>
      <c r="C225" s="196" t="e">
        <f t="shared" si="77"/>
        <v>#DIV/0!</v>
      </c>
      <c r="D225" s="196"/>
      <c r="E225" s="224"/>
      <c r="F225" s="220"/>
      <c r="G225" s="199">
        <f t="shared" si="73"/>
        <v>0</v>
      </c>
      <c r="H225" s="21">
        <f t="shared" si="74"/>
        <v>0</v>
      </c>
      <c r="I225" s="204"/>
      <c r="J225" s="212"/>
      <c r="K225" t="e">
        <f t="shared" si="72"/>
        <v>#DIV/0!</v>
      </c>
      <c r="L225" s="45"/>
      <c r="M225" s="71"/>
      <c r="N225" s="199">
        <f t="shared" si="78"/>
        <v>0</v>
      </c>
      <c r="O225" s="21">
        <f t="shared" si="79"/>
        <v>0</v>
      </c>
      <c r="P225" s="200"/>
      <c r="Q225" s="68"/>
      <c r="R225" t="e">
        <f t="shared" si="80"/>
        <v>#DIV/0!</v>
      </c>
      <c r="T225" t="e">
        <f t="shared" si="81"/>
        <v>#DIV/0!</v>
      </c>
      <c r="U225" s="202" t="e">
        <f t="shared" si="82"/>
        <v>#DIV/0!</v>
      </c>
      <c r="V225" s="202" t="e">
        <f t="shared" si="83"/>
        <v>#DIV/0!</v>
      </c>
      <c r="W225" s="202" t="e">
        <f t="shared" si="84"/>
        <v>#DIV/0!</v>
      </c>
      <c r="X225" s="202" t="e">
        <f t="shared" si="85"/>
        <v>#DIV/0!</v>
      </c>
    </row>
    <row r="226" spans="1:24" ht="15.75">
      <c r="A226" s="196" t="e">
        <f t="shared" si="75"/>
        <v>#DIV/0!</v>
      </c>
      <c r="B226" s="196" t="e">
        <f t="shared" si="76"/>
        <v>#DIV/0!</v>
      </c>
      <c r="C226" s="196" t="e">
        <f t="shared" si="77"/>
        <v>#DIV/0!</v>
      </c>
      <c r="D226" s="196"/>
      <c r="E226" s="224"/>
      <c r="F226" s="220"/>
      <c r="G226" s="199">
        <f t="shared" si="73"/>
        <v>0</v>
      </c>
      <c r="H226" s="21">
        <f t="shared" si="74"/>
        <v>0</v>
      </c>
      <c r="I226" s="204"/>
      <c r="J226" s="212"/>
      <c r="K226" t="e">
        <f t="shared" si="72"/>
        <v>#DIV/0!</v>
      </c>
      <c r="L226" s="45"/>
      <c r="M226" s="71"/>
      <c r="N226" s="199">
        <f t="shared" si="78"/>
        <v>0</v>
      </c>
      <c r="O226" s="21">
        <f t="shared" si="79"/>
        <v>0</v>
      </c>
      <c r="P226" s="200"/>
      <c r="Q226" s="68"/>
      <c r="R226" t="e">
        <f t="shared" si="80"/>
        <v>#DIV/0!</v>
      </c>
      <c r="T226" t="e">
        <f t="shared" si="81"/>
        <v>#DIV/0!</v>
      </c>
      <c r="U226" s="202" t="e">
        <f t="shared" si="82"/>
        <v>#DIV/0!</v>
      </c>
      <c r="V226" s="202" t="e">
        <f t="shared" si="83"/>
        <v>#DIV/0!</v>
      </c>
      <c r="W226" s="202" t="e">
        <f t="shared" si="84"/>
        <v>#DIV/0!</v>
      </c>
      <c r="X226" s="202" t="e">
        <f t="shared" si="85"/>
        <v>#DIV/0!</v>
      </c>
    </row>
    <row r="227" spans="1:24" ht="15.75">
      <c r="A227" s="196" t="e">
        <f t="shared" si="75"/>
        <v>#DIV/0!</v>
      </c>
      <c r="B227" s="196" t="e">
        <f t="shared" si="76"/>
        <v>#DIV/0!</v>
      </c>
      <c r="C227" s="196" t="e">
        <f t="shared" si="77"/>
        <v>#DIV/0!</v>
      </c>
      <c r="D227" s="196"/>
      <c r="E227" s="224"/>
      <c r="F227" s="220"/>
      <c r="G227" s="199">
        <f t="shared" si="73"/>
        <v>0</v>
      </c>
      <c r="H227" s="21">
        <f t="shared" si="74"/>
        <v>0</v>
      </c>
      <c r="I227" s="204"/>
      <c r="J227" s="212"/>
      <c r="K227" t="e">
        <f t="shared" si="72"/>
        <v>#DIV/0!</v>
      </c>
      <c r="L227" s="45"/>
      <c r="M227" s="71"/>
      <c r="N227" s="199">
        <f t="shared" si="78"/>
        <v>0</v>
      </c>
      <c r="O227" s="21">
        <f t="shared" si="79"/>
        <v>0</v>
      </c>
      <c r="P227" s="200"/>
      <c r="Q227" s="68"/>
      <c r="R227" t="e">
        <f t="shared" si="80"/>
        <v>#DIV/0!</v>
      </c>
      <c r="T227" t="e">
        <f t="shared" si="81"/>
        <v>#DIV/0!</v>
      </c>
      <c r="U227" s="202" t="e">
        <f t="shared" si="82"/>
        <v>#DIV/0!</v>
      </c>
      <c r="V227" s="202" t="e">
        <f t="shared" si="83"/>
        <v>#DIV/0!</v>
      </c>
      <c r="W227" s="202" t="e">
        <f t="shared" si="84"/>
        <v>#DIV/0!</v>
      </c>
      <c r="X227" s="202" t="e">
        <f t="shared" si="85"/>
        <v>#DIV/0!</v>
      </c>
    </row>
    <row r="228" spans="1:24" ht="15.75">
      <c r="A228" s="196" t="e">
        <f t="shared" si="75"/>
        <v>#DIV/0!</v>
      </c>
      <c r="B228" s="196" t="e">
        <f t="shared" si="76"/>
        <v>#DIV/0!</v>
      </c>
      <c r="C228" s="196" t="e">
        <f t="shared" si="77"/>
        <v>#DIV/0!</v>
      </c>
      <c r="D228" s="196"/>
      <c r="E228" s="224"/>
      <c r="F228" s="220"/>
      <c r="G228" s="199">
        <f t="shared" si="73"/>
        <v>0</v>
      </c>
      <c r="H228" s="21">
        <f t="shared" si="74"/>
        <v>0</v>
      </c>
      <c r="I228" s="204"/>
      <c r="J228" s="212"/>
      <c r="K228" t="e">
        <f t="shared" si="72"/>
        <v>#DIV/0!</v>
      </c>
      <c r="L228" s="45"/>
      <c r="M228" s="71"/>
      <c r="N228" s="199">
        <f t="shared" si="78"/>
        <v>0</v>
      </c>
      <c r="O228" s="21">
        <f t="shared" si="79"/>
        <v>0</v>
      </c>
      <c r="P228" s="200"/>
      <c r="Q228" s="68"/>
      <c r="R228" t="e">
        <f t="shared" si="80"/>
        <v>#DIV/0!</v>
      </c>
      <c r="T228" t="e">
        <f t="shared" si="81"/>
        <v>#DIV/0!</v>
      </c>
      <c r="U228" s="202" t="e">
        <f t="shared" si="82"/>
        <v>#DIV/0!</v>
      </c>
      <c r="V228" s="202" t="e">
        <f t="shared" si="83"/>
        <v>#DIV/0!</v>
      </c>
      <c r="W228" s="202" t="e">
        <f t="shared" si="84"/>
        <v>#DIV/0!</v>
      </c>
      <c r="X228" s="202" t="e">
        <f t="shared" si="85"/>
        <v>#DIV/0!</v>
      </c>
    </row>
    <row r="229" spans="1:24" ht="15.75">
      <c r="A229" s="196" t="e">
        <f t="shared" si="75"/>
        <v>#DIV/0!</v>
      </c>
      <c r="B229" s="196" t="e">
        <f t="shared" si="76"/>
        <v>#DIV/0!</v>
      </c>
      <c r="C229" s="196" t="e">
        <f t="shared" si="77"/>
        <v>#DIV/0!</v>
      </c>
      <c r="D229" s="196"/>
      <c r="E229" s="224"/>
      <c r="F229" s="220"/>
      <c r="G229" s="199">
        <f t="shared" si="73"/>
        <v>0</v>
      </c>
      <c r="H229" s="21">
        <f t="shared" si="74"/>
        <v>0</v>
      </c>
      <c r="I229" s="204"/>
      <c r="J229" s="212"/>
      <c r="K229" t="e">
        <f t="shared" si="72"/>
        <v>#DIV/0!</v>
      </c>
      <c r="L229" s="45"/>
      <c r="M229" s="71"/>
      <c r="N229" s="199">
        <f t="shared" si="78"/>
        <v>0</v>
      </c>
      <c r="O229" s="21">
        <f t="shared" si="79"/>
        <v>0</v>
      </c>
      <c r="P229" s="200"/>
      <c r="Q229" s="68"/>
      <c r="R229" t="e">
        <f t="shared" si="80"/>
        <v>#DIV/0!</v>
      </c>
      <c r="T229" t="e">
        <f t="shared" si="81"/>
        <v>#DIV/0!</v>
      </c>
      <c r="U229" s="202" t="e">
        <f t="shared" si="82"/>
        <v>#DIV/0!</v>
      </c>
      <c r="V229" s="202" t="e">
        <f t="shared" si="83"/>
        <v>#DIV/0!</v>
      </c>
      <c r="W229" s="202" t="e">
        <f t="shared" si="84"/>
        <v>#DIV/0!</v>
      </c>
      <c r="X229" s="202" t="e">
        <f t="shared" si="85"/>
        <v>#DIV/0!</v>
      </c>
    </row>
    <row r="230" spans="1:24" ht="15.75">
      <c r="A230" s="196" t="e">
        <f t="shared" si="75"/>
        <v>#DIV/0!</v>
      </c>
      <c r="B230" s="196" t="e">
        <f t="shared" si="76"/>
        <v>#DIV/0!</v>
      </c>
      <c r="C230" s="196" t="e">
        <f t="shared" si="77"/>
        <v>#DIV/0!</v>
      </c>
      <c r="D230" s="196"/>
      <c r="E230" s="224"/>
      <c r="F230" s="220"/>
      <c r="G230" s="199">
        <f t="shared" si="73"/>
        <v>0</v>
      </c>
      <c r="H230" s="21">
        <f t="shared" si="74"/>
        <v>0</v>
      </c>
      <c r="I230" s="204"/>
      <c r="J230" s="212"/>
      <c r="K230" t="e">
        <f t="shared" si="72"/>
        <v>#DIV/0!</v>
      </c>
      <c r="L230" s="45"/>
      <c r="M230" s="71"/>
      <c r="N230" s="199">
        <f t="shared" si="78"/>
        <v>0</v>
      </c>
      <c r="O230" s="21">
        <f t="shared" si="79"/>
        <v>0</v>
      </c>
      <c r="P230" s="200"/>
      <c r="Q230" s="68"/>
      <c r="R230" t="e">
        <f t="shared" si="80"/>
        <v>#DIV/0!</v>
      </c>
      <c r="T230" t="e">
        <f t="shared" si="81"/>
        <v>#DIV/0!</v>
      </c>
      <c r="U230" s="202" t="e">
        <f t="shared" si="82"/>
        <v>#DIV/0!</v>
      </c>
      <c r="V230" s="202" t="e">
        <f t="shared" si="83"/>
        <v>#DIV/0!</v>
      </c>
      <c r="W230" s="202" t="e">
        <f t="shared" si="84"/>
        <v>#DIV/0!</v>
      </c>
      <c r="X230" s="202" t="e">
        <f t="shared" si="85"/>
        <v>#DIV/0!</v>
      </c>
    </row>
    <row r="231" spans="1:24" ht="15.75">
      <c r="A231" s="196" t="e">
        <f t="shared" si="75"/>
        <v>#DIV/0!</v>
      </c>
      <c r="B231" s="196" t="e">
        <f t="shared" si="76"/>
        <v>#DIV/0!</v>
      </c>
      <c r="C231" s="196" t="e">
        <f t="shared" si="77"/>
        <v>#DIV/0!</v>
      </c>
      <c r="D231" s="196"/>
      <c r="E231" s="224"/>
      <c r="F231" s="220"/>
      <c r="G231" s="199">
        <f t="shared" si="73"/>
        <v>0</v>
      </c>
      <c r="H231" s="21">
        <f t="shared" si="74"/>
        <v>0</v>
      </c>
      <c r="I231" s="204"/>
      <c r="J231" s="212"/>
      <c r="K231" t="e">
        <f t="shared" si="72"/>
        <v>#DIV/0!</v>
      </c>
      <c r="L231" s="45"/>
      <c r="M231" s="71"/>
      <c r="N231" s="199">
        <f t="shared" si="78"/>
        <v>0</v>
      </c>
      <c r="O231" s="21">
        <f t="shared" si="79"/>
        <v>0</v>
      </c>
      <c r="P231" s="200"/>
      <c r="Q231" s="68"/>
      <c r="R231" t="e">
        <f t="shared" si="80"/>
        <v>#DIV/0!</v>
      </c>
      <c r="T231" t="e">
        <f t="shared" si="81"/>
        <v>#DIV/0!</v>
      </c>
      <c r="U231" s="202" t="e">
        <f t="shared" si="82"/>
        <v>#DIV/0!</v>
      </c>
      <c r="V231" s="202" t="e">
        <f t="shared" si="83"/>
        <v>#DIV/0!</v>
      </c>
      <c r="W231" s="202" t="e">
        <f t="shared" si="84"/>
        <v>#DIV/0!</v>
      </c>
      <c r="X231" s="202" t="e">
        <f t="shared" si="85"/>
        <v>#DIV/0!</v>
      </c>
    </row>
    <row r="232" spans="1:24" ht="15.75">
      <c r="A232" s="196" t="e">
        <f t="shared" si="75"/>
        <v>#DIV/0!</v>
      </c>
      <c r="B232" s="196" t="e">
        <f t="shared" si="76"/>
        <v>#DIV/0!</v>
      </c>
      <c r="C232" s="196" t="e">
        <f t="shared" si="77"/>
        <v>#DIV/0!</v>
      </c>
      <c r="D232" s="196"/>
      <c r="E232" s="224"/>
      <c r="F232" s="220"/>
      <c r="G232" s="199">
        <f t="shared" si="73"/>
        <v>0</v>
      </c>
      <c r="H232" s="21">
        <f t="shared" si="74"/>
        <v>0</v>
      </c>
      <c r="I232" s="204"/>
      <c r="J232" s="212"/>
      <c r="K232" t="e">
        <f aca="true" t="shared" si="86" ref="K232:K295">I232*(H232/SQRT(J232))</f>
        <v>#DIV/0!</v>
      </c>
      <c r="L232" s="45"/>
      <c r="M232" s="71"/>
      <c r="N232" s="199">
        <f t="shared" si="78"/>
        <v>0</v>
      </c>
      <c r="O232" s="21">
        <f t="shared" si="79"/>
        <v>0</v>
      </c>
      <c r="P232" s="200"/>
      <c r="Q232" s="68"/>
      <c r="R232" t="e">
        <f t="shared" si="80"/>
        <v>#DIV/0!</v>
      </c>
      <c r="T232" t="e">
        <f t="shared" si="81"/>
        <v>#DIV/0!</v>
      </c>
      <c r="U232" s="202" t="e">
        <f t="shared" si="82"/>
        <v>#DIV/0!</v>
      </c>
      <c r="V232" s="202" t="e">
        <f t="shared" si="83"/>
        <v>#DIV/0!</v>
      </c>
      <c r="W232" s="202" t="e">
        <f t="shared" si="84"/>
        <v>#DIV/0!</v>
      </c>
      <c r="X232" s="202" t="e">
        <f t="shared" si="85"/>
        <v>#DIV/0!</v>
      </c>
    </row>
    <row r="233" spans="1:24" ht="15.75">
      <c r="A233" s="196" t="e">
        <f t="shared" si="75"/>
        <v>#DIV/0!</v>
      </c>
      <c r="B233" s="196" t="e">
        <f t="shared" si="76"/>
        <v>#DIV/0!</v>
      </c>
      <c r="C233" s="196" t="e">
        <f t="shared" si="77"/>
        <v>#DIV/0!</v>
      </c>
      <c r="D233" s="196"/>
      <c r="E233" s="224"/>
      <c r="F233" s="220"/>
      <c r="G233" s="199">
        <f t="shared" si="73"/>
        <v>0</v>
      </c>
      <c r="H233" s="21">
        <f t="shared" si="74"/>
        <v>0</v>
      </c>
      <c r="I233" s="204"/>
      <c r="J233" s="212"/>
      <c r="K233" t="e">
        <f t="shared" si="86"/>
        <v>#DIV/0!</v>
      </c>
      <c r="L233" s="45"/>
      <c r="M233" s="71"/>
      <c r="N233" s="199">
        <f t="shared" si="78"/>
        <v>0</v>
      </c>
      <c r="O233" s="21">
        <f t="shared" si="79"/>
        <v>0</v>
      </c>
      <c r="P233" s="200"/>
      <c r="Q233" s="68"/>
      <c r="R233" t="e">
        <f t="shared" si="80"/>
        <v>#DIV/0!</v>
      </c>
      <c r="T233" t="e">
        <f t="shared" si="81"/>
        <v>#DIV/0!</v>
      </c>
      <c r="U233" s="202" t="e">
        <f t="shared" si="82"/>
        <v>#DIV/0!</v>
      </c>
      <c r="V233" s="202" t="e">
        <f t="shared" si="83"/>
        <v>#DIV/0!</v>
      </c>
      <c r="W233" s="202" t="e">
        <f t="shared" si="84"/>
        <v>#DIV/0!</v>
      </c>
      <c r="X233" s="202" t="e">
        <f t="shared" si="85"/>
        <v>#DIV/0!</v>
      </c>
    </row>
    <row r="234" spans="1:24" ht="15.75">
      <c r="A234" s="196" t="e">
        <f t="shared" si="75"/>
        <v>#DIV/0!</v>
      </c>
      <c r="B234" s="196" t="e">
        <f t="shared" si="76"/>
        <v>#DIV/0!</v>
      </c>
      <c r="C234" s="196" t="e">
        <f t="shared" si="77"/>
        <v>#DIV/0!</v>
      </c>
      <c r="D234" s="196"/>
      <c r="E234" s="224"/>
      <c r="F234" s="220"/>
      <c r="G234" s="199">
        <f t="shared" si="73"/>
        <v>0</v>
      </c>
      <c r="H234" s="21">
        <f t="shared" si="74"/>
        <v>0</v>
      </c>
      <c r="I234" s="204"/>
      <c r="J234" s="212"/>
      <c r="K234" t="e">
        <f t="shared" si="86"/>
        <v>#DIV/0!</v>
      </c>
      <c r="L234" s="45"/>
      <c r="M234" s="71"/>
      <c r="N234" s="199">
        <f t="shared" si="78"/>
        <v>0</v>
      </c>
      <c r="O234" s="21">
        <f t="shared" si="79"/>
        <v>0</v>
      </c>
      <c r="P234" s="200"/>
      <c r="Q234" s="68"/>
      <c r="R234" t="e">
        <f t="shared" si="80"/>
        <v>#DIV/0!</v>
      </c>
      <c r="T234" t="e">
        <f t="shared" si="81"/>
        <v>#DIV/0!</v>
      </c>
      <c r="U234" s="202" t="e">
        <f t="shared" si="82"/>
        <v>#DIV/0!</v>
      </c>
      <c r="V234" s="202" t="e">
        <f t="shared" si="83"/>
        <v>#DIV/0!</v>
      </c>
      <c r="W234" s="202" t="e">
        <f t="shared" si="84"/>
        <v>#DIV/0!</v>
      </c>
      <c r="X234" s="202" t="e">
        <f t="shared" si="85"/>
        <v>#DIV/0!</v>
      </c>
    </row>
    <row r="235" spans="1:24" ht="15.75">
      <c r="A235" s="196" t="e">
        <f t="shared" si="75"/>
        <v>#DIV/0!</v>
      </c>
      <c r="B235" s="196" t="e">
        <f t="shared" si="76"/>
        <v>#DIV/0!</v>
      </c>
      <c r="C235" s="196" t="e">
        <f t="shared" si="77"/>
        <v>#DIV/0!</v>
      </c>
      <c r="D235" s="196"/>
      <c r="E235" s="224"/>
      <c r="F235" s="220"/>
      <c r="G235" s="199">
        <f t="shared" si="73"/>
        <v>0</v>
      </c>
      <c r="H235" s="21">
        <f t="shared" si="74"/>
        <v>0</v>
      </c>
      <c r="I235" s="204"/>
      <c r="J235" s="212"/>
      <c r="K235" t="e">
        <f t="shared" si="86"/>
        <v>#DIV/0!</v>
      </c>
      <c r="L235" s="45"/>
      <c r="M235" s="71"/>
      <c r="N235" s="199">
        <f t="shared" si="78"/>
        <v>0</v>
      </c>
      <c r="O235" s="21">
        <f t="shared" si="79"/>
        <v>0</v>
      </c>
      <c r="P235" s="200"/>
      <c r="Q235" s="68"/>
      <c r="R235" t="e">
        <f t="shared" si="80"/>
        <v>#DIV/0!</v>
      </c>
      <c r="T235" t="e">
        <f t="shared" si="81"/>
        <v>#DIV/0!</v>
      </c>
      <c r="U235" s="202" t="e">
        <f t="shared" si="82"/>
        <v>#DIV/0!</v>
      </c>
      <c r="V235" s="202" t="e">
        <f t="shared" si="83"/>
        <v>#DIV/0!</v>
      </c>
      <c r="W235" s="202" t="e">
        <f t="shared" si="84"/>
        <v>#DIV/0!</v>
      </c>
      <c r="X235" s="202" t="e">
        <f t="shared" si="85"/>
        <v>#DIV/0!</v>
      </c>
    </row>
    <row r="236" spans="1:24" ht="15.75">
      <c r="A236" s="196" t="e">
        <f t="shared" si="75"/>
        <v>#DIV/0!</v>
      </c>
      <c r="B236" s="196" t="e">
        <f t="shared" si="76"/>
        <v>#DIV/0!</v>
      </c>
      <c r="C236" s="196" t="e">
        <f t="shared" si="77"/>
        <v>#DIV/0!</v>
      </c>
      <c r="D236" s="196"/>
      <c r="E236" s="224"/>
      <c r="F236" s="220"/>
      <c r="G236" s="199">
        <f t="shared" si="73"/>
        <v>0</v>
      </c>
      <c r="H236" s="21">
        <f t="shared" si="74"/>
        <v>0</v>
      </c>
      <c r="I236" s="204"/>
      <c r="J236" s="212"/>
      <c r="K236" t="e">
        <f t="shared" si="86"/>
        <v>#DIV/0!</v>
      </c>
      <c r="L236" s="45"/>
      <c r="M236" s="71"/>
      <c r="N236" s="199">
        <f t="shared" si="78"/>
        <v>0</v>
      </c>
      <c r="O236" s="21">
        <f t="shared" si="79"/>
        <v>0</v>
      </c>
      <c r="P236" s="200"/>
      <c r="Q236" s="68"/>
      <c r="R236" t="e">
        <f t="shared" si="80"/>
        <v>#DIV/0!</v>
      </c>
      <c r="T236" t="e">
        <f t="shared" si="81"/>
        <v>#DIV/0!</v>
      </c>
      <c r="U236" s="202" t="e">
        <f t="shared" si="82"/>
        <v>#DIV/0!</v>
      </c>
      <c r="V236" s="202" t="e">
        <f t="shared" si="83"/>
        <v>#DIV/0!</v>
      </c>
      <c r="W236" s="202" t="e">
        <f t="shared" si="84"/>
        <v>#DIV/0!</v>
      </c>
      <c r="X236" s="202" t="e">
        <f t="shared" si="85"/>
        <v>#DIV/0!</v>
      </c>
    </row>
    <row r="237" spans="1:24" ht="15.75">
      <c r="A237" s="196" t="e">
        <f t="shared" si="75"/>
        <v>#DIV/0!</v>
      </c>
      <c r="B237" s="196" t="e">
        <f t="shared" si="76"/>
        <v>#DIV/0!</v>
      </c>
      <c r="C237" s="196" t="e">
        <f t="shared" si="77"/>
        <v>#DIV/0!</v>
      </c>
      <c r="D237" s="196"/>
      <c r="E237" s="224"/>
      <c r="F237" s="220"/>
      <c r="G237" s="199">
        <f t="shared" si="73"/>
        <v>0</v>
      </c>
      <c r="H237" s="21">
        <f t="shared" si="74"/>
        <v>0</v>
      </c>
      <c r="I237" s="204"/>
      <c r="J237" s="212"/>
      <c r="K237" t="e">
        <f t="shared" si="86"/>
        <v>#DIV/0!</v>
      </c>
      <c r="L237" s="45"/>
      <c r="M237" s="71"/>
      <c r="N237" s="199">
        <f t="shared" si="78"/>
        <v>0</v>
      </c>
      <c r="O237" s="21">
        <f t="shared" si="79"/>
        <v>0</v>
      </c>
      <c r="P237" s="200"/>
      <c r="Q237" s="68"/>
      <c r="R237" t="e">
        <f t="shared" si="80"/>
        <v>#DIV/0!</v>
      </c>
      <c r="T237" t="e">
        <f t="shared" si="81"/>
        <v>#DIV/0!</v>
      </c>
      <c r="U237" s="202" t="e">
        <f t="shared" si="82"/>
        <v>#DIV/0!</v>
      </c>
      <c r="V237" s="202" t="e">
        <f t="shared" si="83"/>
        <v>#DIV/0!</v>
      </c>
      <c r="W237" s="202" t="e">
        <f t="shared" si="84"/>
        <v>#DIV/0!</v>
      </c>
      <c r="X237" s="202" t="e">
        <f t="shared" si="85"/>
        <v>#DIV/0!</v>
      </c>
    </row>
    <row r="238" spans="1:24" ht="15.75">
      <c r="A238" s="196" t="e">
        <f t="shared" si="75"/>
        <v>#DIV/0!</v>
      </c>
      <c r="B238" s="196" t="e">
        <f t="shared" si="76"/>
        <v>#DIV/0!</v>
      </c>
      <c r="C238" s="196" t="e">
        <f t="shared" si="77"/>
        <v>#DIV/0!</v>
      </c>
      <c r="D238" s="196"/>
      <c r="E238" s="224"/>
      <c r="F238" s="220"/>
      <c r="G238" s="199">
        <f t="shared" si="73"/>
        <v>0</v>
      </c>
      <c r="H238" s="21">
        <f t="shared" si="74"/>
        <v>0</v>
      </c>
      <c r="I238" s="204"/>
      <c r="J238" s="212"/>
      <c r="K238" t="e">
        <f t="shared" si="86"/>
        <v>#DIV/0!</v>
      </c>
      <c r="L238" s="45"/>
      <c r="M238" s="71"/>
      <c r="N238" s="199">
        <f t="shared" si="78"/>
        <v>0</v>
      </c>
      <c r="O238" s="21">
        <f t="shared" si="79"/>
        <v>0</v>
      </c>
      <c r="P238" s="200"/>
      <c r="Q238" s="68"/>
      <c r="R238" t="e">
        <f t="shared" si="80"/>
        <v>#DIV/0!</v>
      </c>
      <c r="T238" t="e">
        <f t="shared" si="81"/>
        <v>#DIV/0!</v>
      </c>
      <c r="U238" s="202" t="e">
        <f t="shared" si="82"/>
        <v>#DIV/0!</v>
      </c>
      <c r="V238" s="202" t="e">
        <f t="shared" si="83"/>
        <v>#DIV/0!</v>
      </c>
      <c r="W238" s="202" t="e">
        <f t="shared" si="84"/>
        <v>#DIV/0!</v>
      </c>
      <c r="X238" s="202" t="e">
        <f t="shared" si="85"/>
        <v>#DIV/0!</v>
      </c>
    </row>
    <row r="239" spans="1:24" ht="15.75">
      <c r="A239" s="196" t="e">
        <f t="shared" si="75"/>
        <v>#DIV/0!</v>
      </c>
      <c r="B239" s="196" t="e">
        <f t="shared" si="76"/>
        <v>#DIV/0!</v>
      </c>
      <c r="C239" s="196" t="e">
        <f t="shared" si="77"/>
        <v>#DIV/0!</v>
      </c>
      <c r="D239" s="196"/>
      <c r="E239" s="224"/>
      <c r="F239" s="220"/>
      <c r="G239" s="199">
        <f t="shared" si="73"/>
        <v>0</v>
      </c>
      <c r="H239" s="21">
        <f t="shared" si="74"/>
        <v>0</v>
      </c>
      <c r="I239" s="204"/>
      <c r="J239" s="212"/>
      <c r="K239" t="e">
        <f t="shared" si="86"/>
        <v>#DIV/0!</v>
      </c>
      <c r="L239" s="45"/>
      <c r="M239" s="71"/>
      <c r="N239" s="199">
        <f t="shared" si="78"/>
        <v>0</v>
      </c>
      <c r="O239" s="21">
        <f t="shared" si="79"/>
        <v>0</v>
      </c>
      <c r="P239" s="200"/>
      <c r="Q239" s="68"/>
      <c r="R239" t="e">
        <f t="shared" si="80"/>
        <v>#DIV/0!</v>
      </c>
      <c r="T239" t="e">
        <f t="shared" si="81"/>
        <v>#DIV/0!</v>
      </c>
      <c r="U239" s="202" t="e">
        <f t="shared" si="82"/>
        <v>#DIV/0!</v>
      </c>
      <c r="V239" s="202" t="e">
        <f t="shared" si="83"/>
        <v>#DIV/0!</v>
      </c>
      <c r="W239" s="202" t="e">
        <f t="shared" si="84"/>
        <v>#DIV/0!</v>
      </c>
      <c r="X239" s="202" t="e">
        <f t="shared" si="85"/>
        <v>#DIV/0!</v>
      </c>
    </row>
    <row r="240" spans="1:24" ht="15.75">
      <c r="A240" s="196" t="e">
        <f t="shared" si="75"/>
        <v>#DIV/0!</v>
      </c>
      <c r="B240" s="196" t="e">
        <f t="shared" si="76"/>
        <v>#DIV/0!</v>
      </c>
      <c r="C240" s="196" t="e">
        <f t="shared" si="77"/>
        <v>#DIV/0!</v>
      </c>
      <c r="D240" s="196"/>
      <c r="E240" s="224"/>
      <c r="F240" s="220"/>
      <c r="G240" s="199">
        <f t="shared" si="73"/>
        <v>0</v>
      </c>
      <c r="H240" s="21">
        <f t="shared" si="74"/>
        <v>0</v>
      </c>
      <c r="I240" s="204"/>
      <c r="J240" s="212"/>
      <c r="K240" t="e">
        <f t="shared" si="86"/>
        <v>#DIV/0!</v>
      </c>
      <c r="L240" s="45"/>
      <c r="M240" s="71"/>
      <c r="N240" s="199">
        <f t="shared" si="78"/>
        <v>0</v>
      </c>
      <c r="O240" s="21">
        <f t="shared" si="79"/>
        <v>0</v>
      </c>
      <c r="P240" s="200"/>
      <c r="Q240" s="68"/>
      <c r="R240" t="e">
        <f t="shared" si="80"/>
        <v>#DIV/0!</v>
      </c>
      <c r="T240" t="e">
        <f t="shared" si="81"/>
        <v>#DIV/0!</v>
      </c>
      <c r="U240" s="202" t="e">
        <f t="shared" si="82"/>
        <v>#DIV/0!</v>
      </c>
      <c r="V240" s="202" t="e">
        <f t="shared" si="83"/>
        <v>#DIV/0!</v>
      </c>
      <c r="W240" s="202" t="e">
        <f t="shared" si="84"/>
        <v>#DIV/0!</v>
      </c>
      <c r="X240" s="202" t="e">
        <f t="shared" si="85"/>
        <v>#DIV/0!</v>
      </c>
    </row>
    <row r="241" spans="1:24" ht="15.75">
      <c r="A241" s="196" t="e">
        <f t="shared" si="75"/>
        <v>#DIV/0!</v>
      </c>
      <c r="B241" s="196" t="e">
        <f t="shared" si="76"/>
        <v>#DIV/0!</v>
      </c>
      <c r="C241" s="196" t="e">
        <f t="shared" si="77"/>
        <v>#DIV/0!</v>
      </c>
      <c r="D241" s="196"/>
      <c r="E241" s="224"/>
      <c r="F241" s="220"/>
      <c r="G241" s="199">
        <f t="shared" si="73"/>
        <v>0</v>
      </c>
      <c r="H241" s="21">
        <f t="shared" si="74"/>
        <v>0</v>
      </c>
      <c r="I241" s="204"/>
      <c r="J241" s="212"/>
      <c r="K241" t="e">
        <f t="shared" si="86"/>
        <v>#DIV/0!</v>
      </c>
      <c r="L241" s="45"/>
      <c r="M241" s="71"/>
      <c r="N241" s="199">
        <f t="shared" si="78"/>
        <v>0</v>
      </c>
      <c r="O241" s="21">
        <f t="shared" si="79"/>
        <v>0</v>
      </c>
      <c r="P241" s="200"/>
      <c r="Q241" s="68"/>
      <c r="R241" t="e">
        <f t="shared" si="80"/>
        <v>#DIV/0!</v>
      </c>
      <c r="T241" t="e">
        <f t="shared" si="81"/>
        <v>#DIV/0!</v>
      </c>
      <c r="U241" s="202" t="e">
        <f t="shared" si="82"/>
        <v>#DIV/0!</v>
      </c>
      <c r="V241" s="202" t="e">
        <f t="shared" si="83"/>
        <v>#DIV/0!</v>
      </c>
      <c r="W241" s="202" t="e">
        <f t="shared" si="84"/>
        <v>#DIV/0!</v>
      </c>
      <c r="X241" s="202" t="e">
        <f t="shared" si="85"/>
        <v>#DIV/0!</v>
      </c>
    </row>
    <row r="242" spans="1:24" ht="15.75">
      <c r="A242" s="196" t="e">
        <f t="shared" si="75"/>
        <v>#DIV/0!</v>
      </c>
      <c r="B242" s="196" t="e">
        <f t="shared" si="76"/>
        <v>#DIV/0!</v>
      </c>
      <c r="C242" s="196" t="e">
        <f t="shared" si="77"/>
        <v>#DIV/0!</v>
      </c>
      <c r="D242" s="196"/>
      <c r="E242" s="224"/>
      <c r="F242" s="220"/>
      <c r="G242" s="199">
        <f t="shared" si="73"/>
        <v>0</v>
      </c>
      <c r="H242" s="21">
        <f t="shared" si="74"/>
        <v>0</v>
      </c>
      <c r="I242" s="204"/>
      <c r="J242" s="212"/>
      <c r="K242" t="e">
        <f t="shared" si="86"/>
        <v>#DIV/0!</v>
      </c>
      <c r="L242" s="45"/>
      <c r="M242" s="71"/>
      <c r="N242" s="199">
        <f t="shared" si="78"/>
        <v>0</v>
      </c>
      <c r="O242" s="21">
        <f t="shared" si="79"/>
        <v>0</v>
      </c>
      <c r="P242" s="200"/>
      <c r="Q242" s="68"/>
      <c r="R242" t="e">
        <f t="shared" si="80"/>
        <v>#DIV/0!</v>
      </c>
      <c r="T242" t="e">
        <f t="shared" si="81"/>
        <v>#DIV/0!</v>
      </c>
      <c r="U242" s="202" t="e">
        <f t="shared" si="82"/>
        <v>#DIV/0!</v>
      </c>
      <c r="V242" s="202" t="e">
        <f t="shared" si="83"/>
        <v>#DIV/0!</v>
      </c>
      <c r="W242" s="202" t="e">
        <f t="shared" si="84"/>
        <v>#DIV/0!</v>
      </c>
      <c r="X242" s="202" t="e">
        <f t="shared" si="85"/>
        <v>#DIV/0!</v>
      </c>
    </row>
    <row r="243" spans="1:24" ht="15.75">
      <c r="A243" s="196" t="e">
        <f t="shared" si="75"/>
        <v>#DIV/0!</v>
      </c>
      <c r="B243" s="196" t="e">
        <f t="shared" si="76"/>
        <v>#DIV/0!</v>
      </c>
      <c r="C243" s="196" t="e">
        <f t="shared" si="77"/>
        <v>#DIV/0!</v>
      </c>
      <c r="D243" s="196"/>
      <c r="E243" s="224"/>
      <c r="F243" s="220"/>
      <c r="G243" s="199">
        <f t="shared" si="73"/>
        <v>0</v>
      </c>
      <c r="H243" s="21">
        <f t="shared" si="74"/>
        <v>0</v>
      </c>
      <c r="I243" s="204"/>
      <c r="J243" s="212"/>
      <c r="K243" t="e">
        <f t="shared" si="86"/>
        <v>#DIV/0!</v>
      </c>
      <c r="L243" s="45"/>
      <c r="M243" s="71"/>
      <c r="N243" s="199">
        <f t="shared" si="78"/>
        <v>0</v>
      </c>
      <c r="O243" s="21">
        <f t="shared" si="79"/>
        <v>0</v>
      </c>
      <c r="P243" s="200"/>
      <c r="Q243" s="68"/>
      <c r="R243" t="e">
        <f t="shared" si="80"/>
        <v>#DIV/0!</v>
      </c>
      <c r="T243" t="e">
        <f t="shared" si="81"/>
        <v>#DIV/0!</v>
      </c>
      <c r="U243" s="202" t="e">
        <f t="shared" si="82"/>
        <v>#DIV/0!</v>
      </c>
      <c r="V243" s="202" t="e">
        <f t="shared" si="83"/>
        <v>#DIV/0!</v>
      </c>
      <c r="W243" s="202" t="e">
        <f t="shared" si="84"/>
        <v>#DIV/0!</v>
      </c>
      <c r="X243" s="202" t="e">
        <f t="shared" si="85"/>
        <v>#DIV/0!</v>
      </c>
    </row>
    <row r="244" spans="1:24" ht="15.75">
      <c r="A244" s="196" t="e">
        <f t="shared" si="75"/>
        <v>#DIV/0!</v>
      </c>
      <c r="B244" s="196" t="e">
        <f t="shared" si="76"/>
        <v>#DIV/0!</v>
      </c>
      <c r="C244" s="196" t="e">
        <f t="shared" si="77"/>
        <v>#DIV/0!</v>
      </c>
      <c r="D244" s="196"/>
      <c r="E244" s="224"/>
      <c r="F244" s="220"/>
      <c r="G244" s="199">
        <f t="shared" si="73"/>
        <v>0</v>
      </c>
      <c r="H244" s="21">
        <f t="shared" si="74"/>
        <v>0</v>
      </c>
      <c r="I244" s="204"/>
      <c r="J244" s="212"/>
      <c r="K244" t="e">
        <f t="shared" si="86"/>
        <v>#DIV/0!</v>
      </c>
      <c r="L244" s="45"/>
      <c r="M244" s="71"/>
      <c r="N244" s="199">
        <f t="shared" si="78"/>
        <v>0</v>
      </c>
      <c r="O244" s="21">
        <f t="shared" si="79"/>
        <v>0</v>
      </c>
      <c r="P244" s="200"/>
      <c r="Q244" s="68"/>
      <c r="R244" t="e">
        <f t="shared" si="80"/>
        <v>#DIV/0!</v>
      </c>
      <c r="T244" t="e">
        <f t="shared" si="81"/>
        <v>#DIV/0!</v>
      </c>
      <c r="U244" s="202" t="e">
        <f t="shared" si="82"/>
        <v>#DIV/0!</v>
      </c>
      <c r="V244" s="202" t="e">
        <f t="shared" si="83"/>
        <v>#DIV/0!</v>
      </c>
      <c r="W244" s="202" t="e">
        <f t="shared" si="84"/>
        <v>#DIV/0!</v>
      </c>
      <c r="X244" s="202" t="e">
        <f t="shared" si="85"/>
        <v>#DIV/0!</v>
      </c>
    </row>
    <row r="245" spans="1:24" ht="15.75">
      <c r="A245" s="196" t="e">
        <f t="shared" si="75"/>
        <v>#DIV/0!</v>
      </c>
      <c r="B245" s="196" t="e">
        <f t="shared" si="76"/>
        <v>#DIV/0!</v>
      </c>
      <c r="C245" s="196" t="e">
        <f t="shared" si="77"/>
        <v>#DIV/0!</v>
      </c>
      <c r="D245" s="196"/>
      <c r="E245" s="224"/>
      <c r="F245" s="220"/>
      <c r="G245" s="199">
        <f t="shared" si="73"/>
        <v>0</v>
      </c>
      <c r="H245" s="21">
        <f t="shared" si="74"/>
        <v>0</v>
      </c>
      <c r="I245" s="204"/>
      <c r="J245" s="212"/>
      <c r="K245" t="e">
        <f t="shared" si="86"/>
        <v>#DIV/0!</v>
      </c>
      <c r="L245" s="45"/>
      <c r="M245" s="71"/>
      <c r="N245" s="199">
        <f t="shared" si="78"/>
        <v>0</v>
      </c>
      <c r="O245" s="21">
        <f t="shared" si="79"/>
        <v>0</v>
      </c>
      <c r="P245" s="200"/>
      <c r="Q245" s="68"/>
      <c r="R245" t="e">
        <f t="shared" si="80"/>
        <v>#DIV/0!</v>
      </c>
      <c r="T245" t="e">
        <f t="shared" si="81"/>
        <v>#DIV/0!</v>
      </c>
      <c r="U245" s="202" t="e">
        <f t="shared" si="82"/>
        <v>#DIV/0!</v>
      </c>
      <c r="V245" s="202" t="e">
        <f t="shared" si="83"/>
        <v>#DIV/0!</v>
      </c>
      <c r="W245" s="202" t="e">
        <f t="shared" si="84"/>
        <v>#DIV/0!</v>
      </c>
      <c r="X245" s="202" t="e">
        <f t="shared" si="85"/>
        <v>#DIV/0!</v>
      </c>
    </row>
    <row r="246" spans="1:24" ht="15.75">
      <c r="A246" s="196" t="e">
        <f t="shared" si="75"/>
        <v>#DIV/0!</v>
      </c>
      <c r="B246" s="196" t="e">
        <f t="shared" si="76"/>
        <v>#DIV/0!</v>
      </c>
      <c r="C246" s="196" t="e">
        <f t="shared" si="77"/>
        <v>#DIV/0!</v>
      </c>
      <c r="D246" s="196"/>
      <c r="E246" s="224"/>
      <c r="F246" s="220"/>
      <c r="G246" s="199">
        <f t="shared" si="73"/>
        <v>0</v>
      </c>
      <c r="H246" s="21">
        <f t="shared" si="74"/>
        <v>0</v>
      </c>
      <c r="I246" s="204"/>
      <c r="J246" s="212"/>
      <c r="K246" t="e">
        <f t="shared" si="86"/>
        <v>#DIV/0!</v>
      </c>
      <c r="L246" s="45"/>
      <c r="M246" s="71"/>
      <c r="N246" s="199">
        <f t="shared" si="78"/>
        <v>0</v>
      </c>
      <c r="O246" s="21">
        <f t="shared" si="79"/>
        <v>0</v>
      </c>
      <c r="P246" s="200"/>
      <c r="Q246" s="68"/>
      <c r="R246" t="e">
        <f t="shared" si="80"/>
        <v>#DIV/0!</v>
      </c>
      <c r="T246" t="e">
        <f t="shared" si="81"/>
        <v>#DIV/0!</v>
      </c>
      <c r="U246" s="202" t="e">
        <f t="shared" si="82"/>
        <v>#DIV/0!</v>
      </c>
      <c r="V246" s="202" t="e">
        <f t="shared" si="83"/>
        <v>#DIV/0!</v>
      </c>
      <c r="W246" s="202" t="e">
        <f t="shared" si="84"/>
        <v>#DIV/0!</v>
      </c>
      <c r="X246" s="202" t="e">
        <f t="shared" si="85"/>
        <v>#DIV/0!</v>
      </c>
    </row>
    <row r="247" spans="1:24" ht="15.75">
      <c r="A247" s="196" t="e">
        <f t="shared" si="75"/>
        <v>#DIV/0!</v>
      </c>
      <c r="B247" s="196" t="e">
        <f t="shared" si="76"/>
        <v>#DIV/0!</v>
      </c>
      <c r="C247" s="196" t="e">
        <f t="shared" si="77"/>
        <v>#DIV/0!</v>
      </c>
      <c r="D247" s="196"/>
      <c r="E247" s="224"/>
      <c r="F247" s="220"/>
      <c r="G247" s="199">
        <f t="shared" si="73"/>
        <v>0</v>
      </c>
      <c r="H247" s="21">
        <f t="shared" si="74"/>
        <v>0</v>
      </c>
      <c r="I247" s="204"/>
      <c r="J247" s="212"/>
      <c r="K247" t="e">
        <f t="shared" si="86"/>
        <v>#DIV/0!</v>
      </c>
      <c r="L247" s="45"/>
      <c r="M247" s="71"/>
      <c r="N247" s="199">
        <f t="shared" si="78"/>
        <v>0</v>
      </c>
      <c r="O247" s="21">
        <f t="shared" si="79"/>
        <v>0</v>
      </c>
      <c r="P247" s="200"/>
      <c r="Q247" s="68"/>
      <c r="R247" t="e">
        <f t="shared" si="80"/>
        <v>#DIV/0!</v>
      </c>
      <c r="T247" t="e">
        <f t="shared" si="81"/>
        <v>#DIV/0!</v>
      </c>
      <c r="U247" s="202" t="e">
        <f t="shared" si="82"/>
        <v>#DIV/0!</v>
      </c>
      <c r="V247" s="202" t="e">
        <f t="shared" si="83"/>
        <v>#DIV/0!</v>
      </c>
      <c r="W247" s="202" t="e">
        <f t="shared" si="84"/>
        <v>#DIV/0!</v>
      </c>
      <c r="X247" s="202" t="e">
        <f t="shared" si="85"/>
        <v>#DIV/0!</v>
      </c>
    </row>
    <row r="248" spans="1:24" ht="15.75">
      <c r="A248" s="196" t="e">
        <f t="shared" si="75"/>
        <v>#DIV/0!</v>
      </c>
      <c r="B248" s="196" t="e">
        <f t="shared" si="76"/>
        <v>#DIV/0!</v>
      </c>
      <c r="C248" s="196" t="e">
        <f t="shared" si="77"/>
        <v>#DIV/0!</v>
      </c>
      <c r="D248" s="196"/>
      <c r="E248" s="224"/>
      <c r="F248" s="220"/>
      <c r="G248" s="199">
        <f t="shared" si="73"/>
        <v>0</v>
      </c>
      <c r="H248" s="21">
        <f t="shared" si="74"/>
        <v>0</v>
      </c>
      <c r="I248" s="204"/>
      <c r="J248" s="212"/>
      <c r="K248" t="e">
        <f t="shared" si="86"/>
        <v>#DIV/0!</v>
      </c>
      <c r="L248" s="45"/>
      <c r="M248" s="71"/>
      <c r="N248" s="199">
        <f t="shared" si="78"/>
        <v>0</v>
      </c>
      <c r="O248" s="21">
        <f t="shared" si="79"/>
        <v>0</v>
      </c>
      <c r="P248" s="200"/>
      <c r="Q248" s="68"/>
      <c r="R248" t="e">
        <f t="shared" si="80"/>
        <v>#DIV/0!</v>
      </c>
      <c r="T248" t="e">
        <f t="shared" si="81"/>
        <v>#DIV/0!</v>
      </c>
      <c r="U248" s="202" t="e">
        <f t="shared" si="82"/>
        <v>#DIV/0!</v>
      </c>
      <c r="V248" s="202" t="e">
        <f t="shared" si="83"/>
        <v>#DIV/0!</v>
      </c>
      <c r="W248" s="202" t="e">
        <f t="shared" si="84"/>
        <v>#DIV/0!</v>
      </c>
      <c r="X248" s="202" t="e">
        <f t="shared" si="85"/>
        <v>#DIV/0!</v>
      </c>
    </row>
    <row r="249" spans="1:24" ht="15.75">
      <c r="A249" s="196" t="e">
        <f t="shared" si="75"/>
        <v>#DIV/0!</v>
      </c>
      <c r="B249" s="196" t="e">
        <f t="shared" si="76"/>
        <v>#DIV/0!</v>
      </c>
      <c r="C249" s="196" t="e">
        <f t="shared" si="77"/>
        <v>#DIV/0!</v>
      </c>
      <c r="D249" s="196"/>
      <c r="E249" s="224"/>
      <c r="F249" s="220"/>
      <c r="G249" s="199">
        <f t="shared" si="73"/>
        <v>0</v>
      </c>
      <c r="H249" s="21">
        <f t="shared" si="74"/>
        <v>0</v>
      </c>
      <c r="I249" s="204"/>
      <c r="J249" s="212"/>
      <c r="K249" t="e">
        <f t="shared" si="86"/>
        <v>#DIV/0!</v>
      </c>
      <c r="L249" s="45"/>
      <c r="M249" s="71"/>
      <c r="N249" s="199">
        <f t="shared" si="78"/>
        <v>0</v>
      </c>
      <c r="O249" s="21">
        <f t="shared" si="79"/>
        <v>0</v>
      </c>
      <c r="P249" s="200"/>
      <c r="Q249" s="68"/>
      <c r="R249" t="e">
        <f t="shared" si="80"/>
        <v>#DIV/0!</v>
      </c>
      <c r="T249" t="e">
        <f t="shared" si="81"/>
        <v>#DIV/0!</v>
      </c>
      <c r="U249" s="202" t="e">
        <f t="shared" si="82"/>
        <v>#DIV/0!</v>
      </c>
      <c r="V249" s="202" t="e">
        <f t="shared" si="83"/>
        <v>#DIV/0!</v>
      </c>
      <c r="W249" s="202" t="e">
        <f t="shared" si="84"/>
        <v>#DIV/0!</v>
      </c>
      <c r="X249" s="202" t="e">
        <f t="shared" si="85"/>
        <v>#DIV/0!</v>
      </c>
    </row>
    <row r="250" spans="1:24" ht="15.75">
      <c r="A250" s="196" t="e">
        <f t="shared" si="75"/>
        <v>#DIV/0!</v>
      </c>
      <c r="B250" s="196" t="e">
        <f t="shared" si="76"/>
        <v>#DIV/0!</v>
      </c>
      <c r="C250" s="196" t="e">
        <f t="shared" si="77"/>
        <v>#DIV/0!</v>
      </c>
      <c r="D250" s="196"/>
      <c r="E250" s="224"/>
      <c r="F250" s="220"/>
      <c r="G250" s="199">
        <f t="shared" si="73"/>
        <v>0</v>
      </c>
      <c r="H250" s="21">
        <f t="shared" si="74"/>
        <v>0</v>
      </c>
      <c r="I250" s="204"/>
      <c r="J250" s="212"/>
      <c r="K250" t="e">
        <f t="shared" si="86"/>
        <v>#DIV/0!</v>
      </c>
      <c r="L250" s="45"/>
      <c r="M250" s="71"/>
      <c r="N250" s="199">
        <f t="shared" si="78"/>
        <v>0</v>
      </c>
      <c r="O250" s="21">
        <f t="shared" si="79"/>
        <v>0</v>
      </c>
      <c r="P250" s="200"/>
      <c r="Q250" s="68"/>
      <c r="R250" t="e">
        <f t="shared" si="80"/>
        <v>#DIV/0!</v>
      </c>
      <c r="T250" t="e">
        <f t="shared" si="81"/>
        <v>#DIV/0!</v>
      </c>
      <c r="U250" s="202" t="e">
        <f t="shared" si="82"/>
        <v>#DIV/0!</v>
      </c>
      <c r="V250" s="202" t="e">
        <f t="shared" si="83"/>
        <v>#DIV/0!</v>
      </c>
      <c r="W250" s="202" t="e">
        <f t="shared" si="84"/>
        <v>#DIV/0!</v>
      </c>
      <c r="X250" s="202" t="e">
        <f t="shared" si="85"/>
        <v>#DIV/0!</v>
      </c>
    </row>
    <row r="251" spans="1:24" ht="15.75">
      <c r="A251" s="196" t="e">
        <f t="shared" si="75"/>
        <v>#DIV/0!</v>
      </c>
      <c r="B251" s="196" t="e">
        <f t="shared" si="76"/>
        <v>#DIV/0!</v>
      </c>
      <c r="C251" s="196" t="e">
        <f t="shared" si="77"/>
        <v>#DIV/0!</v>
      </c>
      <c r="D251" s="196"/>
      <c r="E251" s="224"/>
      <c r="F251" s="220"/>
      <c r="G251" s="199">
        <f t="shared" si="73"/>
        <v>0</v>
      </c>
      <c r="H251" s="21">
        <f t="shared" si="74"/>
        <v>0</v>
      </c>
      <c r="I251" s="204"/>
      <c r="J251" s="212"/>
      <c r="K251" t="e">
        <f t="shared" si="86"/>
        <v>#DIV/0!</v>
      </c>
      <c r="L251" s="45"/>
      <c r="M251" s="71"/>
      <c r="N251" s="199">
        <f t="shared" si="78"/>
        <v>0</v>
      </c>
      <c r="O251" s="21">
        <f t="shared" si="79"/>
        <v>0</v>
      </c>
      <c r="P251" s="200"/>
      <c r="Q251" s="68"/>
      <c r="R251" t="e">
        <f t="shared" si="80"/>
        <v>#DIV/0!</v>
      </c>
      <c r="T251" t="e">
        <f t="shared" si="81"/>
        <v>#DIV/0!</v>
      </c>
      <c r="U251" s="202" t="e">
        <f t="shared" si="82"/>
        <v>#DIV/0!</v>
      </c>
      <c r="V251" s="202" t="e">
        <f t="shared" si="83"/>
        <v>#DIV/0!</v>
      </c>
      <c r="W251" s="202" t="e">
        <f t="shared" si="84"/>
        <v>#DIV/0!</v>
      </c>
      <c r="X251" s="202" t="e">
        <f t="shared" si="85"/>
        <v>#DIV/0!</v>
      </c>
    </row>
    <row r="252" spans="1:24" ht="15.75">
      <c r="A252" s="196" t="e">
        <f t="shared" si="75"/>
        <v>#DIV/0!</v>
      </c>
      <c r="B252" s="196" t="e">
        <f t="shared" si="76"/>
        <v>#DIV/0!</v>
      </c>
      <c r="C252" s="196" t="e">
        <f t="shared" si="77"/>
        <v>#DIV/0!</v>
      </c>
      <c r="D252" s="196"/>
      <c r="E252" s="224"/>
      <c r="F252" s="220"/>
      <c r="G252" s="199">
        <f t="shared" si="73"/>
        <v>0</v>
      </c>
      <c r="H252" s="21">
        <f t="shared" si="74"/>
        <v>0</v>
      </c>
      <c r="I252" s="204"/>
      <c r="J252" s="212"/>
      <c r="K252" t="e">
        <f t="shared" si="86"/>
        <v>#DIV/0!</v>
      </c>
      <c r="L252" s="45"/>
      <c r="M252" s="71"/>
      <c r="N252" s="199">
        <f t="shared" si="78"/>
        <v>0</v>
      </c>
      <c r="O252" s="21">
        <f t="shared" si="79"/>
        <v>0</v>
      </c>
      <c r="P252" s="200"/>
      <c r="Q252" s="68"/>
      <c r="R252" t="e">
        <f t="shared" si="80"/>
        <v>#DIV/0!</v>
      </c>
      <c r="T252" t="e">
        <f t="shared" si="81"/>
        <v>#DIV/0!</v>
      </c>
      <c r="U252" s="202" t="e">
        <f t="shared" si="82"/>
        <v>#DIV/0!</v>
      </c>
      <c r="V252" s="202" t="e">
        <f t="shared" si="83"/>
        <v>#DIV/0!</v>
      </c>
      <c r="W252" s="202" t="e">
        <f t="shared" si="84"/>
        <v>#DIV/0!</v>
      </c>
      <c r="X252" s="202" t="e">
        <f t="shared" si="85"/>
        <v>#DIV/0!</v>
      </c>
    </row>
    <row r="253" spans="1:24" ht="15.75">
      <c r="A253" s="196" t="e">
        <f t="shared" si="75"/>
        <v>#DIV/0!</v>
      </c>
      <c r="B253" s="196" t="e">
        <f t="shared" si="76"/>
        <v>#DIV/0!</v>
      </c>
      <c r="C253" s="196" t="e">
        <f t="shared" si="77"/>
        <v>#DIV/0!</v>
      </c>
      <c r="D253" s="196"/>
      <c r="E253" s="224"/>
      <c r="F253" s="220"/>
      <c r="G253" s="199">
        <f aca="true" t="shared" si="87" ref="G253:G316">F253/100</f>
        <v>0</v>
      </c>
      <c r="H253" s="21">
        <f aca="true" t="shared" si="88" ref="H253:H316">SQRT((1-G253)*(G253))</f>
        <v>0</v>
      </c>
      <c r="I253" s="204"/>
      <c r="J253" s="212"/>
      <c r="K253" t="e">
        <f t="shared" si="86"/>
        <v>#DIV/0!</v>
      </c>
      <c r="L253" s="45"/>
      <c r="M253" s="71"/>
      <c r="N253" s="199">
        <f t="shared" si="78"/>
        <v>0</v>
      </c>
      <c r="O253" s="21">
        <f t="shared" si="79"/>
        <v>0</v>
      </c>
      <c r="P253" s="200"/>
      <c r="Q253" s="68"/>
      <c r="R253" t="e">
        <f t="shared" si="80"/>
        <v>#DIV/0!</v>
      </c>
      <c r="T253" t="e">
        <f t="shared" si="81"/>
        <v>#DIV/0!</v>
      </c>
      <c r="U253" s="202" t="e">
        <f t="shared" si="82"/>
        <v>#DIV/0!</v>
      </c>
      <c r="V253" s="202" t="e">
        <f t="shared" si="83"/>
        <v>#DIV/0!</v>
      </c>
      <c r="W253" s="202" t="e">
        <f t="shared" si="84"/>
        <v>#DIV/0!</v>
      </c>
      <c r="X253" s="202" t="e">
        <f t="shared" si="85"/>
        <v>#DIV/0!</v>
      </c>
    </row>
    <row r="254" spans="1:24" ht="15.75">
      <c r="A254" s="196" t="e">
        <f t="shared" si="75"/>
        <v>#DIV/0!</v>
      </c>
      <c r="B254" s="196" t="e">
        <f t="shared" si="76"/>
        <v>#DIV/0!</v>
      </c>
      <c r="C254" s="196" t="e">
        <f t="shared" si="77"/>
        <v>#DIV/0!</v>
      </c>
      <c r="D254" s="196"/>
      <c r="E254" s="224"/>
      <c r="F254" s="220"/>
      <c r="G254" s="199">
        <f t="shared" si="87"/>
        <v>0</v>
      </c>
      <c r="H254" s="21">
        <f t="shared" si="88"/>
        <v>0</v>
      </c>
      <c r="I254" s="204"/>
      <c r="J254" s="212"/>
      <c r="K254" t="e">
        <f t="shared" si="86"/>
        <v>#DIV/0!</v>
      </c>
      <c r="L254" s="45"/>
      <c r="M254" s="71"/>
      <c r="N254" s="199">
        <f t="shared" si="78"/>
        <v>0</v>
      </c>
      <c r="O254" s="21">
        <f t="shared" si="79"/>
        <v>0</v>
      </c>
      <c r="P254" s="200"/>
      <c r="Q254" s="68"/>
      <c r="R254" t="e">
        <f t="shared" si="80"/>
        <v>#DIV/0!</v>
      </c>
      <c r="T254" t="e">
        <f t="shared" si="81"/>
        <v>#DIV/0!</v>
      </c>
      <c r="U254" s="202" t="e">
        <f t="shared" si="82"/>
        <v>#DIV/0!</v>
      </c>
      <c r="V254" s="202" t="e">
        <f t="shared" si="83"/>
        <v>#DIV/0!</v>
      </c>
      <c r="W254" s="202" t="e">
        <f t="shared" si="84"/>
        <v>#DIV/0!</v>
      </c>
      <c r="X254" s="202" t="e">
        <f t="shared" si="85"/>
        <v>#DIV/0!</v>
      </c>
    </row>
    <row r="255" spans="1:24" ht="15.75">
      <c r="A255" s="196" t="e">
        <f t="shared" si="75"/>
        <v>#DIV/0!</v>
      </c>
      <c r="B255" s="196" t="e">
        <f t="shared" si="76"/>
        <v>#DIV/0!</v>
      </c>
      <c r="C255" s="196" t="e">
        <f t="shared" si="77"/>
        <v>#DIV/0!</v>
      </c>
      <c r="D255" s="196"/>
      <c r="E255" s="224"/>
      <c r="F255" s="220"/>
      <c r="G255" s="199">
        <f t="shared" si="87"/>
        <v>0</v>
      </c>
      <c r="H255" s="21">
        <f t="shared" si="88"/>
        <v>0</v>
      </c>
      <c r="I255" s="204"/>
      <c r="J255" s="212"/>
      <c r="K255" t="e">
        <f t="shared" si="86"/>
        <v>#DIV/0!</v>
      </c>
      <c r="L255" s="45"/>
      <c r="M255" s="71"/>
      <c r="N255" s="199">
        <f t="shared" si="78"/>
        <v>0</v>
      </c>
      <c r="O255" s="21">
        <f t="shared" si="79"/>
        <v>0</v>
      </c>
      <c r="P255" s="200"/>
      <c r="Q255" s="68"/>
      <c r="R255" t="e">
        <f t="shared" si="80"/>
        <v>#DIV/0!</v>
      </c>
      <c r="T255" t="e">
        <f t="shared" si="81"/>
        <v>#DIV/0!</v>
      </c>
      <c r="U255" s="202" t="e">
        <f t="shared" si="82"/>
        <v>#DIV/0!</v>
      </c>
      <c r="V255" s="202" t="e">
        <f t="shared" si="83"/>
        <v>#DIV/0!</v>
      </c>
      <c r="W255" s="202" t="e">
        <f t="shared" si="84"/>
        <v>#DIV/0!</v>
      </c>
      <c r="X255" s="202" t="e">
        <f t="shared" si="85"/>
        <v>#DIV/0!</v>
      </c>
    </row>
    <row r="256" spans="1:24" ht="15.75">
      <c r="A256" s="196" t="e">
        <f t="shared" si="75"/>
        <v>#DIV/0!</v>
      </c>
      <c r="B256" s="196" t="e">
        <f t="shared" si="76"/>
        <v>#DIV/0!</v>
      </c>
      <c r="C256" s="196" t="e">
        <f t="shared" si="77"/>
        <v>#DIV/0!</v>
      </c>
      <c r="D256" s="196"/>
      <c r="E256" s="224"/>
      <c r="F256" s="220"/>
      <c r="G256" s="199">
        <f t="shared" si="87"/>
        <v>0</v>
      </c>
      <c r="H256" s="21">
        <f t="shared" si="88"/>
        <v>0</v>
      </c>
      <c r="I256" s="204"/>
      <c r="J256" s="212"/>
      <c r="K256" t="e">
        <f t="shared" si="86"/>
        <v>#DIV/0!</v>
      </c>
      <c r="L256" s="45"/>
      <c r="M256" s="71"/>
      <c r="N256" s="199">
        <f t="shared" si="78"/>
        <v>0</v>
      </c>
      <c r="O256" s="21">
        <f t="shared" si="79"/>
        <v>0</v>
      </c>
      <c r="P256" s="200"/>
      <c r="Q256" s="68"/>
      <c r="R256" t="e">
        <f t="shared" si="80"/>
        <v>#DIV/0!</v>
      </c>
      <c r="T256" t="e">
        <f t="shared" si="81"/>
        <v>#DIV/0!</v>
      </c>
      <c r="U256" s="202" t="e">
        <f t="shared" si="82"/>
        <v>#DIV/0!</v>
      </c>
      <c r="V256" s="202" t="e">
        <f t="shared" si="83"/>
        <v>#DIV/0!</v>
      </c>
      <c r="W256" s="202" t="e">
        <f t="shared" si="84"/>
        <v>#DIV/0!</v>
      </c>
      <c r="X256" s="202" t="e">
        <f t="shared" si="85"/>
        <v>#DIV/0!</v>
      </c>
    </row>
    <row r="257" spans="1:24" ht="15.75">
      <c r="A257" s="196" t="e">
        <f t="shared" si="75"/>
        <v>#DIV/0!</v>
      </c>
      <c r="B257" s="196" t="e">
        <f t="shared" si="76"/>
        <v>#DIV/0!</v>
      </c>
      <c r="C257" s="196" t="e">
        <f t="shared" si="77"/>
        <v>#DIV/0!</v>
      </c>
      <c r="D257" s="196"/>
      <c r="E257" s="224"/>
      <c r="F257" s="220"/>
      <c r="G257" s="199">
        <f t="shared" si="87"/>
        <v>0</v>
      </c>
      <c r="H257" s="21">
        <f t="shared" si="88"/>
        <v>0</v>
      </c>
      <c r="I257" s="204"/>
      <c r="J257" s="212"/>
      <c r="K257" t="e">
        <f t="shared" si="86"/>
        <v>#DIV/0!</v>
      </c>
      <c r="L257" s="45"/>
      <c r="M257" s="71"/>
      <c r="N257" s="199">
        <f t="shared" si="78"/>
        <v>0</v>
      </c>
      <c r="O257" s="21">
        <f t="shared" si="79"/>
        <v>0</v>
      </c>
      <c r="P257" s="200"/>
      <c r="Q257" s="68"/>
      <c r="R257" t="e">
        <f t="shared" si="80"/>
        <v>#DIV/0!</v>
      </c>
      <c r="T257" t="e">
        <f t="shared" si="81"/>
        <v>#DIV/0!</v>
      </c>
      <c r="U257" s="202" t="e">
        <f t="shared" si="82"/>
        <v>#DIV/0!</v>
      </c>
      <c r="V257" s="202" t="e">
        <f t="shared" si="83"/>
        <v>#DIV/0!</v>
      </c>
      <c r="W257" s="202" t="e">
        <f t="shared" si="84"/>
        <v>#DIV/0!</v>
      </c>
      <c r="X257" s="202" t="e">
        <f t="shared" si="85"/>
        <v>#DIV/0!</v>
      </c>
    </row>
    <row r="258" spans="1:24" ht="15.75">
      <c r="A258" s="196" t="e">
        <f t="shared" si="75"/>
        <v>#DIV/0!</v>
      </c>
      <c r="B258" s="196" t="e">
        <f t="shared" si="76"/>
        <v>#DIV/0!</v>
      </c>
      <c r="C258" s="196" t="e">
        <f t="shared" si="77"/>
        <v>#DIV/0!</v>
      </c>
      <c r="D258" s="196"/>
      <c r="E258" s="224"/>
      <c r="F258" s="220"/>
      <c r="G258" s="199">
        <f t="shared" si="87"/>
        <v>0</v>
      </c>
      <c r="H258" s="21">
        <f t="shared" si="88"/>
        <v>0</v>
      </c>
      <c r="I258" s="204"/>
      <c r="J258" s="212"/>
      <c r="K258" t="e">
        <f t="shared" si="86"/>
        <v>#DIV/0!</v>
      </c>
      <c r="L258" s="45"/>
      <c r="M258" s="71"/>
      <c r="N258" s="199">
        <f t="shared" si="78"/>
        <v>0</v>
      </c>
      <c r="O258" s="21">
        <f t="shared" si="79"/>
        <v>0</v>
      </c>
      <c r="P258" s="200"/>
      <c r="Q258" s="68"/>
      <c r="R258" t="e">
        <f t="shared" si="80"/>
        <v>#DIV/0!</v>
      </c>
      <c r="T258" t="e">
        <f t="shared" si="81"/>
        <v>#DIV/0!</v>
      </c>
      <c r="U258" s="202" t="e">
        <f t="shared" si="82"/>
        <v>#DIV/0!</v>
      </c>
      <c r="V258" s="202" t="e">
        <f t="shared" si="83"/>
        <v>#DIV/0!</v>
      </c>
      <c r="W258" s="202" t="e">
        <f t="shared" si="84"/>
        <v>#DIV/0!</v>
      </c>
      <c r="X258" s="202" t="e">
        <f t="shared" si="85"/>
        <v>#DIV/0!</v>
      </c>
    </row>
    <row r="259" spans="1:24" ht="15.75">
      <c r="A259" s="196" t="e">
        <f t="shared" si="75"/>
        <v>#DIV/0!</v>
      </c>
      <c r="B259" s="196" t="e">
        <f t="shared" si="76"/>
        <v>#DIV/0!</v>
      </c>
      <c r="C259" s="196" t="e">
        <f t="shared" si="77"/>
        <v>#DIV/0!</v>
      </c>
      <c r="D259" s="196"/>
      <c r="E259" s="224"/>
      <c r="F259" s="220"/>
      <c r="G259" s="199">
        <f t="shared" si="87"/>
        <v>0</v>
      </c>
      <c r="H259" s="21">
        <f t="shared" si="88"/>
        <v>0</v>
      </c>
      <c r="I259" s="204"/>
      <c r="J259" s="212"/>
      <c r="K259" t="e">
        <f t="shared" si="86"/>
        <v>#DIV/0!</v>
      </c>
      <c r="L259" s="45"/>
      <c r="M259" s="71"/>
      <c r="N259" s="199">
        <f t="shared" si="78"/>
        <v>0</v>
      </c>
      <c r="O259" s="21">
        <f t="shared" si="79"/>
        <v>0</v>
      </c>
      <c r="P259" s="200"/>
      <c r="Q259" s="68"/>
      <c r="R259" t="e">
        <f t="shared" si="80"/>
        <v>#DIV/0!</v>
      </c>
      <c r="T259" t="e">
        <f t="shared" si="81"/>
        <v>#DIV/0!</v>
      </c>
      <c r="U259" s="202" t="e">
        <f t="shared" si="82"/>
        <v>#DIV/0!</v>
      </c>
      <c r="V259" s="202" t="e">
        <f t="shared" si="83"/>
        <v>#DIV/0!</v>
      </c>
      <c r="W259" s="202" t="e">
        <f t="shared" si="84"/>
        <v>#DIV/0!</v>
      </c>
      <c r="X259" s="202" t="e">
        <f t="shared" si="85"/>
        <v>#DIV/0!</v>
      </c>
    </row>
    <row r="260" spans="1:24" ht="15.75">
      <c r="A260" s="196" t="e">
        <f t="shared" si="75"/>
        <v>#DIV/0!</v>
      </c>
      <c r="B260" s="196" t="e">
        <f t="shared" si="76"/>
        <v>#DIV/0!</v>
      </c>
      <c r="C260" s="196" t="e">
        <f t="shared" si="77"/>
        <v>#DIV/0!</v>
      </c>
      <c r="D260" s="196"/>
      <c r="E260" s="224"/>
      <c r="F260" s="220"/>
      <c r="G260" s="199">
        <f t="shared" si="87"/>
        <v>0</v>
      </c>
      <c r="H260" s="21">
        <f t="shared" si="88"/>
        <v>0</v>
      </c>
      <c r="I260" s="204"/>
      <c r="J260" s="212"/>
      <c r="K260" t="e">
        <f t="shared" si="86"/>
        <v>#DIV/0!</v>
      </c>
      <c r="L260" s="45"/>
      <c r="M260" s="71"/>
      <c r="N260" s="199">
        <f t="shared" si="78"/>
        <v>0</v>
      </c>
      <c r="O260" s="21">
        <f t="shared" si="79"/>
        <v>0</v>
      </c>
      <c r="P260" s="200"/>
      <c r="Q260" s="68"/>
      <c r="R260" t="e">
        <f t="shared" si="80"/>
        <v>#DIV/0!</v>
      </c>
      <c r="T260" t="e">
        <f t="shared" si="81"/>
        <v>#DIV/0!</v>
      </c>
      <c r="U260" s="202" t="e">
        <f t="shared" si="82"/>
        <v>#DIV/0!</v>
      </c>
      <c r="V260" s="202" t="e">
        <f t="shared" si="83"/>
        <v>#DIV/0!</v>
      </c>
      <c r="W260" s="202" t="e">
        <f t="shared" si="84"/>
        <v>#DIV/0!</v>
      </c>
      <c r="X260" s="202" t="e">
        <f t="shared" si="85"/>
        <v>#DIV/0!</v>
      </c>
    </row>
    <row r="261" spans="1:24" ht="15.75">
      <c r="A261" s="196" t="e">
        <f t="shared" si="75"/>
        <v>#DIV/0!</v>
      </c>
      <c r="B261" s="196" t="e">
        <f t="shared" si="76"/>
        <v>#DIV/0!</v>
      </c>
      <c r="C261" s="196" t="e">
        <f t="shared" si="77"/>
        <v>#DIV/0!</v>
      </c>
      <c r="D261" s="196"/>
      <c r="E261" s="224"/>
      <c r="F261" s="220"/>
      <c r="G261" s="199">
        <f t="shared" si="87"/>
        <v>0</v>
      </c>
      <c r="H261" s="21">
        <f t="shared" si="88"/>
        <v>0</v>
      </c>
      <c r="I261" s="204"/>
      <c r="J261" s="212"/>
      <c r="K261" t="e">
        <f t="shared" si="86"/>
        <v>#DIV/0!</v>
      </c>
      <c r="L261" s="45"/>
      <c r="M261" s="71"/>
      <c r="N261" s="199">
        <f t="shared" si="78"/>
        <v>0</v>
      </c>
      <c r="O261" s="21">
        <f t="shared" si="79"/>
        <v>0</v>
      </c>
      <c r="P261" s="200"/>
      <c r="Q261" s="68"/>
      <c r="R261" t="e">
        <f t="shared" si="80"/>
        <v>#DIV/0!</v>
      </c>
      <c r="T261" t="e">
        <f t="shared" si="81"/>
        <v>#DIV/0!</v>
      </c>
      <c r="U261" s="202" t="e">
        <f t="shared" si="82"/>
        <v>#DIV/0!</v>
      </c>
      <c r="V261" s="202" t="e">
        <f t="shared" si="83"/>
        <v>#DIV/0!</v>
      </c>
      <c r="W261" s="202" t="e">
        <f t="shared" si="84"/>
        <v>#DIV/0!</v>
      </c>
      <c r="X261" s="202" t="e">
        <f t="shared" si="85"/>
        <v>#DIV/0!</v>
      </c>
    </row>
    <row r="262" spans="1:24" ht="15.75">
      <c r="A262" s="196" t="e">
        <f t="shared" si="75"/>
        <v>#DIV/0!</v>
      </c>
      <c r="B262" s="196" t="e">
        <f t="shared" si="76"/>
        <v>#DIV/0!</v>
      </c>
      <c r="C262" s="196" t="e">
        <f t="shared" si="77"/>
        <v>#DIV/0!</v>
      </c>
      <c r="D262" s="196"/>
      <c r="E262" s="224"/>
      <c r="F262" s="220"/>
      <c r="G262" s="199">
        <f t="shared" si="87"/>
        <v>0</v>
      </c>
      <c r="H262" s="21">
        <f t="shared" si="88"/>
        <v>0</v>
      </c>
      <c r="I262" s="204"/>
      <c r="J262" s="212"/>
      <c r="K262" t="e">
        <f t="shared" si="86"/>
        <v>#DIV/0!</v>
      </c>
      <c r="L262" s="45"/>
      <c r="M262" s="71"/>
      <c r="N262" s="199">
        <f t="shared" si="78"/>
        <v>0</v>
      </c>
      <c r="O262" s="21">
        <f t="shared" si="79"/>
        <v>0</v>
      </c>
      <c r="P262" s="200"/>
      <c r="Q262" s="68"/>
      <c r="R262" t="e">
        <f t="shared" si="80"/>
        <v>#DIV/0!</v>
      </c>
      <c r="T262" t="e">
        <f t="shared" si="81"/>
        <v>#DIV/0!</v>
      </c>
      <c r="U262" s="202" t="e">
        <f t="shared" si="82"/>
        <v>#DIV/0!</v>
      </c>
      <c r="V262" s="202" t="e">
        <f t="shared" si="83"/>
        <v>#DIV/0!</v>
      </c>
      <c r="W262" s="202" t="e">
        <f t="shared" si="84"/>
        <v>#DIV/0!</v>
      </c>
      <c r="X262" s="202" t="e">
        <f t="shared" si="85"/>
        <v>#DIV/0!</v>
      </c>
    </row>
    <row r="263" spans="1:24" ht="15.75">
      <c r="A263" s="196" t="e">
        <f t="shared" si="75"/>
        <v>#DIV/0!</v>
      </c>
      <c r="B263" s="196" t="e">
        <f t="shared" si="76"/>
        <v>#DIV/0!</v>
      </c>
      <c r="C263" s="196" t="e">
        <f t="shared" si="77"/>
        <v>#DIV/0!</v>
      </c>
      <c r="D263" s="196"/>
      <c r="E263" s="224"/>
      <c r="F263" s="220"/>
      <c r="G263" s="199">
        <f t="shared" si="87"/>
        <v>0</v>
      </c>
      <c r="H263" s="21">
        <f t="shared" si="88"/>
        <v>0</v>
      </c>
      <c r="I263" s="204"/>
      <c r="J263" s="212"/>
      <c r="K263" t="e">
        <f t="shared" si="86"/>
        <v>#DIV/0!</v>
      </c>
      <c r="L263" s="45"/>
      <c r="M263" s="71"/>
      <c r="N263" s="199">
        <f t="shared" si="78"/>
        <v>0</v>
      </c>
      <c r="O263" s="21">
        <f t="shared" si="79"/>
        <v>0</v>
      </c>
      <c r="P263" s="200"/>
      <c r="Q263" s="68"/>
      <c r="R263" t="e">
        <f t="shared" si="80"/>
        <v>#DIV/0!</v>
      </c>
      <c r="T263" t="e">
        <f t="shared" si="81"/>
        <v>#DIV/0!</v>
      </c>
      <c r="U263" s="202" t="e">
        <f t="shared" si="82"/>
        <v>#DIV/0!</v>
      </c>
      <c r="V263" s="202" t="e">
        <f t="shared" si="83"/>
        <v>#DIV/0!</v>
      </c>
      <c r="W263" s="202" t="e">
        <f t="shared" si="84"/>
        <v>#DIV/0!</v>
      </c>
      <c r="X263" s="202" t="e">
        <f t="shared" si="85"/>
        <v>#DIV/0!</v>
      </c>
    </row>
    <row r="264" spans="1:24" ht="15.75">
      <c r="A264" s="196" t="e">
        <f t="shared" si="75"/>
        <v>#DIV/0!</v>
      </c>
      <c r="B264" s="196" t="e">
        <f t="shared" si="76"/>
        <v>#DIV/0!</v>
      </c>
      <c r="C264" s="196" t="e">
        <f t="shared" si="77"/>
        <v>#DIV/0!</v>
      </c>
      <c r="D264" s="196"/>
      <c r="E264" s="224"/>
      <c r="F264" s="220"/>
      <c r="G264" s="199">
        <f t="shared" si="87"/>
        <v>0</v>
      </c>
      <c r="H264" s="21">
        <f t="shared" si="88"/>
        <v>0</v>
      </c>
      <c r="I264" s="204"/>
      <c r="J264" s="212"/>
      <c r="K264" t="e">
        <f t="shared" si="86"/>
        <v>#DIV/0!</v>
      </c>
      <c r="L264" s="45"/>
      <c r="M264" s="71"/>
      <c r="N264" s="199">
        <f t="shared" si="78"/>
        <v>0</v>
      </c>
      <c r="O264" s="21">
        <f t="shared" si="79"/>
        <v>0</v>
      </c>
      <c r="P264" s="200"/>
      <c r="Q264" s="68"/>
      <c r="R264" t="e">
        <f t="shared" si="80"/>
        <v>#DIV/0!</v>
      </c>
      <c r="T264" t="e">
        <f t="shared" si="81"/>
        <v>#DIV/0!</v>
      </c>
      <c r="U264" s="202" t="e">
        <f t="shared" si="82"/>
        <v>#DIV/0!</v>
      </c>
      <c r="V264" s="202" t="e">
        <f t="shared" si="83"/>
        <v>#DIV/0!</v>
      </c>
      <c r="W264" s="202" t="e">
        <f t="shared" si="84"/>
        <v>#DIV/0!</v>
      </c>
      <c r="X264" s="202" t="e">
        <f t="shared" si="85"/>
        <v>#DIV/0!</v>
      </c>
    </row>
    <row r="265" spans="1:24" ht="15.75">
      <c r="A265" s="196" t="e">
        <f t="shared" si="75"/>
        <v>#DIV/0!</v>
      </c>
      <c r="B265" s="196" t="e">
        <f t="shared" si="76"/>
        <v>#DIV/0!</v>
      </c>
      <c r="C265" s="196" t="e">
        <f t="shared" si="77"/>
        <v>#DIV/0!</v>
      </c>
      <c r="D265" s="196"/>
      <c r="E265" s="224"/>
      <c r="F265" s="220"/>
      <c r="G265" s="199">
        <f t="shared" si="87"/>
        <v>0</v>
      </c>
      <c r="H265" s="21">
        <f t="shared" si="88"/>
        <v>0</v>
      </c>
      <c r="I265" s="204"/>
      <c r="J265" s="212"/>
      <c r="K265" t="e">
        <f t="shared" si="86"/>
        <v>#DIV/0!</v>
      </c>
      <c r="L265" s="45"/>
      <c r="M265" s="71"/>
      <c r="N265" s="199">
        <f t="shared" si="78"/>
        <v>0</v>
      </c>
      <c r="O265" s="21">
        <f t="shared" si="79"/>
        <v>0</v>
      </c>
      <c r="P265" s="200"/>
      <c r="Q265" s="68"/>
      <c r="R265" t="e">
        <f t="shared" si="80"/>
        <v>#DIV/0!</v>
      </c>
      <c r="T265" t="e">
        <f t="shared" si="81"/>
        <v>#DIV/0!</v>
      </c>
      <c r="U265" s="202" t="e">
        <f t="shared" si="82"/>
        <v>#DIV/0!</v>
      </c>
      <c r="V265" s="202" t="e">
        <f t="shared" si="83"/>
        <v>#DIV/0!</v>
      </c>
      <c r="W265" s="202" t="e">
        <f t="shared" si="84"/>
        <v>#DIV/0!</v>
      </c>
      <c r="X265" s="202" t="e">
        <f t="shared" si="85"/>
        <v>#DIV/0!</v>
      </c>
    </row>
    <row r="266" spans="1:24" ht="15.75">
      <c r="A266" s="196" t="e">
        <f t="shared" si="75"/>
        <v>#DIV/0!</v>
      </c>
      <c r="B266" s="196" t="e">
        <f t="shared" si="76"/>
        <v>#DIV/0!</v>
      </c>
      <c r="C266" s="196" t="e">
        <f t="shared" si="77"/>
        <v>#DIV/0!</v>
      </c>
      <c r="D266" s="196"/>
      <c r="E266" s="224"/>
      <c r="F266" s="220"/>
      <c r="G266" s="199">
        <f t="shared" si="87"/>
        <v>0</v>
      </c>
      <c r="H266" s="21">
        <f t="shared" si="88"/>
        <v>0</v>
      </c>
      <c r="I266" s="204"/>
      <c r="J266" s="212"/>
      <c r="K266" t="e">
        <f t="shared" si="86"/>
        <v>#DIV/0!</v>
      </c>
      <c r="L266" s="45"/>
      <c r="M266" s="71"/>
      <c r="N266" s="199">
        <f t="shared" si="78"/>
        <v>0</v>
      </c>
      <c r="O266" s="21">
        <f t="shared" si="79"/>
        <v>0</v>
      </c>
      <c r="P266" s="200"/>
      <c r="Q266" s="68"/>
      <c r="R266" t="e">
        <f t="shared" si="80"/>
        <v>#DIV/0!</v>
      </c>
      <c r="T266" t="e">
        <f t="shared" si="81"/>
        <v>#DIV/0!</v>
      </c>
      <c r="U266" s="202" t="e">
        <f t="shared" si="82"/>
        <v>#DIV/0!</v>
      </c>
      <c r="V266" s="202" t="e">
        <f t="shared" si="83"/>
        <v>#DIV/0!</v>
      </c>
      <c r="W266" s="202" t="e">
        <f t="shared" si="84"/>
        <v>#DIV/0!</v>
      </c>
      <c r="X266" s="202" t="e">
        <f t="shared" si="85"/>
        <v>#DIV/0!</v>
      </c>
    </row>
    <row r="267" spans="1:24" ht="15.75">
      <c r="A267" s="196" t="e">
        <f t="shared" si="75"/>
        <v>#DIV/0!</v>
      </c>
      <c r="B267" s="196" t="e">
        <f t="shared" si="76"/>
        <v>#DIV/0!</v>
      </c>
      <c r="C267" s="196" t="e">
        <f t="shared" si="77"/>
        <v>#DIV/0!</v>
      </c>
      <c r="D267" s="196"/>
      <c r="E267" s="224"/>
      <c r="F267" s="220"/>
      <c r="G267" s="199">
        <f t="shared" si="87"/>
        <v>0</v>
      </c>
      <c r="H267" s="21">
        <f t="shared" si="88"/>
        <v>0</v>
      </c>
      <c r="I267" s="204"/>
      <c r="J267" s="212"/>
      <c r="K267" t="e">
        <f t="shared" si="86"/>
        <v>#DIV/0!</v>
      </c>
      <c r="L267" s="45"/>
      <c r="M267" s="71"/>
      <c r="N267" s="199">
        <f t="shared" si="78"/>
        <v>0</v>
      </c>
      <c r="O267" s="21">
        <f t="shared" si="79"/>
        <v>0</v>
      </c>
      <c r="P267" s="200"/>
      <c r="Q267" s="68"/>
      <c r="R267" t="e">
        <f t="shared" si="80"/>
        <v>#DIV/0!</v>
      </c>
      <c r="T267" t="e">
        <f t="shared" si="81"/>
        <v>#DIV/0!</v>
      </c>
      <c r="U267" s="202" t="e">
        <f t="shared" si="82"/>
        <v>#DIV/0!</v>
      </c>
      <c r="V267" s="202" t="e">
        <f t="shared" si="83"/>
        <v>#DIV/0!</v>
      </c>
      <c r="W267" s="202" t="e">
        <f t="shared" si="84"/>
        <v>#DIV/0!</v>
      </c>
      <c r="X267" s="202" t="e">
        <f t="shared" si="85"/>
        <v>#DIV/0!</v>
      </c>
    </row>
    <row r="268" spans="1:24" ht="15.75">
      <c r="A268" s="196" t="e">
        <f t="shared" si="75"/>
        <v>#DIV/0!</v>
      </c>
      <c r="B268" s="196" t="e">
        <f t="shared" si="76"/>
        <v>#DIV/0!</v>
      </c>
      <c r="C268" s="196" t="e">
        <f t="shared" si="77"/>
        <v>#DIV/0!</v>
      </c>
      <c r="D268" s="196"/>
      <c r="E268" s="224"/>
      <c r="F268" s="220"/>
      <c r="G268" s="199">
        <f t="shared" si="87"/>
        <v>0</v>
      </c>
      <c r="H268" s="21">
        <f t="shared" si="88"/>
        <v>0</v>
      </c>
      <c r="I268" s="204"/>
      <c r="J268" s="212"/>
      <c r="K268" t="e">
        <f t="shared" si="86"/>
        <v>#DIV/0!</v>
      </c>
      <c r="L268" s="45"/>
      <c r="M268" s="71"/>
      <c r="N268" s="199">
        <f t="shared" si="78"/>
        <v>0</v>
      </c>
      <c r="O268" s="21">
        <f t="shared" si="79"/>
        <v>0</v>
      </c>
      <c r="P268" s="200"/>
      <c r="Q268" s="68"/>
      <c r="R268" t="e">
        <f t="shared" si="80"/>
        <v>#DIV/0!</v>
      </c>
      <c r="T268" t="e">
        <f t="shared" si="81"/>
        <v>#DIV/0!</v>
      </c>
      <c r="U268" s="202" t="e">
        <f t="shared" si="82"/>
        <v>#DIV/0!</v>
      </c>
      <c r="V268" s="202" t="e">
        <f t="shared" si="83"/>
        <v>#DIV/0!</v>
      </c>
      <c r="W268" s="202" t="e">
        <f t="shared" si="84"/>
        <v>#DIV/0!</v>
      </c>
      <c r="X268" s="202" t="e">
        <f t="shared" si="85"/>
        <v>#DIV/0!</v>
      </c>
    </row>
    <row r="269" spans="1:24" ht="15.75">
      <c r="A269" s="196" t="e">
        <f t="shared" si="75"/>
        <v>#DIV/0!</v>
      </c>
      <c r="B269" s="196" t="e">
        <f t="shared" si="76"/>
        <v>#DIV/0!</v>
      </c>
      <c r="C269" s="196" t="e">
        <f t="shared" si="77"/>
        <v>#DIV/0!</v>
      </c>
      <c r="D269" s="196"/>
      <c r="E269" s="224"/>
      <c r="F269" s="220"/>
      <c r="G269" s="199">
        <f t="shared" si="87"/>
        <v>0</v>
      </c>
      <c r="H269" s="21">
        <f t="shared" si="88"/>
        <v>0</v>
      </c>
      <c r="I269" s="204"/>
      <c r="J269" s="212"/>
      <c r="K269" t="e">
        <f t="shared" si="86"/>
        <v>#DIV/0!</v>
      </c>
      <c r="L269" s="45"/>
      <c r="M269" s="71"/>
      <c r="N269" s="199">
        <f t="shared" si="78"/>
        <v>0</v>
      </c>
      <c r="O269" s="21">
        <f t="shared" si="79"/>
        <v>0</v>
      </c>
      <c r="P269" s="200"/>
      <c r="Q269" s="68"/>
      <c r="R269" t="e">
        <f t="shared" si="80"/>
        <v>#DIV/0!</v>
      </c>
      <c r="T269" t="e">
        <f t="shared" si="81"/>
        <v>#DIV/0!</v>
      </c>
      <c r="U269" s="202" t="e">
        <f t="shared" si="82"/>
        <v>#DIV/0!</v>
      </c>
      <c r="V269" s="202" t="e">
        <f t="shared" si="83"/>
        <v>#DIV/0!</v>
      </c>
      <c r="W269" s="202" t="e">
        <f t="shared" si="84"/>
        <v>#DIV/0!</v>
      </c>
      <c r="X269" s="202" t="e">
        <f t="shared" si="85"/>
        <v>#DIV/0!</v>
      </c>
    </row>
    <row r="270" spans="1:24" ht="15.75">
      <c r="A270" s="196" t="e">
        <f t="shared" si="75"/>
        <v>#DIV/0!</v>
      </c>
      <c r="B270" s="196" t="e">
        <f t="shared" si="76"/>
        <v>#DIV/0!</v>
      </c>
      <c r="C270" s="196" t="e">
        <f t="shared" si="77"/>
        <v>#DIV/0!</v>
      </c>
      <c r="D270" s="196"/>
      <c r="E270" s="224"/>
      <c r="F270" s="220"/>
      <c r="G270" s="199">
        <f t="shared" si="87"/>
        <v>0</v>
      </c>
      <c r="H270" s="21">
        <f t="shared" si="88"/>
        <v>0</v>
      </c>
      <c r="I270" s="204"/>
      <c r="J270" s="212"/>
      <c r="K270" t="e">
        <f t="shared" si="86"/>
        <v>#DIV/0!</v>
      </c>
      <c r="L270" s="45"/>
      <c r="M270" s="71"/>
      <c r="N270" s="199">
        <f t="shared" si="78"/>
        <v>0</v>
      </c>
      <c r="O270" s="21">
        <f t="shared" si="79"/>
        <v>0</v>
      </c>
      <c r="P270" s="200"/>
      <c r="Q270" s="68"/>
      <c r="R270" t="e">
        <f t="shared" si="80"/>
        <v>#DIV/0!</v>
      </c>
      <c r="T270" t="e">
        <f t="shared" si="81"/>
        <v>#DIV/0!</v>
      </c>
      <c r="U270" s="202" t="e">
        <f t="shared" si="82"/>
        <v>#DIV/0!</v>
      </c>
      <c r="V270" s="202" t="e">
        <f t="shared" si="83"/>
        <v>#DIV/0!</v>
      </c>
      <c r="W270" s="202" t="e">
        <f t="shared" si="84"/>
        <v>#DIV/0!</v>
      </c>
      <c r="X270" s="202" t="e">
        <f t="shared" si="85"/>
        <v>#DIV/0!</v>
      </c>
    </row>
    <row r="271" spans="1:24" ht="15.75">
      <c r="A271" s="196" t="e">
        <f t="shared" si="75"/>
        <v>#DIV/0!</v>
      </c>
      <c r="B271" s="196" t="e">
        <f t="shared" si="76"/>
        <v>#DIV/0!</v>
      </c>
      <c r="C271" s="196" t="e">
        <f t="shared" si="77"/>
        <v>#DIV/0!</v>
      </c>
      <c r="D271" s="196"/>
      <c r="E271" s="224"/>
      <c r="F271" s="220"/>
      <c r="G271" s="199">
        <f t="shared" si="87"/>
        <v>0</v>
      </c>
      <c r="H271" s="21">
        <f t="shared" si="88"/>
        <v>0</v>
      </c>
      <c r="I271" s="204"/>
      <c r="J271" s="212"/>
      <c r="K271" t="e">
        <f t="shared" si="86"/>
        <v>#DIV/0!</v>
      </c>
      <c r="L271" s="45"/>
      <c r="M271" s="71"/>
      <c r="N271" s="199">
        <f t="shared" si="78"/>
        <v>0</v>
      </c>
      <c r="O271" s="21">
        <f t="shared" si="79"/>
        <v>0</v>
      </c>
      <c r="P271" s="200"/>
      <c r="Q271" s="68"/>
      <c r="R271" t="e">
        <f t="shared" si="80"/>
        <v>#DIV/0!</v>
      </c>
      <c r="T271" t="e">
        <f t="shared" si="81"/>
        <v>#DIV/0!</v>
      </c>
      <c r="U271" s="202" t="e">
        <f t="shared" si="82"/>
        <v>#DIV/0!</v>
      </c>
      <c r="V271" s="202" t="e">
        <f t="shared" si="83"/>
        <v>#DIV/0!</v>
      </c>
      <c r="W271" s="202" t="e">
        <f t="shared" si="84"/>
        <v>#DIV/0!</v>
      </c>
      <c r="X271" s="202" t="e">
        <f t="shared" si="85"/>
        <v>#DIV/0!</v>
      </c>
    </row>
    <row r="272" spans="1:24" ht="15.75">
      <c r="A272" s="196" t="e">
        <f t="shared" si="75"/>
        <v>#DIV/0!</v>
      </c>
      <c r="B272" s="196" t="e">
        <f t="shared" si="76"/>
        <v>#DIV/0!</v>
      </c>
      <c r="C272" s="196" t="e">
        <f t="shared" si="77"/>
        <v>#DIV/0!</v>
      </c>
      <c r="D272" s="196"/>
      <c r="E272" s="224"/>
      <c r="F272" s="220"/>
      <c r="G272" s="199">
        <f t="shared" si="87"/>
        <v>0</v>
      </c>
      <c r="H272" s="21">
        <f t="shared" si="88"/>
        <v>0</v>
      </c>
      <c r="I272" s="204"/>
      <c r="J272" s="212"/>
      <c r="K272" t="e">
        <f t="shared" si="86"/>
        <v>#DIV/0!</v>
      </c>
      <c r="L272" s="45"/>
      <c r="M272" s="71"/>
      <c r="N272" s="199">
        <f t="shared" si="78"/>
        <v>0</v>
      </c>
      <c r="O272" s="21">
        <f t="shared" si="79"/>
        <v>0</v>
      </c>
      <c r="P272" s="200"/>
      <c r="Q272" s="68"/>
      <c r="R272" t="e">
        <f t="shared" si="80"/>
        <v>#DIV/0!</v>
      </c>
      <c r="T272" t="e">
        <f t="shared" si="81"/>
        <v>#DIV/0!</v>
      </c>
      <c r="U272" s="202" t="e">
        <f t="shared" si="82"/>
        <v>#DIV/0!</v>
      </c>
      <c r="V272" s="202" t="e">
        <f t="shared" si="83"/>
        <v>#DIV/0!</v>
      </c>
      <c r="W272" s="202" t="e">
        <f t="shared" si="84"/>
        <v>#DIV/0!</v>
      </c>
      <c r="X272" s="202" t="e">
        <f t="shared" si="85"/>
        <v>#DIV/0!</v>
      </c>
    </row>
    <row r="273" spans="1:24" ht="15.75">
      <c r="A273" s="196" t="e">
        <f t="shared" si="75"/>
        <v>#DIV/0!</v>
      </c>
      <c r="B273" s="196" t="e">
        <f t="shared" si="76"/>
        <v>#DIV/0!</v>
      </c>
      <c r="C273" s="196" t="e">
        <f t="shared" si="77"/>
        <v>#DIV/0!</v>
      </c>
      <c r="D273" s="196"/>
      <c r="E273" s="224"/>
      <c r="F273" s="220"/>
      <c r="G273" s="199">
        <f t="shared" si="87"/>
        <v>0</v>
      </c>
      <c r="H273" s="21">
        <f t="shared" si="88"/>
        <v>0</v>
      </c>
      <c r="I273" s="204"/>
      <c r="J273" s="212"/>
      <c r="K273" t="e">
        <f t="shared" si="86"/>
        <v>#DIV/0!</v>
      </c>
      <c r="L273" s="45"/>
      <c r="M273" s="71"/>
      <c r="N273" s="199">
        <f t="shared" si="78"/>
        <v>0</v>
      </c>
      <c r="O273" s="21">
        <f t="shared" si="79"/>
        <v>0</v>
      </c>
      <c r="P273" s="200"/>
      <c r="Q273" s="68"/>
      <c r="R273" t="e">
        <f t="shared" si="80"/>
        <v>#DIV/0!</v>
      </c>
      <c r="T273" t="e">
        <f t="shared" si="81"/>
        <v>#DIV/0!</v>
      </c>
      <c r="U273" s="202" t="e">
        <f t="shared" si="82"/>
        <v>#DIV/0!</v>
      </c>
      <c r="V273" s="202" t="e">
        <f t="shared" si="83"/>
        <v>#DIV/0!</v>
      </c>
      <c r="W273" s="202" t="e">
        <f t="shared" si="84"/>
        <v>#DIV/0!</v>
      </c>
      <c r="X273" s="202" t="e">
        <f t="shared" si="85"/>
        <v>#DIV/0!</v>
      </c>
    </row>
    <row r="274" spans="1:24" ht="15.75">
      <c r="A274" s="196" t="e">
        <f t="shared" si="75"/>
        <v>#DIV/0!</v>
      </c>
      <c r="B274" s="196" t="e">
        <f t="shared" si="76"/>
        <v>#DIV/0!</v>
      </c>
      <c r="C274" s="196" t="e">
        <f t="shared" si="77"/>
        <v>#DIV/0!</v>
      </c>
      <c r="D274" s="196"/>
      <c r="E274" s="224"/>
      <c r="F274" s="220"/>
      <c r="G274" s="199">
        <f t="shared" si="87"/>
        <v>0</v>
      </c>
      <c r="H274" s="21">
        <f t="shared" si="88"/>
        <v>0</v>
      </c>
      <c r="I274" s="204"/>
      <c r="J274" s="212"/>
      <c r="K274" t="e">
        <f t="shared" si="86"/>
        <v>#DIV/0!</v>
      </c>
      <c r="L274" s="45"/>
      <c r="M274" s="71"/>
      <c r="N274" s="199">
        <f t="shared" si="78"/>
        <v>0</v>
      </c>
      <c r="O274" s="21">
        <f t="shared" si="79"/>
        <v>0</v>
      </c>
      <c r="P274" s="200"/>
      <c r="Q274" s="68"/>
      <c r="R274" t="e">
        <f t="shared" si="80"/>
        <v>#DIV/0!</v>
      </c>
      <c r="T274" t="e">
        <f t="shared" si="81"/>
        <v>#DIV/0!</v>
      </c>
      <c r="U274" s="202" t="e">
        <f t="shared" si="82"/>
        <v>#DIV/0!</v>
      </c>
      <c r="V274" s="202" t="e">
        <f t="shared" si="83"/>
        <v>#DIV/0!</v>
      </c>
      <c r="W274" s="202" t="e">
        <f t="shared" si="84"/>
        <v>#DIV/0!</v>
      </c>
      <c r="X274" s="202" t="e">
        <f t="shared" si="85"/>
        <v>#DIV/0!</v>
      </c>
    </row>
    <row r="275" spans="1:24" ht="15.75">
      <c r="A275" s="196" t="e">
        <f t="shared" si="75"/>
        <v>#DIV/0!</v>
      </c>
      <c r="B275" s="196" t="e">
        <f t="shared" si="76"/>
        <v>#DIV/0!</v>
      </c>
      <c r="C275" s="196" t="e">
        <f t="shared" si="77"/>
        <v>#DIV/0!</v>
      </c>
      <c r="D275" s="196"/>
      <c r="E275" s="224"/>
      <c r="F275" s="220"/>
      <c r="G275" s="199">
        <f t="shared" si="87"/>
        <v>0</v>
      </c>
      <c r="H275" s="21">
        <f t="shared" si="88"/>
        <v>0</v>
      </c>
      <c r="I275" s="204"/>
      <c r="J275" s="212"/>
      <c r="K275" t="e">
        <f t="shared" si="86"/>
        <v>#DIV/0!</v>
      </c>
      <c r="L275" s="45"/>
      <c r="M275" s="71"/>
      <c r="N275" s="199">
        <f t="shared" si="78"/>
        <v>0</v>
      </c>
      <c r="O275" s="21">
        <f t="shared" si="79"/>
        <v>0</v>
      </c>
      <c r="P275" s="200"/>
      <c r="Q275" s="68"/>
      <c r="R275" t="e">
        <f t="shared" si="80"/>
        <v>#DIV/0!</v>
      </c>
      <c r="T275" t="e">
        <f t="shared" si="81"/>
        <v>#DIV/0!</v>
      </c>
      <c r="U275" s="202" t="e">
        <f t="shared" si="82"/>
        <v>#DIV/0!</v>
      </c>
      <c r="V275" s="202" t="e">
        <f t="shared" si="83"/>
        <v>#DIV/0!</v>
      </c>
      <c r="W275" s="202" t="e">
        <f t="shared" si="84"/>
        <v>#DIV/0!</v>
      </c>
      <c r="X275" s="202" t="e">
        <f t="shared" si="85"/>
        <v>#DIV/0!</v>
      </c>
    </row>
    <row r="276" spans="1:24" ht="15.75">
      <c r="A276" s="196" t="e">
        <f t="shared" si="75"/>
        <v>#DIV/0!</v>
      </c>
      <c r="B276" s="196" t="e">
        <f t="shared" si="76"/>
        <v>#DIV/0!</v>
      </c>
      <c r="C276" s="196" t="e">
        <f t="shared" si="77"/>
        <v>#DIV/0!</v>
      </c>
      <c r="D276" s="196"/>
      <c r="E276" s="224"/>
      <c r="F276" s="220"/>
      <c r="G276" s="199">
        <f t="shared" si="87"/>
        <v>0</v>
      </c>
      <c r="H276" s="21">
        <f t="shared" si="88"/>
        <v>0</v>
      </c>
      <c r="I276" s="204"/>
      <c r="J276" s="212"/>
      <c r="K276" t="e">
        <f t="shared" si="86"/>
        <v>#DIV/0!</v>
      </c>
      <c r="L276" s="45"/>
      <c r="M276" s="71"/>
      <c r="N276" s="199">
        <f t="shared" si="78"/>
        <v>0</v>
      </c>
      <c r="O276" s="21">
        <f t="shared" si="79"/>
        <v>0</v>
      </c>
      <c r="P276" s="200"/>
      <c r="Q276" s="68"/>
      <c r="R276" t="e">
        <f t="shared" si="80"/>
        <v>#DIV/0!</v>
      </c>
      <c r="T276" t="e">
        <f t="shared" si="81"/>
        <v>#DIV/0!</v>
      </c>
      <c r="U276" s="202" t="e">
        <f t="shared" si="82"/>
        <v>#DIV/0!</v>
      </c>
      <c r="V276" s="202" t="e">
        <f t="shared" si="83"/>
        <v>#DIV/0!</v>
      </c>
      <c r="W276" s="202" t="e">
        <f t="shared" si="84"/>
        <v>#DIV/0!</v>
      </c>
      <c r="X276" s="202" t="e">
        <f t="shared" si="85"/>
        <v>#DIV/0!</v>
      </c>
    </row>
    <row r="277" spans="1:24" ht="15.75">
      <c r="A277" s="196" t="e">
        <f t="shared" si="75"/>
        <v>#DIV/0!</v>
      </c>
      <c r="B277" s="196" t="e">
        <f t="shared" si="76"/>
        <v>#DIV/0!</v>
      </c>
      <c r="C277" s="196" t="e">
        <f t="shared" si="77"/>
        <v>#DIV/0!</v>
      </c>
      <c r="D277" s="196"/>
      <c r="E277" s="224"/>
      <c r="F277" s="220"/>
      <c r="G277" s="199">
        <f t="shared" si="87"/>
        <v>0</v>
      </c>
      <c r="H277" s="21">
        <f t="shared" si="88"/>
        <v>0</v>
      </c>
      <c r="I277" s="204"/>
      <c r="J277" s="212"/>
      <c r="K277" t="e">
        <f t="shared" si="86"/>
        <v>#DIV/0!</v>
      </c>
      <c r="L277" s="45"/>
      <c r="M277" s="71"/>
      <c r="N277" s="199">
        <f t="shared" si="78"/>
        <v>0</v>
      </c>
      <c r="O277" s="21">
        <f t="shared" si="79"/>
        <v>0</v>
      </c>
      <c r="P277" s="200"/>
      <c r="Q277" s="68"/>
      <c r="R277" t="e">
        <f t="shared" si="80"/>
        <v>#DIV/0!</v>
      </c>
      <c r="T277" t="e">
        <f t="shared" si="81"/>
        <v>#DIV/0!</v>
      </c>
      <c r="U277" s="202" t="e">
        <f t="shared" si="82"/>
        <v>#DIV/0!</v>
      </c>
      <c r="V277" s="202" t="e">
        <f t="shared" si="83"/>
        <v>#DIV/0!</v>
      </c>
      <c r="W277" s="202" t="e">
        <f t="shared" si="84"/>
        <v>#DIV/0!</v>
      </c>
      <c r="X277" s="202" t="e">
        <f t="shared" si="85"/>
        <v>#DIV/0!</v>
      </c>
    </row>
    <row r="278" spans="1:24" ht="15.75">
      <c r="A278" s="196" t="e">
        <f t="shared" si="75"/>
        <v>#DIV/0!</v>
      </c>
      <c r="B278" s="196" t="e">
        <f t="shared" si="76"/>
        <v>#DIV/0!</v>
      </c>
      <c r="C278" s="196" t="e">
        <f t="shared" si="77"/>
        <v>#DIV/0!</v>
      </c>
      <c r="D278" s="196"/>
      <c r="E278" s="224"/>
      <c r="F278" s="220"/>
      <c r="G278" s="199">
        <f t="shared" si="87"/>
        <v>0</v>
      </c>
      <c r="H278" s="21">
        <f t="shared" si="88"/>
        <v>0</v>
      </c>
      <c r="I278" s="204"/>
      <c r="J278" s="212"/>
      <c r="K278" t="e">
        <f t="shared" si="86"/>
        <v>#DIV/0!</v>
      </c>
      <c r="L278" s="45"/>
      <c r="M278" s="71"/>
      <c r="N278" s="199">
        <f t="shared" si="78"/>
        <v>0</v>
      </c>
      <c r="O278" s="21">
        <f t="shared" si="79"/>
        <v>0</v>
      </c>
      <c r="P278" s="200"/>
      <c r="Q278" s="68"/>
      <c r="R278" t="e">
        <f t="shared" si="80"/>
        <v>#DIV/0!</v>
      </c>
      <c r="T278" t="e">
        <f t="shared" si="81"/>
        <v>#DIV/0!</v>
      </c>
      <c r="U278" s="202" t="e">
        <f t="shared" si="82"/>
        <v>#DIV/0!</v>
      </c>
      <c r="V278" s="202" t="e">
        <f t="shared" si="83"/>
        <v>#DIV/0!</v>
      </c>
      <c r="W278" s="202" t="e">
        <f t="shared" si="84"/>
        <v>#DIV/0!</v>
      </c>
      <c r="X278" s="202" t="e">
        <f t="shared" si="85"/>
        <v>#DIV/0!</v>
      </c>
    </row>
    <row r="279" spans="1:24" ht="15.75">
      <c r="A279" s="196" t="e">
        <f t="shared" si="75"/>
        <v>#DIV/0!</v>
      </c>
      <c r="B279" s="196" t="e">
        <f t="shared" si="76"/>
        <v>#DIV/0!</v>
      </c>
      <c r="C279" s="196" t="e">
        <f t="shared" si="77"/>
        <v>#DIV/0!</v>
      </c>
      <c r="D279" s="196"/>
      <c r="E279" s="224"/>
      <c r="F279" s="220"/>
      <c r="G279" s="199">
        <f t="shared" si="87"/>
        <v>0</v>
      </c>
      <c r="H279" s="21">
        <f t="shared" si="88"/>
        <v>0</v>
      </c>
      <c r="I279" s="204"/>
      <c r="J279" s="212"/>
      <c r="K279" t="e">
        <f t="shared" si="86"/>
        <v>#DIV/0!</v>
      </c>
      <c r="L279" s="45"/>
      <c r="M279" s="71"/>
      <c r="N279" s="199">
        <f t="shared" si="78"/>
        <v>0</v>
      </c>
      <c r="O279" s="21">
        <f t="shared" si="79"/>
        <v>0</v>
      </c>
      <c r="P279" s="200"/>
      <c r="Q279" s="68"/>
      <c r="R279" t="e">
        <f t="shared" si="80"/>
        <v>#DIV/0!</v>
      </c>
      <c r="T279" t="e">
        <f t="shared" si="81"/>
        <v>#DIV/0!</v>
      </c>
      <c r="U279" s="202" t="e">
        <f t="shared" si="82"/>
        <v>#DIV/0!</v>
      </c>
      <c r="V279" s="202" t="e">
        <f t="shared" si="83"/>
        <v>#DIV/0!</v>
      </c>
      <c r="W279" s="202" t="e">
        <f t="shared" si="84"/>
        <v>#DIV/0!</v>
      </c>
      <c r="X279" s="202" t="e">
        <f t="shared" si="85"/>
        <v>#DIV/0!</v>
      </c>
    </row>
    <row r="280" spans="1:24" ht="15.75">
      <c r="A280" s="196" t="e">
        <f t="shared" si="75"/>
        <v>#DIV/0!</v>
      </c>
      <c r="B280" s="196" t="e">
        <f t="shared" si="76"/>
        <v>#DIV/0!</v>
      </c>
      <c r="C280" s="196" t="e">
        <f t="shared" si="77"/>
        <v>#DIV/0!</v>
      </c>
      <c r="D280" s="196"/>
      <c r="E280" s="224"/>
      <c r="F280" s="220"/>
      <c r="G280" s="199">
        <f t="shared" si="87"/>
        <v>0</v>
      </c>
      <c r="H280" s="21">
        <f t="shared" si="88"/>
        <v>0</v>
      </c>
      <c r="I280" s="204"/>
      <c r="J280" s="212"/>
      <c r="K280" t="e">
        <f t="shared" si="86"/>
        <v>#DIV/0!</v>
      </c>
      <c r="L280" s="45"/>
      <c r="M280" s="71"/>
      <c r="N280" s="199">
        <f t="shared" si="78"/>
        <v>0</v>
      </c>
      <c r="O280" s="21">
        <f t="shared" si="79"/>
        <v>0</v>
      </c>
      <c r="P280" s="200"/>
      <c r="Q280" s="68"/>
      <c r="R280" t="e">
        <f t="shared" si="80"/>
        <v>#DIV/0!</v>
      </c>
      <c r="T280" t="e">
        <f t="shared" si="81"/>
        <v>#DIV/0!</v>
      </c>
      <c r="U280" s="202" t="e">
        <f t="shared" si="82"/>
        <v>#DIV/0!</v>
      </c>
      <c r="V280" s="202" t="e">
        <f t="shared" si="83"/>
        <v>#DIV/0!</v>
      </c>
      <c r="W280" s="202" t="e">
        <f t="shared" si="84"/>
        <v>#DIV/0!</v>
      </c>
      <c r="X280" s="202" t="e">
        <f t="shared" si="85"/>
        <v>#DIV/0!</v>
      </c>
    </row>
    <row r="281" spans="1:24" ht="15.75">
      <c r="A281" s="196" t="e">
        <f t="shared" si="75"/>
        <v>#DIV/0!</v>
      </c>
      <c r="B281" s="196" t="e">
        <f t="shared" si="76"/>
        <v>#DIV/0!</v>
      </c>
      <c r="C281" s="196" t="e">
        <f t="shared" si="77"/>
        <v>#DIV/0!</v>
      </c>
      <c r="D281" s="196"/>
      <c r="E281" s="224"/>
      <c r="F281" s="220"/>
      <c r="G281" s="199">
        <f t="shared" si="87"/>
        <v>0</v>
      </c>
      <c r="H281" s="21">
        <f t="shared" si="88"/>
        <v>0</v>
      </c>
      <c r="I281" s="204"/>
      <c r="J281" s="212"/>
      <c r="K281" t="e">
        <f t="shared" si="86"/>
        <v>#DIV/0!</v>
      </c>
      <c r="L281" s="45"/>
      <c r="M281" s="71"/>
      <c r="N281" s="199">
        <f t="shared" si="78"/>
        <v>0</v>
      </c>
      <c r="O281" s="21">
        <f t="shared" si="79"/>
        <v>0</v>
      </c>
      <c r="P281" s="200"/>
      <c r="Q281" s="68"/>
      <c r="R281" t="e">
        <f t="shared" si="80"/>
        <v>#DIV/0!</v>
      </c>
      <c r="T281" t="e">
        <f t="shared" si="81"/>
        <v>#DIV/0!</v>
      </c>
      <c r="U281" s="202" t="e">
        <f t="shared" si="82"/>
        <v>#DIV/0!</v>
      </c>
      <c r="V281" s="202" t="e">
        <f t="shared" si="83"/>
        <v>#DIV/0!</v>
      </c>
      <c r="W281" s="202" t="e">
        <f t="shared" si="84"/>
        <v>#DIV/0!</v>
      </c>
      <c r="X281" s="202" t="e">
        <f t="shared" si="85"/>
        <v>#DIV/0!</v>
      </c>
    </row>
    <row r="282" spans="1:24" ht="15.75">
      <c r="A282" s="196" t="e">
        <f t="shared" si="75"/>
        <v>#DIV/0!</v>
      </c>
      <c r="B282" s="196" t="e">
        <f t="shared" si="76"/>
        <v>#DIV/0!</v>
      </c>
      <c r="C282" s="196" t="e">
        <f t="shared" si="77"/>
        <v>#DIV/0!</v>
      </c>
      <c r="D282" s="196"/>
      <c r="E282" s="224"/>
      <c r="F282" s="220"/>
      <c r="G282" s="199">
        <f t="shared" si="87"/>
        <v>0</v>
      </c>
      <c r="H282" s="21">
        <f t="shared" si="88"/>
        <v>0</v>
      </c>
      <c r="I282" s="204"/>
      <c r="J282" s="212"/>
      <c r="K282" t="e">
        <f t="shared" si="86"/>
        <v>#DIV/0!</v>
      </c>
      <c r="L282" s="45"/>
      <c r="M282" s="71"/>
      <c r="N282" s="199">
        <f t="shared" si="78"/>
        <v>0</v>
      </c>
      <c r="O282" s="21">
        <f t="shared" si="79"/>
        <v>0</v>
      </c>
      <c r="P282" s="200"/>
      <c r="Q282" s="68"/>
      <c r="R282" t="e">
        <f t="shared" si="80"/>
        <v>#DIV/0!</v>
      </c>
      <c r="T282" t="e">
        <f t="shared" si="81"/>
        <v>#DIV/0!</v>
      </c>
      <c r="U282" s="202" t="e">
        <f t="shared" si="82"/>
        <v>#DIV/0!</v>
      </c>
      <c r="V282" s="202" t="e">
        <f t="shared" si="83"/>
        <v>#DIV/0!</v>
      </c>
      <c r="W282" s="202" t="e">
        <f t="shared" si="84"/>
        <v>#DIV/0!</v>
      </c>
      <c r="X282" s="202" t="e">
        <f t="shared" si="85"/>
        <v>#DIV/0!</v>
      </c>
    </row>
    <row r="283" spans="1:24" ht="15.75">
      <c r="A283" s="196" t="e">
        <f t="shared" si="75"/>
        <v>#DIV/0!</v>
      </c>
      <c r="B283" s="196" t="e">
        <f t="shared" si="76"/>
        <v>#DIV/0!</v>
      </c>
      <c r="C283" s="196" t="e">
        <f t="shared" si="77"/>
        <v>#DIV/0!</v>
      </c>
      <c r="D283" s="196"/>
      <c r="E283" s="224"/>
      <c r="F283" s="220"/>
      <c r="G283" s="199">
        <f t="shared" si="87"/>
        <v>0</v>
      </c>
      <c r="H283" s="21">
        <f t="shared" si="88"/>
        <v>0</v>
      </c>
      <c r="I283" s="204"/>
      <c r="J283" s="212"/>
      <c r="K283" t="e">
        <f t="shared" si="86"/>
        <v>#DIV/0!</v>
      </c>
      <c r="L283" s="45"/>
      <c r="M283" s="71"/>
      <c r="N283" s="199">
        <f t="shared" si="78"/>
        <v>0</v>
      </c>
      <c r="O283" s="21">
        <f t="shared" si="79"/>
        <v>0</v>
      </c>
      <c r="P283" s="200"/>
      <c r="Q283" s="68"/>
      <c r="R283" t="e">
        <f t="shared" si="80"/>
        <v>#DIV/0!</v>
      </c>
      <c r="T283" t="e">
        <f t="shared" si="81"/>
        <v>#DIV/0!</v>
      </c>
      <c r="U283" s="202" t="e">
        <f t="shared" si="82"/>
        <v>#DIV/0!</v>
      </c>
      <c r="V283" s="202" t="e">
        <f t="shared" si="83"/>
        <v>#DIV/0!</v>
      </c>
      <c r="W283" s="202" t="e">
        <f t="shared" si="84"/>
        <v>#DIV/0!</v>
      </c>
      <c r="X283" s="202" t="e">
        <f t="shared" si="85"/>
        <v>#DIV/0!</v>
      </c>
    </row>
    <row r="284" spans="1:24" ht="15.75">
      <c r="A284" s="196" t="e">
        <f t="shared" si="75"/>
        <v>#DIV/0!</v>
      </c>
      <c r="B284" s="196" t="e">
        <f t="shared" si="76"/>
        <v>#DIV/0!</v>
      </c>
      <c r="C284" s="196" t="e">
        <f t="shared" si="77"/>
        <v>#DIV/0!</v>
      </c>
      <c r="D284" s="196"/>
      <c r="E284" s="224"/>
      <c r="F284" s="220"/>
      <c r="G284" s="199">
        <f t="shared" si="87"/>
        <v>0</v>
      </c>
      <c r="H284" s="21">
        <f t="shared" si="88"/>
        <v>0</v>
      </c>
      <c r="I284" s="204"/>
      <c r="J284" s="212"/>
      <c r="K284" t="e">
        <f t="shared" si="86"/>
        <v>#DIV/0!</v>
      </c>
      <c r="L284" s="45"/>
      <c r="M284" s="71"/>
      <c r="N284" s="199">
        <f t="shared" si="78"/>
        <v>0</v>
      </c>
      <c r="O284" s="21">
        <f t="shared" si="79"/>
        <v>0</v>
      </c>
      <c r="P284" s="200"/>
      <c r="Q284" s="68"/>
      <c r="R284" t="e">
        <f t="shared" si="80"/>
        <v>#DIV/0!</v>
      </c>
      <c r="T284" t="e">
        <f t="shared" si="81"/>
        <v>#DIV/0!</v>
      </c>
      <c r="U284" s="202" t="e">
        <f t="shared" si="82"/>
        <v>#DIV/0!</v>
      </c>
      <c r="V284" s="202" t="e">
        <f t="shared" si="83"/>
        <v>#DIV/0!</v>
      </c>
      <c r="W284" s="202" t="e">
        <f t="shared" si="84"/>
        <v>#DIV/0!</v>
      </c>
      <c r="X284" s="202" t="e">
        <f t="shared" si="85"/>
        <v>#DIV/0!</v>
      </c>
    </row>
    <row r="285" spans="1:24" ht="15.75">
      <c r="A285" s="196" t="e">
        <f t="shared" si="75"/>
        <v>#DIV/0!</v>
      </c>
      <c r="B285" s="196" t="e">
        <f t="shared" si="76"/>
        <v>#DIV/0!</v>
      </c>
      <c r="C285" s="196" t="e">
        <f t="shared" si="77"/>
        <v>#DIV/0!</v>
      </c>
      <c r="D285" s="196"/>
      <c r="E285" s="224"/>
      <c r="F285" s="220"/>
      <c r="G285" s="199">
        <f t="shared" si="87"/>
        <v>0</v>
      </c>
      <c r="H285" s="21">
        <f t="shared" si="88"/>
        <v>0</v>
      </c>
      <c r="I285" s="204"/>
      <c r="J285" s="212"/>
      <c r="K285" t="e">
        <f t="shared" si="86"/>
        <v>#DIV/0!</v>
      </c>
      <c r="L285" s="45"/>
      <c r="M285" s="71"/>
      <c r="N285" s="199">
        <f t="shared" si="78"/>
        <v>0</v>
      </c>
      <c r="O285" s="21">
        <f t="shared" si="79"/>
        <v>0</v>
      </c>
      <c r="P285" s="200"/>
      <c r="Q285" s="68"/>
      <c r="R285" t="e">
        <f t="shared" si="80"/>
        <v>#DIV/0!</v>
      </c>
      <c r="T285" t="e">
        <f t="shared" si="81"/>
        <v>#DIV/0!</v>
      </c>
      <c r="U285" s="202" t="e">
        <f t="shared" si="82"/>
        <v>#DIV/0!</v>
      </c>
      <c r="V285" s="202" t="e">
        <f t="shared" si="83"/>
        <v>#DIV/0!</v>
      </c>
      <c r="W285" s="202" t="e">
        <f t="shared" si="84"/>
        <v>#DIV/0!</v>
      </c>
      <c r="X285" s="202" t="e">
        <f t="shared" si="85"/>
        <v>#DIV/0!</v>
      </c>
    </row>
    <row r="286" spans="1:24" ht="15.75">
      <c r="A286" s="196" t="e">
        <f t="shared" si="75"/>
        <v>#DIV/0!</v>
      </c>
      <c r="B286" s="196" t="e">
        <f t="shared" si="76"/>
        <v>#DIV/0!</v>
      </c>
      <c r="C286" s="196" t="e">
        <f t="shared" si="77"/>
        <v>#DIV/0!</v>
      </c>
      <c r="D286" s="196"/>
      <c r="E286" s="224"/>
      <c r="F286" s="220"/>
      <c r="G286" s="199">
        <f t="shared" si="87"/>
        <v>0</v>
      </c>
      <c r="H286" s="21">
        <f t="shared" si="88"/>
        <v>0</v>
      </c>
      <c r="I286" s="204"/>
      <c r="J286" s="212"/>
      <c r="K286" t="e">
        <f t="shared" si="86"/>
        <v>#DIV/0!</v>
      </c>
      <c r="L286" s="45"/>
      <c r="M286" s="71"/>
      <c r="N286" s="199">
        <f t="shared" si="78"/>
        <v>0</v>
      </c>
      <c r="O286" s="21">
        <f t="shared" si="79"/>
        <v>0</v>
      </c>
      <c r="P286" s="200"/>
      <c r="Q286" s="68"/>
      <c r="R286" t="e">
        <f t="shared" si="80"/>
        <v>#DIV/0!</v>
      </c>
      <c r="T286" t="e">
        <f t="shared" si="81"/>
        <v>#DIV/0!</v>
      </c>
      <c r="U286" s="202" t="e">
        <f t="shared" si="82"/>
        <v>#DIV/0!</v>
      </c>
      <c r="V286" s="202" t="e">
        <f t="shared" si="83"/>
        <v>#DIV/0!</v>
      </c>
      <c r="W286" s="202" t="e">
        <f t="shared" si="84"/>
        <v>#DIV/0!</v>
      </c>
      <c r="X286" s="202" t="e">
        <f t="shared" si="85"/>
        <v>#DIV/0!</v>
      </c>
    </row>
    <row r="287" spans="1:24" ht="15.75">
      <c r="A287" s="196" t="e">
        <f t="shared" si="75"/>
        <v>#DIV/0!</v>
      </c>
      <c r="B287" s="196" t="e">
        <f t="shared" si="76"/>
        <v>#DIV/0!</v>
      </c>
      <c r="C287" s="196" t="e">
        <f t="shared" si="77"/>
        <v>#DIV/0!</v>
      </c>
      <c r="D287" s="196"/>
      <c r="E287" s="224"/>
      <c r="F287" s="220"/>
      <c r="G287" s="199">
        <f t="shared" si="87"/>
        <v>0</v>
      </c>
      <c r="H287" s="21">
        <f t="shared" si="88"/>
        <v>0</v>
      </c>
      <c r="I287" s="204"/>
      <c r="J287" s="212"/>
      <c r="K287" t="e">
        <f t="shared" si="86"/>
        <v>#DIV/0!</v>
      </c>
      <c r="L287" s="45"/>
      <c r="M287" s="71"/>
      <c r="N287" s="199">
        <f t="shared" si="78"/>
        <v>0</v>
      </c>
      <c r="O287" s="21">
        <f t="shared" si="79"/>
        <v>0</v>
      </c>
      <c r="P287" s="200"/>
      <c r="Q287" s="68"/>
      <c r="R287" t="e">
        <f t="shared" si="80"/>
        <v>#DIV/0!</v>
      </c>
      <c r="T287" t="e">
        <f t="shared" si="81"/>
        <v>#DIV/0!</v>
      </c>
      <c r="U287" s="202" t="e">
        <f t="shared" si="82"/>
        <v>#DIV/0!</v>
      </c>
      <c r="V287" s="202" t="e">
        <f t="shared" si="83"/>
        <v>#DIV/0!</v>
      </c>
      <c r="W287" s="202" t="e">
        <f t="shared" si="84"/>
        <v>#DIV/0!</v>
      </c>
      <c r="X287" s="202" t="e">
        <f t="shared" si="85"/>
        <v>#DIV/0!</v>
      </c>
    </row>
    <row r="288" spans="1:24" ht="15.75">
      <c r="A288" s="196" t="e">
        <f aca="true" t="shared" si="89" ref="A288:A335">IF(ABS(T288)&gt;=NORMSINV(0.9),"*","")</f>
        <v>#DIV/0!</v>
      </c>
      <c r="B288" s="196" t="e">
        <f aca="true" t="shared" si="90" ref="B288:B335">IF(ABS(T288)&gt;=NORMSINV(0.95),"*","")</f>
        <v>#DIV/0!</v>
      </c>
      <c r="C288" s="196" t="e">
        <f aca="true" t="shared" si="91" ref="C288:C335">IF(ABS(T288)&gt;=NORMSINV(0.975),"*","")</f>
        <v>#DIV/0!</v>
      </c>
      <c r="D288" s="196"/>
      <c r="E288" s="224"/>
      <c r="F288" s="220"/>
      <c r="G288" s="199">
        <f t="shared" si="87"/>
        <v>0</v>
      </c>
      <c r="H288" s="21">
        <f t="shared" si="88"/>
        <v>0</v>
      </c>
      <c r="I288" s="204"/>
      <c r="J288" s="212"/>
      <c r="K288" t="e">
        <f t="shared" si="86"/>
        <v>#DIV/0!</v>
      </c>
      <c r="L288" s="45"/>
      <c r="M288" s="71"/>
      <c r="N288" s="199">
        <f aca="true" t="shared" si="92" ref="N288:N335">M288/100</f>
        <v>0</v>
      </c>
      <c r="O288" s="21">
        <f aca="true" t="shared" si="93" ref="O288:O335">SQRT((1-N288)*(N288))</f>
        <v>0</v>
      </c>
      <c r="P288" s="200"/>
      <c r="Q288" s="68"/>
      <c r="R288" t="e">
        <f aca="true" t="shared" si="94" ref="R288:R335">P288*(O288/SQRT(Q288))</f>
        <v>#DIV/0!</v>
      </c>
      <c r="T288" t="e">
        <f aca="true" t="shared" si="95" ref="T288:T335">(+G288-N288)/SQRT((K288^2)+(R288^2))</f>
        <v>#DIV/0!</v>
      </c>
      <c r="U288" s="202" t="e">
        <f aca="true" t="shared" si="96" ref="U288:U335">IF(ABS(T288)&gt;=NORMSINV(0.9),"*","")</f>
        <v>#DIV/0!</v>
      </c>
      <c r="V288" s="202" t="e">
        <f aca="true" t="shared" si="97" ref="V288:V335">IF(ABS(T288)&gt;=NORMSINV(0.95),"*","")</f>
        <v>#DIV/0!</v>
      </c>
      <c r="W288" s="202" t="e">
        <f aca="true" t="shared" si="98" ref="W288:W335">IF(ABS(T288)&gt;=NORMSINV(0.975),"*","")</f>
        <v>#DIV/0!</v>
      </c>
      <c r="X288" s="202" t="e">
        <f aca="true" t="shared" si="99" ref="X288:X335">IF(ABS(T288)&gt;=NORMSINV(0.995),"*","")</f>
        <v>#DIV/0!</v>
      </c>
    </row>
    <row r="289" spans="1:24" ht="15.75">
      <c r="A289" s="196" t="e">
        <f t="shared" si="89"/>
        <v>#DIV/0!</v>
      </c>
      <c r="B289" s="196" t="e">
        <f t="shared" si="90"/>
        <v>#DIV/0!</v>
      </c>
      <c r="C289" s="196" t="e">
        <f t="shared" si="91"/>
        <v>#DIV/0!</v>
      </c>
      <c r="D289" s="196"/>
      <c r="E289" s="224"/>
      <c r="F289" s="220"/>
      <c r="G289" s="199">
        <f t="shared" si="87"/>
        <v>0</v>
      </c>
      <c r="H289" s="21">
        <f t="shared" si="88"/>
        <v>0</v>
      </c>
      <c r="I289" s="204"/>
      <c r="J289" s="212"/>
      <c r="K289" t="e">
        <f t="shared" si="86"/>
        <v>#DIV/0!</v>
      </c>
      <c r="L289" s="45"/>
      <c r="M289" s="71"/>
      <c r="N289" s="199">
        <f t="shared" si="92"/>
        <v>0</v>
      </c>
      <c r="O289" s="21">
        <f t="shared" si="93"/>
        <v>0</v>
      </c>
      <c r="P289" s="200"/>
      <c r="Q289" s="68"/>
      <c r="R289" t="e">
        <f t="shared" si="94"/>
        <v>#DIV/0!</v>
      </c>
      <c r="T289" t="e">
        <f t="shared" si="95"/>
        <v>#DIV/0!</v>
      </c>
      <c r="U289" s="202" t="e">
        <f t="shared" si="96"/>
        <v>#DIV/0!</v>
      </c>
      <c r="V289" s="202" t="e">
        <f t="shared" si="97"/>
        <v>#DIV/0!</v>
      </c>
      <c r="W289" s="202" t="e">
        <f t="shared" si="98"/>
        <v>#DIV/0!</v>
      </c>
      <c r="X289" s="202" t="e">
        <f t="shared" si="99"/>
        <v>#DIV/0!</v>
      </c>
    </row>
    <row r="290" spans="1:24" ht="15.75">
      <c r="A290" s="196" t="e">
        <f t="shared" si="89"/>
        <v>#DIV/0!</v>
      </c>
      <c r="B290" s="196" t="e">
        <f t="shared" si="90"/>
        <v>#DIV/0!</v>
      </c>
      <c r="C290" s="196" t="e">
        <f t="shared" si="91"/>
        <v>#DIV/0!</v>
      </c>
      <c r="D290" s="196"/>
      <c r="E290" s="224"/>
      <c r="F290" s="220"/>
      <c r="G290" s="199">
        <f t="shared" si="87"/>
        <v>0</v>
      </c>
      <c r="H290" s="21">
        <f t="shared" si="88"/>
        <v>0</v>
      </c>
      <c r="I290" s="204"/>
      <c r="J290" s="212"/>
      <c r="K290" t="e">
        <f t="shared" si="86"/>
        <v>#DIV/0!</v>
      </c>
      <c r="L290" s="45"/>
      <c r="M290" s="71"/>
      <c r="N290" s="199">
        <f t="shared" si="92"/>
        <v>0</v>
      </c>
      <c r="O290" s="21">
        <f t="shared" si="93"/>
        <v>0</v>
      </c>
      <c r="P290" s="200"/>
      <c r="Q290" s="68"/>
      <c r="R290" t="e">
        <f t="shared" si="94"/>
        <v>#DIV/0!</v>
      </c>
      <c r="T290" t="e">
        <f t="shared" si="95"/>
        <v>#DIV/0!</v>
      </c>
      <c r="U290" s="202" t="e">
        <f t="shared" si="96"/>
        <v>#DIV/0!</v>
      </c>
      <c r="V290" s="202" t="e">
        <f t="shared" si="97"/>
        <v>#DIV/0!</v>
      </c>
      <c r="W290" s="202" t="e">
        <f t="shared" si="98"/>
        <v>#DIV/0!</v>
      </c>
      <c r="X290" s="202" t="e">
        <f t="shared" si="99"/>
        <v>#DIV/0!</v>
      </c>
    </row>
    <row r="291" spans="1:24" ht="15.75">
      <c r="A291" s="196" t="e">
        <f t="shared" si="89"/>
        <v>#DIV/0!</v>
      </c>
      <c r="B291" s="196" t="e">
        <f t="shared" si="90"/>
        <v>#DIV/0!</v>
      </c>
      <c r="C291" s="196" t="e">
        <f t="shared" si="91"/>
        <v>#DIV/0!</v>
      </c>
      <c r="D291" s="196"/>
      <c r="E291" s="224"/>
      <c r="F291" s="220"/>
      <c r="G291" s="199">
        <f t="shared" si="87"/>
        <v>0</v>
      </c>
      <c r="H291" s="21">
        <f t="shared" si="88"/>
        <v>0</v>
      </c>
      <c r="I291" s="204"/>
      <c r="J291" s="212"/>
      <c r="K291" t="e">
        <f t="shared" si="86"/>
        <v>#DIV/0!</v>
      </c>
      <c r="L291" s="45"/>
      <c r="M291" s="71"/>
      <c r="N291" s="199">
        <f t="shared" si="92"/>
        <v>0</v>
      </c>
      <c r="O291" s="21">
        <f t="shared" si="93"/>
        <v>0</v>
      </c>
      <c r="P291" s="200"/>
      <c r="Q291" s="68"/>
      <c r="R291" t="e">
        <f t="shared" si="94"/>
        <v>#DIV/0!</v>
      </c>
      <c r="T291" t="e">
        <f t="shared" si="95"/>
        <v>#DIV/0!</v>
      </c>
      <c r="U291" s="202" t="e">
        <f t="shared" si="96"/>
        <v>#DIV/0!</v>
      </c>
      <c r="V291" s="202" t="e">
        <f t="shared" si="97"/>
        <v>#DIV/0!</v>
      </c>
      <c r="W291" s="202" t="e">
        <f t="shared" si="98"/>
        <v>#DIV/0!</v>
      </c>
      <c r="X291" s="202" t="e">
        <f t="shared" si="99"/>
        <v>#DIV/0!</v>
      </c>
    </row>
    <row r="292" spans="1:24" ht="15.75">
      <c r="A292" s="196" t="e">
        <f t="shared" si="89"/>
        <v>#DIV/0!</v>
      </c>
      <c r="B292" s="196" t="e">
        <f t="shared" si="90"/>
        <v>#DIV/0!</v>
      </c>
      <c r="C292" s="196" t="e">
        <f t="shared" si="91"/>
        <v>#DIV/0!</v>
      </c>
      <c r="D292" s="196"/>
      <c r="E292" s="224"/>
      <c r="F292" s="220"/>
      <c r="G292" s="199">
        <f t="shared" si="87"/>
        <v>0</v>
      </c>
      <c r="H292" s="21">
        <f t="shared" si="88"/>
        <v>0</v>
      </c>
      <c r="I292" s="204"/>
      <c r="J292" s="212"/>
      <c r="K292" t="e">
        <f t="shared" si="86"/>
        <v>#DIV/0!</v>
      </c>
      <c r="L292" s="45"/>
      <c r="M292" s="71"/>
      <c r="N292" s="199">
        <f t="shared" si="92"/>
        <v>0</v>
      </c>
      <c r="O292" s="21">
        <f t="shared" si="93"/>
        <v>0</v>
      </c>
      <c r="P292" s="200"/>
      <c r="Q292" s="68"/>
      <c r="R292" t="e">
        <f t="shared" si="94"/>
        <v>#DIV/0!</v>
      </c>
      <c r="T292" t="e">
        <f t="shared" si="95"/>
        <v>#DIV/0!</v>
      </c>
      <c r="U292" s="202" t="e">
        <f t="shared" si="96"/>
        <v>#DIV/0!</v>
      </c>
      <c r="V292" s="202" t="e">
        <f t="shared" si="97"/>
        <v>#DIV/0!</v>
      </c>
      <c r="W292" s="202" t="e">
        <f t="shared" si="98"/>
        <v>#DIV/0!</v>
      </c>
      <c r="X292" s="202" t="e">
        <f t="shared" si="99"/>
        <v>#DIV/0!</v>
      </c>
    </row>
    <row r="293" spans="1:24" ht="15.75">
      <c r="A293" s="196" t="e">
        <f t="shared" si="89"/>
        <v>#DIV/0!</v>
      </c>
      <c r="B293" s="196" t="e">
        <f t="shared" si="90"/>
        <v>#DIV/0!</v>
      </c>
      <c r="C293" s="196" t="e">
        <f t="shared" si="91"/>
        <v>#DIV/0!</v>
      </c>
      <c r="D293" s="196"/>
      <c r="E293" s="224"/>
      <c r="F293" s="220"/>
      <c r="G293" s="199">
        <f t="shared" si="87"/>
        <v>0</v>
      </c>
      <c r="H293" s="21">
        <f t="shared" si="88"/>
        <v>0</v>
      </c>
      <c r="I293" s="204"/>
      <c r="J293" s="212"/>
      <c r="K293" t="e">
        <f t="shared" si="86"/>
        <v>#DIV/0!</v>
      </c>
      <c r="L293" s="45"/>
      <c r="M293" s="71"/>
      <c r="N293" s="199">
        <f t="shared" si="92"/>
        <v>0</v>
      </c>
      <c r="O293" s="21">
        <f t="shared" si="93"/>
        <v>0</v>
      </c>
      <c r="P293" s="200"/>
      <c r="Q293" s="68"/>
      <c r="R293" t="e">
        <f t="shared" si="94"/>
        <v>#DIV/0!</v>
      </c>
      <c r="T293" t="e">
        <f t="shared" si="95"/>
        <v>#DIV/0!</v>
      </c>
      <c r="U293" s="202" t="e">
        <f t="shared" si="96"/>
        <v>#DIV/0!</v>
      </c>
      <c r="V293" s="202" t="e">
        <f t="shared" si="97"/>
        <v>#DIV/0!</v>
      </c>
      <c r="W293" s="202" t="e">
        <f t="shared" si="98"/>
        <v>#DIV/0!</v>
      </c>
      <c r="X293" s="202" t="e">
        <f t="shared" si="99"/>
        <v>#DIV/0!</v>
      </c>
    </row>
    <row r="294" spans="1:24" ht="15.75">
      <c r="A294" s="196" t="e">
        <f t="shared" si="89"/>
        <v>#DIV/0!</v>
      </c>
      <c r="B294" s="196" t="e">
        <f t="shared" si="90"/>
        <v>#DIV/0!</v>
      </c>
      <c r="C294" s="196" t="e">
        <f t="shared" si="91"/>
        <v>#DIV/0!</v>
      </c>
      <c r="D294" s="196"/>
      <c r="E294" s="224"/>
      <c r="F294" s="220"/>
      <c r="G294" s="199">
        <f t="shared" si="87"/>
        <v>0</v>
      </c>
      <c r="H294" s="21">
        <f t="shared" si="88"/>
        <v>0</v>
      </c>
      <c r="I294" s="204"/>
      <c r="J294" s="212"/>
      <c r="K294" t="e">
        <f t="shared" si="86"/>
        <v>#DIV/0!</v>
      </c>
      <c r="L294" s="45"/>
      <c r="M294" s="71"/>
      <c r="N294" s="199">
        <f t="shared" si="92"/>
        <v>0</v>
      </c>
      <c r="O294" s="21">
        <f t="shared" si="93"/>
        <v>0</v>
      </c>
      <c r="P294" s="200"/>
      <c r="Q294" s="68"/>
      <c r="R294" t="e">
        <f t="shared" si="94"/>
        <v>#DIV/0!</v>
      </c>
      <c r="T294" t="e">
        <f t="shared" si="95"/>
        <v>#DIV/0!</v>
      </c>
      <c r="U294" s="202" t="e">
        <f t="shared" si="96"/>
        <v>#DIV/0!</v>
      </c>
      <c r="V294" s="202" t="e">
        <f t="shared" si="97"/>
        <v>#DIV/0!</v>
      </c>
      <c r="W294" s="202" t="e">
        <f t="shared" si="98"/>
        <v>#DIV/0!</v>
      </c>
      <c r="X294" s="202" t="e">
        <f t="shared" si="99"/>
        <v>#DIV/0!</v>
      </c>
    </row>
    <row r="295" spans="1:24" ht="15.75">
      <c r="A295" s="196" t="e">
        <f t="shared" si="89"/>
        <v>#DIV/0!</v>
      </c>
      <c r="B295" s="196" t="e">
        <f t="shared" si="90"/>
        <v>#DIV/0!</v>
      </c>
      <c r="C295" s="196" t="e">
        <f t="shared" si="91"/>
        <v>#DIV/0!</v>
      </c>
      <c r="D295" s="196"/>
      <c r="E295" s="224"/>
      <c r="F295" s="220"/>
      <c r="G295" s="199">
        <f t="shared" si="87"/>
        <v>0</v>
      </c>
      <c r="H295" s="21">
        <f t="shared" si="88"/>
        <v>0</v>
      </c>
      <c r="I295" s="204"/>
      <c r="J295" s="212"/>
      <c r="K295" t="e">
        <f t="shared" si="86"/>
        <v>#DIV/0!</v>
      </c>
      <c r="L295" s="45"/>
      <c r="M295" s="71"/>
      <c r="N295" s="199">
        <f t="shared" si="92"/>
        <v>0</v>
      </c>
      <c r="O295" s="21">
        <f t="shared" si="93"/>
        <v>0</v>
      </c>
      <c r="P295" s="200"/>
      <c r="Q295" s="68"/>
      <c r="R295" t="e">
        <f t="shared" si="94"/>
        <v>#DIV/0!</v>
      </c>
      <c r="T295" t="e">
        <f t="shared" si="95"/>
        <v>#DIV/0!</v>
      </c>
      <c r="U295" s="202" t="e">
        <f t="shared" si="96"/>
        <v>#DIV/0!</v>
      </c>
      <c r="V295" s="202" t="e">
        <f t="shared" si="97"/>
        <v>#DIV/0!</v>
      </c>
      <c r="W295" s="202" t="e">
        <f t="shared" si="98"/>
        <v>#DIV/0!</v>
      </c>
      <c r="X295" s="202" t="e">
        <f t="shared" si="99"/>
        <v>#DIV/0!</v>
      </c>
    </row>
    <row r="296" spans="1:24" ht="15.75">
      <c r="A296" s="196" t="e">
        <f t="shared" si="89"/>
        <v>#DIV/0!</v>
      </c>
      <c r="B296" s="196" t="e">
        <f t="shared" si="90"/>
        <v>#DIV/0!</v>
      </c>
      <c r="C296" s="196" t="e">
        <f t="shared" si="91"/>
        <v>#DIV/0!</v>
      </c>
      <c r="D296" s="196"/>
      <c r="E296" s="224"/>
      <c r="F296" s="220"/>
      <c r="G296" s="199">
        <f t="shared" si="87"/>
        <v>0</v>
      </c>
      <c r="H296" s="21">
        <f t="shared" si="88"/>
        <v>0</v>
      </c>
      <c r="I296" s="204"/>
      <c r="J296" s="212"/>
      <c r="K296" t="e">
        <f aca="true" t="shared" si="100" ref="K296:K335">I296*(H296/SQRT(J296))</f>
        <v>#DIV/0!</v>
      </c>
      <c r="L296" s="45"/>
      <c r="M296" s="71"/>
      <c r="N296" s="199">
        <f t="shared" si="92"/>
        <v>0</v>
      </c>
      <c r="O296" s="21">
        <f t="shared" si="93"/>
        <v>0</v>
      </c>
      <c r="P296" s="200"/>
      <c r="Q296" s="68"/>
      <c r="R296" t="e">
        <f t="shared" si="94"/>
        <v>#DIV/0!</v>
      </c>
      <c r="T296" t="e">
        <f t="shared" si="95"/>
        <v>#DIV/0!</v>
      </c>
      <c r="U296" s="202" t="e">
        <f t="shared" si="96"/>
        <v>#DIV/0!</v>
      </c>
      <c r="V296" s="202" t="e">
        <f t="shared" si="97"/>
        <v>#DIV/0!</v>
      </c>
      <c r="W296" s="202" t="e">
        <f t="shared" si="98"/>
        <v>#DIV/0!</v>
      </c>
      <c r="X296" s="202" t="e">
        <f t="shared" si="99"/>
        <v>#DIV/0!</v>
      </c>
    </row>
    <row r="297" spans="1:24" ht="15.75">
      <c r="A297" s="196" t="e">
        <f t="shared" si="89"/>
        <v>#DIV/0!</v>
      </c>
      <c r="B297" s="196" t="e">
        <f t="shared" si="90"/>
        <v>#DIV/0!</v>
      </c>
      <c r="C297" s="196" t="e">
        <f t="shared" si="91"/>
        <v>#DIV/0!</v>
      </c>
      <c r="D297" s="196"/>
      <c r="E297" s="224"/>
      <c r="F297" s="220"/>
      <c r="G297" s="199">
        <f t="shared" si="87"/>
        <v>0</v>
      </c>
      <c r="H297" s="21">
        <f t="shared" si="88"/>
        <v>0</v>
      </c>
      <c r="I297" s="204"/>
      <c r="J297" s="212"/>
      <c r="K297" t="e">
        <f t="shared" si="100"/>
        <v>#DIV/0!</v>
      </c>
      <c r="L297" s="45"/>
      <c r="M297" s="71"/>
      <c r="N297" s="199">
        <f t="shared" si="92"/>
        <v>0</v>
      </c>
      <c r="O297" s="21">
        <f t="shared" si="93"/>
        <v>0</v>
      </c>
      <c r="P297" s="200"/>
      <c r="Q297" s="68"/>
      <c r="R297" t="e">
        <f t="shared" si="94"/>
        <v>#DIV/0!</v>
      </c>
      <c r="T297" t="e">
        <f t="shared" si="95"/>
        <v>#DIV/0!</v>
      </c>
      <c r="U297" s="202" t="e">
        <f t="shared" si="96"/>
        <v>#DIV/0!</v>
      </c>
      <c r="V297" s="202" t="e">
        <f t="shared" si="97"/>
        <v>#DIV/0!</v>
      </c>
      <c r="W297" s="202" t="e">
        <f t="shared" si="98"/>
        <v>#DIV/0!</v>
      </c>
      <c r="X297" s="202" t="e">
        <f t="shared" si="99"/>
        <v>#DIV/0!</v>
      </c>
    </row>
    <row r="298" spans="1:24" ht="15.75">
      <c r="A298" s="196" t="e">
        <f t="shared" si="89"/>
        <v>#DIV/0!</v>
      </c>
      <c r="B298" s="196" t="e">
        <f t="shared" si="90"/>
        <v>#DIV/0!</v>
      </c>
      <c r="C298" s="196" t="e">
        <f t="shared" si="91"/>
        <v>#DIV/0!</v>
      </c>
      <c r="D298" s="196"/>
      <c r="E298" s="224"/>
      <c r="F298" s="220"/>
      <c r="G298" s="199">
        <f t="shared" si="87"/>
        <v>0</v>
      </c>
      <c r="H298" s="21">
        <f t="shared" si="88"/>
        <v>0</v>
      </c>
      <c r="I298" s="204"/>
      <c r="J298" s="212"/>
      <c r="K298" t="e">
        <f t="shared" si="100"/>
        <v>#DIV/0!</v>
      </c>
      <c r="L298" s="45"/>
      <c r="M298" s="71"/>
      <c r="N298" s="199">
        <f t="shared" si="92"/>
        <v>0</v>
      </c>
      <c r="O298" s="21">
        <f t="shared" si="93"/>
        <v>0</v>
      </c>
      <c r="P298" s="200"/>
      <c r="Q298" s="68"/>
      <c r="R298" t="e">
        <f t="shared" si="94"/>
        <v>#DIV/0!</v>
      </c>
      <c r="T298" t="e">
        <f t="shared" si="95"/>
        <v>#DIV/0!</v>
      </c>
      <c r="U298" s="202" t="e">
        <f t="shared" si="96"/>
        <v>#DIV/0!</v>
      </c>
      <c r="V298" s="202" t="e">
        <f t="shared" si="97"/>
        <v>#DIV/0!</v>
      </c>
      <c r="W298" s="202" t="e">
        <f t="shared" si="98"/>
        <v>#DIV/0!</v>
      </c>
      <c r="X298" s="202" t="e">
        <f t="shared" si="99"/>
        <v>#DIV/0!</v>
      </c>
    </row>
    <row r="299" spans="1:24" ht="15.75">
      <c r="A299" s="196" t="e">
        <f t="shared" si="89"/>
        <v>#DIV/0!</v>
      </c>
      <c r="B299" s="196" t="e">
        <f t="shared" si="90"/>
        <v>#DIV/0!</v>
      </c>
      <c r="C299" s="196" t="e">
        <f t="shared" si="91"/>
        <v>#DIV/0!</v>
      </c>
      <c r="D299" s="196"/>
      <c r="E299" s="224"/>
      <c r="F299" s="220"/>
      <c r="G299" s="199">
        <f t="shared" si="87"/>
        <v>0</v>
      </c>
      <c r="H299" s="21">
        <f t="shared" si="88"/>
        <v>0</v>
      </c>
      <c r="I299" s="204"/>
      <c r="J299" s="212"/>
      <c r="K299" t="e">
        <f t="shared" si="100"/>
        <v>#DIV/0!</v>
      </c>
      <c r="L299" s="45"/>
      <c r="M299" s="71"/>
      <c r="N299" s="199">
        <f t="shared" si="92"/>
        <v>0</v>
      </c>
      <c r="O299" s="21">
        <f t="shared" si="93"/>
        <v>0</v>
      </c>
      <c r="P299" s="200"/>
      <c r="Q299" s="68"/>
      <c r="R299" t="e">
        <f t="shared" si="94"/>
        <v>#DIV/0!</v>
      </c>
      <c r="T299" t="e">
        <f t="shared" si="95"/>
        <v>#DIV/0!</v>
      </c>
      <c r="U299" s="202" t="e">
        <f t="shared" si="96"/>
        <v>#DIV/0!</v>
      </c>
      <c r="V299" s="202" t="e">
        <f t="shared" si="97"/>
        <v>#DIV/0!</v>
      </c>
      <c r="W299" s="202" t="e">
        <f t="shared" si="98"/>
        <v>#DIV/0!</v>
      </c>
      <c r="X299" s="202" t="e">
        <f t="shared" si="99"/>
        <v>#DIV/0!</v>
      </c>
    </row>
    <row r="300" spans="1:24" ht="15.75">
      <c r="A300" s="196" t="e">
        <f t="shared" si="89"/>
        <v>#DIV/0!</v>
      </c>
      <c r="B300" s="196" t="e">
        <f t="shared" si="90"/>
        <v>#DIV/0!</v>
      </c>
      <c r="C300" s="196" t="e">
        <f t="shared" si="91"/>
        <v>#DIV/0!</v>
      </c>
      <c r="D300" s="196"/>
      <c r="E300" s="224"/>
      <c r="F300" s="220"/>
      <c r="G300" s="199">
        <f t="shared" si="87"/>
        <v>0</v>
      </c>
      <c r="H300" s="21">
        <f t="shared" si="88"/>
        <v>0</v>
      </c>
      <c r="I300" s="204"/>
      <c r="J300" s="212"/>
      <c r="K300" t="e">
        <f t="shared" si="100"/>
        <v>#DIV/0!</v>
      </c>
      <c r="L300" s="45"/>
      <c r="M300" s="71"/>
      <c r="N300" s="199">
        <f t="shared" si="92"/>
        <v>0</v>
      </c>
      <c r="O300" s="21">
        <f t="shared" si="93"/>
        <v>0</v>
      </c>
      <c r="P300" s="200"/>
      <c r="Q300" s="68"/>
      <c r="R300" t="e">
        <f t="shared" si="94"/>
        <v>#DIV/0!</v>
      </c>
      <c r="T300" t="e">
        <f t="shared" si="95"/>
        <v>#DIV/0!</v>
      </c>
      <c r="U300" s="202" t="e">
        <f t="shared" si="96"/>
        <v>#DIV/0!</v>
      </c>
      <c r="V300" s="202" t="e">
        <f t="shared" si="97"/>
        <v>#DIV/0!</v>
      </c>
      <c r="W300" s="202" t="e">
        <f t="shared" si="98"/>
        <v>#DIV/0!</v>
      </c>
      <c r="X300" s="202" t="e">
        <f t="shared" si="99"/>
        <v>#DIV/0!</v>
      </c>
    </row>
    <row r="301" spans="1:24" ht="15.75">
      <c r="A301" s="196" t="e">
        <f t="shared" si="89"/>
        <v>#DIV/0!</v>
      </c>
      <c r="B301" s="196" t="e">
        <f t="shared" si="90"/>
        <v>#DIV/0!</v>
      </c>
      <c r="C301" s="196" t="e">
        <f t="shared" si="91"/>
        <v>#DIV/0!</v>
      </c>
      <c r="D301" s="196"/>
      <c r="E301" s="224"/>
      <c r="F301" s="220"/>
      <c r="G301" s="199">
        <f t="shared" si="87"/>
        <v>0</v>
      </c>
      <c r="H301" s="21">
        <f t="shared" si="88"/>
        <v>0</v>
      </c>
      <c r="I301" s="204"/>
      <c r="J301" s="212"/>
      <c r="K301" t="e">
        <f t="shared" si="100"/>
        <v>#DIV/0!</v>
      </c>
      <c r="L301" s="45"/>
      <c r="M301" s="71"/>
      <c r="N301" s="199">
        <f t="shared" si="92"/>
        <v>0</v>
      </c>
      <c r="O301" s="21">
        <f t="shared" si="93"/>
        <v>0</v>
      </c>
      <c r="P301" s="200"/>
      <c r="Q301" s="68"/>
      <c r="R301" t="e">
        <f t="shared" si="94"/>
        <v>#DIV/0!</v>
      </c>
      <c r="T301" t="e">
        <f t="shared" si="95"/>
        <v>#DIV/0!</v>
      </c>
      <c r="U301" s="202" t="e">
        <f t="shared" si="96"/>
        <v>#DIV/0!</v>
      </c>
      <c r="V301" s="202" t="e">
        <f t="shared" si="97"/>
        <v>#DIV/0!</v>
      </c>
      <c r="W301" s="202" t="e">
        <f t="shared" si="98"/>
        <v>#DIV/0!</v>
      </c>
      <c r="X301" s="202" t="e">
        <f t="shared" si="99"/>
        <v>#DIV/0!</v>
      </c>
    </row>
    <row r="302" spans="1:24" ht="15.75">
      <c r="A302" s="196" t="e">
        <f t="shared" si="89"/>
        <v>#DIV/0!</v>
      </c>
      <c r="B302" s="196" t="e">
        <f t="shared" si="90"/>
        <v>#DIV/0!</v>
      </c>
      <c r="C302" s="196" t="e">
        <f t="shared" si="91"/>
        <v>#DIV/0!</v>
      </c>
      <c r="D302" s="196"/>
      <c r="E302" s="224"/>
      <c r="F302" s="220"/>
      <c r="G302" s="199">
        <f t="shared" si="87"/>
        <v>0</v>
      </c>
      <c r="H302" s="21">
        <f t="shared" si="88"/>
        <v>0</v>
      </c>
      <c r="I302" s="204"/>
      <c r="J302" s="212"/>
      <c r="K302" t="e">
        <f t="shared" si="100"/>
        <v>#DIV/0!</v>
      </c>
      <c r="L302" s="45"/>
      <c r="M302" s="71"/>
      <c r="N302" s="199">
        <f t="shared" si="92"/>
        <v>0</v>
      </c>
      <c r="O302" s="21">
        <f t="shared" si="93"/>
        <v>0</v>
      </c>
      <c r="P302" s="200"/>
      <c r="Q302" s="68"/>
      <c r="R302" t="e">
        <f t="shared" si="94"/>
        <v>#DIV/0!</v>
      </c>
      <c r="T302" t="e">
        <f t="shared" si="95"/>
        <v>#DIV/0!</v>
      </c>
      <c r="U302" s="202" t="e">
        <f t="shared" si="96"/>
        <v>#DIV/0!</v>
      </c>
      <c r="V302" s="202" t="e">
        <f t="shared" si="97"/>
        <v>#DIV/0!</v>
      </c>
      <c r="W302" s="202" t="e">
        <f t="shared" si="98"/>
        <v>#DIV/0!</v>
      </c>
      <c r="X302" s="202" t="e">
        <f t="shared" si="99"/>
        <v>#DIV/0!</v>
      </c>
    </row>
    <row r="303" spans="1:24" ht="15.75">
      <c r="A303" s="196" t="e">
        <f t="shared" si="89"/>
        <v>#DIV/0!</v>
      </c>
      <c r="B303" s="196" t="e">
        <f t="shared" si="90"/>
        <v>#DIV/0!</v>
      </c>
      <c r="C303" s="196" t="e">
        <f t="shared" si="91"/>
        <v>#DIV/0!</v>
      </c>
      <c r="D303" s="196"/>
      <c r="E303" s="224"/>
      <c r="F303" s="220"/>
      <c r="G303" s="199">
        <f t="shared" si="87"/>
        <v>0</v>
      </c>
      <c r="H303" s="21">
        <f t="shared" si="88"/>
        <v>0</v>
      </c>
      <c r="I303" s="204"/>
      <c r="J303" s="212"/>
      <c r="K303" t="e">
        <f t="shared" si="100"/>
        <v>#DIV/0!</v>
      </c>
      <c r="L303" s="45"/>
      <c r="M303" s="71"/>
      <c r="N303" s="199">
        <f t="shared" si="92"/>
        <v>0</v>
      </c>
      <c r="O303" s="21">
        <f t="shared" si="93"/>
        <v>0</v>
      </c>
      <c r="P303" s="200"/>
      <c r="Q303" s="68"/>
      <c r="R303" t="e">
        <f t="shared" si="94"/>
        <v>#DIV/0!</v>
      </c>
      <c r="T303" t="e">
        <f t="shared" si="95"/>
        <v>#DIV/0!</v>
      </c>
      <c r="U303" s="202" t="e">
        <f t="shared" si="96"/>
        <v>#DIV/0!</v>
      </c>
      <c r="V303" s="202" t="e">
        <f t="shared" si="97"/>
        <v>#DIV/0!</v>
      </c>
      <c r="W303" s="202" t="e">
        <f t="shared" si="98"/>
        <v>#DIV/0!</v>
      </c>
      <c r="X303" s="202" t="e">
        <f t="shared" si="99"/>
        <v>#DIV/0!</v>
      </c>
    </row>
    <row r="304" spans="1:24" ht="15.75">
      <c r="A304" s="196" t="e">
        <f t="shared" si="89"/>
        <v>#DIV/0!</v>
      </c>
      <c r="B304" s="196" t="e">
        <f t="shared" si="90"/>
        <v>#DIV/0!</v>
      </c>
      <c r="C304" s="196" t="e">
        <f t="shared" si="91"/>
        <v>#DIV/0!</v>
      </c>
      <c r="D304" s="196"/>
      <c r="E304" s="224"/>
      <c r="F304" s="220"/>
      <c r="G304" s="199">
        <f t="shared" si="87"/>
        <v>0</v>
      </c>
      <c r="H304" s="21">
        <f t="shared" si="88"/>
        <v>0</v>
      </c>
      <c r="I304" s="204"/>
      <c r="J304" s="212"/>
      <c r="K304" t="e">
        <f t="shared" si="100"/>
        <v>#DIV/0!</v>
      </c>
      <c r="L304" s="45"/>
      <c r="M304" s="71"/>
      <c r="N304" s="199">
        <f t="shared" si="92"/>
        <v>0</v>
      </c>
      <c r="O304" s="21">
        <f t="shared" si="93"/>
        <v>0</v>
      </c>
      <c r="P304" s="200"/>
      <c r="Q304" s="68"/>
      <c r="R304" t="e">
        <f t="shared" si="94"/>
        <v>#DIV/0!</v>
      </c>
      <c r="T304" t="e">
        <f t="shared" si="95"/>
        <v>#DIV/0!</v>
      </c>
      <c r="U304" s="202" t="e">
        <f t="shared" si="96"/>
        <v>#DIV/0!</v>
      </c>
      <c r="V304" s="202" t="e">
        <f t="shared" si="97"/>
        <v>#DIV/0!</v>
      </c>
      <c r="W304" s="202" t="e">
        <f t="shared" si="98"/>
        <v>#DIV/0!</v>
      </c>
      <c r="X304" s="202" t="e">
        <f t="shared" si="99"/>
        <v>#DIV/0!</v>
      </c>
    </row>
    <row r="305" spans="1:24" ht="15.75">
      <c r="A305" s="196" t="e">
        <f t="shared" si="89"/>
        <v>#DIV/0!</v>
      </c>
      <c r="B305" s="196" t="e">
        <f t="shared" si="90"/>
        <v>#DIV/0!</v>
      </c>
      <c r="C305" s="196" t="e">
        <f t="shared" si="91"/>
        <v>#DIV/0!</v>
      </c>
      <c r="D305" s="196"/>
      <c r="E305" s="224"/>
      <c r="F305" s="220"/>
      <c r="G305" s="199">
        <f t="shared" si="87"/>
        <v>0</v>
      </c>
      <c r="H305" s="21">
        <f t="shared" si="88"/>
        <v>0</v>
      </c>
      <c r="I305" s="204"/>
      <c r="J305" s="212"/>
      <c r="K305" t="e">
        <f t="shared" si="100"/>
        <v>#DIV/0!</v>
      </c>
      <c r="L305" s="45"/>
      <c r="M305" s="71"/>
      <c r="N305" s="199">
        <f t="shared" si="92"/>
        <v>0</v>
      </c>
      <c r="O305" s="21">
        <f t="shared" si="93"/>
        <v>0</v>
      </c>
      <c r="P305" s="200"/>
      <c r="Q305" s="68"/>
      <c r="R305" t="e">
        <f t="shared" si="94"/>
        <v>#DIV/0!</v>
      </c>
      <c r="T305" t="e">
        <f t="shared" si="95"/>
        <v>#DIV/0!</v>
      </c>
      <c r="U305" s="202" t="e">
        <f t="shared" si="96"/>
        <v>#DIV/0!</v>
      </c>
      <c r="V305" s="202" t="e">
        <f t="shared" si="97"/>
        <v>#DIV/0!</v>
      </c>
      <c r="W305" s="202" t="e">
        <f t="shared" si="98"/>
        <v>#DIV/0!</v>
      </c>
      <c r="X305" s="202" t="e">
        <f t="shared" si="99"/>
        <v>#DIV/0!</v>
      </c>
    </row>
    <row r="306" spans="1:24" ht="15.75">
      <c r="A306" s="196" t="e">
        <f t="shared" si="89"/>
        <v>#DIV/0!</v>
      </c>
      <c r="B306" s="196" t="e">
        <f t="shared" si="90"/>
        <v>#DIV/0!</v>
      </c>
      <c r="C306" s="196" t="e">
        <f t="shared" si="91"/>
        <v>#DIV/0!</v>
      </c>
      <c r="D306" s="196"/>
      <c r="E306" s="224"/>
      <c r="F306" s="220"/>
      <c r="G306" s="199">
        <f t="shared" si="87"/>
        <v>0</v>
      </c>
      <c r="H306" s="21">
        <f t="shared" si="88"/>
        <v>0</v>
      </c>
      <c r="I306" s="204"/>
      <c r="J306" s="212"/>
      <c r="K306" t="e">
        <f t="shared" si="100"/>
        <v>#DIV/0!</v>
      </c>
      <c r="L306" s="45"/>
      <c r="M306" s="71"/>
      <c r="N306" s="199">
        <f t="shared" si="92"/>
        <v>0</v>
      </c>
      <c r="O306" s="21">
        <f t="shared" si="93"/>
        <v>0</v>
      </c>
      <c r="P306" s="200"/>
      <c r="Q306" s="68"/>
      <c r="R306" t="e">
        <f t="shared" si="94"/>
        <v>#DIV/0!</v>
      </c>
      <c r="T306" t="e">
        <f t="shared" si="95"/>
        <v>#DIV/0!</v>
      </c>
      <c r="U306" s="202" t="e">
        <f t="shared" si="96"/>
        <v>#DIV/0!</v>
      </c>
      <c r="V306" s="202" t="e">
        <f t="shared" si="97"/>
        <v>#DIV/0!</v>
      </c>
      <c r="W306" s="202" t="e">
        <f t="shared" si="98"/>
        <v>#DIV/0!</v>
      </c>
      <c r="X306" s="202" t="e">
        <f t="shared" si="99"/>
        <v>#DIV/0!</v>
      </c>
    </row>
    <row r="307" spans="1:24" ht="15.75">
      <c r="A307" s="196" t="e">
        <f t="shared" si="89"/>
        <v>#DIV/0!</v>
      </c>
      <c r="B307" s="196" t="e">
        <f t="shared" si="90"/>
        <v>#DIV/0!</v>
      </c>
      <c r="C307" s="196" t="e">
        <f t="shared" si="91"/>
        <v>#DIV/0!</v>
      </c>
      <c r="D307" s="196"/>
      <c r="E307" s="224"/>
      <c r="F307" s="220"/>
      <c r="G307" s="199">
        <f t="shared" si="87"/>
        <v>0</v>
      </c>
      <c r="H307" s="21">
        <f t="shared" si="88"/>
        <v>0</v>
      </c>
      <c r="I307" s="204"/>
      <c r="J307" s="212"/>
      <c r="K307" t="e">
        <f t="shared" si="100"/>
        <v>#DIV/0!</v>
      </c>
      <c r="L307" s="45"/>
      <c r="M307" s="71"/>
      <c r="N307" s="199">
        <f t="shared" si="92"/>
        <v>0</v>
      </c>
      <c r="O307" s="21">
        <f t="shared" si="93"/>
        <v>0</v>
      </c>
      <c r="P307" s="200"/>
      <c r="Q307" s="68"/>
      <c r="R307" t="e">
        <f t="shared" si="94"/>
        <v>#DIV/0!</v>
      </c>
      <c r="T307" t="e">
        <f t="shared" si="95"/>
        <v>#DIV/0!</v>
      </c>
      <c r="U307" s="202" t="e">
        <f t="shared" si="96"/>
        <v>#DIV/0!</v>
      </c>
      <c r="V307" s="202" t="e">
        <f t="shared" si="97"/>
        <v>#DIV/0!</v>
      </c>
      <c r="W307" s="202" t="e">
        <f t="shared" si="98"/>
        <v>#DIV/0!</v>
      </c>
      <c r="X307" s="202" t="e">
        <f t="shared" si="99"/>
        <v>#DIV/0!</v>
      </c>
    </row>
    <row r="308" spans="1:24" ht="15.75">
      <c r="A308" s="196" t="e">
        <f t="shared" si="89"/>
        <v>#DIV/0!</v>
      </c>
      <c r="B308" s="196" t="e">
        <f t="shared" si="90"/>
        <v>#DIV/0!</v>
      </c>
      <c r="C308" s="196" t="e">
        <f t="shared" si="91"/>
        <v>#DIV/0!</v>
      </c>
      <c r="D308" s="196"/>
      <c r="E308" s="224"/>
      <c r="F308" s="220"/>
      <c r="G308" s="199">
        <f t="shared" si="87"/>
        <v>0</v>
      </c>
      <c r="H308" s="21">
        <f t="shared" si="88"/>
        <v>0</v>
      </c>
      <c r="I308" s="204"/>
      <c r="J308" s="212"/>
      <c r="K308" t="e">
        <f t="shared" si="100"/>
        <v>#DIV/0!</v>
      </c>
      <c r="L308" s="45"/>
      <c r="M308" s="71"/>
      <c r="N308" s="199">
        <f t="shared" si="92"/>
        <v>0</v>
      </c>
      <c r="O308" s="21">
        <f t="shared" si="93"/>
        <v>0</v>
      </c>
      <c r="P308" s="200"/>
      <c r="Q308" s="68"/>
      <c r="R308" t="e">
        <f t="shared" si="94"/>
        <v>#DIV/0!</v>
      </c>
      <c r="T308" t="e">
        <f t="shared" si="95"/>
        <v>#DIV/0!</v>
      </c>
      <c r="U308" s="202" t="e">
        <f t="shared" si="96"/>
        <v>#DIV/0!</v>
      </c>
      <c r="V308" s="202" t="e">
        <f t="shared" si="97"/>
        <v>#DIV/0!</v>
      </c>
      <c r="W308" s="202" t="e">
        <f t="shared" si="98"/>
        <v>#DIV/0!</v>
      </c>
      <c r="X308" s="202" t="e">
        <f t="shared" si="99"/>
        <v>#DIV/0!</v>
      </c>
    </row>
    <row r="309" spans="1:24" ht="15.75">
      <c r="A309" s="196" t="e">
        <f t="shared" si="89"/>
        <v>#DIV/0!</v>
      </c>
      <c r="B309" s="196" t="e">
        <f t="shared" si="90"/>
        <v>#DIV/0!</v>
      </c>
      <c r="C309" s="196" t="e">
        <f t="shared" si="91"/>
        <v>#DIV/0!</v>
      </c>
      <c r="D309" s="196"/>
      <c r="E309" s="224"/>
      <c r="F309" s="220"/>
      <c r="G309" s="199">
        <f t="shared" si="87"/>
        <v>0</v>
      </c>
      <c r="H309" s="21">
        <f t="shared" si="88"/>
        <v>0</v>
      </c>
      <c r="I309" s="204"/>
      <c r="J309" s="212"/>
      <c r="K309" t="e">
        <f t="shared" si="100"/>
        <v>#DIV/0!</v>
      </c>
      <c r="L309" s="45"/>
      <c r="M309" s="71"/>
      <c r="N309" s="199">
        <f t="shared" si="92"/>
        <v>0</v>
      </c>
      <c r="O309" s="21">
        <f t="shared" si="93"/>
        <v>0</v>
      </c>
      <c r="P309" s="200"/>
      <c r="Q309" s="68"/>
      <c r="R309" t="e">
        <f t="shared" si="94"/>
        <v>#DIV/0!</v>
      </c>
      <c r="T309" t="e">
        <f t="shared" si="95"/>
        <v>#DIV/0!</v>
      </c>
      <c r="U309" s="202" t="e">
        <f t="shared" si="96"/>
        <v>#DIV/0!</v>
      </c>
      <c r="V309" s="202" t="e">
        <f t="shared" si="97"/>
        <v>#DIV/0!</v>
      </c>
      <c r="W309" s="202" t="e">
        <f t="shared" si="98"/>
        <v>#DIV/0!</v>
      </c>
      <c r="X309" s="202" t="e">
        <f t="shared" si="99"/>
        <v>#DIV/0!</v>
      </c>
    </row>
    <row r="310" spans="1:24" ht="15.75">
      <c r="A310" s="196" t="e">
        <f t="shared" si="89"/>
        <v>#DIV/0!</v>
      </c>
      <c r="B310" s="196" t="e">
        <f t="shared" si="90"/>
        <v>#DIV/0!</v>
      </c>
      <c r="C310" s="196" t="e">
        <f t="shared" si="91"/>
        <v>#DIV/0!</v>
      </c>
      <c r="D310" s="196"/>
      <c r="E310" s="224"/>
      <c r="F310" s="220"/>
      <c r="G310" s="199">
        <f t="shared" si="87"/>
        <v>0</v>
      </c>
      <c r="H310" s="21">
        <f t="shared" si="88"/>
        <v>0</v>
      </c>
      <c r="I310" s="204"/>
      <c r="J310" s="212"/>
      <c r="K310" t="e">
        <f t="shared" si="100"/>
        <v>#DIV/0!</v>
      </c>
      <c r="L310" s="45"/>
      <c r="M310" s="71"/>
      <c r="N310" s="199">
        <f t="shared" si="92"/>
        <v>0</v>
      </c>
      <c r="O310" s="21">
        <f t="shared" si="93"/>
        <v>0</v>
      </c>
      <c r="P310" s="200"/>
      <c r="Q310" s="68"/>
      <c r="R310" t="e">
        <f t="shared" si="94"/>
        <v>#DIV/0!</v>
      </c>
      <c r="T310" t="e">
        <f t="shared" si="95"/>
        <v>#DIV/0!</v>
      </c>
      <c r="U310" s="202" t="e">
        <f t="shared" si="96"/>
        <v>#DIV/0!</v>
      </c>
      <c r="V310" s="202" t="e">
        <f t="shared" si="97"/>
        <v>#DIV/0!</v>
      </c>
      <c r="W310" s="202" t="e">
        <f t="shared" si="98"/>
        <v>#DIV/0!</v>
      </c>
      <c r="X310" s="202" t="e">
        <f t="shared" si="99"/>
        <v>#DIV/0!</v>
      </c>
    </row>
    <row r="311" spans="1:24" ht="15.75">
      <c r="A311" s="196" t="e">
        <f t="shared" si="89"/>
        <v>#DIV/0!</v>
      </c>
      <c r="B311" s="196" t="e">
        <f t="shared" si="90"/>
        <v>#DIV/0!</v>
      </c>
      <c r="C311" s="196" t="e">
        <f t="shared" si="91"/>
        <v>#DIV/0!</v>
      </c>
      <c r="D311" s="196"/>
      <c r="E311" s="224"/>
      <c r="F311" s="220"/>
      <c r="G311" s="199">
        <f t="shared" si="87"/>
        <v>0</v>
      </c>
      <c r="H311" s="21">
        <f t="shared" si="88"/>
        <v>0</v>
      </c>
      <c r="I311" s="204"/>
      <c r="J311" s="212"/>
      <c r="K311" t="e">
        <f t="shared" si="100"/>
        <v>#DIV/0!</v>
      </c>
      <c r="L311" s="45"/>
      <c r="M311" s="71"/>
      <c r="N311" s="199">
        <f t="shared" si="92"/>
        <v>0</v>
      </c>
      <c r="O311" s="21">
        <f t="shared" si="93"/>
        <v>0</v>
      </c>
      <c r="P311" s="200"/>
      <c r="Q311" s="68"/>
      <c r="R311" t="e">
        <f t="shared" si="94"/>
        <v>#DIV/0!</v>
      </c>
      <c r="T311" t="e">
        <f t="shared" si="95"/>
        <v>#DIV/0!</v>
      </c>
      <c r="U311" s="202" t="e">
        <f t="shared" si="96"/>
        <v>#DIV/0!</v>
      </c>
      <c r="V311" s="202" t="e">
        <f t="shared" si="97"/>
        <v>#DIV/0!</v>
      </c>
      <c r="W311" s="202" t="e">
        <f t="shared" si="98"/>
        <v>#DIV/0!</v>
      </c>
      <c r="X311" s="202" t="e">
        <f t="shared" si="99"/>
        <v>#DIV/0!</v>
      </c>
    </row>
    <row r="312" spans="1:24" ht="15.75">
      <c r="A312" s="196" t="e">
        <f t="shared" si="89"/>
        <v>#DIV/0!</v>
      </c>
      <c r="B312" s="196" t="e">
        <f t="shared" si="90"/>
        <v>#DIV/0!</v>
      </c>
      <c r="C312" s="196" t="e">
        <f t="shared" si="91"/>
        <v>#DIV/0!</v>
      </c>
      <c r="D312" s="196"/>
      <c r="E312" s="224"/>
      <c r="F312" s="220"/>
      <c r="G312" s="199">
        <f t="shared" si="87"/>
        <v>0</v>
      </c>
      <c r="H312" s="21">
        <f t="shared" si="88"/>
        <v>0</v>
      </c>
      <c r="I312" s="204"/>
      <c r="J312" s="212"/>
      <c r="K312" t="e">
        <f t="shared" si="100"/>
        <v>#DIV/0!</v>
      </c>
      <c r="L312" s="45"/>
      <c r="M312" s="71"/>
      <c r="N312" s="199">
        <f t="shared" si="92"/>
        <v>0</v>
      </c>
      <c r="O312" s="21">
        <f t="shared" si="93"/>
        <v>0</v>
      </c>
      <c r="P312" s="200"/>
      <c r="Q312" s="68"/>
      <c r="R312" t="e">
        <f t="shared" si="94"/>
        <v>#DIV/0!</v>
      </c>
      <c r="T312" t="e">
        <f t="shared" si="95"/>
        <v>#DIV/0!</v>
      </c>
      <c r="U312" s="202" t="e">
        <f t="shared" si="96"/>
        <v>#DIV/0!</v>
      </c>
      <c r="V312" s="202" t="e">
        <f t="shared" si="97"/>
        <v>#DIV/0!</v>
      </c>
      <c r="W312" s="202" t="e">
        <f t="shared" si="98"/>
        <v>#DIV/0!</v>
      </c>
      <c r="X312" s="202" t="e">
        <f t="shared" si="99"/>
        <v>#DIV/0!</v>
      </c>
    </row>
    <row r="313" spans="1:24" ht="15.75">
      <c r="A313" s="196" t="e">
        <f t="shared" si="89"/>
        <v>#DIV/0!</v>
      </c>
      <c r="B313" s="196" t="e">
        <f t="shared" si="90"/>
        <v>#DIV/0!</v>
      </c>
      <c r="C313" s="196" t="e">
        <f t="shared" si="91"/>
        <v>#DIV/0!</v>
      </c>
      <c r="D313" s="196"/>
      <c r="E313" s="224"/>
      <c r="F313" s="220"/>
      <c r="G313" s="199">
        <f t="shared" si="87"/>
        <v>0</v>
      </c>
      <c r="H313" s="21">
        <f t="shared" si="88"/>
        <v>0</v>
      </c>
      <c r="I313" s="204"/>
      <c r="J313" s="212"/>
      <c r="K313" t="e">
        <f t="shared" si="100"/>
        <v>#DIV/0!</v>
      </c>
      <c r="L313" s="45"/>
      <c r="M313" s="71"/>
      <c r="N313" s="199">
        <f t="shared" si="92"/>
        <v>0</v>
      </c>
      <c r="O313" s="21">
        <f t="shared" si="93"/>
        <v>0</v>
      </c>
      <c r="P313" s="200"/>
      <c r="Q313" s="68"/>
      <c r="R313" t="e">
        <f t="shared" si="94"/>
        <v>#DIV/0!</v>
      </c>
      <c r="T313" t="e">
        <f t="shared" si="95"/>
        <v>#DIV/0!</v>
      </c>
      <c r="U313" s="202" t="e">
        <f t="shared" si="96"/>
        <v>#DIV/0!</v>
      </c>
      <c r="V313" s="202" t="e">
        <f t="shared" si="97"/>
        <v>#DIV/0!</v>
      </c>
      <c r="W313" s="202" t="e">
        <f t="shared" si="98"/>
        <v>#DIV/0!</v>
      </c>
      <c r="X313" s="202" t="e">
        <f t="shared" si="99"/>
        <v>#DIV/0!</v>
      </c>
    </row>
    <row r="314" spans="1:24" ht="15.75">
      <c r="A314" s="196" t="e">
        <f t="shared" si="89"/>
        <v>#DIV/0!</v>
      </c>
      <c r="B314" s="196" t="e">
        <f t="shared" si="90"/>
        <v>#DIV/0!</v>
      </c>
      <c r="C314" s="196" t="e">
        <f t="shared" si="91"/>
        <v>#DIV/0!</v>
      </c>
      <c r="D314" s="196"/>
      <c r="E314" s="224"/>
      <c r="F314" s="220"/>
      <c r="G314" s="199">
        <f t="shared" si="87"/>
        <v>0</v>
      </c>
      <c r="H314" s="21">
        <f t="shared" si="88"/>
        <v>0</v>
      </c>
      <c r="I314" s="204"/>
      <c r="J314" s="212"/>
      <c r="K314" t="e">
        <f t="shared" si="100"/>
        <v>#DIV/0!</v>
      </c>
      <c r="L314" s="45"/>
      <c r="M314" s="71"/>
      <c r="N314" s="199">
        <f t="shared" si="92"/>
        <v>0</v>
      </c>
      <c r="O314" s="21">
        <f t="shared" si="93"/>
        <v>0</v>
      </c>
      <c r="P314" s="200"/>
      <c r="Q314" s="68"/>
      <c r="R314" t="e">
        <f t="shared" si="94"/>
        <v>#DIV/0!</v>
      </c>
      <c r="T314" t="e">
        <f t="shared" si="95"/>
        <v>#DIV/0!</v>
      </c>
      <c r="U314" s="202" t="e">
        <f t="shared" si="96"/>
        <v>#DIV/0!</v>
      </c>
      <c r="V314" s="202" t="e">
        <f t="shared" si="97"/>
        <v>#DIV/0!</v>
      </c>
      <c r="W314" s="202" t="e">
        <f t="shared" si="98"/>
        <v>#DIV/0!</v>
      </c>
      <c r="X314" s="202" t="e">
        <f t="shared" si="99"/>
        <v>#DIV/0!</v>
      </c>
    </row>
    <row r="315" spans="1:24" ht="15.75">
      <c r="A315" s="196" t="e">
        <f t="shared" si="89"/>
        <v>#DIV/0!</v>
      </c>
      <c r="B315" s="196" t="e">
        <f t="shared" si="90"/>
        <v>#DIV/0!</v>
      </c>
      <c r="C315" s="196" t="e">
        <f t="shared" si="91"/>
        <v>#DIV/0!</v>
      </c>
      <c r="D315" s="196"/>
      <c r="E315" s="224"/>
      <c r="F315" s="220"/>
      <c r="G315" s="199">
        <f t="shared" si="87"/>
        <v>0</v>
      </c>
      <c r="H315" s="21">
        <f t="shared" si="88"/>
        <v>0</v>
      </c>
      <c r="I315" s="204"/>
      <c r="J315" s="212"/>
      <c r="K315" t="e">
        <f t="shared" si="100"/>
        <v>#DIV/0!</v>
      </c>
      <c r="L315" s="45"/>
      <c r="M315" s="71"/>
      <c r="N315" s="199">
        <f t="shared" si="92"/>
        <v>0</v>
      </c>
      <c r="O315" s="21">
        <f t="shared" si="93"/>
        <v>0</v>
      </c>
      <c r="P315" s="200"/>
      <c r="Q315" s="68"/>
      <c r="R315" t="e">
        <f t="shared" si="94"/>
        <v>#DIV/0!</v>
      </c>
      <c r="T315" t="e">
        <f t="shared" si="95"/>
        <v>#DIV/0!</v>
      </c>
      <c r="U315" s="202" t="e">
        <f t="shared" si="96"/>
        <v>#DIV/0!</v>
      </c>
      <c r="V315" s="202" t="e">
        <f t="shared" si="97"/>
        <v>#DIV/0!</v>
      </c>
      <c r="W315" s="202" t="e">
        <f t="shared" si="98"/>
        <v>#DIV/0!</v>
      </c>
      <c r="X315" s="202" t="e">
        <f t="shared" si="99"/>
        <v>#DIV/0!</v>
      </c>
    </row>
    <row r="316" spans="1:24" ht="15.75">
      <c r="A316" s="196" t="e">
        <f t="shared" si="89"/>
        <v>#DIV/0!</v>
      </c>
      <c r="B316" s="196" t="e">
        <f t="shared" si="90"/>
        <v>#DIV/0!</v>
      </c>
      <c r="C316" s="196" t="e">
        <f t="shared" si="91"/>
        <v>#DIV/0!</v>
      </c>
      <c r="D316" s="196"/>
      <c r="E316" s="224"/>
      <c r="F316" s="220"/>
      <c r="G316" s="199">
        <f t="shared" si="87"/>
        <v>0</v>
      </c>
      <c r="H316" s="21">
        <f t="shared" si="88"/>
        <v>0</v>
      </c>
      <c r="I316" s="204"/>
      <c r="J316" s="212"/>
      <c r="K316" t="e">
        <f t="shared" si="100"/>
        <v>#DIV/0!</v>
      </c>
      <c r="L316" s="45"/>
      <c r="M316" s="71"/>
      <c r="N316" s="199">
        <f t="shared" si="92"/>
        <v>0</v>
      </c>
      <c r="O316" s="21">
        <f t="shared" si="93"/>
        <v>0</v>
      </c>
      <c r="P316" s="200"/>
      <c r="Q316" s="68"/>
      <c r="R316" t="e">
        <f t="shared" si="94"/>
        <v>#DIV/0!</v>
      </c>
      <c r="T316" t="e">
        <f t="shared" si="95"/>
        <v>#DIV/0!</v>
      </c>
      <c r="U316" s="202" t="e">
        <f t="shared" si="96"/>
        <v>#DIV/0!</v>
      </c>
      <c r="V316" s="202" t="e">
        <f t="shared" si="97"/>
        <v>#DIV/0!</v>
      </c>
      <c r="W316" s="202" t="e">
        <f t="shared" si="98"/>
        <v>#DIV/0!</v>
      </c>
      <c r="X316" s="202" t="e">
        <f t="shared" si="99"/>
        <v>#DIV/0!</v>
      </c>
    </row>
    <row r="317" spans="1:24" ht="15.75">
      <c r="A317" s="196" t="e">
        <f t="shared" si="89"/>
        <v>#DIV/0!</v>
      </c>
      <c r="B317" s="196" t="e">
        <f t="shared" si="90"/>
        <v>#DIV/0!</v>
      </c>
      <c r="C317" s="196" t="e">
        <f t="shared" si="91"/>
        <v>#DIV/0!</v>
      </c>
      <c r="D317" s="196"/>
      <c r="E317" s="224"/>
      <c r="F317" s="220"/>
      <c r="G317" s="199">
        <f aca="true" t="shared" si="101" ref="G317:G335">F317/100</f>
        <v>0</v>
      </c>
      <c r="H317" s="21">
        <f aca="true" t="shared" si="102" ref="H317:H335">SQRT((1-G317)*(G317))</f>
        <v>0</v>
      </c>
      <c r="I317" s="204"/>
      <c r="J317" s="212"/>
      <c r="K317" t="e">
        <f t="shared" si="100"/>
        <v>#DIV/0!</v>
      </c>
      <c r="L317" s="45"/>
      <c r="M317" s="71"/>
      <c r="N317" s="199">
        <f t="shared" si="92"/>
        <v>0</v>
      </c>
      <c r="O317" s="21">
        <f t="shared" si="93"/>
        <v>0</v>
      </c>
      <c r="P317" s="200"/>
      <c r="Q317" s="68"/>
      <c r="R317" t="e">
        <f t="shared" si="94"/>
        <v>#DIV/0!</v>
      </c>
      <c r="T317" t="e">
        <f t="shared" si="95"/>
        <v>#DIV/0!</v>
      </c>
      <c r="U317" s="202" t="e">
        <f t="shared" si="96"/>
        <v>#DIV/0!</v>
      </c>
      <c r="V317" s="202" t="e">
        <f t="shared" si="97"/>
        <v>#DIV/0!</v>
      </c>
      <c r="W317" s="202" t="e">
        <f t="shared" si="98"/>
        <v>#DIV/0!</v>
      </c>
      <c r="X317" s="202" t="e">
        <f t="shared" si="99"/>
        <v>#DIV/0!</v>
      </c>
    </row>
    <row r="318" spans="1:24" ht="15.75">
      <c r="A318" s="196" t="e">
        <f t="shared" si="89"/>
        <v>#DIV/0!</v>
      </c>
      <c r="B318" s="196" t="e">
        <f t="shared" si="90"/>
        <v>#DIV/0!</v>
      </c>
      <c r="C318" s="196" t="e">
        <f t="shared" si="91"/>
        <v>#DIV/0!</v>
      </c>
      <c r="D318" s="196"/>
      <c r="E318" s="224"/>
      <c r="F318" s="220"/>
      <c r="G318" s="199">
        <f t="shared" si="101"/>
        <v>0</v>
      </c>
      <c r="H318" s="21">
        <f t="shared" si="102"/>
        <v>0</v>
      </c>
      <c r="I318" s="204"/>
      <c r="J318" s="212"/>
      <c r="K318" t="e">
        <f t="shared" si="100"/>
        <v>#DIV/0!</v>
      </c>
      <c r="L318" s="45"/>
      <c r="M318" s="71"/>
      <c r="N318" s="199">
        <f t="shared" si="92"/>
        <v>0</v>
      </c>
      <c r="O318" s="21">
        <f t="shared" si="93"/>
        <v>0</v>
      </c>
      <c r="P318" s="200"/>
      <c r="Q318" s="68"/>
      <c r="R318" t="e">
        <f t="shared" si="94"/>
        <v>#DIV/0!</v>
      </c>
      <c r="T318" t="e">
        <f t="shared" si="95"/>
        <v>#DIV/0!</v>
      </c>
      <c r="U318" s="202" t="e">
        <f t="shared" si="96"/>
        <v>#DIV/0!</v>
      </c>
      <c r="V318" s="202" t="e">
        <f t="shared" si="97"/>
        <v>#DIV/0!</v>
      </c>
      <c r="W318" s="202" t="e">
        <f t="shared" si="98"/>
        <v>#DIV/0!</v>
      </c>
      <c r="X318" s="202" t="e">
        <f t="shared" si="99"/>
        <v>#DIV/0!</v>
      </c>
    </row>
    <row r="319" spans="1:24" ht="15.75">
      <c r="A319" s="196" t="e">
        <f t="shared" si="89"/>
        <v>#DIV/0!</v>
      </c>
      <c r="B319" s="196" t="e">
        <f t="shared" si="90"/>
        <v>#DIV/0!</v>
      </c>
      <c r="C319" s="196" t="e">
        <f t="shared" si="91"/>
        <v>#DIV/0!</v>
      </c>
      <c r="D319" s="196"/>
      <c r="E319" s="224"/>
      <c r="F319" s="220"/>
      <c r="G319" s="199">
        <f t="shared" si="101"/>
        <v>0</v>
      </c>
      <c r="H319" s="21">
        <f t="shared" si="102"/>
        <v>0</v>
      </c>
      <c r="I319" s="204"/>
      <c r="J319" s="212"/>
      <c r="K319" t="e">
        <f t="shared" si="100"/>
        <v>#DIV/0!</v>
      </c>
      <c r="L319" s="45"/>
      <c r="M319" s="71"/>
      <c r="N319" s="199">
        <f t="shared" si="92"/>
        <v>0</v>
      </c>
      <c r="O319" s="21">
        <f t="shared" si="93"/>
        <v>0</v>
      </c>
      <c r="P319" s="200"/>
      <c r="Q319" s="68"/>
      <c r="R319" t="e">
        <f t="shared" si="94"/>
        <v>#DIV/0!</v>
      </c>
      <c r="T319" t="e">
        <f t="shared" si="95"/>
        <v>#DIV/0!</v>
      </c>
      <c r="U319" s="202" t="e">
        <f t="shared" si="96"/>
        <v>#DIV/0!</v>
      </c>
      <c r="V319" s="202" t="e">
        <f t="shared" si="97"/>
        <v>#DIV/0!</v>
      </c>
      <c r="W319" s="202" t="e">
        <f t="shared" si="98"/>
        <v>#DIV/0!</v>
      </c>
      <c r="X319" s="202" t="e">
        <f t="shared" si="99"/>
        <v>#DIV/0!</v>
      </c>
    </row>
    <row r="320" spans="1:24" ht="15.75">
      <c r="A320" s="196" t="e">
        <f t="shared" si="89"/>
        <v>#DIV/0!</v>
      </c>
      <c r="B320" s="196" t="e">
        <f t="shared" si="90"/>
        <v>#DIV/0!</v>
      </c>
      <c r="C320" s="196" t="e">
        <f t="shared" si="91"/>
        <v>#DIV/0!</v>
      </c>
      <c r="D320" s="196"/>
      <c r="E320" s="224"/>
      <c r="F320" s="220"/>
      <c r="G320" s="199">
        <f t="shared" si="101"/>
        <v>0</v>
      </c>
      <c r="H320" s="21">
        <f t="shared" si="102"/>
        <v>0</v>
      </c>
      <c r="I320" s="204"/>
      <c r="J320" s="212"/>
      <c r="K320" t="e">
        <f t="shared" si="100"/>
        <v>#DIV/0!</v>
      </c>
      <c r="L320" s="45"/>
      <c r="M320" s="71"/>
      <c r="N320" s="199">
        <f t="shared" si="92"/>
        <v>0</v>
      </c>
      <c r="O320" s="21">
        <f t="shared" si="93"/>
        <v>0</v>
      </c>
      <c r="P320" s="200"/>
      <c r="Q320" s="68"/>
      <c r="R320" t="e">
        <f t="shared" si="94"/>
        <v>#DIV/0!</v>
      </c>
      <c r="T320" t="e">
        <f t="shared" si="95"/>
        <v>#DIV/0!</v>
      </c>
      <c r="U320" s="202" t="e">
        <f t="shared" si="96"/>
        <v>#DIV/0!</v>
      </c>
      <c r="V320" s="202" t="e">
        <f t="shared" si="97"/>
        <v>#DIV/0!</v>
      </c>
      <c r="W320" s="202" t="e">
        <f t="shared" si="98"/>
        <v>#DIV/0!</v>
      </c>
      <c r="X320" s="202" t="e">
        <f t="shared" si="99"/>
        <v>#DIV/0!</v>
      </c>
    </row>
    <row r="321" spans="1:24" ht="15.75">
      <c r="A321" s="196" t="e">
        <f t="shared" si="89"/>
        <v>#DIV/0!</v>
      </c>
      <c r="B321" s="196" t="e">
        <f t="shared" si="90"/>
        <v>#DIV/0!</v>
      </c>
      <c r="C321" s="196" t="e">
        <f t="shared" si="91"/>
        <v>#DIV/0!</v>
      </c>
      <c r="D321" s="196"/>
      <c r="E321" s="224"/>
      <c r="F321" s="220"/>
      <c r="G321" s="199">
        <f t="shared" si="101"/>
        <v>0</v>
      </c>
      <c r="H321" s="21">
        <f t="shared" si="102"/>
        <v>0</v>
      </c>
      <c r="I321" s="204"/>
      <c r="J321" s="212"/>
      <c r="K321" t="e">
        <f t="shared" si="100"/>
        <v>#DIV/0!</v>
      </c>
      <c r="L321" s="45"/>
      <c r="M321" s="71"/>
      <c r="N321" s="199">
        <f t="shared" si="92"/>
        <v>0</v>
      </c>
      <c r="O321" s="21">
        <f t="shared" si="93"/>
        <v>0</v>
      </c>
      <c r="P321" s="200"/>
      <c r="Q321" s="68"/>
      <c r="R321" t="e">
        <f t="shared" si="94"/>
        <v>#DIV/0!</v>
      </c>
      <c r="T321" t="e">
        <f t="shared" si="95"/>
        <v>#DIV/0!</v>
      </c>
      <c r="U321" s="202" t="e">
        <f t="shared" si="96"/>
        <v>#DIV/0!</v>
      </c>
      <c r="V321" s="202" t="e">
        <f t="shared" si="97"/>
        <v>#DIV/0!</v>
      </c>
      <c r="W321" s="202" t="e">
        <f t="shared" si="98"/>
        <v>#DIV/0!</v>
      </c>
      <c r="X321" s="202" t="e">
        <f t="shared" si="99"/>
        <v>#DIV/0!</v>
      </c>
    </row>
    <row r="322" spans="1:24" ht="15.75">
      <c r="A322" s="196" t="e">
        <f t="shared" si="89"/>
        <v>#DIV/0!</v>
      </c>
      <c r="B322" s="196" t="e">
        <f t="shared" si="90"/>
        <v>#DIV/0!</v>
      </c>
      <c r="C322" s="196" t="e">
        <f t="shared" si="91"/>
        <v>#DIV/0!</v>
      </c>
      <c r="D322" s="196"/>
      <c r="E322" s="224"/>
      <c r="F322" s="220"/>
      <c r="G322" s="199">
        <f t="shared" si="101"/>
        <v>0</v>
      </c>
      <c r="H322" s="21">
        <f t="shared" si="102"/>
        <v>0</v>
      </c>
      <c r="I322" s="204"/>
      <c r="J322" s="212"/>
      <c r="K322" t="e">
        <f t="shared" si="100"/>
        <v>#DIV/0!</v>
      </c>
      <c r="L322" s="45"/>
      <c r="M322" s="71"/>
      <c r="N322" s="199">
        <f t="shared" si="92"/>
        <v>0</v>
      </c>
      <c r="O322" s="21">
        <f t="shared" si="93"/>
        <v>0</v>
      </c>
      <c r="P322" s="200"/>
      <c r="Q322" s="68"/>
      <c r="R322" t="e">
        <f t="shared" si="94"/>
        <v>#DIV/0!</v>
      </c>
      <c r="T322" t="e">
        <f t="shared" si="95"/>
        <v>#DIV/0!</v>
      </c>
      <c r="U322" s="202" t="e">
        <f t="shared" si="96"/>
        <v>#DIV/0!</v>
      </c>
      <c r="V322" s="202" t="e">
        <f t="shared" si="97"/>
        <v>#DIV/0!</v>
      </c>
      <c r="W322" s="202" t="e">
        <f t="shared" si="98"/>
        <v>#DIV/0!</v>
      </c>
      <c r="X322" s="202" t="e">
        <f t="shared" si="99"/>
        <v>#DIV/0!</v>
      </c>
    </row>
    <row r="323" spans="1:24" ht="15.75">
      <c r="A323" s="196" t="e">
        <f t="shared" si="89"/>
        <v>#DIV/0!</v>
      </c>
      <c r="B323" s="196" t="e">
        <f t="shared" si="90"/>
        <v>#DIV/0!</v>
      </c>
      <c r="C323" s="196" t="e">
        <f t="shared" si="91"/>
        <v>#DIV/0!</v>
      </c>
      <c r="D323" s="196"/>
      <c r="E323" s="224"/>
      <c r="F323" s="220"/>
      <c r="G323" s="199">
        <f t="shared" si="101"/>
        <v>0</v>
      </c>
      <c r="H323" s="21">
        <f t="shared" si="102"/>
        <v>0</v>
      </c>
      <c r="I323" s="204"/>
      <c r="J323" s="212"/>
      <c r="K323" t="e">
        <f t="shared" si="100"/>
        <v>#DIV/0!</v>
      </c>
      <c r="L323" s="45"/>
      <c r="M323" s="71"/>
      <c r="N323" s="199">
        <f t="shared" si="92"/>
        <v>0</v>
      </c>
      <c r="O323" s="21">
        <f t="shared" si="93"/>
        <v>0</v>
      </c>
      <c r="P323" s="200"/>
      <c r="Q323" s="68"/>
      <c r="R323" t="e">
        <f t="shared" si="94"/>
        <v>#DIV/0!</v>
      </c>
      <c r="T323" t="e">
        <f t="shared" si="95"/>
        <v>#DIV/0!</v>
      </c>
      <c r="U323" s="202" t="e">
        <f t="shared" si="96"/>
        <v>#DIV/0!</v>
      </c>
      <c r="V323" s="202" t="e">
        <f t="shared" si="97"/>
        <v>#DIV/0!</v>
      </c>
      <c r="W323" s="202" t="e">
        <f t="shared" si="98"/>
        <v>#DIV/0!</v>
      </c>
      <c r="X323" s="202" t="e">
        <f t="shared" si="99"/>
        <v>#DIV/0!</v>
      </c>
    </row>
    <row r="324" spans="1:24" ht="15.75">
      <c r="A324" s="196" t="e">
        <f t="shared" si="89"/>
        <v>#DIV/0!</v>
      </c>
      <c r="B324" s="196" t="e">
        <f t="shared" si="90"/>
        <v>#DIV/0!</v>
      </c>
      <c r="C324" s="196" t="e">
        <f t="shared" si="91"/>
        <v>#DIV/0!</v>
      </c>
      <c r="D324" s="196"/>
      <c r="E324" s="224"/>
      <c r="F324" s="220"/>
      <c r="G324" s="199">
        <f t="shared" si="101"/>
        <v>0</v>
      </c>
      <c r="H324" s="21">
        <f t="shared" si="102"/>
        <v>0</v>
      </c>
      <c r="I324" s="204"/>
      <c r="J324" s="212"/>
      <c r="K324" t="e">
        <f t="shared" si="100"/>
        <v>#DIV/0!</v>
      </c>
      <c r="L324" s="45"/>
      <c r="M324" s="71"/>
      <c r="N324" s="199">
        <f t="shared" si="92"/>
        <v>0</v>
      </c>
      <c r="O324" s="21">
        <f t="shared" si="93"/>
        <v>0</v>
      </c>
      <c r="P324" s="200"/>
      <c r="Q324" s="68"/>
      <c r="R324" t="e">
        <f t="shared" si="94"/>
        <v>#DIV/0!</v>
      </c>
      <c r="T324" t="e">
        <f t="shared" si="95"/>
        <v>#DIV/0!</v>
      </c>
      <c r="U324" s="202" t="e">
        <f t="shared" si="96"/>
        <v>#DIV/0!</v>
      </c>
      <c r="V324" s="202" t="e">
        <f t="shared" si="97"/>
        <v>#DIV/0!</v>
      </c>
      <c r="W324" s="202" t="e">
        <f t="shared" si="98"/>
        <v>#DIV/0!</v>
      </c>
      <c r="X324" s="202" t="e">
        <f t="shared" si="99"/>
        <v>#DIV/0!</v>
      </c>
    </row>
    <row r="325" spans="1:24" ht="15.75">
      <c r="A325" s="196" t="e">
        <f t="shared" si="89"/>
        <v>#DIV/0!</v>
      </c>
      <c r="B325" s="196" t="e">
        <f t="shared" si="90"/>
        <v>#DIV/0!</v>
      </c>
      <c r="C325" s="196" t="e">
        <f t="shared" si="91"/>
        <v>#DIV/0!</v>
      </c>
      <c r="D325" s="196"/>
      <c r="E325" s="224"/>
      <c r="F325" s="220"/>
      <c r="G325" s="199">
        <f t="shared" si="101"/>
        <v>0</v>
      </c>
      <c r="H325" s="21">
        <f t="shared" si="102"/>
        <v>0</v>
      </c>
      <c r="I325" s="204"/>
      <c r="J325" s="212"/>
      <c r="K325" t="e">
        <f t="shared" si="100"/>
        <v>#DIV/0!</v>
      </c>
      <c r="L325" s="45"/>
      <c r="M325" s="71"/>
      <c r="N325" s="199">
        <f t="shared" si="92"/>
        <v>0</v>
      </c>
      <c r="O325" s="21">
        <f t="shared" si="93"/>
        <v>0</v>
      </c>
      <c r="P325" s="200"/>
      <c r="Q325" s="68"/>
      <c r="R325" t="e">
        <f t="shared" si="94"/>
        <v>#DIV/0!</v>
      </c>
      <c r="T325" t="e">
        <f t="shared" si="95"/>
        <v>#DIV/0!</v>
      </c>
      <c r="U325" s="202" t="e">
        <f t="shared" si="96"/>
        <v>#DIV/0!</v>
      </c>
      <c r="V325" s="202" t="e">
        <f t="shared" si="97"/>
        <v>#DIV/0!</v>
      </c>
      <c r="W325" s="202" t="e">
        <f t="shared" si="98"/>
        <v>#DIV/0!</v>
      </c>
      <c r="X325" s="202" t="e">
        <f t="shared" si="99"/>
        <v>#DIV/0!</v>
      </c>
    </row>
    <row r="326" spans="1:24" ht="15.75">
      <c r="A326" s="196" t="e">
        <f t="shared" si="89"/>
        <v>#DIV/0!</v>
      </c>
      <c r="B326" s="196" t="e">
        <f t="shared" si="90"/>
        <v>#DIV/0!</v>
      </c>
      <c r="C326" s="196" t="e">
        <f t="shared" si="91"/>
        <v>#DIV/0!</v>
      </c>
      <c r="D326" s="196"/>
      <c r="E326" s="224"/>
      <c r="F326" s="220"/>
      <c r="G326" s="199">
        <f t="shared" si="101"/>
        <v>0</v>
      </c>
      <c r="H326" s="21">
        <f t="shared" si="102"/>
        <v>0</v>
      </c>
      <c r="I326" s="204"/>
      <c r="J326" s="212"/>
      <c r="K326" t="e">
        <f t="shared" si="100"/>
        <v>#DIV/0!</v>
      </c>
      <c r="L326" s="45"/>
      <c r="M326" s="71"/>
      <c r="N326" s="199">
        <f t="shared" si="92"/>
        <v>0</v>
      </c>
      <c r="O326" s="21">
        <f t="shared" si="93"/>
        <v>0</v>
      </c>
      <c r="P326" s="200"/>
      <c r="Q326" s="68"/>
      <c r="R326" t="e">
        <f t="shared" si="94"/>
        <v>#DIV/0!</v>
      </c>
      <c r="T326" t="e">
        <f t="shared" si="95"/>
        <v>#DIV/0!</v>
      </c>
      <c r="U326" s="202" t="e">
        <f t="shared" si="96"/>
        <v>#DIV/0!</v>
      </c>
      <c r="V326" s="202" t="e">
        <f t="shared" si="97"/>
        <v>#DIV/0!</v>
      </c>
      <c r="W326" s="202" t="e">
        <f t="shared" si="98"/>
        <v>#DIV/0!</v>
      </c>
      <c r="X326" s="202" t="e">
        <f t="shared" si="99"/>
        <v>#DIV/0!</v>
      </c>
    </row>
    <row r="327" spans="1:24" ht="15.75">
      <c r="A327" s="196" t="e">
        <f t="shared" si="89"/>
        <v>#DIV/0!</v>
      </c>
      <c r="B327" s="196" t="e">
        <f t="shared" si="90"/>
        <v>#DIV/0!</v>
      </c>
      <c r="C327" s="196" t="e">
        <f t="shared" si="91"/>
        <v>#DIV/0!</v>
      </c>
      <c r="D327" s="196"/>
      <c r="E327" s="224"/>
      <c r="F327" s="220"/>
      <c r="G327" s="199">
        <f t="shared" si="101"/>
        <v>0</v>
      </c>
      <c r="H327" s="21">
        <f t="shared" si="102"/>
        <v>0</v>
      </c>
      <c r="I327" s="204"/>
      <c r="J327" s="212"/>
      <c r="K327" t="e">
        <f t="shared" si="100"/>
        <v>#DIV/0!</v>
      </c>
      <c r="L327" s="45"/>
      <c r="M327" s="71"/>
      <c r="N327" s="199">
        <f t="shared" si="92"/>
        <v>0</v>
      </c>
      <c r="O327" s="21">
        <f t="shared" si="93"/>
        <v>0</v>
      </c>
      <c r="P327" s="200"/>
      <c r="Q327" s="68"/>
      <c r="R327" t="e">
        <f t="shared" si="94"/>
        <v>#DIV/0!</v>
      </c>
      <c r="T327" t="e">
        <f t="shared" si="95"/>
        <v>#DIV/0!</v>
      </c>
      <c r="U327" s="202" t="e">
        <f t="shared" si="96"/>
        <v>#DIV/0!</v>
      </c>
      <c r="V327" s="202" t="e">
        <f t="shared" si="97"/>
        <v>#DIV/0!</v>
      </c>
      <c r="W327" s="202" t="e">
        <f t="shared" si="98"/>
        <v>#DIV/0!</v>
      </c>
      <c r="X327" s="202" t="e">
        <f t="shared" si="99"/>
        <v>#DIV/0!</v>
      </c>
    </row>
    <row r="328" spans="1:24" ht="15.75">
      <c r="A328" s="196" t="e">
        <f t="shared" si="89"/>
        <v>#DIV/0!</v>
      </c>
      <c r="B328" s="196" t="e">
        <f t="shared" si="90"/>
        <v>#DIV/0!</v>
      </c>
      <c r="C328" s="196" t="e">
        <f t="shared" si="91"/>
        <v>#DIV/0!</v>
      </c>
      <c r="D328" s="196"/>
      <c r="E328" s="224"/>
      <c r="F328" s="220"/>
      <c r="G328" s="199">
        <f t="shared" si="101"/>
        <v>0</v>
      </c>
      <c r="H328" s="21">
        <f t="shared" si="102"/>
        <v>0</v>
      </c>
      <c r="I328" s="204"/>
      <c r="J328" s="212"/>
      <c r="K328" t="e">
        <f t="shared" si="100"/>
        <v>#DIV/0!</v>
      </c>
      <c r="L328" s="45"/>
      <c r="M328" s="71"/>
      <c r="N328" s="199">
        <f t="shared" si="92"/>
        <v>0</v>
      </c>
      <c r="O328" s="21">
        <f t="shared" si="93"/>
        <v>0</v>
      </c>
      <c r="P328" s="200"/>
      <c r="Q328" s="68"/>
      <c r="R328" t="e">
        <f t="shared" si="94"/>
        <v>#DIV/0!</v>
      </c>
      <c r="T328" t="e">
        <f t="shared" si="95"/>
        <v>#DIV/0!</v>
      </c>
      <c r="U328" s="202" t="e">
        <f t="shared" si="96"/>
        <v>#DIV/0!</v>
      </c>
      <c r="V328" s="202" t="e">
        <f t="shared" si="97"/>
        <v>#DIV/0!</v>
      </c>
      <c r="W328" s="202" t="e">
        <f t="shared" si="98"/>
        <v>#DIV/0!</v>
      </c>
      <c r="X328" s="202" t="e">
        <f t="shared" si="99"/>
        <v>#DIV/0!</v>
      </c>
    </row>
    <row r="329" spans="1:24" ht="15.75">
      <c r="A329" s="196" t="e">
        <f t="shared" si="89"/>
        <v>#DIV/0!</v>
      </c>
      <c r="B329" s="196" t="e">
        <f t="shared" si="90"/>
        <v>#DIV/0!</v>
      </c>
      <c r="C329" s="196" t="e">
        <f t="shared" si="91"/>
        <v>#DIV/0!</v>
      </c>
      <c r="D329" s="196"/>
      <c r="E329" s="224"/>
      <c r="F329" s="220"/>
      <c r="G329" s="199">
        <f t="shared" si="101"/>
        <v>0</v>
      </c>
      <c r="H329" s="21">
        <f t="shared" si="102"/>
        <v>0</v>
      </c>
      <c r="I329" s="204"/>
      <c r="J329" s="212"/>
      <c r="K329" t="e">
        <f t="shared" si="100"/>
        <v>#DIV/0!</v>
      </c>
      <c r="L329" s="45"/>
      <c r="M329" s="71"/>
      <c r="N329" s="199">
        <f t="shared" si="92"/>
        <v>0</v>
      </c>
      <c r="O329" s="21">
        <f t="shared" si="93"/>
        <v>0</v>
      </c>
      <c r="P329" s="200"/>
      <c r="Q329" s="68"/>
      <c r="R329" t="e">
        <f t="shared" si="94"/>
        <v>#DIV/0!</v>
      </c>
      <c r="T329" t="e">
        <f t="shared" si="95"/>
        <v>#DIV/0!</v>
      </c>
      <c r="U329" s="202" t="e">
        <f t="shared" si="96"/>
        <v>#DIV/0!</v>
      </c>
      <c r="V329" s="202" t="e">
        <f t="shared" si="97"/>
        <v>#DIV/0!</v>
      </c>
      <c r="W329" s="202" t="e">
        <f t="shared" si="98"/>
        <v>#DIV/0!</v>
      </c>
      <c r="X329" s="202" t="e">
        <f t="shared" si="99"/>
        <v>#DIV/0!</v>
      </c>
    </row>
    <row r="330" spans="1:24" ht="15.75">
      <c r="A330" s="196" t="e">
        <f t="shared" si="89"/>
        <v>#DIV/0!</v>
      </c>
      <c r="B330" s="196" t="e">
        <f t="shared" si="90"/>
        <v>#DIV/0!</v>
      </c>
      <c r="C330" s="196" t="e">
        <f t="shared" si="91"/>
        <v>#DIV/0!</v>
      </c>
      <c r="D330" s="196"/>
      <c r="E330" s="224"/>
      <c r="F330" s="220"/>
      <c r="G330" s="199">
        <f t="shared" si="101"/>
        <v>0</v>
      </c>
      <c r="H330" s="21">
        <f t="shared" si="102"/>
        <v>0</v>
      </c>
      <c r="I330" s="204"/>
      <c r="J330" s="212"/>
      <c r="K330" t="e">
        <f t="shared" si="100"/>
        <v>#DIV/0!</v>
      </c>
      <c r="L330" s="45"/>
      <c r="M330" s="71"/>
      <c r="N330" s="199">
        <f t="shared" si="92"/>
        <v>0</v>
      </c>
      <c r="O330" s="21">
        <f t="shared" si="93"/>
        <v>0</v>
      </c>
      <c r="P330" s="200"/>
      <c r="Q330" s="68"/>
      <c r="R330" t="e">
        <f t="shared" si="94"/>
        <v>#DIV/0!</v>
      </c>
      <c r="T330" t="e">
        <f t="shared" si="95"/>
        <v>#DIV/0!</v>
      </c>
      <c r="U330" s="202" t="e">
        <f t="shared" si="96"/>
        <v>#DIV/0!</v>
      </c>
      <c r="V330" s="202" t="e">
        <f t="shared" si="97"/>
        <v>#DIV/0!</v>
      </c>
      <c r="W330" s="202" t="e">
        <f t="shared" si="98"/>
        <v>#DIV/0!</v>
      </c>
      <c r="X330" s="202" t="e">
        <f t="shared" si="99"/>
        <v>#DIV/0!</v>
      </c>
    </row>
    <row r="331" spans="1:24" ht="15.75">
      <c r="A331" s="196" t="e">
        <f t="shared" si="89"/>
        <v>#DIV/0!</v>
      </c>
      <c r="B331" s="196" t="e">
        <f t="shared" si="90"/>
        <v>#DIV/0!</v>
      </c>
      <c r="C331" s="196" t="e">
        <f t="shared" si="91"/>
        <v>#DIV/0!</v>
      </c>
      <c r="D331" s="196"/>
      <c r="E331" s="224"/>
      <c r="F331" s="220"/>
      <c r="G331" s="199">
        <f t="shared" si="101"/>
        <v>0</v>
      </c>
      <c r="H331" s="21">
        <f t="shared" si="102"/>
        <v>0</v>
      </c>
      <c r="I331" s="204"/>
      <c r="J331" s="212"/>
      <c r="K331" t="e">
        <f t="shared" si="100"/>
        <v>#DIV/0!</v>
      </c>
      <c r="L331" s="45"/>
      <c r="M331" s="71"/>
      <c r="N331" s="199">
        <f t="shared" si="92"/>
        <v>0</v>
      </c>
      <c r="O331" s="21">
        <f t="shared" si="93"/>
        <v>0</v>
      </c>
      <c r="P331" s="200"/>
      <c r="Q331" s="68"/>
      <c r="R331" t="e">
        <f t="shared" si="94"/>
        <v>#DIV/0!</v>
      </c>
      <c r="T331" t="e">
        <f t="shared" si="95"/>
        <v>#DIV/0!</v>
      </c>
      <c r="U331" s="202" t="e">
        <f t="shared" si="96"/>
        <v>#DIV/0!</v>
      </c>
      <c r="V331" s="202" t="e">
        <f t="shared" si="97"/>
        <v>#DIV/0!</v>
      </c>
      <c r="W331" s="202" t="e">
        <f t="shared" si="98"/>
        <v>#DIV/0!</v>
      </c>
      <c r="X331" s="202" t="e">
        <f t="shared" si="99"/>
        <v>#DIV/0!</v>
      </c>
    </row>
    <row r="332" spans="1:24" ht="15.75">
      <c r="A332" s="196" t="e">
        <f t="shared" si="89"/>
        <v>#DIV/0!</v>
      </c>
      <c r="B332" s="196" t="e">
        <f t="shared" si="90"/>
        <v>#DIV/0!</v>
      </c>
      <c r="C332" s="196" t="e">
        <f t="shared" si="91"/>
        <v>#DIV/0!</v>
      </c>
      <c r="D332" s="196"/>
      <c r="E332" s="224"/>
      <c r="F332" s="220"/>
      <c r="G332" s="199">
        <f t="shared" si="101"/>
        <v>0</v>
      </c>
      <c r="H332" s="21">
        <f t="shared" si="102"/>
        <v>0</v>
      </c>
      <c r="I332" s="204"/>
      <c r="J332" s="212"/>
      <c r="K332" t="e">
        <f t="shared" si="100"/>
        <v>#DIV/0!</v>
      </c>
      <c r="L332" s="45"/>
      <c r="M332" s="71"/>
      <c r="N332" s="199">
        <f t="shared" si="92"/>
        <v>0</v>
      </c>
      <c r="O332" s="21">
        <f t="shared" si="93"/>
        <v>0</v>
      </c>
      <c r="P332" s="200"/>
      <c r="Q332" s="68"/>
      <c r="R332" t="e">
        <f t="shared" si="94"/>
        <v>#DIV/0!</v>
      </c>
      <c r="T332" t="e">
        <f t="shared" si="95"/>
        <v>#DIV/0!</v>
      </c>
      <c r="U332" s="202" t="e">
        <f t="shared" si="96"/>
        <v>#DIV/0!</v>
      </c>
      <c r="V332" s="202" t="e">
        <f t="shared" si="97"/>
        <v>#DIV/0!</v>
      </c>
      <c r="W332" s="202" t="e">
        <f t="shared" si="98"/>
        <v>#DIV/0!</v>
      </c>
      <c r="X332" s="202" t="e">
        <f t="shared" si="99"/>
        <v>#DIV/0!</v>
      </c>
    </row>
    <row r="333" spans="1:24" ht="15.75">
      <c r="A333" s="196" t="e">
        <f t="shared" si="89"/>
        <v>#DIV/0!</v>
      </c>
      <c r="B333" s="196" t="e">
        <f t="shared" si="90"/>
        <v>#DIV/0!</v>
      </c>
      <c r="C333" s="196" t="e">
        <f t="shared" si="91"/>
        <v>#DIV/0!</v>
      </c>
      <c r="D333" s="196"/>
      <c r="E333" s="224"/>
      <c r="F333" s="220"/>
      <c r="G333" s="199">
        <f t="shared" si="101"/>
        <v>0</v>
      </c>
      <c r="H333" s="21">
        <f t="shared" si="102"/>
        <v>0</v>
      </c>
      <c r="I333" s="204"/>
      <c r="J333" s="212"/>
      <c r="K333" t="e">
        <f t="shared" si="100"/>
        <v>#DIV/0!</v>
      </c>
      <c r="L333" s="45"/>
      <c r="M333" s="71"/>
      <c r="N333" s="199">
        <f t="shared" si="92"/>
        <v>0</v>
      </c>
      <c r="O333" s="21">
        <f t="shared" si="93"/>
        <v>0</v>
      </c>
      <c r="P333" s="200"/>
      <c r="Q333" s="68"/>
      <c r="R333" t="e">
        <f t="shared" si="94"/>
        <v>#DIV/0!</v>
      </c>
      <c r="T333" t="e">
        <f t="shared" si="95"/>
        <v>#DIV/0!</v>
      </c>
      <c r="U333" s="202" t="e">
        <f t="shared" si="96"/>
        <v>#DIV/0!</v>
      </c>
      <c r="V333" s="202" t="e">
        <f t="shared" si="97"/>
        <v>#DIV/0!</v>
      </c>
      <c r="W333" s="202" t="e">
        <f t="shared" si="98"/>
        <v>#DIV/0!</v>
      </c>
      <c r="X333" s="202" t="e">
        <f t="shared" si="99"/>
        <v>#DIV/0!</v>
      </c>
    </row>
    <row r="334" spans="1:24" ht="15.75">
      <c r="A334" s="196" t="e">
        <f t="shared" si="89"/>
        <v>#DIV/0!</v>
      </c>
      <c r="B334" s="196" t="e">
        <f t="shared" si="90"/>
        <v>#DIV/0!</v>
      </c>
      <c r="C334" s="196" t="e">
        <f t="shared" si="91"/>
        <v>#DIV/0!</v>
      </c>
      <c r="D334" s="196"/>
      <c r="E334" s="224"/>
      <c r="F334" s="220"/>
      <c r="G334" s="199">
        <f t="shared" si="101"/>
        <v>0</v>
      </c>
      <c r="H334" s="21">
        <f t="shared" si="102"/>
        <v>0</v>
      </c>
      <c r="I334" s="204"/>
      <c r="J334" s="212"/>
      <c r="K334" t="e">
        <f t="shared" si="100"/>
        <v>#DIV/0!</v>
      </c>
      <c r="L334" s="45"/>
      <c r="M334" s="71"/>
      <c r="N334" s="199">
        <f t="shared" si="92"/>
        <v>0</v>
      </c>
      <c r="O334" s="21">
        <f t="shared" si="93"/>
        <v>0</v>
      </c>
      <c r="P334" s="200"/>
      <c r="Q334" s="68"/>
      <c r="R334" t="e">
        <f t="shared" si="94"/>
        <v>#DIV/0!</v>
      </c>
      <c r="T334" t="e">
        <f t="shared" si="95"/>
        <v>#DIV/0!</v>
      </c>
      <c r="U334" s="202" t="e">
        <f t="shared" si="96"/>
        <v>#DIV/0!</v>
      </c>
      <c r="V334" s="202" t="e">
        <f t="shared" si="97"/>
        <v>#DIV/0!</v>
      </c>
      <c r="W334" s="202" t="e">
        <f t="shared" si="98"/>
        <v>#DIV/0!</v>
      </c>
      <c r="X334" s="202" t="e">
        <f t="shared" si="99"/>
        <v>#DIV/0!</v>
      </c>
    </row>
    <row r="335" spans="1:24" ht="15.75">
      <c r="A335" s="196" t="e">
        <f t="shared" si="89"/>
        <v>#DIV/0!</v>
      </c>
      <c r="B335" s="196" t="e">
        <f t="shared" si="90"/>
        <v>#DIV/0!</v>
      </c>
      <c r="C335" s="196" t="e">
        <f t="shared" si="91"/>
        <v>#DIV/0!</v>
      </c>
      <c r="D335" s="196"/>
      <c r="E335" s="224"/>
      <c r="F335" s="220"/>
      <c r="G335" s="199">
        <f t="shared" si="101"/>
        <v>0</v>
      </c>
      <c r="H335" s="21">
        <f t="shared" si="102"/>
        <v>0</v>
      </c>
      <c r="I335" s="204"/>
      <c r="J335" s="212"/>
      <c r="K335" t="e">
        <f t="shared" si="100"/>
        <v>#DIV/0!</v>
      </c>
      <c r="L335" s="45"/>
      <c r="M335" s="71"/>
      <c r="N335" s="199">
        <f t="shared" si="92"/>
        <v>0</v>
      </c>
      <c r="O335" s="21">
        <f t="shared" si="93"/>
        <v>0</v>
      </c>
      <c r="P335" s="200"/>
      <c r="Q335" s="68"/>
      <c r="R335" t="e">
        <f t="shared" si="94"/>
        <v>#DIV/0!</v>
      </c>
      <c r="T335" t="e">
        <f t="shared" si="95"/>
        <v>#DIV/0!</v>
      </c>
      <c r="U335" s="202" t="e">
        <f t="shared" si="96"/>
        <v>#DIV/0!</v>
      </c>
      <c r="V335" s="202" t="e">
        <f t="shared" si="97"/>
        <v>#DIV/0!</v>
      </c>
      <c r="W335" s="202" t="e">
        <f t="shared" si="98"/>
        <v>#DIV/0!</v>
      </c>
      <c r="X335" s="202" t="e">
        <f t="shared" si="99"/>
        <v>#DIV/0!</v>
      </c>
    </row>
  </sheetData>
  <sheetProtection/>
  <protectedRanges>
    <protectedRange sqref="F8" name="satified_1_1"/>
    <protectedRange sqref="I36:I44 I8" name="V1 Design Effect_1_3_1"/>
    <protectedRange sqref="J46:J47" name="Sample size_6_3"/>
    <protectedRange sqref="F52" name="satified_30"/>
    <protectedRange sqref="F51 F54" name="satified_32"/>
    <protectedRange sqref="J50:J54" name="Sample size_7"/>
    <protectedRange sqref="I50:I54" name="V1 Design Effect_1_3_4"/>
    <protectedRange sqref="F62" name="satified_3_1"/>
    <protectedRange sqref="J67:J68" name="Sample size_1_4"/>
    <protectedRange sqref="I71:I72" name="V1 Design Effect_1_7"/>
    <protectedRange sqref="I75:I76" name="V1 Design Effect_1_8"/>
    <protectedRange sqref="F75" name="satified_18_1"/>
    <protectedRange sqref="F76" name="satified_19"/>
    <protectedRange sqref="J75:J76" name="Sample size_2_4"/>
    <protectedRange sqref="I79:I81" name="V1 Design Effect_1_9"/>
    <protectedRange sqref="F79" name="satified_24_1"/>
    <protectedRange sqref="F80" name="satified_25"/>
    <protectedRange sqref="F81" name="satified_26"/>
    <protectedRange sqref="J79:J81" name="Sample size_6_4"/>
    <protectedRange sqref="I84:I85" name="V1 Design Effect_1_10"/>
    <protectedRange sqref="F84" name="satified_29"/>
    <protectedRange sqref="F85" name="satified_30_1"/>
    <protectedRange sqref="J84" name="Sample size_6_5"/>
    <protectedRange sqref="J85" name="Sample size_7_3"/>
    <protectedRange sqref="I88:I90" name="V1 Design Effect_1_11"/>
    <protectedRange sqref="F88:F90" name="satified_32_1"/>
    <protectedRange sqref="J88:J90" name="Sample size_7_4"/>
    <protectedRange sqref="I93:I94" name="V1 Design Effect_1_12"/>
    <protectedRange sqref="F93:F94" name="satified_32_2"/>
    <protectedRange sqref="J93:J94" name="Sample size_7_5"/>
    <protectedRange sqref="Q97:Q98" name="Sample size_1_7"/>
    <protectedRange sqref="M97:M98" name="satified_12"/>
    <protectedRange sqref="P97:P98" name="design effect_1"/>
    <protectedRange sqref="J13 J16 J19" name="Sample size_22"/>
    <protectedRange sqref="J14 J17 J20 J9:J11" name="Sample size_1_21"/>
    <protectedRange sqref="J12" name="Sample size_3_15"/>
    <protectedRange sqref="J15" name="Sample size_4_15"/>
    <protectedRange sqref="J18" name="Sample size_5_16"/>
    <protectedRange sqref="J21" name="Sample size_6_19"/>
    <protectedRange sqref="F13:F14 F16:F17 F19:F20 F9:F11" name="satified_4"/>
    <protectedRange sqref="F12" name="met target_1_8"/>
    <protectedRange sqref="F15" name="met target_2_8"/>
    <protectedRange sqref="F18" name="met target_3_8"/>
    <protectedRange sqref="F21" name="met target_4_9"/>
    <protectedRange sqref="I9:I21" name="design effect_9"/>
    <protectedRange sqref="M99:M100 M138:M335" name="satified_10"/>
    <protectedRange sqref="Q99:Q100 Q138:Q335" name="Sample size_3"/>
    <protectedRange sqref="Q7 Q23 Q9:Q11 Q13 Q16:Q21" name="Sample size_10"/>
    <protectedRange sqref="Q8 Q14" name="Sample size_1_5"/>
    <protectedRange sqref="Q12" name="Sample size_3_3"/>
    <protectedRange sqref="Q15" name="Sample size_4_2"/>
    <protectedRange sqref="Q22" name="Sample size_7_6"/>
    <protectedRange sqref="Q33 Q36 Q24 Q27 Q30" name="Sample size_8_2"/>
    <protectedRange sqref="Q25 Q28 Q34:Q35 Q37:Q96 Q31" name="Sample size_1_1_4"/>
    <protectedRange sqref="Q26" name="Sample size_5_1_2"/>
    <protectedRange sqref="Q29" name="Sample size_6_1_2"/>
    <protectedRange sqref="Q32" name="Sample size_7_1_2"/>
    <protectedRange sqref="M7:M8 M10:M11 M13:M14 M16:M17 M19:M20 M23:M24 M26:M96" name="satified_17"/>
    <protectedRange sqref="M9" name="met target_5"/>
    <protectedRange sqref="M12" name="met target_1_2"/>
    <protectedRange sqref="M15" name="met target_2_1"/>
    <protectedRange sqref="M18" name="met target_3_2"/>
    <protectedRange sqref="M21" name="met target_4_1"/>
    <protectedRange sqref="M22" name="met target_5_1"/>
    <protectedRange sqref="P7:P96" name="design effect"/>
    <protectedRange sqref="I101:I137" name="design effect_1_4"/>
    <protectedRange sqref="J101:J137" name="Sample size_1_1_1"/>
    <protectedRange sqref="F101:F137" name="satified_1"/>
    <protectedRange sqref="P101:P137" name="design effect_1_5"/>
    <protectedRange sqref="M101:M137" name="satified_1_2"/>
    <protectedRange sqref="Q101:Q137" name="Sample size_1_1_1_1"/>
  </protectedRanges>
  <mergeCells count="7">
    <mergeCell ref="T5:W5"/>
    <mergeCell ref="A6:D6"/>
    <mergeCell ref="A1:E1"/>
    <mergeCell ref="A4:D4"/>
    <mergeCell ref="A5:D5"/>
    <mergeCell ref="G5:K5"/>
    <mergeCell ref="N5:R5"/>
  </mergeCells>
  <conditionalFormatting sqref="D22:D32 D7:D8 D10:D20 D34:D98 C7:C98 C99:D335">
    <cfRule type="cellIs" priority="6" dxfId="11" operator="equal" stopIfTrue="1">
      <formula>"*"</formula>
    </cfRule>
  </conditionalFormatting>
  <conditionalFormatting sqref="U7:U335">
    <cfRule type="cellIs" priority="5" dxfId="12" operator="equal" stopIfTrue="1">
      <formula>"*"</formula>
    </cfRule>
  </conditionalFormatting>
  <conditionalFormatting sqref="A7:A335">
    <cfRule type="cellIs" priority="4" dxfId="13" operator="equal" stopIfTrue="1">
      <formula>"*"</formula>
    </cfRule>
  </conditionalFormatting>
  <conditionalFormatting sqref="B7:B335">
    <cfRule type="cellIs" priority="3" dxfId="14" operator="equal" stopIfTrue="1">
      <formula>"*"</formula>
    </cfRule>
  </conditionalFormatting>
  <conditionalFormatting sqref="U4:U6">
    <cfRule type="cellIs" priority="2" dxfId="1" operator="equal" stopIfTrue="1">
      <formula>"*"</formula>
    </cfRule>
  </conditionalFormatting>
  <conditionalFormatting sqref="E7">
    <cfRule type="expression" priority="1" dxfId="13" stopIfTrue="1">
      <formula>"if q7 = *"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2012-11-23T16:54:40Z</cp:lastPrinted>
  <dcterms:created xsi:type="dcterms:W3CDTF">2010-06-28T11:01:44Z</dcterms:created>
  <dcterms:modified xsi:type="dcterms:W3CDTF">2013-03-21T10:24:21Z</dcterms:modified>
  <cp:category/>
  <cp:version/>
  <cp:contentType/>
  <cp:contentStatus/>
</cp:coreProperties>
</file>