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8375" windowHeight="7365"/>
  </bookViews>
  <sheets>
    <sheet name="Instructions" sheetId="6" r:id="rId1"/>
    <sheet name="TU Data" sheetId="1" r:id="rId2"/>
    <sheet name="History log" sheetId="4" r:id="rId3"/>
    <sheet name="Open Worksheet" sheetId="7" r:id="rId4"/>
  </sheets>
  <calcPr calcId="125725"/>
</workbook>
</file>

<file path=xl/calcChain.xml><?xml version="1.0" encoding="utf-8"?>
<calcChain xmlns="http://schemas.openxmlformats.org/spreadsheetml/2006/main">
  <c r="E38" i="1"/>
  <c r="C34"/>
  <c r="C33"/>
  <c r="C26"/>
  <c r="C39"/>
  <c r="C37"/>
  <c r="C17"/>
  <c r="C44"/>
  <c r="C45"/>
  <c r="C46"/>
  <c r="C27"/>
  <c r="E29"/>
  <c r="C18"/>
  <c r="C25"/>
  <c r="E28"/>
  <c r="E6"/>
  <c r="E4"/>
  <c r="E39"/>
  <c r="C38"/>
  <c r="C28"/>
  <c r="E34"/>
  <c r="E20"/>
  <c r="C20"/>
  <c r="E33"/>
  <c r="E35"/>
  <c r="E40"/>
  <c r="E44"/>
  <c r="E45"/>
  <c r="E46"/>
</calcChain>
</file>

<file path=xl/comments1.xml><?xml version="1.0" encoding="utf-8"?>
<comments xmlns="http://schemas.openxmlformats.org/spreadsheetml/2006/main">
  <authors>
    <author>Author</author>
  </authors>
  <commentList>
    <comment ref="E35" authorId="0">
      <text>
        <r>
          <rPr>
            <b/>
            <sz val="9"/>
            <color indexed="81"/>
            <rFont val="Tahoma"/>
            <family val="2"/>
          </rPr>
          <t>A supply disruption variation will only be considered if the answer here is Yes.</t>
        </r>
        <r>
          <rPr>
            <sz val="9"/>
            <color indexed="81"/>
            <rFont val="Tahoma"/>
            <family val="2"/>
          </rPr>
          <t xml:space="preserve">
</t>
        </r>
      </text>
    </comment>
    <comment ref="E37" authorId="0">
      <text>
        <r>
          <rPr>
            <b/>
            <sz val="9"/>
            <color indexed="81"/>
            <rFont val="Tahoma"/>
            <family val="2"/>
          </rPr>
          <t>This value needs to be determined from supplementary calculations for the specific case</t>
        </r>
        <r>
          <rPr>
            <sz val="9"/>
            <color indexed="81"/>
            <rFont val="Tahoma"/>
            <family val="2"/>
          </rPr>
          <t xml:space="preserve">
</t>
        </r>
      </text>
    </comment>
    <comment ref="E40" authorId="0">
      <text>
        <r>
          <rPr>
            <b/>
            <sz val="9"/>
            <color indexed="81"/>
            <rFont val="Tahoma"/>
            <family val="2"/>
          </rPr>
          <t>A supply disruption variation will only be considered if the answer here is Yes.</t>
        </r>
        <r>
          <rPr>
            <sz val="9"/>
            <color indexed="81"/>
            <rFont val="Tahoma"/>
            <family val="2"/>
          </rPr>
          <t xml:space="preserve">
</t>
        </r>
      </text>
    </comment>
  </commentList>
</comments>
</file>

<file path=xl/sharedStrings.xml><?xml version="1.0" encoding="utf-8"?>
<sst xmlns="http://schemas.openxmlformats.org/spreadsheetml/2006/main" count="67" uniqueCount="57">
  <si>
    <t>TU Details</t>
  </si>
  <si>
    <t>Identifier</t>
  </si>
  <si>
    <t xml:space="preserve">Target Type </t>
  </si>
  <si>
    <t>Throughput units</t>
  </si>
  <si>
    <t>Base year start date</t>
  </si>
  <si>
    <t>TP Target</t>
  </si>
  <si>
    <t>Value of latest agreement target %</t>
  </si>
  <si>
    <t>Calculation</t>
  </si>
  <si>
    <t>Reporting template history log</t>
  </si>
  <si>
    <t>Change made</t>
  </si>
  <si>
    <t>Date of change</t>
  </si>
  <si>
    <t>Version number</t>
  </si>
  <si>
    <t>Name of person implementing change</t>
  </si>
  <si>
    <t>Workbook created</t>
  </si>
  <si>
    <t>The template is divided into a number of sections. Instructions for completing each of these are provided below.</t>
  </si>
  <si>
    <t>For Target Units where an Energy Supply Disruption has affected performance</t>
  </si>
  <si>
    <t>Evidence to support the case for an adjustment to the target</t>
  </si>
  <si>
    <t>Instruction sheet: Energy Supply Disruption</t>
  </si>
  <si>
    <t>This template should be used by target units where there has been an unexpected disruption in the supply of energy to a site that has caused the target unit to fail to meet its target.</t>
  </si>
  <si>
    <t>Energy/Carbon Unit</t>
  </si>
  <si>
    <t>Actual TP Performance</t>
  </si>
  <si>
    <t>Target Period performance %</t>
  </si>
  <si>
    <t>Instructions:</t>
  </si>
  <si>
    <t>Header</t>
  </si>
  <si>
    <t>Please complete manual entry and drop down fields.</t>
  </si>
  <si>
    <t>Manual Entry</t>
  </si>
  <si>
    <t>Drop-down list</t>
  </si>
  <si>
    <t>Inputs to EA Register</t>
  </si>
  <si>
    <t>Section 1: Target Unit Details and Targets</t>
  </si>
  <si>
    <t>Input to register</t>
  </si>
  <si>
    <t>Section 2: Target Period performance as a result of supply disruption</t>
  </si>
  <si>
    <t>Please complete with the details for the Base Year and the target for the current Target Period. 
Note for a Novem TU the reference energy should be provided, not the base year energy.</t>
  </si>
  <si>
    <t>Please complete with the actual Target Period energy and throughput (for relative TUs).</t>
  </si>
  <si>
    <t>This section determines whether the TU did not meet it target, the effect of supply disruption will only be taken into account if the TU did not meet its target.</t>
  </si>
  <si>
    <t>Data not needed</t>
  </si>
  <si>
    <t>David Vaughan</t>
  </si>
  <si>
    <t>Was the TP target not met?</t>
  </si>
  <si>
    <t>Was the TP target not met because of supply disruption?</t>
  </si>
  <si>
    <t>This work sheet is provided for supplementary calculations, alternatively a separate spreadsheet may be used and submitted.</t>
  </si>
  <si>
    <t xml:space="preserve">This section also determines the additional energy resulting from the supply disruption and the effect this has on the achievement of target. The effect of the supply disruption will only be taken into account if it was sufficient to be the cause for not meeting the target. </t>
  </si>
  <si>
    <t>Section 3: Impact of supply disruption on Target Period performance</t>
  </si>
  <si>
    <t>Section 4: Adusted target for input to register</t>
  </si>
  <si>
    <t xml:space="preserve">Adjusted TP target for input to the register is determined according to the target type. </t>
  </si>
  <si>
    <t>Section 2: Target Period performance</t>
  </si>
  <si>
    <t xml:space="preserve">The additional energy used as a result of the supply disruption will need to be evidenced separately </t>
  </si>
  <si>
    <t>Was the Target Period target not met because of supply disruption?</t>
  </si>
  <si>
    <t>V1</t>
  </si>
  <si>
    <t>V2</t>
  </si>
  <si>
    <t>Changed default colour for register input cells</t>
  </si>
  <si>
    <t>Saved as Excel 2003 workbook</t>
  </si>
  <si>
    <t>Version Status</t>
  </si>
  <si>
    <t>Approved</t>
  </si>
  <si>
    <t>For Review</t>
  </si>
  <si>
    <t>Rounding added to formula in cell E38 to provide rounded figure for input to the register.</t>
  </si>
  <si>
    <t>V3</t>
  </si>
  <si>
    <t>Workbook Version: V3</t>
  </si>
  <si>
    <t>Workbook date: 10/11/14</t>
  </si>
</sst>
</file>

<file path=xl/styles.xml><?xml version="1.0" encoding="utf-8"?>
<styleSheet xmlns="http://schemas.openxmlformats.org/spreadsheetml/2006/main">
  <numFmts count="5">
    <numFmt numFmtId="43" formatCode="_-* #,##0.00_-;\-* #,##0.00_-;_-* &quot;-&quot;??_-;_-@_-"/>
    <numFmt numFmtId="164" formatCode="0.000%"/>
    <numFmt numFmtId="165" formatCode="#,##0.000_ ;\-#,##0.000\ "/>
    <numFmt numFmtId="166" formatCode="0.000"/>
    <numFmt numFmtId="167" formatCode="#,##0.0"/>
  </numFmts>
  <fonts count="15">
    <font>
      <sz val="11"/>
      <color theme="1"/>
      <name val="Calibri"/>
      <family val="2"/>
      <scheme val="minor"/>
    </font>
    <font>
      <b/>
      <sz val="11"/>
      <name val="Arial"/>
      <family val="2"/>
    </font>
    <font>
      <b/>
      <sz val="10"/>
      <name val="Arial"/>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b/>
      <sz val="11"/>
      <color theme="1"/>
      <name val="Calibri"/>
      <family val="2"/>
      <scheme val="minor"/>
    </font>
    <font>
      <b/>
      <sz val="20"/>
      <color theme="0"/>
      <name val="Calibri"/>
      <family val="2"/>
      <scheme val="minor"/>
    </font>
    <font>
      <b/>
      <sz val="20"/>
      <color theme="1"/>
      <name val="Calibri"/>
      <family val="2"/>
      <scheme val="minor"/>
    </font>
    <font>
      <b/>
      <sz val="10"/>
      <color theme="1"/>
      <name val="Arial"/>
      <family val="2"/>
    </font>
    <font>
      <b/>
      <sz val="11"/>
      <color theme="1"/>
      <name val="Arial"/>
      <family val="2"/>
    </font>
    <font>
      <sz val="14"/>
      <color theme="0"/>
      <name val="Calibri"/>
      <family val="2"/>
      <scheme val="minor"/>
    </font>
    <font>
      <b/>
      <sz val="20"/>
      <name val="Calibri"/>
      <family val="2"/>
      <scheme val="minor"/>
    </font>
    <font>
      <b/>
      <sz val="8"/>
      <color theme="1"/>
      <name val="Arial"/>
      <family val="2"/>
    </font>
  </fonts>
  <fills count="11">
    <fill>
      <patternFill patternType="none"/>
    </fill>
    <fill>
      <patternFill patternType="gray125"/>
    </fill>
    <fill>
      <patternFill patternType="solid">
        <fgColor indexed="44"/>
        <bgColor indexed="64"/>
      </patternFill>
    </fill>
    <fill>
      <patternFill patternType="solid">
        <fgColor theme="6" tint="-0.249977111117893"/>
        <bgColor indexed="64"/>
      </patternFill>
    </fill>
    <fill>
      <patternFill patternType="solid">
        <fgColor rgb="FFFFC000"/>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99CC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117">
    <xf numFmtId="0" fontId="0" fillId="0" borderId="0" xfId="0"/>
    <xf numFmtId="0" fontId="8" fillId="3" borderId="0" xfId="0" applyFont="1" applyFill="1" applyProtection="1"/>
    <xf numFmtId="0" fontId="7" fillId="0" borderId="0" xfId="0" applyFont="1" applyFill="1" applyBorder="1" applyAlignment="1" applyProtection="1">
      <alignment vertical="center"/>
    </xf>
    <xf numFmtId="0" fontId="0" fillId="0" borderId="1" xfId="0" applyBorder="1"/>
    <xf numFmtId="0" fontId="0" fillId="3" borderId="0" xfId="0" applyFill="1" applyProtection="1"/>
    <xf numFmtId="0" fontId="7" fillId="0" borderId="1" xfId="0" applyFont="1" applyBorder="1" applyAlignment="1">
      <alignment horizontal="center"/>
    </xf>
    <xf numFmtId="14" fontId="0" fillId="0" borderId="1" xfId="0" applyNumberFormat="1" applyBorder="1"/>
    <xf numFmtId="0" fontId="0" fillId="4" borderId="1" xfId="0" applyFill="1" applyBorder="1" applyAlignment="1" applyProtection="1">
      <alignment horizontal="left" vertical="center"/>
      <protection locked="0"/>
    </xf>
    <xf numFmtId="0" fontId="0" fillId="5" borderId="0" xfId="0" applyFill="1" applyBorder="1"/>
    <xf numFmtId="0" fontId="0" fillId="0" borderId="0" xfId="0" applyBorder="1"/>
    <xf numFmtId="9" fontId="1" fillId="5" borderId="0" xfId="2" applyFont="1" applyFill="1" applyBorder="1" applyAlignment="1"/>
    <xf numFmtId="167" fontId="1" fillId="0" borderId="0" xfId="0" applyNumberFormat="1" applyFont="1" applyFill="1" applyBorder="1" applyAlignment="1"/>
    <xf numFmtId="3" fontId="1" fillId="0" borderId="0" xfId="0" applyNumberFormat="1" applyFont="1" applyFill="1" applyBorder="1" applyAlignment="1"/>
    <xf numFmtId="0" fontId="0" fillId="0" borderId="0" xfId="0" applyFill="1" applyBorder="1"/>
    <xf numFmtId="0" fontId="0" fillId="0" borderId="0" xfId="0" applyFill="1"/>
    <xf numFmtId="0" fontId="0" fillId="6" borderId="1" xfId="0" applyFill="1" applyBorder="1" applyAlignment="1" applyProtection="1">
      <alignment horizontal="left" vertical="center" wrapText="1"/>
      <protection locked="0"/>
    </xf>
    <xf numFmtId="14" fontId="0" fillId="6" borderId="1" xfId="0" applyNumberFormat="1" applyFill="1" applyBorder="1" applyAlignment="1" applyProtection="1">
      <alignment horizontal="center" vertical="center"/>
      <protection locked="0"/>
    </xf>
    <xf numFmtId="165" fontId="5" fillId="6" borderId="1" xfId="1" applyNumberFormat="1" applyFont="1" applyFill="1" applyBorder="1" applyAlignment="1" applyProtection="1">
      <alignment horizontal="right" vertical="center"/>
      <protection locked="0"/>
    </xf>
    <xf numFmtId="164" fontId="0" fillId="6" borderId="1" xfId="0" applyNumberFormat="1" applyFill="1" applyBorder="1" applyAlignment="1" applyProtection="1">
      <alignment horizontal="right" vertical="center"/>
      <protection locked="0"/>
    </xf>
    <xf numFmtId="0" fontId="7" fillId="0" borderId="0" xfId="0" quotePrefix="1" applyFont="1" applyFill="1" applyBorder="1" applyAlignment="1" applyProtection="1">
      <alignment horizontal="center" vertical="center" wrapText="1"/>
    </xf>
    <xf numFmtId="0" fontId="7" fillId="0" borderId="2" xfId="0" quotePrefix="1"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0" fillId="0" borderId="0" xfId="0" applyFill="1" applyProtection="1"/>
    <xf numFmtId="0" fontId="1" fillId="2" borderId="3" xfId="0" applyFont="1" applyFill="1" applyBorder="1" applyAlignment="1" applyProtection="1">
      <alignment horizontal="left" vertical="center" wrapText="1"/>
    </xf>
    <xf numFmtId="0" fontId="0" fillId="5" borderId="0" xfId="0" applyFill="1" applyBorder="1" applyAlignment="1" applyProtection="1">
      <alignment vertical="center"/>
    </xf>
    <xf numFmtId="49" fontId="1" fillId="6" borderId="3" xfId="0" applyNumberFormat="1" applyFont="1" applyFill="1" applyBorder="1" applyAlignment="1" applyProtection="1">
      <alignment horizontal="left" vertical="center" wrapText="1"/>
    </xf>
    <xf numFmtId="0" fontId="10" fillId="5" borderId="0" xfId="0" applyFont="1" applyFill="1" applyBorder="1" applyAlignment="1" applyProtection="1">
      <alignment vertical="center"/>
    </xf>
    <xf numFmtId="0" fontId="10" fillId="4" borderId="3" xfId="0" applyFont="1" applyFill="1" applyBorder="1" applyAlignment="1" applyProtection="1">
      <alignment horizontal="left" vertical="center" wrapText="1"/>
    </xf>
    <xf numFmtId="49" fontId="2" fillId="5" borderId="0" xfId="0" applyNumberFormat="1" applyFont="1" applyFill="1" applyBorder="1" applyAlignment="1" applyProtection="1">
      <alignment vertical="center"/>
    </xf>
    <xf numFmtId="3" fontId="1" fillId="7" borderId="3" xfId="0" applyNumberFormat="1" applyFont="1" applyFill="1" applyBorder="1" applyAlignment="1" applyProtection="1">
      <alignment horizontal="left" vertical="center" wrapText="1"/>
    </xf>
    <xf numFmtId="0" fontId="11" fillId="8" borderId="3" xfId="0" applyFont="1" applyFill="1" applyBorder="1" applyAlignment="1" applyProtection="1">
      <alignment vertical="center"/>
    </xf>
    <xf numFmtId="0" fontId="11" fillId="9" borderId="3" xfId="0" applyFont="1" applyFill="1" applyBorder="1" applyAlignment="1" applyProtection="1">
      <alignment vertical="center"/>
    </xf>
    <xf numFmtId="0" fontId="11" fillId="0" borderId="0" xfId="0" applyFont="1" applyFill="1" applyBorder="1" applyAlignment="1" applyProtection="1">
      <alignment vertical="center"/>
    </xf>
    <xf numFmtId="165" fontId="5" fillId="7" borderId="1" xfId="1" applyNumberFormat="1" applyFont="1" applyFill="1" applyBorder="1" applyAlignment="1" applyProtection="1">
      <alignment horizontal="right" vertical="center"/>
    </xf>
    <xf numFmtId="166" fontId="0" fillId="7" borderId="1" xfId="0" applyNumberFormat="1" applyFill="1" applyBorder="1" applyAlignment="1" applyProtection="1">
      <alignment horizontal="right" vertical="center"/>
    </xf>
    <xf numFmtId="164" fontId="0" fillId="7" borderId="1" xfId="0" applyNumberFormat="1" applyFill="1" applyBorder="1" applyAlignment="1" applyProtection="1">
      <alignment horizontal="right" vertical="center"/>
    </xf>
    <xf numFmtId="165" fontId="0" fillId="7" borderId="1" xfId="0" applyNumberFormat="1" applyFill="1" applyBorder="1" applyAlignment="1" applyProtection="1">
      <alignment vertical="center"/>
    </xf>
    <xf numFmtId="0" fontId="0" fillId="7" borderId="1" xfId="0" applyFill="1" applyBorder="1" applyAlignment="1" applyProtection="1">
      <alignment horizontal="center" vertical="center"/>
    </xf>
    <xf numFmtId="166" fontId="0" fillId="7" borderId="1" xfId="0" applyNumberFormat="1" applyFill="1" applyBorder="1" applyAlignment="1" applyProtection="1">
      <alignment horizontal="center" vertical="center"/>
    </xf>
    <xf numFmtId="0" fontId="7" fillId="0" borderId="2" xfId="0" applyFont="1" applyFill="1" applyBorder="1" applyAlignment="1" applyProtection="1">
      <alignment horizontal="left" vertical="center"/>
    </xf>
    <xf numFmtId="166" fontId="0" fillId="0" borderId="2" xfId="0" applyNumberFormat="1" applyFill="1" applyBorder="1" applyAlignment="1" applyProtection="1">
      <alignment horizontal="center" vertical="center"/>
    </xf>
    <xf numFmtId="0" fontId="7" fillId="0" borderId="4" xfId="0" applyFont="1" applyFill="1" applyBorder="1" applyAlignment="1" applyProtection="1">
      <alignment horizontal="left" vertical="center"/>
    </xf>
    <xf numFmtId="166" fontId="0" fillId="0" borderId="4" xfId="0" applyNumberFormat="1" applyFill="1" applyBorder="1" applyAlignment="1" applyProtection="1">
      <alignment horizontal="center" vertical="center"/>
    </xf>
    <xf numFmtId="166" fontId="0" fillId="6" borderId="1" xfId="0" applyNumberFormat="1" applyFill="1" applyBorder="1" applyAlignment="1" applyProtection="1">
      <alignment horizontal="right" vertical="center"/>
      <protection locked="0"/>
    </xf>
    <xf numFmtId="0" fontId="6" fillId="0" borderId="0" xfId="0" applyFont="1" applyFill="1" applyProtection="1"/>
    <xf numFmtId="0" fontId="8" fillId="3" borderId="5" xfId="0" applyFont="1" applyFill="1" applyBorder="1" applyAlignment="1" applyProtection="1">
      <alignment horizontal="left" vertical="top"/>
    </xf>
    <xf numFmtId="0" fontId="8" fillId="3" borderId="6" xfId="0" applyFont="1" applyFill="1" applyBorder="1" applyAlignment="1" applyProtection="1">
      <alignment horizontal="left" vertical="top"/>
    </xf>
    <xf numFmtId="0" fontId="0" fillId="3" borderId="6" xfId="0" applyFill="1" applyBorder="1" applyAlignment="1" applyProtection="1">
      <alignment horizontal="left" vertical="top"/>
    </xf>
    <xf numFmtId="0" fontId="0" fillId="3" borderId="7" xfId="0" applyFill="1" applyBorder="1" applyAlignment="1" applyProtection="1">
      <alignment horizontal="left" vertical="top"/>
    </xf>
    <xf numFmtId="0" fontId="0" fillId="5" borderId="8" xfId="0" applyFill="1" applyBorder="1" applyAlignment="1">
      <alignment horizontal="left" vertical="top"/>
    </xf>
    <xf numFmtId="0" fontId="0" fillId="5" borderId="0" xfId="0" applyFill="1" applyBorder="1" applyAlignment="1">
      <alignment horizontal="left" vertical="top"/>
    </xf>
    <xf numFmtId="0" fontId="0" fillId="5" borderId="9" xfId="0" applyFill="1" applyBorder="1" applyAlignment="1">
      <alignment horizontal="left" vertical="top"/>
    </xf>
    <xf numFmtId="0" fontId="7" fillId="6" borderId="8" xfId="0" applyFont="1" applyFill="1" applyBorder="1" applyAlignment="1">
      <alignment horizontal="left" vertical="top"/>
    </xf>
    <xf numFmtId="0" fontId="0" fillId="6" borderId="0" xfId="0" applyFill="1" applyBorder="1" applyAlignment="1">
      <alignment horizontal="left" vertical="top"/>
    </xf>
    <xf numFmtId="0" fontId="0" fillId="6" borderId="9" xfId="0" applyFill="1" applyBorder="1" applyAlignment="1">
      <alignment horizontal="left" vertical="top"/>
    </xf>
    <xf numFmtId="0" fontId="7" fillId="6" borderId="0" xfId="0" applyFont="1" applyFill="1" applyBorder="1" applyAlignment="1">
      <alignment horizontal="left" vertical="top"/>
    </xf>
    <xf numFmtId="0" fontId="7" fillId="6" borderId="9" xfId="0" applyFont="1" applyFill="1" applyBorder="1" applyAlignment="1">
      <alignment horizontal="left" vertical="top"/>
    </xf>
    <xf numFmtId="0" fontId="8" fillId="3" borderId="5" xfId="0" applyFont="1" applyFill="1" applyBorder="1" applyAlignment="1" applyProtection="1">
      <alignment vertical="center"/>
    </xf>
    <xf numFmtId="0" fontId="0" fillId="3" borderId="6" xfId="0" applyFill="1" applyBorder="1" applyAlignment="1" applyProtection="1">
      <alignment vertical="center"/>
    </xf>
    <xf numFmtId="0" fontId="12" fillId="3" borderId="8" xfId="0" applyFont="1" applyFill="1" applyBorder="1" applyAlignment="1" applyProtection="1">
      <alignment vertical="center"/>
    </xf>
    <xf numFmtId="0" fontId="0" fillId="3" borderId="0" xfId="0" applyFill="1" applyBorder="1" applyAlignment="1" applyProtection="1">
      <alignment vertical="center"/>
    </xf>
    <xf numFmtId="0" fontId="0" fillId="0" borderId="9" xfId="0" applyBorder="1" applyProtection="1"/>
    <xf numFmtId="167" fontId="1" fillId="5" borderId="9" xfId="0" applyNumberFormat="1" applyFont="1" applyFill="1" applyBorder="1" applyAlignment="1" applyProtection="1"/>
    <xf numFmtId="0" fontId="0" fillId="0" borderId="8" xfId="0" applyBorder="1" applyAlignment="1" applyProtection="1">
      <alignment vertical="center"/>
    </xf>
    <xf numFmtId="0" fontId="0" fillId="0" borderId="0" xfId="0" applyBorder="1" applyAlignment="1" applyProtection="1">
      <alignment vertical="center"/>
    </xf>
    <xf numFmtId="0" fontId="13" fillId="0" borderId="0" xfId="0" applyFont="1" applyFill="1" applyBorder="1" applyAlignment="1" applyProtection="1">
      <alignment horizontal="left" vertical="center"/>
    </xf>
    <xf numFmtId="0" fontId="9" fillId="0" borderId="9" xfId="0" applyFont="1" applyFill="1" applyBorder="1" applyAlignment="1" applyProtection="1">
      <alignment vertical="center" wrapText="1"/>
    </xf>
    <xf numFmtId="0" fontId="9" fillId="0" borderId="9" xfId="0" applyFont="1" applyFill="1" applyBorder="1" applyAlignment="1" applyProtection="1">
      <alignment horizontal="left" vertical="center"/>
    </xf>
    <xf numFmtId="0" fontId="0" fillId="0" borderId="10" xfId="0" applyBorder="1" applyProtection="1"/>
    <xf numFmtId="0" fontId="0" fillId="0" borderId="11" xfId="0" applyBorder="1" applyProtection="1"/>
    <xf numFmtId="0" fontId="0" fillId="0" borderId="12" xfId="0" applyBorder="1" applyProtection="1"/>
    <xf numFmtId="0" fontId="0" fillId="3" borderId="7" xfId="0" applyFill="1" applyBorder="1" applyProtection="1"/>
    <xf numFmtId="0" fontId="0" fillId="3" borderId="9" xfId="0" applyFill="1" applyBorder="1" applyProtection="1"/>
    <xf numFmtId="0" fontId="0" fillId="5" borderId="9" xfId="0" applyFill="1" applyBorder="1" applyProtection="1"/>
    <xf numFmtId="165" fontId="5" fillId="8" borderId="1" xfId="1" applyNumberFormat="1" applyFont="1" applyFill="1" applyBorder="1" applyAlignment="1" applyProtection="1">
      <alignment horizontal="right" vertical="center"/>
    </xf>
    <xf numFmtId="164" fontId="5" fillId="8" borderId="1" xfId="1" applyNumberFormat="1" applyFont="1" applyFill="1" applyBorder="1" applyAlignment="1" applyProtection="1">
      <alignment horizontal="right" vertical="center"/>
    </xf>
    <xf numFmtId="0" fontId="0" fillId="0" borderId="1" xfId="0" applyFill="1" applyBorder="1"/>
    <xf numFmtId="0" fontId="7" fillId="0" borderId="1" xfId="0" applyFont="1" applyBorder="1" applyAlignment="1">
      <alignment horizontal="center" wrapText="1"/>
    </xf>
    <xf numFmtId="0" fontId="0" fillId="5" borderId="8" xfId="0" applyFill="1" applyBorder="1" applyAlignment="1">
      <alignment horizontal="left" vertical="top"/>
    </xf>
    <xf numFmtId="0" fontId="0" fillId="5" borderId="0" xfId="0" applyFill="1" applyBorder="1" applyAlignment="1">
      <alignment horizontal="left" vertical="top"/>
    </xf>
    <xf numFmtId="0" fontId="0" fillId="5" borderId="9" xfId="0" applyFill="1" applyBorder="1" applyAlignment="1">
      <alignment horizontal="left" vertical="top"/>
    </xf>
    <xf numFmtId="0" fontId="0" fillId="5" borderId="8" xfId="0" applyFill="1" applyBorder="1" applyAlignment="1">
      <alignment horizontal="left" vertical="top" wrapText="1"/>
    </xf>
    <xf numFmtId="0" fontId="0" fillId="5" borderId="0" xfId="0" applyFill="1" applyBorder="1" applyAlignment="1">
      <alignment horizontal="left" vertical="top" wrapText="1"/>
    </xf>
    <xf numFmtId="0" fontId="0" fillId="5" borderId="9" xfId="0" applyFill="1" applyBorder="1" applyAlignment="1">
      <alignment horizontal="left" vertical="top" wrapText="1"/>
    </xf>
    <xf numFmtId="0" fontId="14" fillId="5" borderId="5"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4" fillId="5" borderId="11"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7" fillId="5" borderId="8" xfId="0" applyFont="1" applyFill="1" applyBorder="1" applyAlignment="1">
      <alignment horizontal="left" vertical="top"/>
    </xf>
    <xf numFmtId="0" fontId="7" fillId="5" borderId="0" xfId="0" applyFont="1" applyFill="1" applyBorder="1" applyAlignment="1">
      <alignment horizontal="left" vertical="top"/>
    </xf>
    <xf numFmtId="0" fontId="7" fillId="5" borderId="9" xfId="0" applyFont="1" applyFill="1" applyBorder="1" applyAlignment="1">
      <alignment horizontal="left" vertical="top"/>
    </xf>
    <xf numFmtId="0" fontId="0" fillId="5" borderId="10" xfId="0" applyFill="1" applyBorder="1" applyAlignment="1">
      <alignment horizontal="left" vertical="top"/>
    </xf>
    <xf numFmtId="0" fontId="0" fillId="5" borderId="11" xfId="0" applyFill="1" applyBorder="1" applyAlignment="1">
      <alignment horizontal="left" vertical="top"/>
    </xf>
    <xf numFmtId="0" fontId="0" fillId="5" borderId="12" xfId="0" applyFill="1" applyBorder="1" applyAlignment="1">
      <alignment horizontal="left" vertical="top"/>
    </xf>
    <xf numFmtId="0" fontId="7" fillId="0" borderId="18" xfId="0" applyFont="1" applyFill="1" applyBorder="1" applyAlignment="1" applyProtection="1">
      <alignment horizontal="center" vertical="center" wrapText="1"/>
    </xf>
    <xf numFmtId="0" fontId="7" fillId="10" borderId="15" xfId="0" applyFont="1" applyFill="1" applyBorder="1" applyAlignment="1" applyProtection="1">
      <alignment horizontal="center" vertical="center"/>
    </xf>
    <xf numFmtId="0" fontId="7" fillId="10" borderId="17" xfId="0" applyFont="1" applyFill="1" applyBorder="1" applyAlignment="1" applyProtection="1">
      <alignment horizontal="center" vertical="center"/>
    </xf>
    <xf numFmtId="0" fontId="7" fillId="10" borderId="13" xfId="0" applyFont="1" applyFill="1" applyBorder="1" applyAlignment="1" applyProtection="1">
      <alignment horizontal="left" vertical="center" wrapText="1"/>
    </xf>
    <xf numFmtId="0" fontId="7" fillId="10" borderId="14" xfId="0" applyFont="1" applyFill="1" applyBorder="1" applyAlignment="1" applyProtection="1">
      <alignment horizontal="left" vertical="center" wrapText="1"/>
    </xf>
    <xf numFmtId="0" fontId="7" fillId="10" borderId="14" xfId="0" applyFont="1" applyFill="1" applyBorder="1" applyAlignment="1" applyProtection="1">
      <alignment horizontal="left" vertical="center"/>
    </xf>
    <xf numFmtId="0" fontId="7" fillId="10" borderId="1" xfId="0" applyFont="1" applyFill="1" applyBorder="1" applyAlignment="1" applyProtection="1">
      <alignment horizontal="left" vertical="center"/>
    </xf>
    <xf numFmtId="0" fontId="1" fillId="5" borderId="8" xfId="0" applyFont="1" applyFill="1" applyBorder="1" applyAlignment="1" applyProtection="1">
      <alignment horizontal="left" vertical="center"/>
    </xf>
    <xf numFmtId="0" fontId="1" fillId="5" borderId="0" xfId="0" applyFont="1" applyFill="1" applyBorder="1" applyAlignment="1" applyProtection="1">
      <alignment horizontal="left" vertical="center"/>
    </xf>
    <xf numFmtId="0" fontId="1" fillId="5" borderId="9" xfId="0" applyFont="1" applyFill="1" applyBorder="1" applyAlignment="1" applyProtection="1">
      <alignment horizontal="left" vertical="center"/>
    </xf>
    <xf numFmtId="49" fontId="1" fillId="5" borderId="8" xfId="0" applyNumberFormat="1" applyFont="1" applyFill="1" applyBorder="1" applyAlignment="1" applyProtection="1">
      <alignment horizontal="left" vertical="center" wrapText="1"/>
    </xf>
    <xf numFmtId="49" fontId="1" fillId="5" borderId="0" xfId="0" applyNumberFormat="1" applyFont="1" applyFill="1" applyBorder="1" applyAlignment="1" applyProtection="1">
      <alignment horizontal="left" vertical="center" wrapText="1"/>
    </xf>
    <xf numFmtId="49" fontId="1" fillId="5" borderId="9" xfId="0" applyNumberFormat="1" applyFont="1" applyFill="1" applyBorder="1" applyAlignment="1" applyProtection="1">
      <alignment horizontal="left" vertical="center" wrapText="1"/>
    </xf>
    <xf numFmtId="0" fontId="0" fillId="0" borderId="0" xfId="0" applyFill="1" applyBorder="1" applyAlignment="1">
      <alignment horizontal="center"/>
    </xf>
    <xf numFmtId="0" fontId="7" fillId="10" borderId="16" xfId="0" applyFont="1" applyFill="1" applyBorder="1" applyAlignment="1" applyProtection="1">
      <alignment horizontal="center" vertical="center"/>
    </xf>
    <xf numFmtId="0" fontId="7" fillId="10" borderId="13" xfId="0" applyFont="1" applyFill="1" applyBorder="1" applyAlignment="1" applyProtection="1">
      <alignment horizontal="left" vertical="center"/>
    </xf>
    <xf numFmtId="0" fontId="7" fillId="10" borderId="1" xfId="0" quotePrefix="1"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wrapText="1"/>
    </xf>
  </cellXfs>
  <cellStyles count="3">
    <cellStyle name="Comma" xfId="1" builtinId="3"/>
    <cellStyle name="Normal" xfId="0" builtinId="0"/>
    <cellStyle name="Percent" xfId="2" builtinId="5"/>
  </cellStyles>
  <dxfs count="23">
    <dxf>
      <fill>
        <patternFill>
          <bgColor theme="6" tint="0.39994506668294322"/>
        </patternFill>
      </fill>
    </dxf>
    <dxf>
      <fill>
        <patternFill>
          <bgColor theme="6" tint="0.39994506668294322"/>
        </patternFill>
      </fill>
    </dxf>
    <dxf>
      <fill>
        <patternFill>
          <bgColor theme="6" tint="0.39994506668294322"/>
        </patternFill>
      </fill>
    </dxf>
    <dxf>
      <fill>
        <patternFill>
          <bgColor theme="0" tint="-0.34998626667073579"/>
        </patternFill>
      </fill>
    </dxf>
    <dxf>
      <fill>
        <patternFill>
          <bgColor theme="0" tint="-0.34998626667073579"/>
        </patternFill>
      </fill>
    </dxf>
    <dxf>
      <fill>
        <patternFill>
          <bgColor theme="6" tint="0.39994506668294322"/>
        </patternFill>
      </fill>
    </dxf>
    <dxf>
      <fill>
        <patternFill>
          <bgColor theme="0" tint="-0.34998626667073579"/>
        </patternFill>
      </fill>
    </dxf>
    <dxf>
      <fill>
        <patternFill>
          <bgColor theme="6" tint="0.39994506668294322"/>
        </patternFill>
      </fill>
    </dxf>
    <dxf>
      <fill>
        <patternFill>
          <bgColor theme="6" tint="0.39994506668294322"/>
        </patternFill>
      </fill>
    </dxf>
    <dxf>
      <fill>
        <patternFill>
          <bgColor theme="0" tint="-0.34998626667073579"/>
        </patternFill>
      </fill>
    </dxf>
    <dxf>
      <fill>
        <patternFill>
          <bgColor theme="6"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2" tint="-0.24994659260841701"/>
        </patternFill>
      </fill>
    </dxf>
    <dxf>
      <fill>
        <patternFill>
          <bgColor theme="0" tint="-0.34998626667073579"/>
        </patternFill>
      </fill>
    </dxf>
    <dxf>
      <fill>
        <patternFill>
          <bgColor theme="2" tint="-0.24994659260841701"/>
        </patternFill>
      </fill>
    </dxf>
    <dxf>
      <fill>
        <patternFill>
          <bgColor theme="0" tint="-0.34998626667073579"/>
        </patternFill>
      </fill>
    </dxf>
    <dxf>
      <fill>
        <patternFill>
          <bgColor theme="2" tint="-0.24994659260841701"/>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s>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P25"/>
  <sheetViews>
    <sheetView tabSelected="1" topLeftCell="A13" zoomScale="90" zoomScaleNormal="90" workbookViewId="0">
      <selection activeCell="D26" sqref="D26"/>
    </sheetView>
  </sheetViews>
  <sheetFormatPr defaultRowHeight="15"/>
  <sheetData>
    <row r="1" spans="1:16" s="14" customFormat="1" ht="26.25">
      <c r="A1" s="48" t="s">
        <v>17</v>
      </c>
      <c r="B1" s="49"/>
      <c r="C1" s="50"/>
      <c r="D1" s="50"/>
      <c r="E1" s="50"/>
      <c r="F1" s="50"/>
      <c r="G1" s="50"/>
      <c r="H1" s="50"/>
      <c r="I1" s="50"/>
      <c r="J1" s="50"/>
      <c r="K1" s="51"/>
      <c r="L1" s="25"/>
      <c r="M1" s="47"/>
      <c r="N1" s="47"/>
      <c r="O1" s="47"/>
      <c r="P1" s="47"/>
    </row>
    <row r="2" spans="1:16" ht="15.75" customHeight="1">
      <c r="A2" s="81"/>
      <c r="B2" s="82"/>
      <c r="C2" s="82"/>
      <c r="D2" s="82"/>
      <c r="E2" s="82"/>
      <c r="F2" s="82"/>
      <c r="G2" s="82"/>
      <c r="H2" s="82"/>
      <c r="I2" s="82"/>
      <c r="J2" s="82"/>
      <c r="K2" s="83"/>
    </row>
    <row r="3" spans="1:16" ht="42.75" customHeight="1">
      <c r="A3" s="84" t="s">
        <v>18</v>
      </c>
      <c r="B3" s="85"/>
      <c r="C3" s="85"/>
      <c r="D3" s="85"/>
      <c r="E3" s="85"/>
      <c r="F3" s="85"/>
      <c r="G3" s="85"/>
      <c r="H3" s="85"/>
      <c r="I3" s="85"/>
      <c r="J3" s="85"/>
      <c r="K3" s="86"/>
    </row>
    <row r="4" spans="1:16">
      <c r="A4" s="84" t="s">
        <v>14</v>
      </c>
      <c r="B4" s="85"/>
      <c r="C4" s="85"/>
      <c r="D4" s="85"/>
      <c r="E4" s="85"/>
      <c r="F4" s="85"/>
      <c r="G4" s="85"/>
      <c r="H4" s="85"/>
      <c r="I4" s="85"/>
      <c r="J4" s="85"/>
      <c r="K4" s="86"/>
    </row>
    <row r="5" spans="1:16">
      <c r="A5" s="52"/>
      <c r="B5" s="53"/>
      <c r="C5" s="53"/>
      <c r="D5" s="53"/>
      <c r="E5" s="53"/>
      <c r="F5" s="53"/>
      <c r="G5" s="53"/>
      <c r="H5" s="53"/>
      <c r="I5" s="53"/>
      <c r="J5" s="53"/>
      <c r="K5" s="54"/>
    </row>
    <row r="6" spans="1:16">
      <c r="A6" s="55" t="s">
        <v>28</v>
      </c>
      <c r="B6" s="56"/>
      <c r="C6" s="56"/>
      <c r="D6" s="56"/>
      <c r="E6" s="56"/>
      <c r="F6" s="56"/>
      <c r="G6" s="56"/>
      <c r="H6" s="56"/>
      <c r="I6" s="56"/>
      <c r="J6" s="56"/>
      <c r="K6" s="57"/>
    </row>
    <row r="7" spans="1:16">
      <c r="A7" s="52"/>
      <c r="B7" s="53"/>
      <c r="C7" s="53"/>
      <c r="D7" s="53"/>
      <c r="E7" s="53"/>
      <c r="F7" s="53"/>
      <c r="G7" s="53"/>
      <c r="H7" s="53"/>
      <c r="I7" s="53"/>
      <c r="J7" s="53"/>
      <c r="K7" s="54"/>
    </row>
    <row r="8" spans="1:16" ht="30.75" customHeight="1">
      <c r="A8" s="84" t="s">
        <v>31</v>
      </c>
      <c r="B8" s="85"/>
      <c r="C8" s="85"/>
      <c r="D8" s="85"/>
      <c r="E8" s="85"/>
      <c r="F8" s="85"/>
      <c r="G8" s="85"/>
      <c r="H8" s="85"/>
      <c r="I8" s="85"/>
      <c r="J8" s="85"/>
      <c r="K8" s="86"/>
    </row>
    <row r="9" spans="1:16">
      <c r="A9" s="52"/>
      <c r="B9" s="53"/>
      <c r="C9" s="53"/>
      <c r="D9" s="53"/>
      <c r="E9" s="53"/>
      <c r="F9" s="53"/>
      <c r="G9" s="53"/>
      <c r="H9" s="53"/>
      <c r="I9" s="53"/>
      <c r="J9" s="53"/>
      <c r="K9" s="54"/>
    </row>
    <row r="10" spans="1:16">
      <c r="A10" s="55" t="s">
        <v>30</v>
      </c>
      <c r="B10" s="56"/>
      <c r="C10" s="56"/>
      <c r="D10" s="56"/>
      <c r="E10" s="56"/>
      <c r="F10" s="56"/>
      <c r="G10" s="56"/>
      <c r="H10" s="56"/>
      <c r="I10" s="56"/>
      <c r="J10" s="56"/>
      <c r="K10" s="57"/>
    </row>
    <row r="11" spans="1:16">
      <c r="A11" s="52"/>
      <c r="B11" s="53"/>
      <c r="C11" s="53"/>
      <c r="D11" s="53"/>
      <c r="E11" s="53"/>
      <c r="F11" s="53"/>
      <c r="G11" s="53"/>
      <c r="H11" s="53"/>
      <c r="I11" s="53"/>
      <c r="J11" s="53"/>
      <c r="K11" s="54"/>
    </row>
    <row r="12" spans="1:16">
      <c r="A12" s="52" t="s">
        <v>32</v>
      </c>
      <c r="B12" s="53"/>
      <c r="C12" s="53"/>
      <c r="D12" s="53"/>
      <c r="E12" s="53"/>
      <c r="F12" s="53"/>
      <c r="G12" s="53"/>
      <c r="H12" s="53"/>
      <c r="I12" s="53"/>
      <c r="J12" s="53"/>
      <c r="K12" s="54"/>
    </row>
    <row r="13" spans="1:16">
      <c r="A13" s="52"/>
      <c r="B13" s="53"/>
      <c r="C13" s="53"/>
      <c r="D13" s="53"/>
      <c r="E13" s="53"/>
      <c r="F13" s="53"/>
      <c r="G13" s="53"/>
      <c r="H13" s="53"/>
      <c r="I13" s="53"/>
      <c r="J13" s="53"/>
      <c r="K13" s="54"/>
    </row>
    <row r="14" spans="1:16">
      <c r="A14" s="55" t="s">
        <v>40</v>
      </c>
      <c r="B14" s="56"/>
      <c r="C14" s="56"/>
      <c r="D14" s="56"/>
      <c r="E14" s="56"/>
      <c r="F14" s="56"/>
      <c r="G14" s="56"/>
      <c r="H14" s="56"/>
      <c r="I14" s="56"/>
      <c r="J14" s="56"/>
      <c r="K14" s="57"/>
    </row>
    <row r="15" spans="1:16">
      <c r="A15" s="52"/>
      <c r="B15" s="53"/>
      <c r="C15" s="53"/>
      <c r="D15" s="53"/>
      <c r="E15" s="53"/>
      <c r="F15" s="53"/>
      <c r="G15" s="53"/>
      <c r="H15" s="53"/>
      <c r="I15" s="53"/>
      <c r="J15" s="53"/>
      <c r="K15" s="54"/>
    </row>
    <row r="16" spans="1:16" ht="31.5" customHeight="1">
      <c r="A16" s="84" t="s">
        <v>33</v>
      </c>
      <c r="B16" s="85"/>
      <c r="C16" s="85"/>
      <c r="D16" s="85"/>
      <c r="E16" s="85"/>
      <c r="F16" s="85"/>
      <c r="G16" s="85"/>
      <c r="H16" s="85"/>
      <c r="I16" s="85"/>
      <c r="J16" s="85"/>
      <c r="K16" s="86"/>
    </row>
    <row r="17" spans="1:12" ht="60" customHeight="1">
      <c r="A17" s="84" t="s">
        <v>39</v>
      </c>
      <c r="B17" s="85"/>
      <c r="C17" s="85"/>
      <c r="D17" s="85"/>
      <c r="E17" s="85"/>
      <c r="F17" s="85"/>
      <c r="G17" s="85"/>
      <c r="H17" s="85"/>
      <c r="I17" s="85"/>
      <c r="J17" s="85"/>
      <c r="K17" s="86"/>
    </row>
    <row r="18" spans="1:12" ht="15" customHeight="1">
      <c r="A18" s="84" t="s">
        <v>44</v>
      </c>
      <c r="B18" s="85"/>
      <c r="C18" s="85"/>
      <c r="D18" s="85"/>
      <c r="E18" s="85"/>
      <c r="F18" s="85"/>
      <c r="G18" s="85"/>
      <c r="H18" s="85"/>
      <c r="I18" s="85"/>
      <c r="J18" s="85"/>
      <c r="K18" s="86"/>
    </row>
    <row r="19" spans="1:12">
      <c r="A19" s="52"/>
      <c r="B19" s="53"/>
      <c r="C19" s="53"/>
      <c r="D19" s="53"/>
      <c r="E19" s="53"/>
      <c r="F19" s="53"/>
      <c r="G19" s="53"/>
      <c r="H19" s="53"/>
      <c r="I19" s="53"/>
      <c r="J19" s="53"/>
      <c r="K19" s="54"/>
    </row>
    <row r="20" spans="1:12" ht="15" customHeight="1">
      <c r="A20" s="55" t="s">
        <v>41</v>
      </c>
      <c r="B20" s="58"/>
      <c r="C20" s="58"/>
      <c r="D20" s="58"/>
      <c r="E20" s="58"/>
      <c r="F20" s="58"/>
      <c r="G20" s="58"/>
      <c r="H20" s="58"/>
      <c r="I20" s="58"/>
      <c r="J20" s="58"/>
      <c r="K20" s="59"/>
    </row>
    <row r="21" spans="1:12" ht="15" customHeight="1">
      <c r="A21" s="93"/>
      <c r="B21" s="94"/>
      <c r="C21" s="94"/>
      <c r="D21" s="94"/>
      <c r="E21" s="94"/>
      <c r="F21" s="94"/>
      <c r="G21" s="94"/>
      <c r="H21" s="94"/>
      <c r="I21" s="94"/>
      <c r="J21" s="94"/>
      <c r="K21" s="95"/>
    </row>
    <row r="22" spans="1:12" ht="15" customHeight="1">
      <c r="A22" s="84" t="s">
        <v>42</v>
      </c>
      <c r="B22" s="85"/>
      <c r="C22" s="85"/>
      <c r="D22" s="85"/>
      <c r="E22" s="85"/>
      <c r="F22" s="85"/>
      <c r="G22" s="85"/>
      <c r="H22" s="85"/>
      <c r="I22" s="85"/>
      <c r="J22" s="85"/>
      <c r="K22" s="86"/>
      <c r="L22" s="14"/>
    </row>
    <row r="23" spans="1:12" ht="15.75" thickBot="1">
      <c r="A23" s="96"/>
      <c r="B23" s="97"/>
      <c r="C23" s="97"/>
      <c r="D23" s="97"/>
      <c r="E23" s="97"/>
      <c r="F23" s="97"/>
      <c r="G23" s="97"/>
      <c r="H23" s="97"/>
      <c r="I23" s="97"/>
      <c r="J23" s="97"/>
      <c r="K23" s="98"/>
    </row>
    <row r="24" spans="1:12" ht="15" customHeight="1">
      <c r="A24" s="87" t="s">
        <v>55</v>
      </c>
      <c r="B24" s="88"/>
      <c r="C24" s="89"/>
    </row>
    <row r="25" spans="1:12" ht="15" customHeight="1" thickBot="1">
      <c r="A25" s="90" t="s">
        <v>56</v>
      </c>
      <c r="B25" s="91"/>
      <c r="C25" s="92"/>
    </row>
  </sheetData>
  <mergeCells count="12">
    <mergeCell ref="A23:K23"/>
    <mergeCell ref="A18:K18"/>
    <mergeCell ref="A2:K2"/>
    <mergeCell ref="A3:K3"/>
    <mergeCell ref="A4:K4"/>
    <mergeCell ref="A8:K8"/>
    <mergeCell ref="A24:C24"/>
    <mergeCell ref="A25:C25"/>
    <mergeCell ref="A17:K17"/>
    <mergeCell ref="A16:K16"/>
    <mergeCell ref="A21:K21"/>
    <mergeCell ref="A22:K2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47"/>
  <sheetViews>
    <sheetView showGridLines="0" topLeftCell="A13" zoomScale="80" zoomScaleNormal="80" workbookViewId="0">
      <selection activeCell="E21" sqref="E21"/>
    </sheetView>
  </sheetViews>
  <sheetFormatPr defaultRowHeight="15"/>
  <cols>
    <col min="1" max="1" width="2.85546875" customWidth="1"/>
    <col min="2" max="2" width="25.85546875" customWidth="1"/>
    <col min="3" max="3" width="31.140625" customWidth="1"/>
    <col min="4" max="4" width="33.5703125" customWidth="1"/>
    <col min="5" max="5" width="19.28515625" customWidth="1"/>
    <col min="6" max="6" width="28.85546875" customWidth="1"/>
    <col min="7" max="7" width="20.85546875" customWidth="1"/>
    <col min="8" max="17" width="15.7109375" customWidth="1"/>
    <col min="18" max="18" width="15.5703125" customWidth="1"/>
  </cols>
  <sheetData>
    <row r="1" spans="1:13" s="14" customFormat="1" ht="26.25">
      <c r="A1" s="60" t="s">
        <v>15</v>
      </c>
      <c r="B1" s="61"/>
      <c r="C1" s="61"/>
      <c r="D1" s="61"/>
      <c r="E1" s="61"/>
      <c r="F1" s="74"/>
    </row>
    <row r="2" spans="1:13" s="14" customFormat="1" ht="19.5" thickBot="1">
      <c r="A2" s="62" t="s">
        <v>16</v>
      </c>
      <c r="B2" s="63"/>
      <c r="C2" s="63"/>
      <c r="D2" s="63"/>
      <c r="E2" s="63"/>
      <c r="F2" s="75"/>
    </row>
    <row r="3" spans="1:13" ht="15" customHeight="1" thickBot="1">
      <c r="A3" s="106" t="s">
        <v>22</v>
      </c>
      <c r="B3" s="107"/>
      <c r="C3" s="108"/>
      <c r="D3" s="26" t="s">
        <v>23</v>
      </c>
      <c r="E3" s="27"/>
      <c r="F3" s="76"/>
      <c r="G3" s="8"/>
      <c r="H3" s="9"/>
      <c r="I3" s="9"/>
      <c r="J3" s="8"/>
      <c r="K3" s="8"/>
      <c r="L3" s="8"/>
      <c r="M3" s="9"/>
    </row>
    <row r="4" spans="1:13" ht="15" customHeight="1" thickBot="1">
      <c r="A4" s="109" t="s">
        <v>24</v>
      </c>
      <c r="B4" s="110"/>
      <c r="C4" s="111"/>
      <c r="D4" s="28" t="s">
        <v>25</v>
      </c>
      <c r="E4" s="29" t="str">
        <f>Instructions!$A$24</f>
        <v>Workbook Version: V3</v>
      </c>
      <c r="F4" s="64"/>
      <c r="G4" s="10"/>
      <c r="H4" s="11"/>
      <c r="I4" s="12"/>
      <c r="J4" s="10"/>
      <c r="K4" s="10"/>
      <c r="L4" s="10"/>
      <c r="M4" s="9"/>
    </row>
    <row r="5" spans="1:13" ht="15" customHeight="1" thickBot="1">
      <c r="A5" s="109"/>
      <c r="B5" s="110"/>
      <c r="C5" s="111"/>
      <c r="D5" s="30" t="s">
        <v>26</v>
      </c>
      <c r="E5" s="31"/>
      <c r="F5" s="65"/>
      <c r="G5" s="10"/>
      <c r="H5" s="11"/>
      <c r="I5" s="12"/>
      <c r="J5" s="10"/>
      <c r="K5" s="10"/>
      <c r="L5" s="10"/>
      <c r="M5" s="9"/>
    </row>
    <row r="6" spans="1:13" ht="15" customHeight="1" thickBot="1">
      <c r="A6" s="109"/>
      <c r="B6" s="110"/>
      <c r="C6" s="111"/>
      <c r="D6" s="32" t="s">
        <v>7</v>
      </c>
      <c r="E6" s="29" t="str">
        <f>Instructions!$A$25</f>
        <v>Workbook date: 10/11/14</v>
      </c>
      <c r="F6" s="65"/>
      <c r="G6" s="10"/>
      <c r="H6" s="11"/>
      <c r="I6" s="12"/>
      <c r="J6" s="8"/>
      <c r="K6" s="8"/>
      <c r="L6" s="10"/>
      <c r="M6" s="9"/>
    </row>
    <row r="7" spans="1:13" ht="15.75" thickBot="1">
      <c r="A7" s="66"/>
      <c r="B7" s="67"/>
      <c r="C7" s="67"/>
      <c r="D7" s="33" t="s">
        <v>27</v>
      </c>
      <c r="E7" s="67"/>
      <c r="F7" s="64"/>
      <c r="L7" s="9"/>
      <c r="M7" s="9"/>
    </row>
    <row r="8" spans="1:13" ht="15.75" thickBot="1">
      <c r="A8" s="66"/>
      <c r="B8" s="67"/>
      <c r="C8" s="67"/>
      <c r="D8" s="34" t="s">
        <v>34</v>
      </c>
      <c r="E8" s="67"/>
      <c r="F8" s="64"/>
    </row>
    <row r="9" spans="1:13">
      <c r="A9" s="66"/>
      <c r="B9" s="67"/>
      <c r="C9" s="67"/>
      <c r="D9" s="35"/>
      <c r="E9" s="67"/>
      <c r="F9" s="64"/>
    </row>
    <row r="10" spans="1:13" ht="26.25">
      <c r="A10" s="66"/>
      <c r="B10" s="68" t="s">
        <v>28</v>
      </c>
      <c r="C10" s="67"/>
      <c r="D10" s="67"/>
      <c r="E10" s="67"/>
      <c r="F10" s="64"/>
      <c r="G10" s="13"/>
      <c r="H10" s="13"/>
    </row>
    <row r="11" spans="1:13">
      <c r="A11" s="66"/>
      <c r="B11" s="67"/>
      <c r="C11" s="67"/>
      <c r="D11" s="67"/>
      <c r="E11" s="67"/>
      <c r="F11" s="64"/>
      <c r="G11" s="13"/>
      <c r="H11" s="13"/>
    </row>
    <row r="12" spans="1:13">
      <c r="A12" s="66"/>
      <c r="B12" s="100" t="s">
        <v>0</v>
      </c>
      <c r="C12" s="102" t="s">
        <v>1</v>
      </c>
      <c r="D12" s="103"/>
      <c r="E12" s="15"/>
      <c r="F12" s="64"/>
      <c r="G12" s="112"/>
      <c r="H12" s="112"/>
    </row>
    <row r="13" spans="1:13">
      <c r="A13" s="66"/>
      <c r="B13" s="113"/>
      <c r="C13" s="102" t="s">
        <v>2</v>
      </c>
      <c r="D13" s="103"/>
      <c r="E13" s="7"/>
      <c r="F13" s="64"/>
      <c r="G13" s="112"/>
      <c r="H13" s="112"/>
    </row>
    <row r="14" spans="1:13">
      <c r="A14" s="66"/>
      <c r="B14" s="113"/>
      <c r="C14" s="102" t="s">
        <v>19</v>
      </c>
      <c r="D14" s="103"/>
      <c r="E14" s="7"/>
      <c r="F14" s="64"/>
      <c r="G14" s="112"/>
      <c r="H14" s="112"/>
    </row>
    <row r="15" spans="1:13">
      <c r="A15" s="66"/>
      <c r="B15" s="113"/>
      <c r="C15" s="102" t="s">
        <v>3</v>
      </c>
      <c r="D15" s="103"/>
      <c r="E15" s="15"/>
      <c r="F15" s="64"/>
      <c r="G15" s="112"/>
      <c r="H15" s="112"/>
    </row>
    <row r="16" spans="1:13">
      <c r="A16" s="66"/>
      <c r="B16" s="113"/>
      <c r="C16" s="102" t="s">
        <v>4</v>
      </c>
      <c r="D16" s="103"/>
      <c r="E16" s="16"/>
      <c r="F16" s="64"/>
      <c r="G16" s="13"/>
      <c r="H16" s="13"/>
    </row>
    <row r="17" spans="1:8">
      <c r="A17" s="66"/>
      <c r="B17" s="113"/>
      <c r="C17" s="102" t="str">
        <f>IF(OR(E14="kgC",E14="tonneC"),"Base year carbon emitted by target facility ("&amp;E14&amp;")","Base year energy consumed in target facility ("&amp;E14&amp;")")</f>
        <v>Base year energy consumed in target facility ()</v>
      </c>
      <c r="D17" s="103"/>
      <c r="E17" s="17"/>
      <c r="F17" s="64"/>
    </row>
    <row r="18" spans="1:8">
      <c r="A18" s="66"/>
      <c r="B18" s="101"/>
      <c r="C18" s="102" t="str">
        <f>IF(OR(E13="Novem",E13="Absolute"),"Base Year Throughput N/A","Base year Throughput ("&amp;E15&amp;")")</f>
        <v>Base year Throughput ()</v>
      </c>
      <c r="D18" s="103"/>
      <c r="E18" s="17"/>
      <c r="F18" s="64"/>
    </row>
    <row r="19" spans="1:8">
      <c r="A19" s="66"/>
      <c r="B19" s="2"/>
      <c r="C19" s="99"/>
      <c r="D19" s="99"/>
      <c r="E19" s="24"/>
      <c r="F19" s="64"/>
    </row>
    <row r="20" spans="1:8">
      <c r="A20" s="66"/>
      <c r="B20" s="100" t="s">
        <v>5</v>
      </c>
      <c r="C20" s="102" t="str">
        <f>IF(E13="Absolute","Value of latest agreement target ("&amp;E14&amp;")",IF(E13="Relative","Value of latest agreement target ("&amp;E14&amp;"/"&amp;E15&amp;")","Value of latest agreement target N/A"))</f>
        <v>Value of latest agreement target N/A</v>
      </c>
      <c r="D20" s="103"/>
      <c r="E20" s="36" t="str">
        <f>IF(E13="Absolute",2*E17*(1-E21),IF(E13="Relative",E17/E18*(1-E21),"N/A"))</f>
        <v>N/A</v>
      </c>
      <c r="F20" s="64"/>
    </row>
    <row r="21" spans="1:8">
      <c r="A21" s="66"/>
      <c r="B21" s="101"/>
      <c r="C21" s="102" t="s">
        <v>6</v>
      </c>
      <c r="D21" s="103"/>
      <c r="E21" s="18"/>
      <c r="F21" s="64"/>
    </row>
    <row r="22" spans="1:8">
      <c r="A22" s="66"/>
      <c r="B22" s="67"/>
      <c r="C22" s="67"/>
      <c r="D22" s="67"/>
      <c r="E22" s="67"/>
      <c r="F22" s="64"/>
    </row>
    <row r="23" spans="1:8" ht="26.25" customHeight="1">
      <c r="A23" s="66"/>
      <c r="B23" s="23" t="s">
        <v>43</v>
      </c>
      <c r="C23" s="22"/>
      <c r="D23" s="21"/>
      <c r="E23" s="21"/>
      <c r="F23" s="69"/>
      <c r="G23" s="21"/>
      <c r="H23" s="21"/>
    </row>
    <row r="24" spans="1:8">
      <c r="A24" s="66"/>
      <c r="B24" s="67"/>
      <c r="C24" s="67"/>
      <c r="D24" s="67"/>
      <c r="E24" s="67"/>
      <c r="F24" s="64"/>
    </row>
    <row r="25" spans="1:8" ht="15" customHeight="1">
      <c r="A25" s="66"/>
      <c r="B25" s="116" t="s">
        <v>20</v>
      </c>
      <c r="C25" s="104" t="str">
        <f>IF(AND(E13="Novem",OR(E14="kgC",E14="tonneC")),"Actual carbon emitted in target period {D} ("&amp;E14&amp;")",IF(AND(E13="Novem",OR(E14="kWh",E14="MWh",E14="GJ",E14="PJ")),"Actual energy consumed in target period {D} ("&amp;E14&amp;")",IF(OR(E14="kgC",E14="tonneC"),"Actual carbon emitted in target period ("&amp;E14&amp;")","Actual energy consumed in target period ("&amp;E14&amp;")")))</f>
        <v>Actual energy consumed in target period ()</v>
      </c>
      <c r="D25" s="105"/>
      <c r="E25" s="17"/>
      <c r="F25" s="64"/>
    </row>
    <row r="26" spans="1:8">
      <c r="A26" s="66"/>
      <c r="B26" s="116"/>
      <c r="C26" s="104" t="str">
        <f>IF(E13="Absolute","Actual production in target period N/A",IF(E13="Novem",IF(OR(E14="kgC",E14="tonneC"),"Target carbon at target period throughput {E=SECn*tN} ("&amp;E14&amp;")","Target energy at target period throughput {E=SECn*tN} ("&amp;E14&amp;")"),"Actual production in target period ("&amp;E15&amp;")"))</f>
        <v>Actual production in target period ()</v>
      </c>
      <c r="D26" s="105"/>
      <c r="E26" s="17"/>
      <c r="F26" s="64"/>
    </row>
    <row r="27" spans="1:8">
      <c r="A27" s="66"/>
      <c r="B27" s="116"/>
      <c r="C27" s="114" t="str">
        <f>IF(AND(E13="Novem",OR(E14="kgC",E14="tonneC")),"Reference carbon emitted in target period {F=Sum of SEC0xtN} ("&amp;E14&amp;")",IF(AND(E13="Novem",OR(E14="kWh",E14="MWh",E14="GJ",E14="PJ")),"Reference energy consumed in target period {F= Sum of SEC0xtN} ("&amp;E14&amp;")","Only used for Novem TUs N/A"))</f>
        <v>Only used for Novem TUs N/A</v>
      </c>
      <c r="D27" s="104"/>
      <c r="E27" s="17"/>
      <c r="F27" s="64"/>
    </row>
    <row r="28" spans="1:8">
      <c r="A28" s="66"/>
      <c r="B28" s="116"/>
      <c r="C28" s="104" t="str">
        <f>IF(E13="Absolute","Target period performance ("&amp;E14&amp;")",IF(E13="Relative","Target period performance ("&amp;E14&amp;"/"&amp;E15&amp;")","Target period performance N/A"))</f>
        <v>Target period performance N/A</v>
      </c>
      <c r="D28" s="105"/>
      <c r="E28" s="37" t="str">
        <f>IF(E13="Absolute",E25,IF(E13="Relative",E25/E26,"N/A"))</f>
        <v>N/A</v>
      </c>
      <c r="F28" s="64"/>
    </row>
    <row r="29" spans="1:8">
      <c r="A29" s="66"/>
      <c r="B29" s="116"/>
      <c r="C29" s="114" t="s">
        <v>21</v>
      </c>
      <c r="D29" s="104"/>
      <c r="E29" s="38" t="e">
        <f>IF(E13="Novem",1-E25/E27,IF(E13="Absolute",1-E25/(2*E17),1-(E25/E26)/(E17/E18)))</f>
        <v>#DIV/0!</v>
      </c>
      <c r="F29" s="64"/>
    </row>
    <row r="30" spans="1:8">
      <c r="A30" s="66"/>
      <c r="B30" s="67"/>
      <c r="C30" s="67"/>
      <c r="D30" s="67"/>
      <c r="E30" s="67"/>
      <c r="F30" s="64"/>
    </row>
    <row r="31" spans="1:8" ht="26.25">
      <c r="A31" s="66"/>
      <c r="B31" s="23" t="s">
        <v>40</v>
      </c>
      <c r="C31" s="23"/>
      <c r="D31" s="23"/>
      <c r="E31" s="23"/>
      <c r="F31" s="70"/>
      <c r="G31" s="23"/>
      <c r="H31" s="23"/>
    </row>
    <row r="32" spans="1:8">
      <c r="A32" s="66"/>
      <c r="B32" s="67"/>
      <c r="C32" s="67"/>
      <c r="D32" s="67"/>
      <c r="E32" s="67"/>
      <c r="F32" s="64"/>
    </row>
    <row r="33" spans="1:8">
      <c r="A33" s="66"/>
      <c r="B33" s="116" t="s">
        <v>36</v>
      </c>
      <c r="C33" s="105" t="str">
        <f>IF(E13="Novem","Revised Target Period target {1- actual TP ratio or 1-E/F} %",IF(E13="Relative","Target Period target ("&amp;E14&amp;")/("&amp;E15&amp;")","Target Period target ("&amp;E14&amp;")"))</f>
        <v>Target Period target ()</v>
      </c>
      <c r="D33" s="105"/>
      <c r="E33" s="39" t="e">
        <f>IF(E13="Absolute",E20,IF(E13="Relative",E20,1-E26/E27))</f>
        <v>#DIV/0!</v>
      </c>
      <c r="F33" s="64"/>
    </row>
    <row r="34" spans="1:8">
      <c r="A34" s="66"/>
      <c r="B34" s="116"/>
      <c r="C34" s="105" t="str">
        <f>IF(E13="Novem","Actual Target Period performance {1- actual TP ratio or 1-D/F} %",IF(E13="Relative","Actual Target Period performance ("&amp;E14&amp;")/("&amp;E15&amp;")","Actual Target Period performance ("&amp;E14&amp;")"))</f>
        <v>Actual Target Period performance ()</v>
      </c>
      <c r="D34" s="105"/>
      <c r="E34" s="39" t="e">
        <f>IF(E13="Absolute",E28,IF(E13="Relative",E28,E29))</f>
        <v>#DIV/0!</v>
      </c>
      <c r="F34" s="64"/>
    </row>
    <row r="35" spans="1:8">
      <c r="A35" s="66"/>
      <c r="B35" s="116"/>
      <c r="C35" s="105" t="s">
        <v>36</v>
      </c>
      <c r="D35" s="105"/>
      <c r="E35" s="40" t="e">
        <f>IF(OR(E13="Absolute",E13="Relative"),IF(E34&gt;E33,"YES","NO"),IF(E34&gt;E33,"No","Yes"))</f>
        <v>#DIV/0!</v>
      </c>
      <c r="F35" s="64"/>
    </row>
    <row r="36" spans="1:8">
      <c r="A36" s="66"/>
      <c r="B36" s="67"/>
      <c r="C36" s="67"/>
      <c r="D36" s="67"/>
      <c r="E36" s="67"/>
      <c r="F36" s="64"/>
    </row>
    <row r="37" spans="1:8" ht="15" customHeight="1">
      <c r="A37" s="66"/>
      <c r="B37" s="115" t="s">
        <v>37</v>
      </c>
      <c r="C37" s="114" t="str">
        <f>IF(OR(E14="kgC",E14="tonneC"),"Additional carbon emitted as a result of disruption ("&amp;E14&amp;")","Additional energy consumed as a result of disruption ("&amp;E14&amp;")")</f>
        <v>Additional energy consumed as a result of disruption ()</v>
      </c>
      <c r="D37" s="104"/>
      <c r="E37" s="46"/>
      <c r="F37" s="64"/>
    </row>
    <row r="38" spans="1:8">
      <c r="A38" s="66"/>
      <c r="B38" s="115"/>
      <c r="C38" s="114" t="str">
        <f>IF(E13="Absolute","Revised Target Period target ("&amp;E14&amp;")",IF(E13="Relative","Revised Target Period target ("&amp;E14&amp;"/"&amp;E15&amp;")","Revised Target Period target N/A"))</f>
        <v>Revised Target Period target N/A</v>
      </c>
      <c r="D38" s="104"/>
      <c r="E38" s="37" t="e">
        <f>ROUND(IF(E13="Absolute",2*E17*(1-E21)+E37,IF(E13="Relative",(E17/E18*(1-E21)+E37/E26),"N/A")),3)</f>
        <v>#VALUE!</v>
      </c>
      <c r="F38" s="64"/>
    </row>
    <row r="39" spans="1:8">
      <c r="A39" s="66"/>
      <c r="B39" s="115"/>
      <c r="C39" s="114" t="str">
        <f>IF(E13="Absolute","Revised Target Period target %",IF(E13="Relative","Revised Target Period target %","Adjusted actual Target Period target {1-Adjusted D/F} %"))</f>
        <v>Adjusted actual Target Period target {1-Adjusted D/F} %</v>
      </c>
      <c r="D39" s="104"/>
      <c r="E39" s="38" t="e">
        <f>IF(E13="Absolute",1-E38/(2*E17),IF(E13="Relative",1-E38/(E17/E18),1-(E26+E37)/E27))</f>
        <v>#DIV/0!</v>
      </c>
      <c r="F39" s="64"/>
    </row>
    <row r="40" spans="1:8">
      <c r="A40" s="66"/>
      <c r="B40" s="115"/>
      <c r="C40" s="114" t="s">
        <v>45</v>
      </c>
      <c r="D40" s="104"/>
      <c r="E40" s="41" t="e">
        <f>IF(E13="Novem",IF(E39&lt;E34,"YES","NO"),IF(E28&lt;E38, "YES","NO"))</f>
        <v>#VALUE!</v>
      </c>
      <c r="F40" s="64"/>
    </row>
    <row r="41" spans="1:8">
      <c r="A41" s="66"/>
      <c r="B41" s="20"/>
      <c r="C41" s="42"/>
      <c r="D41" s="42"/>
      <c r="E41" s="43"/>
      <c r="F41" s="64"/>
    </row>
    <row r="42" spans="1:8" ht="26.25" customHeight="1">
      <c r="A42" s="66"/>
      <c r="B42" s="23" t="s">
        <v>41</v>
      </c>
      <c r="C42" s="23"/>
      <c r="D42" s="23"/>
      <c r="E42" s="23"/>
      <c r="F42" s="70"/>
      <c r="G42" s="23"/>
      <c r="H42" s="23"/>
    </row>
    <row r="43" spans="1:8">
      <c r="A43" s="66"/>
      <c r="B43" s="19"/>
      <c r="C43" s="44"/>
      <c r="D43" s="44"/>
      <c r="E43" s="45"/>
      <c r="F43" s="64"/>
    </row>
    <row r="44" spans="1:8">
      <c r="A44" s="66"/>
      <c r="B44" s="115" t="s">
        <v>29</v>
      </c>
      <c r="C44" s="114" t="str">
        <f>IF(E13="Absolute","Adjusted Absolute Target Energy ("&amp;E14&amp;")","N/A")</f>
        <v>N/A</v>
      </c>
      <c r="D44" s="104"/>
      <c r="E44" s="77" t="e">
        <f>IF(AND(E13="Absolute",E40="YES"),2*E17*(1-E21)+E37,IF(AND(E13="Absolute",E40="No"),"No Change","N/A"))</f>
        <v>#VALUE!</v>
      </c>
      <c r="F44" s="64"/>
    </row>
    <row r="45" spans="1:8">
      <c r="A45" s="66"/>
      <c r="B45" s="115"/>
      <c r="C45" s="114" t="str">
        <f>IF(E13="Relative","Adjusted Target Period target SEC ("&amp;E14&amp;"/"&amp;E15&amp;")","N/A")</f>
        <v>N/A</v>
      </c>
      <c r="D45" s="104"/>
      <c r="E45" s="77" t="e">
        <f>IF(AND(E13="Relative",E40="YES"),E38,IF(AND(E13="Relative",E40="No"),"No Change","N/A"))</f>
        <v>#VALUE!</v>
      </c>
      <c r="F45" s="64"/>
    </row>
    <row r="46" spans="1:8">
      <c r="A46" s="66"/>
      <c r="B46" s="115"/>
      <c r="C46" s="114" t="str">
        <f>IF(E13="Novem","Adjusted Target Period target %","N/A")</f>
        <v>N/A</v>
      </c>
      <c r="D46" s="104"/>
      <c r="E46" s="78" t="e">
        <f>IF(AND(E13="Novem",E40="YES"),E39*E21/E33,IF(AND(E13="Novem",E40="No"),"No Change","N/A"))</f>
        <v>#VALUE!</v>
      </c>
      <c r="F46" s="64"/>
    </row>
    <row r="47" spans="1:8" ht="15.75" thickBot="1">
      <c r="A47" s="71"/>
      <c r="B47" s="72"/>
      <c r="C47" s="72"/>
      <c r="D47" s="72"/>
      <c r="E47" s="72"/>
      <c r="F47" s="73"/>
    </row>
  </sheetData>
  <sheetProtection password="E3DD" sheet="1"/>
  <mergeCells count="39">
    <mergeCell ref="C46:D46"/>
    <mergeCell ref="B44:B46"/>
    <mergeCell ref="C27:D27"/>
    <mergeCell ref="C29:D29"/>
    <mergeCell ref="C44:D44"/>
    <mergeCell ref="C45:D45"/>
    <mergeCell ref="C40:D40"/>
    <mergeCell ref="C33:D33"/>
    <mergeCell ref="C34:D34"/>
    <mergeCell ref="C35:D35"/>
    <mergeCell ref="C39:D39"/>
    <mergeCell ref="B37:B40"/>
    <mergeCell ref="C37:D37"/>
    <mergeCell ref="C38:D38"/>
    <mergeCell ref="B33:B35"/>
    <mergeCell ref="B25:B29"/>
    <mergeCell ref="C26:D26"/>
    <mergeCell ref="C28:D28"/>
    <mergeCell ref="G14:H14"/>
    <mergeCell ref="G15:H15"/>
    <mergeCell ref="B12:B18"/>
    <mergeCell ref="C12:D12"/>
    <mergeCell ref="C13:D13"/>
    <mergeCell ref="C14:D14"/>
    <mergeCell ref="C15:D15"/>
    <mergeCell ref="C16:D16"/>
    <mergeCell ref="A3:C3"/>
    <mergeCell ref="A4:C4"/>
    <mergeCell ref="A5:C5"/>
    <mergeCell ref="A6:C6"/>
    <mergeCell ref="G12:H12"/>
    <mergeCell ref="G13:H13"/>
    <mergeCell ref="C19:D19"/>
    <mergeCell ref="B20:B21"/>
    <mergeCell ref="C20:D20"/>
    <mergeCell ref="C21:D21"/>
    <mergeCell ref="C25:D25"/>
    <mergeCell ref="C17:D17"/>
    <mergeCell ref="C18:D18"/>
  </mergeCells>
  <conditionalFormatting sqref="D4">
    <cfRule type="cellIs" dxfId="22" priority="36" stopIfTrue="1" operator="equal">
      <formula>"Yes"</formula>
    </cfRule>
  </conditionalFormatting>
  <conditionalFormatting sqref="D5">
    <cfRule type="cellIs" dxfId="21" priority="35" stopIfTrue="1" operator="equal">
      <formula>"Yes"</formula>
    </cfRule>
  </conditionalFormatting>
  <conditionalFormatting sqref="E44">
    <cfRule type="expression" dxfId="20" priority="22">
      <formula>$E$13="Novem"</formula>
    </cfRule>
    <cfRule type="expression" dxfId="19" priority="23">
      <formula>$E$13="Relative"</formula>
    </cfRule>
    <cfRule type="expression" dxfId="18" priority="24">
      <formula>$E$13="Absolute"</formula>
    </cfRule>
  </conditionalFormatting>
  <conditionalFormatting sqref="E45">
    <cfRule type="expression" dxfId="17" priority="19">
      <formula>$E$13="Novem"</formula>
    </cfRule>
    <cfRule type="expression" dxfId="16" priority="20">
      <formula>$E$13="Relative"</formula>
    </cfRule>
    <cfRule type="expression" dxfId="15" priority="21">
      <formula>$E$13="Absolute"</formula>
    </cfRule>
  </conditionalFormatting>
  <conditionalFormatting sqref="E46">
    <cfRule type="expression" dxfId="14" priority="16">
      <formula>$E$13="Novem"</formula>
    </cfRule>
    <cfRule type="expression" dxfId="13" priority="17">
      <formula>$E$13="Relative"</formula>
    </cfRule>
    <cfRule type="expression" dxfId="12" priority="18">
      <formula>$E$13="Absolute"</formula>
    </cfRule>
  </conditionalFormatting>
  <conditionalFormatting sqref="E18">
    <cfRule type="expression" dxfId="11" priority="13">
      <formula>$E$13="Novem"</formula>
    </cfRule>
    <cfRule type="expression" dxfId="10" priority="14">
      <formula>$E$13="Relative"</formula>
    </cfRule>
    <cfRule type="expression" dxfId="9" priority="15">
      <formula>$E$13="Absolute"</formula>
    </cfRule>
  </conditionalFormatting>
  <conditionalFormatting sqref="E26">
    <cfRule type="expression" dxfId="8" priority="10">
      <formula>$E$13="Novem"</formula>
    </cfRule>
    <cfRule type="expression" dxfId="7" priority="11">
      <formula>$E$13="Relative"</formula>
    </cfRule>
    <cfRule type="expression" dxfId="6" priority="12">
      <formula>$E$13="Absolute"</formula>
    </cfRule>
  </conditionalFormatting>
  <conditionalFormatting sqref="E27">
    <cfRule type="expression" dxfId="5" priority="7">
      <formula>$E$13="Novem"</formula>
    </cfRule>
    <cfRule type="expression" dxfId="4" priority="8">
      <formula>$E$13="Relative"</formula>
    </cfRule>
    <cfRule type="expression" dxfId="3" priority="9">
      <formula>$E$13="Absolute"</formula>
    </cfRule>
  </conditionalFormatting>
  <conditionalFormatting sqref="E25">
    <cfRule type="expression" dxfId="2" priority="1">
      <formula>$E$13="Novem"</formula>
    </cfRule>
    <cfRule type="expression" dxfId="1" priority="2">
      <formula>$E$13="Relative"</formula>
    </cfRule>
    <cfRule type="expression" dxfId="0" priority="3">
      <formula>$E$13="Absolute"</formula>
    </cfRule>
  </conditionalFormatting>
  <dataValidations count="4">
    <dataValidation type="list" allowBlank="1" showInputMessage="1" showErrorMessage="1" sqref="E14">
      <formula1>"kWh, MWh, GJ, PJ, kgC, tonneC"</formula1>
    </dataValidation>
    <dataValidation type="list" allowBlank="1" showInputMessage="1" showErrorMessage="1" sqref="E13">
      <formula1>"Absolute, Relative, Novem"</formula1>
    </dataValidation>
    <dataValidation allowBlank="1" showInputMessage="1" showErrorMessage="1" prompt="This cell sums the values in section B but can be overwritten if necessary." sqref="H4:H6"/>
    <dataValidation allowBlank="1" showInputMessage="1" showErrorMessage="1" prompt="This cell sums the values in section C but can be overwritten if necessary." sqref="I4:I6"/>
  </dataValidations>
  <pageMargins left="0.7" right="0.7"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dimension ref="A1:E7"/>
  <sheetViews>
    <sheetView workbookViewId="0">
      <selection activeCell="A7" sqref="A7:E7"/>
    </sheetView>
  </sheetViews>
  <sheetFormatPr defaultRowHeight="15"/>
  <cols>
    <col min="1" max="1" width="83.5703125" bestFit="1" customWidth="1"/>
    <col min="2" max="2" width="14.28515625" bestFit="1" customWidth="1"/>
    <col min="3" max="3" width="15.42578125" bestFit="1" customWidth="1"/>
    <col min="4" max="4" width="35.7109375" bestFit="1" customWidth="1"/>
    <col min="5" max="5" width="10.7109375" customWidth="1"/>
  </cols>
  <sheetData>
    <row r="1" spans="1:5" s="4" customFormat="1" ht="26.25">
      <c r="A1" s="1" t="s">
        <v>8</v>
      </c>
      <c r="B1" s="1"/>
    </row>
    <row r="3" spans="1:5" ht="30">
      <c r="A3" s="5" t="s">
        <v>9</v>
      </c>
      <c r="B3" s="5" t="s">
        <v>10</v>
      </c>
      <c r="C3" s="5" t="s">
        <v>11</v>
      </c>
      <c r="D3" s="5" t="s">
        <v>12</v>
      </c>
      <c r="E3" s="80" t="s">
        <v>50</v>
      </c>
    </row>
    <row r="4" spans="1:5">
      <c r="A4" s="3" t="s">
        <v>13</v>
      </c>
      <c r="B4" s="6">
        <v>41901</v>
      </c>
      <c r="C4" s="3" t="s">
        <v>46</v>
      </c>
      <c r="D4" s="3" t="s">
        <v>35</v>
      </c>
      <c r="E4" s="3" t="s">
        <v>51</v>
      </c>
    </row>
    <row r="5" spans="1:5">
      <c r="A5" s="3" t="s">
        <v>48</v>
      </c>
      <c r="B5" s="6">
        <v>41920</v>
      </c>
      <c r="C5" s="3" t="s">
        <v>47</v>
      </c>
      <c r="D5" s="3" t="s">
        <v>35</v>
      </c>
      <c r="E5" s="3" t="s">
        <v>51</v>
      </c>
    </row>
    <row r="6" spans="1:5">
      <c r="A6" s="79" t="s">
        <v>49</v>
      </c>
      <c r="B6" s="6">
        <v>41920</v>
      </c>
      <c r="C6" s="3" t="s">
        <v>47</v>
      </c>
      <c r="D6" s="3" t="s">
        <v>35</v>
      </c>
      <c r="E6" s="3" t="s">
        <v>51</v>
      </c>
    </row>
    <row r="7" spans="1:5">
      <c r="A7" s="79" t="s">
        <v>53</v>
      </c>
      <c r="B7" s="6">
        <v>41953</v>
      </c>
      <c r="C7" s="79" t="s">
        <v>54</v>
      </c>
      <c r="D7" s="79" t="s">
        <v>35</v>
      </c>
      <c r="E7" s="3" t="s">
        <v>52</v>
      </c>
    </row>
  </sheetData>
  <dataValidations count="1">
    <dataValidation type="list" allowBlank="1" showInputMessage="1" showErrorMessage="1" sqref="E4:E7">
      <formula1>"In Progress, For Review, Approved"</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row r="1" spans="1:1">
      <c r="A1"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TU Data</vt:lpstr>
      <vt:lpstr>History log</vt:lpstr>
      <vt:lpstr>Open Worksheet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disruption calculator (workbook)</dc:title>
  <dc:creator/>
  <dc:description>LIT 10083, version 3
issue date: 02/02/2015</dc:description>
  <cp:lastModifiedBy/>
  <dcterms:created xsi:type="dcterms:W3CDTF">2006-09-16T00:00:00Z</dcterms:created>
  <dcterms:modified xsi:type="dcterms:W3CDTF">2015-02-03T17:43:12Z</dcterms:modified>
</cp:coreProperties>
</file>