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<sst xmlns="http://schemas.openxmlformats.org/spreadsheetml/2006/main" count="158" uniqueCount="46">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</sst>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D11" sqref="D11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4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35"/>
      <c r="R1" s="32" t="s">
        <v>15</v>
      </c>
      <c r="S1" s="48"/>
      <c r="T1" s="48"/>
      <c r="U1" s="48"/>
      <c r="V1" s="48"/>
      <c r="W1" s="48"/>
      <c r="X1" s="48"/>
      <c r="Y1" s="48"/>
      <c r="Z1" s="48"/>
      <c r="AA1" s="33"/>
      <c r="AB1" s="44" t="s">
        <v>25</v>
      </c>
      <c r="AC1" s="45"/>
      <c r="AD1" s="39" t="s">
        <v>11</v>
      </c>
      <c r="AE1" s="40"/>
      <c r="AF1" s="40"/>
      <c r="AG1" s="40"/>
      <c r="AH1" s="40"/>
      <c r="AI1" s="40"/>
      <c r="AJ1" s="41"/>
      <c r="AK1" s="56" t="s">
        <v>32</v>
      </c>
      <c r="AL1" s="56"/>
      <c r="AM1" s="56"/>
      <c r="AN1" s="53" t="s">
        <v>24</v>
      </c>
      <c r="AO1" s="36" t="s">
        <v>33</v>
      </c>
    </row>
    <row r="2" spans="1:41" s="1" customFormat="1" ht="53.25" customHeight="1">
      <c r="A2" s="37"/>
      <c r="B2" s="37"/>
      <c r="C2" s="37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4" t="s">
        <v>9</v>
      </c>
      <c r="Q2" s="35"/>
      <c r="R2" s="34" t="s">
        <v>13</v>
      </c>
      <c r="S2" s="33"/>
      <c r="T2" s="32" t="s">
        <v>3</v>
      </c>
      <c r="U2" s="33"/>
      <c r="V2" s="32" t="s">
        <v>4</v>
      </c>
      <c r="W2" s="33"/>
      <c r="X2" s="32" t="s">
        <v>14</v>
      </c>
      <c r="Y2" s="33"/>
      <c r="Z2" s="34" t="s">
        <v>10</v>
      </c>
      <c r="AA2" s="35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49" t="s">
        <v>23</v>
      </c>
      <c r="AK2" s="36" t="s">
        <v>26</v>
      </c>
      <c r="AL2" s="36" t="s">
        <v>27</v>
      </c>
      <c r="AM2" s="36" t="s">
        <v>22</v>
      </c>
      <c r="AN2" s="54"/>
      <c r="AO2" s="50"/>
    </row>
    <row r="3" spans="1:41" ht="57.75" customHeight="1">
      <c r="A3" s="38"/>
      <c r="B3" s="38"/>
      <c r="C3" s="3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51"/>
      <c r="AE3" s="51"/>
      <c r="AF3" s="51"/>
      <c r="AG3" s="51"/>
      <c r="AH3" s="51"/>
      <c r="AI3" s="51"/>
      <c r="AJ3" s="49"/>
      <c r="AK3" s="51"/>
      <c r="AL3" s="51"/>
      <c r="AM3" s="51"/>
      <c r="AN3" s="55"/>
      <c r="AO3" s="51"/>
    </row>
    <row r="4" spans="1:41" ht="15" customHeight="1">
      <c r="A4" s="3" t="s">
        <v>42</v>
      </c>
      <c r="B4" s="3" t="s">
        <v>34</v>
      </c>
      <c r="C4" s="3" t="s">
        <v>42</v>
      </c>
      <c r="D4" s="27">
        <v>45049</v>
      </c>
      <c r="E4" s="27">
        <v>38245</v>
      </c>
      <c r="F4" s="27">
        <v>38378</v>
      </c>
      <c r="G4" s="27">
        <v>33828</v>
      </c>
      <c r="H4" s="27">
        <v>9097</v>
      </c>
      <c r="I4" s="27">
        <v>8657</v>
      </c>
      <c r="J4" s="27">
        <v>1955</v>
      </c>
      <c r="K4" s="27">
        <v>1899</v>
      </c>
      <c r="L4" s="27">
        <v>201</v>
      </c>
      <c r="M4" s="27">
        <v>197</v>
      </c>
      <c r="N4" s="27">
        <v>5</v>
      </c>
      <c r="O4" s="27">
        <v>5</v>
      </c>
      <c r="P4" s="13">
        <f aca="true" t="shared" si="0" ref="P4:P10">SUM(N4,L4,J4,H4,F4,D4)</f>
        <v>94685</v>
      </c>
      <c r="Q4" s="13">
        <f>SUM(O4,M4,K4,I4,G4,E4)</f>
        <v>82831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188</v>
      </c>
      <c r="W4" s="27">
        <v>188</v>
      </c>
      <c r="X4" s="26" t="s">
        <v>45</v>
      </c>
      <c r="Y4" s="26" t="s">
        <v>45</v>
      </c>
      <c r="Z4" s="28">
        <f aca="true" t="shared" si="1" ref="Z4:AA10">SUM(X4,V4,,T4,R4)</f>
        <v>188</v>
      </c>
      <c r="AA4" s="28">
        <f t="shared" si="1"/>
        <v>188</v>
      </c>
      <c r="AB4" s="4">
        <f>Z4+P4</f>
        <v>94873</v>
      </c>
      <c r="AC4" s="4">
        <f>AA4+Q4</f>
        <v>83019</v>
      </c>
      <c r="AD4" s="21">
        <v>161479531</v>
      </c>
      <c r="AE4" s="22">
        <v>1877571</v>
      </c>
      <c r="AF4" s="22">
        <v>204230</v>
      </c>
      <c r="AG4" s="22">
        <v>1140028</v>
      </c>
      <c r="AH4" s="22">
        <v>28943918</v>
      </c>
      <c r="AI4" s="22">
        <v>9984162</v>
      </c>
      <c r="AJ4" s="23">
        <f>SUM(AD4:AI4)</f>
        <v>203629440</v>
      </c>
      <c r="AK4" s="21">
        <v>3568197</v>
      </c>
      <c r="AL4" s="21">
        <v>4822453</v>
      </c>
      <c r="AM4" s="24">
        <f>SUM(AK4:AL4)</f>
        <v>8390650</v>
      </c>
      <c r="AN4" s="24">
        <f>AM4+AJ4</f>
        <v>212020090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425</v>
      </c>
      <c r="E5" s="27">
        <v>375</v>
      </c>
      <c r="F5" s="27">
        <v>437</v>
      </c>
      <c r="G5" s="27">
        <v>405</v>
      </c>
      <c r="H5" s="27">
        <v>1429</v>
      </c>
      <c r="I5" s="27">
        <v>1341</v>
      </c>
      <c r="J5" s="27">
        <v>482</v>
      </c>
      <c r="K5" s="27">
        <v>454</v>
      </c>
      <c r="L5" s="27">
        <v>30</v>
      </c>
      <c r="M5" s="27">
        <v>30</v>
      </c>
      <c r="N5" s="26" t="s">
        <v>45</v>
      </c>
      <c r="O5" s="26" t="s">
        <v>45</v>
      </c>
      <c r="P5" s="13">
        <f t="shared" si="0"/>
        <v>2803</v>
      </c>
      <c r="Q5" s="13">
        <f aca="true" t="shared" si="2" ref="Q5:Q10">SUM(O5,M5,K5,I5,G5,E5)</f>
        <v>2605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0" t="s">
        <v>45</v>
      </c>
      <c r="X5" s="26" t="s">
        <v>45</v>
      </c>
      <c r="Y5" s="26" t="s">
        <v>45</v>
      </c>
      <c r="Z5" s="28">
        <f t="shared" si="1"/>
        <v>0</v>
      </c>
      <c r="AA5" s="29">
        <f>SUM(Y5,W5,U5,S5)</f>
        <v>0</v>
      </c>
      <c r="AB5" s="4">
        <f aca="true" t="shared" si="3" ref="AB5:AB10">Z5+P5</f>
        <v>2803</v>
      </c>
      <c r="AC5" s="4">
        <f aca="true" t="shared" si="4" ref="AC5:AC10">AA5+Q5</f>
        <v>2605</v>
      </c>
      <c r="AD5" s="22">
        <v>8776659</v>
      </c>
      <c r="AE5" s="22">
        <v>130994</v>
      </c>
      <c r="AF5" s="22">
        <v>400</v>
      </c>
      <c r="AG5" s="22">
        <v>33224</v>
      </c>
      <c r="AH5" s="22">
        <v>1723288</v>
      </c>
      <c r="AI5" s="22">
        <v>760748</v>
      </c>
      <c r="AJ5" s="23">
        <f aca="true" t="shared" si="5" ref="AJ5:AJ10">SUM(AD5:AI5)</f>
        <v>11425313</v>
      </c>
      <c r="AK5" s="21">
        <v>0</v>
      </c>
      <c r="AL5" s="22">
        <v>0</v>
      </c>
      <c r="AM5" s="24">
        <f aca="true" t="shared" si="6" ref="AM5:AM10">SUM(AK5:AL5)</f>
        <v>0</v>
      </c>
      <c r="AN5" s="24">
        <f aca="true" t="shared" si="7" ref="AN5:AN10">AM5+AJ5</f>
        <v>11425313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76</v>
      </c>
      <c r="E6" s="27">
        <v>65.17</v>
      </c>
      <c r="F6" s="27">
        <v>28</v>
      </c>
      <c r="G6" s="27">
        <v>25.07</v>
      </c>
      <c r="H6" s="27">
        <v>14</v>
      </c>
      <c r="I6" s="27">
        <v>12.55</v>
      </c>
      <c r="J6" s="27">
        <v>5</v>
      </c>
      <c r="K6" s="27">
        <v>4.92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125</v>
      </c>
      <c r="Q6" s="13">
        <f t="shared" si="2"/>
        <v>109.71000000000001</v>
      </c>
      <c r="R6" s="26">
        <v>1</v>
      </c>
      <c r="S6" s="31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29">
        <f t="shared" si="1"/>
        <v>1</v>
      </c>
      <c r="AB6" s="4">
        <f t="shared" si="3"/>
        <v>126</v>
      </c>
      <c r="AC6" s="4">
        <f t="shared" si="4"/>
        <v>110.71000000000001</v>
      </c>
      <c r="AD6" s="22">
        <v>238733.41</v>
      </c>
      <c r="AE6" s="22">
        <v>2516.31</v>
      </c>
      <c r="AF6" s="22">
        <v>0</v>
      </c>
      <c r="AG6" s="22">
        <v>4851.78</v>
      </c>
      <c r="AH6" s="22">
        <v>41331.99</v>
      </c>
      <c r="AI6" s="22">
        <v>16414.11</v>
      </c>
      <c r="AJ6" s="23">
        <f t="shared" si="5"/>
        <v>303847.6</v>
      </c>
      <c r="AK6" s="22">
        <v>2698.98</v>
      </c>
      <c r="AL6" s="22">
        <v>0</v>
      </c>
      <c r="AM6" s="24">
        <f t="shared" si="6"/>
        <v>2698.98</v>
      </c>
      <c r="AN6" s="24">
        <f t="shared" si="7"/>
        <v>306546.57999999996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249</v>
      </c>
      <c r="O7" s="26">
        <v>244</v>
      </c>
      <c r="P7" s="13">
        <f t="shared" si="0"/>
        <v>249</v>
      </c>
      <c r="Q7" s="13">
        <f t="shared" si="2"/>
        <v>244</v>
      </c>
      <c r="R7" s="26" t="s">
        <v>45</v>
      </c>
      <c r="S7" s="26" t="s">
        <v>45</v>
      </c>
      <c r="T7" s="26">
        <v>22</v>
      </c>
      <c r="U7" s="26">
        <v>18.9</v>
      </c>
      <c r="V7" s="26" t="s">
        <v>45</v>
      </c>
      <c r="W7" s="26" t="s">
        <v>45</v>
      </c>
      <c r="X7" s="26">
        <v>2</v>
      </c>
      <c r="Y7" s="26">
        <v>1.78</v>
      </c>
      <c r="Z7" s="28">
        <f t="shared" si="1"/>
        <v>24</v>
      </c>
      <c r="AA7" s="28">
        <f t="shared" si="1"/>
        <v>20.68</v>
      </c>
      <c r="AB7" s="4">
        <f t="shared" si="3"/>
        <v>273</v>
      </c>
      <c r="AC7" s="4">
        <f t="shared" si="4"/>
        <v>264.68</v>
      </c>
      <c r="AD7" s="22">
        <v>1240558</v>
      </c>
      <c r="AE7" s="22">
        <v>1</v>
      </c>
      <c r="AF7" s="22">
        <v>0</v>
      </c>
      <c r="AG7" s="22">
        <v>117</v>
      </c>
      <c r="AH7" s="22">
        <v>149482</v>
      </c>
      <c r="AI7" s="22">
        <v>94277</v>
      </c>
      <c r="AJ7" s="23">
        <f t="shared" si="5"/>
        <v>1484435</v>
      </c>
      <c r="AK7" s="22">
        <v>191355</v>
      </c>
      <c r="AL7" s="22">
        <v>17458</v>
      </c>
      <c r="AM7" s="24">
        <f t="shared" si="6"/>
        <v>208813</v>
      </c>
      <c r="AN7" s="24">
        <f t="shared" si="7"/>
        <v>1693248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1050</v>
      </c>
      <c r="O8" s="27">
        <v>982</v>
      </c>
      <c r="P8" s="13">
        <f t="shared" si="0"/>
        <v>1050</v>
      </c>
      <c r="Q8" s="13">
        <f t="shared" si="2"/>
        <v>982</v>
      </c>
      <c r="R8" s="26">
        <v>10</v>
      </c>
      <c r="S8" s="26">
        <v>8</v>
      </c>
      <c r="T8" s="26">
        <v>8</v>
      </c>
      <c r="U8" s="26">
        <v>8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18</v>
      </c>
      <c r="AA8" s="28">
        <f t="shared" si="1"/>
        <v>16</v>
      </c>
      <c r="AB8" s="4">
        <f t="shared" si="3"/>
        <v>1068</v>
      </c>
      <c r="AC8" s="4">
        <f t="shared" si="4"/>
        <v>998</v>
      </c>
      <c r="AD8" s="22">
        <v>1927177</v>
      </c>
      <c r="AE8" s="22">
        <v>0</v>
      </c>
      <c r="AF8" s="22">
        <v>1300</v>
      </c>
      <c r="AG8" s="22">
        <v>2597</v>
      </c>
      <c r="AH8" s="22">
        <v>157106</v>
      </c>
      <c r="AI8" s="22">
        <v>220730</v>
      </c>
      <c r="AJ8" s="23">
        <f t="shared" si="5"/>
        <v>2308910</v>
      </c>
      <c r="AK8" s="22">
        <v>95615</v>
      </c>
      <c r="AL8" s="22">
        <v>0</v>
      </c>
      <c r="AM8" s="24">
        <f t="shared" si="6"/>
        <v>95615</v>
      </c>
      <c r="AN8" s="24">
        <f t="shared" si="7"/>
        <v>2404525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38</v>
      </c>
      <c r="O9" s="26">
        <v>36</v>
      </c>
      <c r="P9" s="13">
        <f t="shared" si="0"/>
        <v>38</v>
      </c>
      <c r="Q9" s="13">
        <f t="shared" si="2"/>
        <v>36</v>
      </c>
      <c r="R9" s="26">
        <v>2</v>
      </c>
      <c r="S9" s="31">
        <v>0.4</v>
      </c>
      <c r="T9" s="26">
        <v>1</v>
      </c>
      <c r="U9" s="31">
        <v>1</v>
      </c>
      <c r="V9" s="26" t="s">
        <v>45</v>
      </c>
      <c r="W9" s="26" t="s">
        <v>45</v>
      </c>
      <c r="X9" s="26">
        <v>1</v>
      </c>
      <c r="Y9" s="31">
        <v>0.4</v>
      </c>
      <c r="Z9" s="28">
        <f t="shared" si="1"/>
        <v>4</v>
      </c>
      <c r="AA9" s="29">
        <f t="shared" si="1"/>
        <v>1.7999999999999998</v>
      </c>
      <c r="AB9" s="4">
        <f t="shared" si="3"/>
        <v>42</v>
      </c>
      <c r="AC9" s="4">
        <f t="shared" si="4"/>
        <v>37.8</v>
      </c>
      <c r="AD9" s="22">
        <v>130913</v>
      </c>
      <c r="AE9" s="22">
        <v>0</v>
      </c>
      <c r="AF9" s="22">
        <v>0</v>
      </c>
      <c r="AG9" s="22">
        <v>0</v>
      </c>
      <c r="AH9" s="22">
        <v>24154</v>
      </c>
      <c r="AI9" s="22">
        <v>11644</v>
      </c>
      <c r="AJ9" s="23">
        <f t="shared" si="5"/>
        <v>166711</v>
      </c>
      <c r="AK9" s="22">
        <v>3277</v>
      </c>
      <c r="AL9" s="22">
        <v>5400</v>
      </c>
      <c r="AM9" s="24">
        <f t="shared" si="6"/>
        <v>8677</v>
      </c>
      <c r="AN9" s="24">
        <f t="shared" si="7"/>
        <v>175388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471</v>
      </c>
      <c r="O10" s="27">
        <v>457</v>
      </c>
      <c r="P10" s="13">
        <f t="shared" si="0"/>
        <v>471</v>
      </c>
      <c r="Q10" s="13">
        <f t="shared" si="2"/>
        <v>457</v>
      </c>
      <c r="R10" s="26">
        <v>16</v>
      </c>
      <c r="S10" s="26">
        <v>16</v>
      </c>
      <c r="T10" s="26" t="s">
        <v>45</v>
      </c>
      <c r="U10" s="26" t="s">
        <v>45</v>
      </c>
      <c r="V10" s="26">
        <v>8</v>
      </c>
      <c r="W10" s="26">
        <v>8</v>
      </c>
      <c r="X10" s="26" t="s">
        <v>45</v>
      </c>
      <c r="Y10" s="26" t="s">
        <v>45</v>
      </c>
      <c r="Z10" s="28">
        <f t="shared" si="1"/>
        <v>24</v>
      </c>
      <c r="AA10" s="28">
        <f t="shared" si="1"/>
        <v>24</v>
      </c>
      <c r="AB10" s="4">
        <f t="shared" si="3"/>
        <v>495</v>
      </c>
      <c r="AC10" s="4">
        <f t="shared" si="4"/>
        <v>481</v>
      </c>
      <c r="AD10" s="22">
        <v>1901658</v>
      </c>
      <c r="AE10" s="22">
        <v>1433</v>
      </c>
      <c r="AF10" s="22">
        <v>67265</v>
      </c>
      <c r="AG10" s="22">
        <v>3962</v>
      </c>
      <c r="AH10" s="22">
        <v>382967</v>
      </c>
      <c r="AI10" s="22">
        <v>179561</v>
      </c>
      <c r="AJ10" s="23">
        <f t="shared" si="5"/>
        <v>2536846</v>
      </c>
      <c r="AK10" s="22">
        <v>209219</v>
      </c>
      <c r="AL10" s="22">
        <v>0</v>
      </c>
      <c r="AM10" s="24">
        <f t="shared" si="6"/>
        <v>209219</v>
      </c>
      <c r="AN10" s="24">
        <f t="shared" si="7"/>
        <v>2746065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  <mergeCell ref="Z2:AA2"/>
    <mergeCell ref="AB1:AC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 staff numbers and associated costs May 2014</dc:title>
  <dc:subject/>
  <dc:creator>DWP</dc:creator>
  <cp:keywords/>
  <dc:description/>
  <cp:lastModifiedBy>Jenkins Andrew DWP COMMUNICATIONS DIRECTORATE</cp:lastModifiedBy>
  <cp:lastPrinted>2011-05-16T09:46:00Z</cp:lastPrinted>
  <dcterms:created xsi:type="dcterms:W3CDTF">2011-03-30T15:28:39Z</dcterms:created>
  <dcterms:modified xsi:type="dcterms:W3CDTF">2014-06-20T13:29:11Z</dcterms:modified>
  <cp:category/>
  <cp:version/>
  <cp:contentType/>
  <cp:contentStatus/>
</cp:coreProperties>
</file>