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<sst xmlns="http://schemas.openxmlformats.org/spreadsheetml/2006/main" count="164" uniqueCount="48">
  <si>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</si>
  <si>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</si>
  <si>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</si>
  <si>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</si>
  <si>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</si>
  <si>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</si>
  <si>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</si>
  <si>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</si>
  <si>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</si>
  <si>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</si>
  <si>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</si>
  <si>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</si>
  <si>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</si>
  <si>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</si>
  <si>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</si>
  <si>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</si>
  <si>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</si>
  <si>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</si>
  <si>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</si>
  <si>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</si>
  <si>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</si>
  <si>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</si>
  <si>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</si>
  <si>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</si>
  <si>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</si>
  <si>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</si>
  <si>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</si>
  <si>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</si>
  <si>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</si>
  <si>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</si>
  <si>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</si>
  <si>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</si>
  <si>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</si>
  <si>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</si>
  <si>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</si>
  <si>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</si>
  <si>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</si>
  <si>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</si>
  <si>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</si>
  <si>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</si>
  <si>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</si>
  <si>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</si>
  <si>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</si>
  <si>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</si>
  <si>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</si>
  <si>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</si>
  <si>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Remploy do not use Civil Service Grades</t>
  </si>
  <si>
    <t>Revised salary and non-payroll staff costs 05 April 2012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</si>
</sst>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4">
      <selection activeCell="AO13" sqref="AO13"/>
    </sheetView>
  </sheetViews>
  <sheetFormatPr defaultColWidth="8.88671875" defaultRowHeight="15"/>
  <cols>
    <col min="1" max="1" width="19.6640625" style="2" customWidth="1"/>
    <col min="2" max="2" width="21.5546875" style="2" customWidth="1"/>
    <col min="3" max="3" width="27.21484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27" t="s">
        <v>12</v>
      </c>
      <c r="B1" s="27" t="s">
        <v>1</v>
      </c>
      <c r="C1" s="27" t="s">
        <v>0</v>
      </c>
      <c r="D1" s="30" t="s">
        <v>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9" t="s">
        <v>15</v>
      </c>
      <c r="S1" s="50"/>
      <c r="T1" s="50"/>
      <c r="U1" s="50"/>
      <c r="V1" s="50"/>
      <c r="W1" s="50"/>
      <c r="X1" s="50"/>
      <c r="Y1" s="50"/>
      <c r="Z1" s="50"/>
      <c r="AA1" s="40"/>
      <c r="AB1" s="46" t="s">
        <v>25</v>
      </c>
      <c r="AC1" s="47"/>
      <c r="AD1" s="43" t="s">
        <v>11</v>
      </c>
      <c r="AE1" s="44"/>
      <c r="AF1" s="44"/>
      <c r="AG1" s="44"/>
      <c r="AH1" s="44"/>
      <c r="AI1" s="44"/>
      <c r="AJ1" s="45"/>
      <c r="AK1" s="38" t="s">
        <v>32</v>
      </c>
      <c r="AL1" s="38"/>
      <c r="AM1" s="38"/>
      <c r="AN1" s="35" t="s">
        <v>24</v>
      </c>
      <c r="AO1" s="27" t="s">
        <v>33</v>
      </c>
    </row>
    <row r="2" spans="1:41" s="1" customFormat="1" ht="53.25" customHeight="1">
      <c r="A2" s="41"/>
      <c r="B2" s="41"/>
      <c r="C2" s="41"/>
      <c r="D2" s="33" t="s">
        <v>28</v>
      </c>
      <c r="E2" s="34"/>
      <c r="F2" s="33" t="s">
        <v>29</v>
      </c>
      <c r="G2" s="34"/>
      <c r="H2" s="33" t="s">
        <v>30</v>
      </c>
      <c r="I2" s="34"/>
      <c r="J2" s="33" t="s">
        <v>6</v>
      </c>
      <c r="K2" s="34"/>
      <c r="L2" s="33" t="s">
        <v>31</v>
      </c>
      <c r="M2" s="34"/>
      <c r="N2" s="33" t="s">
        <v>5</v>
      </c>
      <c r="O2" s="34"/>
      <c r="P2" s="30" t="s">
        <v>9</v>
      </c>
      <c r="Q2" s="32"/>
      <c r="R2" s="30" t="s">
        <v>13</v>
      </c>
      <c r="S2" s="40"/>
      <c r="T2" s="39" t="s">
        <v>3</v>
      </c>
      <c r="U2" s="40"/>
      <c r="V2" s="39" t="s">
        <v>4</v>
      </c>
      <c r="W2" s="40"/>
      <c r="X2" s="39" t="s">
        <v>14</v>
      </c>
      <c r="Y2" s="40"/>
      <c r="Z2" s="30" t="s">
        <v>10</v>
      </c>
      <c r="AA2" s="32"/>
      <c r="AB2" s="48"/>
      <c r="AC2" s="49"/>
      <c r="AD2" s="27" t="s">
        <v>17</v>
      </c>
      <c r="AE2" s="27" t="s">
        <v>16</v>
      </c>
      <c r="AF2" s="27" t="s">
        <v>18</v>
      </c>
      <c r="AG2" s="27" t="s">
        <v>19</v>
      </c>
      <c r="AH2" s="27" t="s">
        <v>20</v>
      </c>
      <c r="AI2" s="27" t="s">
        <v>21</v>
      </c>
      <c r="AJ2" s="51" t="s">
        <v>23</v>
      </c>
      <c r="AK2" s="27" t="s">
        <v>26</v>
      </c>
      <c r="AL2" s="27" t="s">
        <v>27</v>
      </c>
      <c r="AM2" s="27" t="s">
        <v>22</v>
      </c>
      <c r="AN2" s="36"/>
      <c r="AO2" s="28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29"/>
      <c r="AE3" s="29"/>
      <c r="AF3" s="29"/>
      <c r="AG3" s="29"/>
      <c r="AH3" s="29"/>
      <c r="AI3" s="29"/>
      <c r="AJ3" s="51"/>
      <c r="AK3" s="29"/>
      <c r="AL3" s="29"/>
      <c r="AM3" s="29"/>
      <c r="AN3" s="37"/>
      <c r="AO3" s="29"/>
    </row>
    <row r="4" spans="1:41" ht="30">
      <c r="A4" s="3" t="s">
        <v>35</v>
      </c>
      <c r="B4" s="3" t="s">
        <v>34</v>
      </c>
      <c r="C4" s="3" t="s">
        <v>35</v>
      </c>
      <c r="D4" s="12">
        <v>49616</v>
      </c>
      <c r="E4" s="12">
        <v>42928.35</v>
      </c>
      <c r="F4" s="12">
        <v>38917</v>
      </c>
      <c r="G4" s="12">
        <v>34758.79</v>
      </c>
      <c r="H4" s="12">
        <v>9915</v>
      </c>
      <c r="I4" s="12">
        <v>9492.35</v>
      </c>
      <c r="J4" s="12">
        <v>2012</v>
      </c>
      <c r="K4" s="12">
        <v>1952.95</v>
      </c>
      <c r="L4" s="12">
        <v>220</v>
      </c>
      <c r="M4" s="12">
        <v>214.27</v>
      </c>
      <c r="N4" s="12">
        <v>20</v>
      </c>
      <c r="O4" s="12">
        <v>19.41</v>
      </c>
      <c r="P4" s="13">
        <f>SUM(N4,L4,J4,H4,F4,D4)</f>
        <v>100700</v>
      </c>
      <c r="Q4" s="13">
        <f>SUM(O4,M4,K4,I4,G4,E4)</f>
        <v>89366.12</v>
      </c>
      <c r="R4" s="20" t="s">
        <v>45</v>
      </c>
      <c r="S4" s="20" t="s">
        <v>45</v>
      </c>
      <c r="T4" s="20" t="s">
        <v>45</v>
      </c>
      <c r="U4" s="20" t="s">
        <v>45</v>
      </c>
      <c r="V4" s="12">
        <v>80</v>
      </c>
      <c r="W4" s="12">
        <v>80</v>
      </c>
      <c r="X4" s="20" t="s">
        <v>45</v>
      </c>
      <c r="Y4" s="20" t="s">
        <v>45</v>
      </c>
      <c r="Z4" s="14">
        <f>SUM(X4,V4,,T4,R4)</f>
        <v>80</v>
      </c>
      <c r="AA4" s="14">
        <f>SUM(Y4,W4,,U4,S4)</f>
        <v>80</v>
      </c>
      <c r="AB4" s="4">
        <f>Z4+P4</f>
        <v>100780</v>
      </c>
      <c r="AC4" s="4">
        <f>AA4+Q4</f>
        <v>89446.12</v>
      </c>
      <c r="AD4" s="21">
        <v>172576628.70999998</v>
      </c>
      <c r="AE4" s="22">
        <v>1561875.96</v>
      </c>
      <c r="AF4" s="22">
        <v>376890.16</v>
      </c>
      <c r="AG4" s="22">
        <v>1654602.46</v>
      </c>
      <c r="AH4" s="22">
        <v>30685541.46</v>
      </c>
      <c r="AI4" s="22">
        <v>11246711.4</v>
      </c>
      <c r="AJ4" s="23">
        <f>SUM(AD4:AI4)</f>
        <v>218102250.15</v>
      </c>
      <c r="AK4" s="21">
        <v>847421</v>
      </c>
      <c r="AL4" s="26">
        <v>276648</v>
      </c>
      <c r="AM4" s="24">
        <f>SUM(AK4:AL4)</f>
        <v>1124069</v>
      </c>
      <c r="AN4" s="24">
        <f>AM4+AJ4</f>
        <v>219226319.15</v>
      </c>
      <c r="AO4" s="18"/>
    </row>
    <row r="5" spans="1:41" ht="45">
      <c r="A5" s="3" t="s">
        <v>36</v>
      </c>
      <c r="B5" s="3" t="s">
        <v>37</v>
      </c>
      <c r="C5" s="3" t="s">
        <v>35</v>
      </c>
      <c r="D5" s="12">
        <v>5565</v>
      </c>
      <c r="E5" s="12">
        <v>4733.39</v>
      </c>
      <c r="F5" s="12">
        <v>2382</v>
      </c>
      <c r="G5" s="12">
        <v>2121.3</v>
      </c>
      <c r="H5" s="12">
        <v>595</v>
      </c>
      <c r="I5" s="12">
        <v>565.48</v>
      </c>
      <c r="J5" s="12">
        <v>137</v>
      </c>
      <c r="K5" s="12">
        <v>135.61</v>
      </c>
      <c r="L5" s="12">
        <v>20</v>
      </c>
      <c r="M5" s="12">
        <v>20</v>
      </c>
      <c r="N5" s="12">
        <v>177</v>
      </c>
      <c r="O5" s="12">
        <v>175.31</v>
      </c>
      <c r="P5" s="13">
        <f aca="true" t="shared" si="0" ref="P5:P11">SUM(N5,L5,J5,H5,F5,D5)</f>
        <v>8876</v>
      </c>
      <c r="Q5" s="13">
        <f aca="true" t="shared" si="1" ref="Q5:Q11">SUM(O5,M5,K5,I5,G5,E5)</f>
        <v>7751.09</v>
      </c>
      <c r="R5" s="20" t="s">
        <v>45</v>
      </c>
      <c r="S5" s="20" t="s">
        <v>45</v>
      </c>
      <c r="T5" s="20" t="s">
        <v>45</v>
      </c>
      <c r="U5" s="20" t="s">
        <v>45</v>
      </c>
      <c r="V5" s="12">
        <v>6</v>
      </c>
      <c r="W5" s="12">
        <v>6</v>
      </c>
      <c r="X5" s="20" t="s">
        <v>45</v>
      </c>
      <c r="Y5" s="20" t="s">
        <v>45</v>
      </c>
      <c r="Z5" s="14">
        <f aca="true" t="shared" si="2" ref="Z5:Z11">SUM(X5,V5,,T5,R5)</f>
        <v>6</v>
      </c>
      <c r="AA5" s="14">
        <f aca="true" t="shared" si="3" ref="AA5:AA11">SUM(Y5,W5,,U5,S5)</f>
        <v>6</v>
      </c>
      <c r="AB5" s="4">
        <f aca="true" t="shared" si="4" ref="AB5:AB11">Z5+P5</f>
        <v>8882</v>
      </c>
      <c r="AC5" s="4">
        <f aca="true" t="shared" si="5" ref="AC5:AC11">AA5+Q5</f>
        <v>7757.09</v>
      </c>
      <c r="AD5" s="22">
        <v>14254767.977783462</v>
      </c>
      <c r="AE5" s="22">
        <v>261462.60000000638</v>
      </c>
      <c r="AF5" s="22">
        <v>710.04559</v>
      </c>
      <c r="AG5" s="22">
        <v>317991.129999998</v>
      </c>
      <c r="AH5" s="22">
        <v>2604170.8769601975</v>
      </c>
      <c r="AI5" s="22">
        <v>934287.429666339</v>
      </c>
      <c r="AJ5" s="23">
        <f aca="true" t="shared" si="6" ref="AJ5:AJ11">SUM(AD5:AI5)</f>
        <v>18373390.060000002</v>
      </c>
      <c r="AK5" s="21">
        <v>81076.18</v>
      </c>
      <c r="AL5" s="22">
        <v>0</v>
      </c>
      <c r="AM5" s="24">
        <f aca="true" t="shared" si="7" ref="AM5:AM11">SUM(AK5:AL5)</f>
        <v>81076.18</v>
      </c>
      <c r="AN5" s="24">
        <f aca="true" t="shared" si="8" ref="AN5:AN11">AM5+AJ5</f>
        <v>18454466.240000002</v>
      </c>
      <c r="AO5" s="18"/>
    </row>
    <row r="6" spans="1:41" ht="30">
      <c r="A6" s="3" t="s">
        <v>38</v>
      </c>
      <c r="B6" s="3" t="s">
        <v>37</v>
      </c>
      <c r="C6" s="3" t="s">
        <v>35</v>
      </c>
      <c r="D6" s="12">
        <v>545</v>
      </c>
      <c r="E6" s="12">
        <v>475.96</v>
      </c>
      <c r="F6" s="12">
        <v>493</v>
      </c>
      <c r="G6" s="12">
        <v>458</v>
      </c>
      <c r="H6" s="12">
        <v>1765</v>
      </c>
      <c r="I6" s="12">
        <v>1668.42</v>
      </c>
      <c r="J6" s="12">
        <v>680</v>
      </c>
      <c r="K6" s="12">
        <v>651.99</v>
      </c>
      <c r="L6" s="12">
        <v>46</v>
      </c>
      <c r="M6" s="12">
        <v>44.63</v>
      </c>
      <c r="N6" s="20" t="s">
        <v>45</v>
      </c>
      <c r="O6" s="20" t="s">
        <v>45</v>
      </c>
      <c r="P6" s="13">
        <f t="shared" si="0"/>
        <v>3529</v>
      </c>
      <c r="Q6" s="13">
        <f t="shared" si="1"/>
        <v>3299</v>
      </c>
      <c r="R6" s="12">
        <v>15</v>
      </c>
      <c r="S6" s="12">
        <v>13.94</v>
      </c>
      <c r="T6" s="12">
        <v>10</v>
      </c>
      <c r="U6" s="12">
        <v>7.06</v>
      </c>
      <c r="V6" s="12">
        <v>15</v>
      </c>
      <c r="W6" s="12">
        <v>14.57</v>
      </c>
      <c r="X6" s="20" t="s">
        <v>45</v>
      </c>
      <c r="Y6" s="20" t="s">
        <v>45</v>
      </c>
      <c r="Z6" s="14">
        <f t="shared" si="2"/>
        <v>40</v>
      </c>
      <c r="AA6" s="14">
        <f t="shared" si="3"/>
        <v>35.57</v>
      </c>
      <c r="AB6" s="4">
        <f t="shared" si="4"/>
        <v>3569</v>
      </c>
      <c r="AC6" s="4">
        <f t="shared" si="5"/>
        <v>3334.57</v>
      </c>
      <c r="AD6" s="22">
        <v>10761078.190000001</v>
      </c>
      <c r="AE6" s="22">
        <v>197949.79</v>
      </c>
      <c r="AF6" s="22">
        <v>270</v>
      </c>
      <c r="AG6" s="22">
        <v>38469.8</v>
      </c>
      <c r="AH6" s="22">
        <v>2382173.3</v>
      </c>
      <c r="AI6" s="22">
        <v>1058359.57</v>
      </c>
      <c r="AJ6" s="23">
        <f t="shared" si="6"/>
        <v>14438300.650000002</v>
      </c>
      <c r="AK6" s="21">
        <v>207348</v>
      </c>
      <c r="AL6" s="21">
        <v>90383.33</v>
      </c>
      <c r="AM6" s="24">
        <f t="shared" si="7"/>
        <v>297731.33</v>
      </c>
      <c r="AN6" s="24">
        <f t="shared" si="8"/>
        <v>14736031.980000002</v>
      </c>
      <c r="AO6" s="9"/>
    </row>
    <row r="7" spans="1:41" ht="30">
      <c r="A7" s="3" t="s">
        <v>39</v>
      </c>
      <c r="B7" s="3" t="s">
        <v>40</v>
      </c>
      <c r="C7" s="3" t="s">
        <v>35</v>
      </c>
      <c r="D7" s="12">
        <v>71</v>
      </c>
      <c r="E7" s="12">
        <v>59.53</v>
      </c>
      <c r="F7" s="12">
        <v>29</v>
      </c>
      <c r="G7" s="12">
        <v>25.84</v>
      </c>
      <c r="H7" s="12">
        <v>14</v>
      </c>
      <c r="I7" s="12">
        <v>13.1</v>
      </c>
      <c r="J7" s="12">
        <v>5</v>
      </c>
      <c r="K7" s="12">
        <v>4.92</v>
      </c>
      <c r="L7" s="12">
        <v>1</v>
      </c>
      <c r="M7" s="12">
        <v>1</v>
      </c>
      <c r="N7" s="20" t="s">
        <v>45</v>
      </c>
      <c r="O7" s="20" t="s">
        <v>45</v>
      </c>
      <c r="P7" s="13">
        <f t="shared" si="0"/>
        <v>120</v>
      </c>
      <c r="Q7" s="13">
        <f t="shared" si="1"/>
        <v>104.39</v>
      </c>
      <c r="R7" s="20">
        <v>1</v>
      </c>
      <c r="S7" s="20">
        <v>1</v>
      </c>
      <c r="T7" s="20">
        <v>1</v>
      </c>
      <c r="U7" s="20">
        <v>1</v>
      </c>
      <c r="V7" s="20" t="s">
        <v>45</v>
      </c>
      <c r="W7" s="20" t="s">
        <v>45</v>
      </c>
      <c r="X7" s="20" t="s">
        <v>45</v>
      </c>
      <c r="Y7" s="20" t="s">
        <v>45</v>
      </c>
      <c r="Z7" s="14">
        <f t="shared" si="2"/>
        <v>2</v>
      </c>
      <c r="AA7" s="14">
        <f t="shared" si="3"/>
        <v>2</v>
      </c>
      <c r="AB7" s="4">
        <f t="shared" si="4"/>
        <v>122</v>
      </c>
      <c r="AC7" s="4">
        <f t="shared" si="5"/>
        <v>106.39</v>
      </c>
      <c r="AD7" s="22">
        <v>217933.79</v>
      </c>
      <c r="AE7" s="22">
        <v>1627.85</v>
      </c>
      <c r="AF7" s="22">
        <v>0</v>
      </c>
      <c r="AG7" s="22">
        <v>0</v>
      </c>
      <c r="AH7" s="22">
        <v>38919.34</v>
      </c>
      <c r="AI7" s="22">
        <v>14900.11</v>
      </c>
      <c r="AJ7" s="23">
        <f t="shared" si="6"/>
        <v>273381.09</v>
      </c>
      <c r="AK7" s="21">
        <v>9316.16</v>
      </c>
      <c r="AL7" s="22">
        <v>0</v>
      </c>
      <c r="AM7" s="24">
        <f t="shared" si="7"/>
        <v>9316.16</v>
      </c>
      <c r="AN7" s="24">
        <f t="shared" si="8"/>
        <v>282697.25</v>
      </c>
      <c r="AO7" s="25"/>
    </row>
    <row r="8" spans="1:41" ht="45">
      <c r="A8" s="3" t="s">
        <v>41</v>
      </c>
      <c r="B8" s="3" t="s">
        <v>40</v>
      </c>
      <c r="C8" s="3" t="s">
        <v>35</v>
      </c>
      <c r="D8" s="20" t="s">
        <v>45</v>
      </c>
      <c r="E8" s="20" t="s">
        <v>45</v>
      </c>
      <c r="F8" s="20" t="s">
        <v>45</v>
      </c>
      <c r="G8" s="20" t="s">
        <v>45</v>
      </c>
      <c r="H8" s="20" t="s">
        <v>45</v>
      </c>
      <c r="I8" s="20" t="s">
        <v>45</v>
      </c>
      <c r="J8" s="20" t="s">
        <v>45</v>
      </c>
      <c r="K8" s="20" t="s">
        <v>45</v>
      </c>
      <c r="L8" s="20" t="s">
        <v>45</v>
      </c>
      <c r="M8" s="20" t="s">
        <v>45</v>
      </c>
      <c r="N8" s="12">
        <v>210</v>
      </c>
      <c r="O8" s="12">
        <v>208.23</v>
      </c>
      <c r="P8" s="13">
        <f t="shared" si="0"/>
        <v>210</v>
      </c>
      <c r="Q8" s="13">
        <f t="shared" si="1"/>
        <v>208.23</v>
      </c>
      <c r="R8" s="20">
        <v>2</v>
      </c>
      <c r="S8" s="20">
        <v>2</v>
      </c>
      <c r="T8" s="20">
        <v>29</v>
      </c>
      <c r="U8" s="20">
        <v>21.1</v>
      </c>
      <c r="V8" s="20" t="s">
        <v>45</v>
      </c>
      <c r="W8" s="20" t="s">
        <v>45</v>
      </c>
      <c r="X8" s="20">
        <v>19</v>
      </c>
      <c r="Y8" s="20">
        <v>12.69</v>
      </c>
      <c r="Z8" s="14">
        <f t="shared" si="2"/>
        <v>50</v>
      </c>
      <c r="AA8" s="14">
        <f t="shared" si="3"/>
        <v>35.79</v>
      </c>
      <c r="AB8" s="4">
        <f t="shared" si="4"/>
        <v>260</v>
      </c>
      <c r="AC8" s="4">
        <f t="shared" si="5"/>
        <v>244.01999999999998</v>
      </c>
      <c r="AD8" s="22">
        <v>1114607.71</v>
      </c>
      <c r="AE8" s="22">
        <v>8505.5</v>
      </c>
      <c r="AF8" s="22">
        <v>0</v>
      </c>
      <c r="AG8" s="22">
        <v>1796.68</v>
      </c>
      <c r="AH8" s="22">
        <v>68414.3</v>
      </c>
      <c r="AI8" s="22">
        <v>137685.69</v>
      </c>
      <c r="AJ8" s="23">
        <f t="shared" si="6"/>
        <v>1331009.88</v>
      </c>
      <c r="AK8" s="22">
        <v>241984.62</v>
      </c>
      <c r="AL8" s="22">
        <v>263291.44200000004</v>
      </c>
      <c r="AM8" s="24">
        <f t="shared" si="7"/>
        <v>505276.06200000003</v>
      </c>
      <c r="AN8" s="24">
        <f t="shared" si="8"/>
        <v>1836285.9419999998</v>
      </c>
      <c r="AO8" s="18"/>
    </row>
    <row r="9" spans="1:41" ht="30">
      <c r="A9" s="3" t="s">
        <v>42</v>
      </c>
      <c r="B9" s="3" t="s">
        <v>40</v>
      </c>
      <c r="C9" s="3" t="s">
        <v>35</v>
      </c>
      <c r="D9" s="20" t="s">
        <v>45</v>
      </c>
      <c r="E9" s="20" t="s">
        <v>45</v>
      </c>
      <c r="F9" s="20" t="s">
        <v>45</v>
      </c>
      <c r="G9" s="20" t="s">
        <v>45</v>
      </c>
      <c r="H9" s="20" t="s">
        <v>45</v>
      </c>
      <c r="I9" s="20" t="s">
        <v>45</v>
      </c>
      <c r="J9" s="20" t="s">
        <v>45</v>
      </c>
      <c r="K9" s="20" t="s">
        <v>45</v>
      </c>
      <c r="L9" s="20" t="s">
        <v>45</v>
      </c>
      <c r="M9" s="20" t="s">
        <v>45</v>
      </c>
      <c r="N9" s="20">
        <v>3863</v>
      </c>
      <c r="O9" s="20">
        <v>3748.1</v>
      </c>
      <c r="P9" s="13">
        <f t="shared" si="0"/>
        <v>3863</v>
      </c>
      <c r="Q9" s="13">
        <f t="shared" si="1"/>
        <v>3748.1</v>
      </c>
      <c r="R9" s="20">
        <v>180</v>
      </c>
      <c r="S9" s="20">
        <v>173.7</v>
      </c>
      <c r="T9" s="12">
        <v>2</v>
      </c>
      <c r="U9" s="12">
        <v>1.6</v>
      </c>
      <c r="V9" s="20" t="s">
        <v>45</v>
      </c>
      <c r="W9" s="20" t="s">
        <v>45</v>
      </c>
      <c r="X9" s="20" t="s">
        <v>45</v>
      </c>
      <c r="Y9" s="20" t="s">
        <v>45</v>
      </c>
      <c r="Z9" s="14">
        <f t="shared" si="2"/>
        <v>182</v>
      </c>
      <c r="AA9" s="14">
        <f t="shared" si="3"/>
        <v>175.29999999999998</v>
      </c>
      <c r="AB9" s="4">
        <f t="shared" si="4"/>
        <v>4045</v>
      </c>
      <c r="AC9" s="4">
        <f t="shared" si="5"/>
        <v>3923.4</v>
      </c>
      <c r="AD9" s="22">
        <v>6269414</v>
      </c>
      <c r="AE9" s="22">
        <v>0</v>
      </c>
      <c r="AF9" s="22">
        <v>126450</v>
      </c>
      <c r="AG9" s="22">
        <v>73581</v>
      </c>
      <c r="AH9" s="22">
        <v>478025</v>
      </c>
      <c r="AI9" s="22">
        <v>417862</v>
      </c>
      <c r="AJ9" s="23">
        <f t="shared" si="6"/>
        <v>7365332</v>
      </c>
      <c r="AK9" s="21">
        <v>451416.73</v>
      </c>
      <c r="AL9" s="22">
        <v>0</v>
      </c>
      <c r="AM9" s="24">
        <f t="shared" si="7"/>
        <v>451416.73</v>
      </c>
      <c r="AN9" s="24">
        <f t="shared" si="8"/>
        <v>7816748.73</v>
      </c>
      <c r="AO9" s="9" t="s">
        <v>46</v>
      </c>
    </row>
    <row r="10" spans="1:41" ht="30">
      <c r="A10" s="3" t="s">
        <v>43</v>
      </c>
      <c r="B10" s="3" t="s">
        <v>40</v>
      </c>
      <c r="C10" s="3" t="s">
        <v>35</v>
      </c>
      <c r="D10" s="20" t="s">
        <v>45</v>
      </c>
      <c r="E10" s="20" t="s">
        <v>45</v>
      </c>
      <c r="F10" s="20" t="s">
        <v>45</v>
      </c>
      <c r="G10" s="20" t="s">
        <v>45</v>
      </c>
      <c r="H10" s="20" t="s">
        <v>45</v>
      </c>
      <c r="I10" s="20" t="s">
        <v>45</v>
      </c>
      <c r="J10" s="20" t="s">
        <v>45</v>
      </c>
      <c r="K10" s="20" t="s">
        <v>45</v>
      </c>
      <c r="L10" s="20" t="s">
        <v>45</v>
      </c>
      <c r="M10" s="20" t="s">
        <v>45</v>
      </c>
      <c r="N10" s="12">
        <v>38</v>
      </c>
      <c r="O10" s="12">
        <v>36.9</v>
      </c>
      <c r="P10" s="13">
        <f t="shared" si="0"/>
        <v>38</v>
      </c>
      <c r="Q10" s="13">
        <f t="shared" si="1"/>
        <v>36.9</v>
      </c>
      <c r="R10" s="20" t="s">
        <v>45</v>
      </c>
      <c r="S10" s="20" t="s">
        <v>45</v>
      </c>
      <c r="T10" s="20" t="s">
        <v>45</v>
      </c>
      <c r="U10" s="20" t="s">
        <v>45</v>
      </c>
      <c r="V10" s="20" t="s">
        <v>45</v>
      </c>
      <c r="W10" s="20" t="s">
        <v>45</v>
      </c>
      <c r="X10" s="20" t="s">
        <v>45</v>
      </c>
      <c r="Y10" s="20" t="s">
        <v>45</v>
      </c>
      <c r="Z10" s="14">
        <v>0</v>
      </c>
      <c r="AA10" s="14">
        <v>0</v>
      </c>
      <c r="AB10" s="4">
        <f t="shared" si="4"/>
        <v>38</v>
      </c>
      <c r="AC10" s="4">
        <f t="shared" si="5"/>
        <v>36.9</v>
      </c>
      <c r="AD10" s="22">
        <v>122918.57</v>
      </c>
      <c r="AE10" s="22"/>
      <c r="AF10" s="22"/>
      <c r="AG10" s="22"/>
      <c r="AH10" s="22">
        <v>24358.48</v>
      </c>
      <c r="AI10" s="22">
        <v>10669.07</v>
      </c>
      <c r="AJ10" s="23">
        <f t="shared" si="6"/>
        <v>157946.12000000002</v>
      </c>
      <c r="AK10" s="22">
        <v>243.71</v>
      </c>
      <c r="AL10" s="22">
        <v>0</v>
      </c>
      <c r="AM10" s="24">
        <f t="shared" si="7"/>
        <v>243.71</v>
      </c>
      <c r="AN10" s="24">
        <f t="shared" si="8"/>
        <v>158189.83000000002</v>
      </c>
      <c r="AO10" s="19" t="s">
        <v>47</v>
      </c>
    </row>
    <row r="11" spans="1:41" ht="30">
      <c r="A11" s="3" t="s">
        <v>44</v>
      </c>
      <c r="B11" s="3" t="s">
        <v>40</v>
      </c>
      <c r="C11" s="3" t="s">
        <v>35</v>
      </c>
      <c r="D11" s="20" t="s">
        <v>45</v>
      </c>
      <c r="E11" s="20" t="s">
        <v>45</v>
      </c>
      <c r="F11" s="20" t="s">
        <v>45</v>
      </c>
      <c r="G11" s="20" t="s">
        <v>45</v>
      </c>
      <c r="H11" s="20" t="s">
        <v>45</v>
      </c>
      <c r="I11" s="20" t="s">
        <v>45</v>
      </c>
      <c r="J11" s="20" t="s">
        <v>45</v>
      </c>
      <c r="K11" s="20" t="s">
        <v>45</v>
      </c>
      <c r="L11" s="20" t="s">
        <v>45</v>
      </c>
      <c r="M11" s="20" t="s">
        <v>45</v>
      </c>
      <c r="N11" s="12">
        <v>315</v>
      </c>
      <c r="O11" s="12">
        <v>307.6</v>
      </c>
      <c r="P11" s="13">
        <f t="shared" si="0"/>
        <v>315</v>
      </c>
      <c r="Q11" s="13">
        <f t="shared" si="1"/>
        <v>307.6</v>
      </c>
      <c r="R11" s="12">
        <v>25</v>
      </c>
      <c r="S11" s="12">
        <v>20.7</v>
      </c>
      <c r="T11" s="20" t="s">
        <v>45</v>
      </c>
      <c r="U11" s="20" t="s">
        <v>45</v>
      </c>
      <c r="V11" s="20">
        <v>14</v>
      </c>
      <c r="W11" s="20">
        <v>12.6</v>
      </c>
      <c r="X11" s="20" t="s">
        <v>45</v>
      </c>
      <c r="Y11" s="20" t="s">
        <v>45</v>
      </c>
      <c r="Z11" s="14">
        <f t="shared" si="2"/>
        <v>39</v>
      </c>
      <c r="AA11" s="14">
        <f t="shared" si="3"/>
        <v>33.3</v>
      </c>
      <c r="AB11" s="4">
        <f t="shared" si="4"/>
        <v>354</v>
      </c>
      <c r="AC11" s="4">
        <f t="shared" si="5"/>
        <v>340.90000000000003</v>
      </c>
      <c r="AD11" s="22">
        <v>1230826.9</v>
      </c>
      <c r="AE11" s="22">
        <v>0</v>
      </c>
      <c r="AF11" s="22">
        <v>0</v>
      </c>
      <c r="AG11" s="22">
        <v>0</v>
      </c>
      <c r="AH11" s="22">
        <v>243834.02</v>
      </c>
      <c r="AI11" s="22">
        <v>129716.12</v>
      </c>
      <c r="AJ11" s="23">
        <f t="shared" si="6"/>
        <v>1604377.04</v>
      </c>
      <c r="AK11" s="21">
        <v>236010.28</v>
      </c>
      <c r="AL11" s="22">
        <v>0</v>
      </c>
      <c r="AM11" s="24">
        <f t="shared" si="7"/>
        <v>236010.28</v>
      </c>
      <c r="AN11" s="24">
        <f t="shared" si="8"/>
        <v>1840387.32</v>
      </c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O4:O100 U4:U100 W4:W100 Y4:Y100 S4:S100 M4:M100 G4:G100 I4:I100 K4:K100 E4:E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X4:X100 R4:R100 F4:F100 H4:H100 J4:J100 L4:L100 D4:D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F10:AF13 AD4:AD100 AH4:AI12 AL7:AL100 AF4:AF8 AG4:AG13 AE4:AE13 AK4:AK100 AL5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2012-04-05T09:17:43Z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307249456</vt:i4>
  </property>
  <property fmtid="{D5CDD505-2E9C-101B-9397-08002B2CF9AE}" pid="16" name="_NewReviewCycle">
    <vt:lpwstr/>
  </property>
  <property fmtid="{D5CDD505-2E9C-101B-9397-08002B2CF9AE}" pid="17" name="_EmailSubject">
    <vt:lpwstr>Dev req 483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DWP DIGITAL MEDIA</vt:lpwstr>
  </property>
  <property fmtid="{D5CDD505-2E9C-101B-9397-08002B2CF9AE}" pid="20" name="_PreviousAdHocReviewCycleID">
    <vt:i4>-1655907190</vt:i4>
  </property>
</Properties>
</file>