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45" windowHeight="1110" tabRatio="694" activeTab="0"/>
  </bookViews>
  <sheets>
    <sheet name="Index" sheetId="1" r:id="rId1"/>
    <sheet name="Total - HRGs" sheetId="2" r:id="rId2"/>
    <sheet name="Total - OPATT" sheetId="3" r:id="rId3"/>
    <sheet name="Total - Other Currencies" sheetId="4" r:id="rId4"/>
    <sheet name="PMSDC" sheetId="5" r:id="rId5"/>
    <sheet name="PMSCLFUSFF" sheetId="6" r:id="rId6"/>
    <sheet name="PMSCLFASFF" sheetId="7" r:id="rId7"/>
    <sheet name="PMSNCLFUSFF" sheetId="8" r:id="rId8"/>
    <sheet name="PMSNCLFASFF" sheetId="9" r:id="rId9"/>
    <sheet name="PMSNCLFUMFF" sheetId="10" r:id="rId10"/>
    <sheet name="PMSNCLFAMFF" sheetId="11" r:id="rId11"/>
    <sheet name="PMSOPROC" sheetId="12" r:id="rId12"/>
    <sheet name="PMSAUDF" sheetId="13" r:id="rId13"/>
    <sheet name="PMSDADS" sheetId="14" r:id="rId14"/>
    <sheet name="PMSCSDN" sheetId="15" r:id="rId15"/>
    <sheet name="PMSCSHVO" sheetId="16" r:id="rId16"/>
    <sheet name="PMSCSHVPN" sheetId="17" r:id="rId17"/>
    <sheet name="PMSCSHVV" sheetId="18" r:id="rId18"/>
    <sheet name="PMSCSHVC" sheetId="19" r:id="rId19"/>
    <sheet name="PMSCSSNO" sheetId="20" r:id="rId20"/>
    <sheet name="PMSCSCNSN" sheetId="21" r:id="rId21"/>
    <sheet name="PMSCSCT" sheetId="22" r:id="rId22"/>
    <sheet name="PMSOCS" sheetId="23" r:id="rId23"/>
    <sheet name="PMSMHCSCFAF" sheetId="24" r:id="rId24"/>
    <sheet name="PMSMHCSCFUAF" sheetId="25" r:id="rId25"/>
  </sheets>
  <definedNames>
    <definedName name="Index">'Index'!$A$3</definedName>
    <definedName name="Macro1">'Macro1'!$A$1</definedName>
    <definedName name="Macro10">'Macro1'!$B$1</definedName>
    <definedName name="Macro100">'Macro1'!$T$1</definedName>
    <definedName name="Macro101">'Macro1'!$U$1</definedName>
    <definedName name="Macro102">'Macro1'!$U$8</definedName>
    <definedName name="Macro103">'Macro1'!$U$15</definedName>
    <definedName name="Macro104">'Macro1'!$U$22</definedName>
    <definedName name="Macro105">'Macro1'!$U$29</definedName>
    <definedName name="Macro11">'Macro1'!$C$1</definedName>
    <definedName name="Macro12">'Macro1'!$C$8</definedName>
    <definedName name="Macro13">'Macro1'!$C$15</definedName>
    <definedName name="Macro14">'Macro1'!$C$22</definedName>
    <definedName name="Macro15">'Macro1'!$C$29</definedName>
    <definedName name="Macro16">'Macro1'!$D$1</definedName>
    <definedName name="Macro17">'Macro1'!$D$8</definedName>
    <definedName name="Macro18">'Macro1'!$D$15</definedName>
    <definedName name="Macro19">'Macro1'!$D$22</definedName>
    <definedName name="Macro2">'Macro1'!$A$8</definedName>
    <definedName name="Macro20">'Macro1'!$D$29</definedName>
    <definedName name="Macro21">'Macro1'!$E$1</definedName>
    <definedName name="Macro22">'Macro1'!$E$8</definedName>
    <definedName name="Macro23">'Macro1'!$E$15</definedName>
    <definedName name="Macro24">'Macro1'!$E$22</definedName>
    <definedName name="Macro25">'Macro1'!$E$29</definedName>
    <definedName name="Macro26">'Macro1'!$F$1</definedName>
    <definedName name="Macro27">'Macro1'!$F$8</definedName>
    <definedName name="Macro28">'Macro1'!$F$15</definedName>
    <definedName name="Macro29">'Macro1'!$F$22</definedName>
    <definedName name="Macro3">'Macro1'!$A$15</definedName>
    <definedName name="Macro30">'Macro1'!$F$29</definedName>
    <definedName name="Macro31">'Macro1'!$G$1</definedName>
    <definedName name="Macro32">'Macro1'!$G$8</definedName>
    <definedName name="Macro33">'Macro1'!$G$15</definedName>
    <definedName name="Macro34">'Macro1'!$G$22</definedName>
    <definedName name="Macro35">'Macro1'!$G$29</definedName>
    <definedName name="Macro36">'Macro1'!$H$1</definedName>
    <definedName name="Macro37">'Macro1'!$H$8</definedName>
    <definedName name="Macro38">'Macro1'!$H$15</definedName>
    <definedName name="Macro39">'Macro1'!$H$22</definedName>
    <definedName name="Macro4">'Macro1'!$A$22</definedName>
    <definedName name="Macro40">'Macro1'!$H$29</definedName>
    <definedName name="Macro41">'Macro1'!$I$1</definedName>
    <definedName name="Macro42">'Macro1'!$I$8</definedName>
    <definedName name="Macro43">'Macro1'!$I$15</definedName>
    <definedName name="Macro44">'Macro1'!$I$22</definedName>
    <definedName name="Macro45">'Macro1'!$I$29</definedName>
    <definedName name="Macro46">'Macro1'!$J$1</definedName>
    <definedName name="Macro47">'Macro1'!$J$8</definedName>
    <definedName name="Macro48">'Macro1'!$J$15</definedName>
    <definedName name="Macro49">'Macro1'!$J$22</definedName>
    <definedName name="Macro5">'Macro1'!$A$29</definedName>
    <definedName name="Macro50">'Macro1'!$J$29</definedName>
    <definedName name="Macro51">'Macro1'!$K$1</definedName>
    <definedName name="Macro52">'Macro1'!$K$8</definedName>
    <definedName name="Macro53">'Macro1'!$K$15</definedName>
    <definedName name="Macro54">'Macro1'!$K$22</definedName>
    <definedName name="Macro55">'Macro1'!$K$29</definedName>
    <definedName name="Macro56">'Macro1'!$L$1</definedName>
    <definedName name="Macro57">'Macro1'!$L$8</definedName>
    <definedName name="Macro58">'Macro1'!$L$15</definedName>
    <definedName name="Macro59">'Macro1'!$L$22</definedName>
    <definedName name="Macro6">'Macro1'!$B$19</definedName>
    <definedName name="Macro60">'Macro1'!$L$29</definedName>
    <definedName name="Macro61">'Macro1'!$M$1</definedName>
    <definedName name="Macro62">'Macro1'!$M$8</definedName>
    <definedName name="Macro63">'Macro1'!$M$15</definedName>
    <definedName name="Macro64">'Macro1'!$M$22</definedName>
    <definedName name="Macro65">'Macro1'!$M$29</definedName>
    <definedName name="Macro66">'Macro1'!$N$1</definedName>
    <definedName name="Macro67">'Macro1'!$N$8</definedName>
    <definedName name="Macro68">'Macro1'!$N$15</definedName>
    <definedName name="Macro69">'Macro1'!$N$22</definedName>
    <definedName name="Macro7">'Macro1'!$B$26</definedName>
    <definedName name="Macro70">'Macro1'!$N$29</definedName>
    <definedName name="Macro71">'Macro1'!$O$1</definedName>
    <definedName name="Macro72">'Macro1'!$O$8</definedName>
    <definedName name="Macro73">'Macro1'!$O$15</definedName>
    <definedName name="Macro74">'Macro1'!$O$22</definedName>
    <definedName name="Macro75">'Macro1'!$O$29</definedName>
    <definedName name="Macro76">'Macro1'!$P$1</definedName>
    <definedName name="Macro77">'Macro1'!$P$8</definedName>
    <definedName name="Macro78">'Macro1'!$P$15</definedName>
    <definedName name="Macro79">'Macro1'!$P$22</definedName>
    <definedName name="Macro8">'Macro1'!$B$33</definedName>
    <definedName name="Macro80">'Macro1'!$P$29</definedName>
    <definedName name="Macro81">'Macro1'!$Q$1</definedName>
    <definedName name="Macro82">'Macro1'!$Q$8</definedName>
    <definedName name="Macro83">'Macro1'!$Q$15</definedName>
    <definedName name="Macro84">'Macro1'!$Q$22</definedName>
    <definedName name="Macro85">'Macro1'!$Q$29</definedName>
    <definedName name="Macro86">'Macro1'!$R$1</definedName>
    <definedName name="Macro87">'Macro1'!$R$8</definedName>
    <definedName name="Macro88">'Macro1'!$R$15</definedName>
    <definedName name="Macro89">'Macro1'!$R$22</definedName>
    <definedName name="Macro9">'Macro1'!$B$40</definedName>
    <definedName name="Macro90">'Macro1'!$R$29</definedName>
    <definedName name="Macro91">'Macro1'!$S$1</definedName>
    <definedName name="Macro92">'Macro1'!$S$8</definedName>
    <definedName name="Macro93">'Macro1'!$S$15</definedName>
    <definedName name="Macro94">'Macro1'!$S$22</definedName>
    <definedName name="Macro95">'Macro1'!$S$29</definedName>
    <definedName name="Macro96">'Macro1'!$T$19</definedName>
    <definedName name="Macro97">'Macro1'!$T$26</definedName>
    <definedName name="Macro98">'Macro1'!$T$33</definedName>
    <definedName name="Macro99">'Macro1'!$T$40</definedName>
    <definedName name="_xlnm.Print_Area" localSheetId="1">'Total - HRGs'!$A$1:$E$17</definedName>
    <definedName name="_xlnm.Print_Area" localSheetId="2">'Total - OPATT'!$A$1:$E$16</definedName>
    <definedName name="_xlnm.Print_Area" localSheetId="3">'Total - Other Currencies'!$A$1:$E$33</definedName>
    <definedName name="Recover">'Macro1'!$A$47</definedName>
    <definedName name="Start10">'PMSAUDF'!$A$1</definedName>
    <definedName name="Start11">'PMSDADS'!$A$1</definedName>
    <definedName name="Start12">'PMSCSDN'!$A$1</definedName>
    <definedName name="Start13">'PMSCSHVO'!$A$1</definedName>
    <definedName name="Start14">'PMSCSHVPN'!$A$1</definedName>
    <definedName name="Start15">'PMSCSHVV'!$A$1</definedName>
    <definedName name="Start16">'PMSCSHVC'!$A$1</definedName>
    <definedName name="Start17">'PMSCSSNO'!$A$1</definedName>
    <definedName name="Start18">'PMSCSCNSN'!$A$1</definedName>
    <definedName name="Start19">'PMSCSCT'!$A$1</definedName>
    <definedName name="Start2">'PMSDC'!$A$1</definedName>
    <definedName name="Start20">'PMSOCS'!$A$1</definedName>
    <definedName name="Start21">'PMSMHCSCFAF'!$A$1</definedName>
    <definedName name="Start22">'PMSMHCSCFUAF'!$A$1</definedName>
    <definedName name="Start3">'PMSCLFUSFF'!$A$1</definedName>
    <definedName name="Start4">'PMSCLFASFF'!$A$1</definedName>
    <definedName name="Start5">'PMSNCLFUSFF'!$A$1</definedName>
    <definedName name="Start6">'PMSNCLFASFF'!$A$1</definedName>
    <definedName name="Start7">'PMSNCLFUMFF'!$A$1</definedName>
    <definedName name="Start8">'PMSNCLFAMFF'!$A$1</definedName>
    <definedName name="Start9">'PMSOPROC'!$A$1</definedName>
    <definedName name="TableName">"Dummy"</definedName>
  </definedNames>
  <calcPr calcMode="manual" fullCalcOnLoad="1"/>
</workbook>
</file>

<file path=xl/sharedStrings.xml><?xml version="1.0" encoding="utf-8"?>
<sst xmlns="http://schemas.openxmlformats.org/spreadsheetml/2006/main" count="725" uniqueCount="282">
  <si>
    <t>National Schedule of Reference Costs Year : '2009-10' - Primary Medical Services Providers Day Cases HRG Data</t>
  </si>
  <si>
    <t>Currency Code</t>
  </si>
  <si>
    <t>Currency Description</t>
  </si>
  <si>
    <t>National Average Unit Cost</t>
  </si>
  <si>
    <t>Lower Quartile Unit Cost</t>
  </si>
  <si>
    <t>Upper Quartile Unit Cost</t>
  </si>
  <si>
    <t>No. Data Submissions</t>
  </si>
  <si>
    <t>FZ23Z</t>
  </si>
  <si>
    <t>FZ27C</t>
  </si>
  <si>
    <t>HB35C</t>
  </si>
  <si>
    <t>HD26C</t>
  </si>
  <si>
    <t>JC07Z</t>
  </si>
  <si>
    <t>JC10Z</t>
  </si>
  <si>
    <t>LB33Z</t>
  </si>
  <si>
    <t>MB06Z</t>
  </si>
  <si>
    <t>QZ15C</t>
  </si>
  <si>
    <t>Macro1</t>
  </si>
  <si>
    <t>Macro2</t>
  </si>
  <si>
    <t>Macro3</t>
  </si>
  <si>
    <t>Macro4</t>
  </si>
  <si>
    <t>Macro5</t>
  </si>
  <si>
    <t>Recover</t>
  </si>
  <si>
    <t>National Schedule of Reference Costs Year : '2009-10' - Primary Medical Services Providers Consultant Led: Follow up Attendance Non-Admitted Face to Face</t>
  </si>
  <si>
    <t>Macro10</t>
  </si>
  <si>
    <t>Macro6</t>
  </si>
  <si>
    <t>Macro7</t>
  </si>
  <si>
    <t>Macro8</t>
  </si>
  <si>
    <t>Macro9</t>
  </si>
  <si>
    <t>National Schedule of Reference Costs Year : '2009-10' - Primary Medical Services Providers Consultant Led: First Attendance Non-Admitted Face to Face</t>
  </si>
  <si>
    <t>Macro11</t>
  </si>
  <si>
    <t>Macro12</t>
  </si>
  <si>
    <t>Macro13</t>
  </si>
  <si>
    <t>Macro14</t>
  </si>
  <si>
    <t>Macro15</t>
  </si>
  <si>
    <t>National Schedule of Reference Costs Year : '2009-10' - Primary Medical Services Providers Non-Consultant Led: Follow up Attendance Non-Admitted Face to Face</t>
  </si>
  <si>
    <t>Macro16</t>
  </si>
  <si>
    <t>Macro17</t>
  </si>
  <si>
    <t>Macro18</t>
  </si>
  <si>
    <t>Macro19</t>
  </si>
  <si>
    <t>Macro20</t>
  </si>
  <si>
    <t>National Schedule of Reference Costs Year : '2009-10' - Primary Medical Services Providers Non-Consultant Led: First Attendance Non-Admitted Face to Face</t>
  </si>
  <si>
    <t>Macro21</t>
  </si>
  <si>
    <t>Macro22</t>
  </si>
  <si>
    <t>Macro23</t>
  </si>
  <si>
    <t>Macro24</t>
  </si>
  <si>
    <t>Macro25</t>
  </si>
  <si>
    <t>National Schedule of Reference Costs Year : '2009-10' - Primary Medical Services Providers Non-Consultant Led: Follow up Attendance Multiprofessional Non-Admitted Face to Face</t>
  </si>
  <si>
    <t>Macro26</t>
  </si>
  <si>
    <t>Macro27</t>
  </si>
  <si>
    <t>Macro28</t>
  </si>
  <si>
    <t>Macro29</t>
  </si>
  <si>
    <t>Macro30</t>
  </si>
  <si>
    <t>National Schedule of Reference Costs Year : '2009-10' - Primary Medical Services Providers Non-Consultant Led: First Attendance Multiprofessional Non-Admitted Face to Face</t>
  </si>
  <si>
    <t>Macro31</t>
  </si>
  <si>
    <t>Macro32</t>
  </si>
  <si>
    <t>Macro33</t>
  </si>
  <si>
    <t>Macro34</t>
  </si>
  <si>
    <t>Macro35</t>
  </si>
  <si>
    <t>National Schedule of Reference Costs Year : '2009-10' - Primary Medical Services Providers Outpatient Procedures</t>
  </si>
  <si>
    <t>MA04B</t>
  </si>
  <si>
    <t>Macro36</t>
  </si>
  <si>
    <t>Macro37</t>
  </si>
  <si>
    <t>Macro38</t>
  </si>
  <si>
    <t>Macro39</t>
  </si>
  <si>
    <t>Macro40</t>
  </si>
  <si>
    <t>National Schedule of Reference Costs Year : '2009-10' - Primary Medical Services Providers Audiological Services: Fitting of Hearing Aids and Counselling [including Tinnitus]</t>
  </si>
  <si>
    <t>AS1A</t>
  </si>
  <si>
    <t>Macro41</t>
  </si>
  <si>
    <t>Macro42</t>
  </si>
  <si>
    <t>Macro43</t>
  </si>
  <si>
    <t>Macro44</t>
  </si>
  <si>
    <t>Macro45</t>
  </si>
  <si>
    <t>National Schedule of Reference Costs Year : '2009-10' - Primary Medical Services Providers Direct Access: Diagnostic Services</t>
  </si>
  <si>
    <t>DA08</t>
  </si>
  <si>
    <t>DA09</t>
  </si>
  <si>
    <t>Macro46</t>
  </si>
  <si>
    <t>Macro47</t>
  </si>
  <si>
    <t>Macro48</t>
  </si>
  <si>
    <t>Macro49</t>
  </si>
  <si>
    <t>Macro50</t>
  </si>
  <si>
    <t>National Schedule of Reference Costs Year : '2009-10' - Primary Medical Services Providers Community Nursing Services: District Nursing Services</t>
  </si>
  <si>
    <t>CN301AF</t>
  </si>
  <si>
    <t>CN301AN</t>
  </si>
  <si>
    <t>Macro51</t>
  </si>
  <si>
    <t>Macro52</t>
  </si>
  <si>
    <t>Macro53</t>
  </si>
  <si>
    <t>Macro54</t>
  </si>
  <si>
    <t>Macro55</t>
  </si>
  <si>
    <t>National Schedule of Reference Costs Year : '2009-10' - Primary Medical Services Providers Community Nursing Services: Health Visiting Services: All Other Services</t>
  </si>
  <si>
    <t>CN403FG</t>
  </si>
  <si>
    <t>CN403FO</t>
  </si>
  <si>
    <t>Macro56</t>
  </si>
  <si>
    <t>Macro57</t>
  </si>
  <si>
    <t>Macro58</t>
  </si>
  <si>
    <t>Macro59</t>
  </si>
  <si>
    <t>Macro60</t>
  </si>
  <si>
    <t>National Schedule of Reference Costs Year : '2009-10' - Primary Medical Services Providers Community Nursing Services: Health Visiting Services: Post-Natal Visits</t>
  </si>
  <si>
    <t>CN402</t>
  </si>
  <si>
    <t>Macro61</t>
  </si>
  <si>
    <t>Macro62</t>
  </si>
  <si>
    <t>Macro63</t>
  </si>
  <si>
    <t>Macro64</t>
  </si>
  <si>
    <t>Macro65</t>
  </si>
  <si>
    <t>National Schedule of Reference Costs Year : '2009-10' - Primary Medical Services Providers Community Nursing Services: Health Visiting Services: Vaccination and Immunisation</t>
  </si>
  <si>
    <t>CN401</t>
  </si>
  <si>
    <t>Macro66</t>
  </si>
  <si>
    <t>Macro67</t>
  </si>
  <si>
    <t>Macro68</t>
  </si>
  <si>
    <t>Macro69</t>
  </si>
  <si>
    <t>Macro70</t>
  </si>
  <si>
    <t>National Schedule of Reference Costs Year : '2009-10' - Primary Medical Services Providers Community Nursing Services: Health Visiting Services: Core Services</t>
  </si>
  <si>
    <t>CN403CFG</t>
  </si>
  <si>
    <t>CN403CFO</t>
  </si>
  <si>
    <t>CN403CN</t>
  </si>
  <si>
    <t>Macro71</t>
  </si>
  <si>
    <t>Macro72</t>
  </si>
  <si>
    <t>Macro73</t>
  </si>
  <si>
    <t>Macro74</t>
  </si>
  <si>
    <t>Macro75</t>
  </si>
  <si>
    <t>National Schedule of Reference Costs Year : '2009-10' - Primary Medical Services Providers Community Nursing Services: School-based Children's Health Services: Other Services</t>
  </si>
  <si>
    <t>CN103FGU</t>
  </si>
  <si>
    <t>Macro76</t>
  </si>
  <si>
    <t>Macro77</t>
  </si>
  <si>
    <t>Macro78</t>
  </si>
  <si>
    <t>Macro79</t>
  </si>
  <si>
    <t>Macro80</t>
  </si>
  <si>
    <t>National Schedule of Reference Costs Year : '2009-10' - Primary Medical Services Providers Community and Outreach Nursing Services: Specialist Nursing</t>
  </si>
  <si>
    <t>CN203BAF</t>
  </si>
  <si>
    <t>Macro81</t>
  </si>
  <si>
    <t>Macro82</t>
  </si>
  <si>
    <t>Macro83</t>
  </si>
  <si>
    <t>Macro84</t>
  </si>
  <si>
    <t>Macro85</t>
  </si>
  <si>
    <t>National Schedule of Reference Costs Year : '2009-10' - Primary Medical Services Providers Community Therapy Services</t>
  </si>
  <si>
    <t>N5A1</t>
  </si>
  <si>
    <t>N5A2</t>
  </si>
  <si>
    <t>N5C1</t>
  </si>
  <si>
    <t>Macro86</t>
  </si>
  <si>
    <t>Macro87</t>
  </si>
  <si>
    <t>Macro88</t>
  </si>
  <si>
    <t>Macro89</t>
  </si>
  <si>
    <t>Macro90</t>
  </si>
  <si>
    <t>National Schedule of Reference Costs Year : '2009-10' - Primary Medical Services Providers Other Community Services</t>
  </si>
  <si>
    <t>N910</t>
  </si>
  <si>
    <t>Macro91</t>
  </si>
  <si>
    <t>Macro92</t>
  </si>
  <si>
    <t>Macro93</t>
  </si>
  <si>
    <t>Macro94</t>
  </si>
  <si>
    <t>Macro95</t>
  </si>
  <si>
    <t>National Schedule of Reference Costs Year : '2009-10' - Primary Medical Services Providers Mental Health Consultant Services (Community Setting) - First Contact Face to Face</t>
  </si>
  <si>
    <t>MHCSCFAA1</t>
  </si>
  <si>
    <t>MHCSCFAA2</t>
  </si>
  <si>
    <t>MHCSCFAC2</t>
  </si>
  <si>
    <t>MHCSCFAE1</t>
  </si>
  <si>
    <t>Macro100</t>
  </si>
  <si>
    <t>Macro96</t>
  </si>
  <si>
    <t>Macro97</t>
  </si>
  <si>
    <t>Macro98</t>
  </si>
  <si>
    <t>Macro99</t>
  </si>
  <si>
    <t>National Schedule of Reference Costs Year : '2009-10' - Primary Medical Services Providers Mental Health Consultant Services (Community Setting) - Follow Up Contact Face to Face</t>
  </si>
  <si>
    <t>MHCSCFUA1</t>
  </si>
  <si>
    <t>MHCSCFUA2</t>
  </si>
  <si>
    <t>MHCSCFUC2</t>
  </si>
  <si>
    <t>MHCSCFUE1</t>
  </si>
  <si>
    <t>Macro101</t>
  </si>
  <si>
    <t>Macro102</t>
  </si>
  <si>
    <t>Macro103</t>
  </si>
  <si>
    <t>Macro104</t>
  </si>
  <si>
    <t>Macro105</t>
  </si>
  <si>
    <t>Auto_Open</t>
  </si>
  <si>
    <t>110N</t>
  </si>
  <si>
    <t>650A</t>
  </si>
  <si>
    <t>Back to Index</t>
  </si>
  <si>
    <t>PMSDC</t>
  </si>
  <si>
    <t>PMSCLFUSFF</t>
  </si>
  <si>
    <t>PMSCLFASFF</t>
  </si>
  <si>
    <t>PMSNCLFUSFF</t>
  </si>
  <si>
    <t>PMSNCLFASFF</t>
  </si>
  <si>
    <t>PMSNCLFUMFF</t>
  </si>
  <si>
    <t>PMSNCLFAMFF</t>
  </si>
  <si>
    <t>PMSOPROC</t>
  </si>
  <si>
    <t>PMSAUDF</t>
  </si>
  <si>
    <t>PMSDADS</t>
  </si>
  <si>
    <t>PMSCSDN</t>
  </si>
  <si>
    <t>PMSCSHVO</t>
  </si>
  <si>
    <t>PMSCSHVPN</t>
  </si>
  <si>
    <t>PMSCSHVV</t>
  </si>
  <si>
    <t>PMSCSHVC</t>
  </si>
  <si>
    <t>PMSCSSNO</t>
  </si>
  <si>
    <t>PMSCSCNSN</t>
  </si>
  <si>
    <t>PMSCSCT</t>
  </si>
  <si>
    <t>PMSOCS</t>
  </si>
  <si>
    <t>PMSMHCSCFAF</t>
  </si>
  <si>
    <t>PMSMHCSCFUAF</t>
  </si>
  <si>
    <t>Day Cases HRG Data</t>
  </si>
  <si>
    <t>Consultant Led: Follow up Attendance Non-Admitted Face to Face</t>
  </si>
  <si>
    <t>Consultant Led: First Attendance Non-Admitted Face to Face</t>
  </si>
  <si>
    <t>Non-Consultant Led: Follow up Attendance Non-Admitted Face to Face</t>
  </si>
  <si>
    <t>Non-Consultant Led: First Attendance Non-Admitted Face to Face</t>
  </si>
  <si>
    <t>Non-Consultant Led: Follow up Attendance Multiprofessional Non-Admitted Face to Face</t>
  </si>
  <si>
    <t>Non-Consultant Led: First Attendance Multiprofessional Non-Admitted Face to Face</t>
  </si>
  <si>
    <t>Outpatient Procedures</t>
  </si>
  <si>
    <t>Audiological Services: Fitting of Hearing Aids and Counselling [including Tinnitus]</t>
  </si>
  <si>
    <t>Direct Access: Diagnostic Services</t>
  </si>
  <si>
    <t>Community Nursing Services: District Nursing Services</t>
  </si>
  <si>
    <t>Community Nursing Services: Health Visiting Services: All Other Services</t>
  </si>
  <si>
    <t>Community Nursing Services: Health Visiting Services: Post-Natal Visits</t>
  </si>
  <si>
    <t>Community Nursing Services: Health Visiting Services: Vaccination and Immunisation</t>
  </si>
  <si>
    <t>Community Nursing Services: Health Visiting Services: Core Services</t>
  </si>
  <si>
    <t>Community Nursing Services: School-based Children's Health Services: Other Services</t>
  </si>
  <si>
    <t>Community and Outreach Nursing Services: Specialist Nursing</t>
  </si>
  <si>
    <t>Community Therapy Services</t>
  </si>
  <si>
    <t>Other Community Services</t>
  </si>
  <si>
    <t>Mental Health Consultant Services (Community Setting) - First Contact Face to Face</t>
  </si>
  <si>
    <t>Mental Health Consultant Services (Community Setting) - Follow Up Contact Face to Face</t>
  </si>
  <si>
    <t>Service Code</t>
  </si>
  <si>
    <t>Service Description</t>
  </si>
  <si>
    <t>Activity</t>
  </si>
  <si>
    <t>Notes:</t>
  </si>
  <si>
    <t>1. National Average Unit Costs and Interquartile Ranges are weighted by activity.</t>
  </si>
  <si>
    <t>2. UZ01Z (Data invalid for grouping) and WD (Patients with a Mental Health Primary Diagnosis [treated by a Non-Specialist Mental Health Service Provider]) prefixed HRGs have been excluded from the Schedules.</t>
  </si>
  <si>
    <t>3. The 'No. Data submissions' refers to the no. of organisations submitting data for that particular HRG.</t>
  </si>
  <si>
    <t>Unit cost</t>
  </si>
  <si>
    <t>Total cost</t>
  </si>
  <si>
    <t>Total</t>
  </si>
  <si>
    <t>Unit Cost</t>
  </si>
  <si>
    <t>Description</t>
  </si>
  <si>
    <t>Total - HRGs</t>
  </si>
  <si>
    <t>Total - Outpatient Attendances</t>
  </si>
  <si>
    <t>Total - Other Currencies</t>
  </si>
  <si>
    <t>Total - OPATT</t>
  </si>
  <si>
    <t>National Schedule of Reference Costs 2009-10 for Primary Medical Services Providers: Sheet tab names - extended descriptions</t>
  </si>
  <si>
    <t>National Schedule of Reference Costs Year : '2009-10' - Primary Medical Services Providers HRG Data</t>
  </si>
  <si>
    <t>National Schedule of Reference Costs Year : '2009-10' - Primary Medical Services Providers Outpatient Attendances Data</t>
  </si>
  <si>
    <t>National Schedule of Reference Costs Year : '2009-10' - Primary Medical Services Providers Other Currencies</t>
  </si>
  <si>
    <t>Minor Anal Procedures</t>
  </si>
  <si>
    <t>Endoscopic or Intermediate General Abdominal Procedures 19 years and over without CC</t>
  </si>
  <si>
    <t>Minor Foot Procedures for Non -Trauma Category 1 without CC</t>
  </si>
  <si>
    <t>Musculoskeletal Signs and Symptoms without CC</t>
  </si>
  <si>
    <t>Minor Skin Procedures category 1</t>
  </si>
  <si>
    <t>Specified Skin Examinations and Investigations</t>
  </si>
  <si>
    <t>Vasectomy Procedures</t>
  </si>
  <si>
    <t>Lower Genital Tract Intermediate Procedures without CC</t>
  </si>
  <si>
    <t>Other Gynaecological Conditions</t>
  </si>
  <si>
    <t>Therapeutic Endovascular Procedures without CC</t>
  </si>
  <si>
    <t>Fitting of Hearing Aids and Counselling : Assessments</t>
  </si>
  <si>
    <t>School-Based Children's Health Services - Group Services - Uni-Professional</t>
  </si>
  <si>
    <t>Band 3B - Diabetic Nursing / Liaison  : Adult : Face to Face</t>
  </si>
  <si>
    <t>District Nursing Services : Adult : Face To Face</t>
  </si>
  <si>
    <t>District Nursing Services : Adult  : Non-Face To Face</t>
  </si>
  <si>
    <t>Health Visiting Services: Vaccination and Immunisation</t>
  </si>
  <si>
    <t>Health Visiting Services: Post-Natal Visits</t>
  </si>
  <si>
    <t>Health Visiting Services : Core Services : Face to Face - Group Services</t>
  </si>
  <si>
    <t>Health Visiting Services : Core Services : Face to Face - One to One Services</t>
  </si>
  <si>
    <t>Health Visiting Services : Core Services : Non-Face to Face</t>
  </si>
  <si>
    <t>Health Visiting Services : All Other Services : Face to Face - Group Services</t>
  </si>
  <si>
    <t>Health Visiting Services : All Other Services : Face to Face - One to One Services</t>
  </si>
  <si>
    <t>Other Test</t>
  </si>
  <si>
    <t>24 Hour ECG / BP Monitoring</t>
  </si>
  <si>
    <t>Drug &amp; Alcohol Services : Adult : First Attendance</t>
  </si>
  <si>
    <t>Other Services : Adult : First Attendance</t>
  </si>
  <si>
    <t>Other Services : Child : First Attendance</t>
  </si>
  <si>
    <t>Elderly : First Attendance</t>
  </si>
  <si>
    <t>Drug &amp; Alcohol Services : Adult : Follow-up Attendance</t>
  </si>
  <si>
    <t>Other Services : Adult : Follow-up Attendance</t>
  </si>
  <si>
    <t>Other Services : Child : Follow-up Attendance</t>
  </si>
  <si>
    <t>Elderly : Follow-up Attendance</t>
  </si>
  <si>
    <t>Community Physiotherapy Services : Adult - One-to-One Services</t>
  </si>
  <si>
    <t>Community Physiotherapy Services : Adult - Group Services</t>
  </si>
  <si>
    <t>Community Physiotherapy Services : Child - One-to-One Services</t>
  </si>
  <si>
    <t>Podiatry Services</t>
  </si>
  <si>
    <t>Pain Management</t>
  </si>
  <si>
    <t>General Medicine</t>
  </si>
  <si>
    <t>Diabetic Medicine</t>
  </si>
  <si>
    <t>Anticoagulant Service</t>
  </si>
  <si>
    <t>Rheumatology</t>
  </si>
  <si>
    <t>Geriatric Medicine</t>
  </si>
  <si>
    <t>Gynaecology</t>
  </si>
  <si>
    <t>Trauma &amp; Orthopaedics: Non-Trauma</t>
  </si>
  <si>
    <t>Physiotherapy Total Attendances - Adult (19 and Over)</t>
  </si>
  <si>
    <t>Total Cost</t>
  </si>
  <si>
    <t>Sheet Name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</si>
</sst>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#,###,###,###,###,###,###,###,###,###,###,##0"/>
    <numFmt numFmtId="173" formatCode="#,###,###,##0"/>
    <numFmt numFmtId="174" formatCode="&quot;£&quot;##,###,###,###,###,###,###,###,###,###,###,###,##0"/>
    <numFmt numFmtId="175" formatCode="_(* #,##0_);_(* \(#,##0\);_(* &quot;-&quot;??_);_(@_)"/>
    <numFmt numFmtId="176" formatCode="_(* #,##0.0_);_(* \(#,##0.0\);_(* &quot;-&quot;??_);_(@_)"/>
    <numFmt numFmtId="177" formatCode="&quot;£&quot;#,##0.00"/>
    <numFmt numFmtId="178" formatCode="&quot;£&quot;#,##0"/>
    <numFmt numFmtId="179" formatCode="_-&quot;£&quot;* #,##0.0_-;\-&quot;£&quot;* #,##0.0_-;_-&quot;£&quot;* &quot;-&quot;_-;_-@_-"/>
    <numFmt numFmtId="180" formatCode="_-&quot;£&quot;* #,##0.00_-;\-&quot;£&quot;* #,##0.00_-;_-&quot;£&quot;* &quot;-&quot;_-;_-@_-"/>
  </numFmts>
  <fonts count="14">
    <font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48"/>
      <name val="MS Sans Serif"/>
      <family val="2"/>
    </font>
    <font>
      <u val="single"/>
      <sz val="10"/>
      <color indexed="48"/>
      <name val="MS Sans Serif"/>
      <family val="2"/>
    </font>
    <font>
      <b/>
      <u val="single"/>
      <sz val="10"/>
      <color indexed="48"/>
      <name val="MS Sans Serif"/>
      <family val="2"/>
    </font>
    <font>
      <sz val="8"/>
      <name val="MS Sans Serif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175" fontId="6" fillId="0" borderId="0" xfId="15" applyNumberFormat="1" applyFont="1" applyFill="1" applyBorder="1" applyAlignment="1">
      <alignment/>
    </xf>
    <xf numFmtId="42" fontId="6" fillId="0" borderId="0" xfId="15" applyNumberFormat="1" applyFont="1" applyFill="1" applyBorder="1" applyAlignment="1">
      <alignment/>
    </xf>
    <xf numFmtId="42" fontId="6" fillId="0" borderId="5" xfId="0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/>
    </xf>
    <xf numFmtId="0" fontId="8" fillId="0" borderId="4" xfId="20" applyFont="1" applyFill="1" applyBorder="1" applyAlignment="1">
      <alignment/>
    </xf>
    <xf numFmtId="42" fontId="6" fillId="0" borderId="5" xfId="15" applyNumberFormat="1" applyFont="1" applyFill="1" applyBorder="1" applyAlignment="1">
      <alignment/>
    </xf>
    <xf numFmtId="0" fontId="8" fillId="0" borderId="6" xfId="20" applyFont="1" applyFill="1" applyBorder="1" applyAlignment="1">
      <alignment/>
    </xf>
    <xf numFmtId="0" fontId="6" fillId="0" borderId="7" xfId="0" applyFont="1" applyFill="1" applyBorder="1" applyAlignment="1">
      <alignment/>
    </xf>
    <xf numFmtId="175" fontId="6" fillId="0" borderId="8" xfId="15" applyNumberFormat="1" applyFont="1" applyFill="1" applyBorder="1" applyAlignment="1">
      <alignment/>
    </xf>
    <xf numFmtId="42" fontId="6" fillId="0" borderId="8" xfId="15" applyNumberFormat="1" applyFont="1" applyFill="1" applyBorder="1" applyAlignment="1">
      <alignment/>
    </xf>
    <xf numFmtId="42" fontId="6" fillId="0" borderId="7" xfId="15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9" fillId="0" borderId="0" xfId="20" applyFont="1" applyAlignment="1">
      <alignment/>
    </xf>
    <xf numFmtId="0" fontId="10" fillId="0" borderId="0" xfId="0" applyFont="1" applyAlignment="1">
      <alignment/>
    </xf>
    <xf numFmtId="173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left" vertical="top"/>
    </xf>
    <xf numFmtId="173" fontId="11" fillId="3" borderId="9" xfId="0" applyNumberFormat="1" applyFont="1" applyFill="1" applyBorder="1" applyAlignment="1">
      <alignment horizontal="right" vertical="top"/>
    </xf>
    <xf numFmtId="174" fontId="11" fillId="3" borderId="9" xfId="0" applyNumberFormat="1" applyFont="1" applyFill="1" applyBorder="1" applyAlignment="1">
      <alignment horizontal="right" vertical="top"/>
    </xf>
    <xf numFmtId="172" fontId="11" fillId="3" borderId="9" xfId="0" applyNumberFormat="1" applyFont="1" applyFill="1" applyBorder="1" applyAlignment="1">
      <alignment horizontal="right" vertical="top"/>
    </xf>
    <xf numFmtId="0" fontId="9" fillId="0" borderId="0" xfId="20" applyFont="1" applyAlignment="1">
      <alignment wrapText="1"/>
    </xf>
    <xf numFmtId="0" fontId="10" fillId="0" borderId="0" xfId="21" applyFont="1" applyFill="1" applyBorder="1">
      <alignment/>
      <protection/>
    </xf>
    <xf numFmtId="178" fontId="10" fillId="0" borderId="0" xfId="21" applyNumberFormat="1" applyFont="1" applyFill="1" applyBorder="1">
      <alignment/>
      <protection/>
    </xf>
    <xf numFmtId="0" fontId="10" fillId="0" borderId="0" xfId="21" applyFont="1" applyFill="1" applyBorder="1" applyAlignment="1">
      <alignment/>
      <protection/>
    </xf>
    <xf numFmtId="178" fontId="10" fillId="0" borderId="0" xfId="21" applyNumberFormat="1" applyFont="1" applyFill="1" applyBorder="1" applyAlignment="1">
      <alignment/>
      <protection/>
    </xf>
    <xf numFmtId="0" fontId="13" fillId="2" borderId="1" xfId="21" applyFont="1" applyFill="1" applyBorder="1" applyAlignment="1">
      <alignment horizontal="center"/>
      <protection/>
    </xf>
    <xf numFmtId="0" fontId="13" fillId="2" borderId="3" xfId="21" applyFont="1" applyFill="1" applyBorder="1" applyAlignment="1">
      <alignment horizontal="center"/>
      <protection/>
    </xf>
    <xf numFmtId="0" fontId="13" fillId="2" borderId="2" xfId="21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0" fillId="0" borderId="4" xfId="21" applyFont="1" applyFill="1" applyBorder="1">
      <alignment/>
      <protection/>
    </xf>
    <xf numFmtId="0" fontId="10" fillId="0" borderId="5" xfId="21" applyFont="1" applyFill="1" applyBorder="1">
      <alignment/>
      <protection/>
    </xf>
    <xf numFmtId="178" fontId="10" fillId="0" borderId="5" xfId="21" applyNumberFormat="1" applyFont="1" applyFill="1" applyBorder="1">
      <alignment/>
      <protection/>
    </xf>
    <xf numFmtId="175" fontId="10" fillId="0" borderId="4" xfId="21" applyNumberFormat="1" applyFont="1" applyFill="1" applyBorder="1" applyAlignment="1">
      <alignment horizontal="right" vertical="top"/>
      <protection/>
    </xf>
    <xf numFmtId="42" fontId="10" fillId="0" borderId="0" xfId="17" applyNumberFormat="1" applyFont="1" applyFill="1" applyBorder="1" applyAlignment="1">
      <alignment horizontal="right" vertical="top"/>
    </xf>
    <xf numFmtId="42" fontId="10" fillId="0" borderId="5" xfId="17" applyNumberFormat="1" applyFont="1" applyFill="1" applyBorder="1" applyAlignment="1">
      <alignment horizontal="right" vertical="top"/>
    </xf>
    <xf numFmtId="177" fontId="10" fillId="0" borderId="0" xfId="17" applyNumberFormat="1" applyFont="1" applyFill="1" applyBorder="1" applyAlignment="1">
      <alignment/>
    </xf>
    <xf numFmtId="178" fontId="10" fillId="0" borderId="5" xfId="17" applyNumberFormat="1" applyFont="1" applyFill="1" applyBorder="1" applyAlignment="1">
      <alignment/>
    </xf>
    <xf numFmtId="0" fontId="11" fillId="0" borderId="5" xfId="0" applyFont="1" applyFill="1" applyBorder="1" applyAlignment="1">
      <alignment horizontal="left" vertical="top"/>
    </xf>
    <xf numFmtId="180" fontId="10" fillId="0" borderId="5" xfId="21" applyNumberFormat="1" applyFont="1" applyFill="1" applyBorder="1" applyAlignment="1">
      <alignment horizontal="right" vertical="top"/>
      <protection/>
    </xf>
    <xf numFmtId="175" fontId="10" fillId="0" borderId="4" xfId="15" applyNumberFormat="1" applyFont="1" applyFill="1" applyBorder="1" applyAlignment="1">
      <alignment horizontal="right" vertical="top"/>
    </xf>
    <xf numFmtId="0" fontId="10" fillId="0" borderId="8" xfId="21" applyFont="1" applyFill="1" applyBorder="1">
      <alignment/>
      <protection/>
    </xf>
    <xf numFmtId="0" fontId="11" fillId="0" borderId="7" xfId="0" applyFont="1" applyFill="1" applyBorder="1" applyAlignment="1">
      <alignment horizontal="left" vertical="top"/>
    </xf>
    <xf numFmtId="175" fontId="10" fillId="0" borderId="6" xfId="21" applyNumberFormat="1" applyFont="1" applyFill="1" applyBorder="1" applyAlignment="1">
      <alignment horizontal="right" vertical="top"/>
      <protection/>
    </xf>
    <xf numFmtId="42" fontId="10" fillId="0" borderId="8" xfId="17" applyNumberFormat="1" applyFont="1" applyFill="1" applyBorder="1" applyAlignment="1">
      <alignment horizontal="right" vertical="top"/>
    </xf>
    <xf numFmtId="180" fontId="10" fillId="0" borderId="7" xfId="21" applyNumberFormat="1" applyFont="1" applyFill="1" applyBorder="1" applyAlignment="1">
      <alignment horizontal="right" vertical="top"/>
      <protection/>
    </xf>
    <xf numFmtId="175" fontId="10" fillId="0" borderId="6" xfId="15" applyNumberFormat="1" applyFont="1" applyFill="1" applyBorder="1" applyAlignment="1">
      <alignment horizontal="right" vertical="top"/>
    </xf>
    <xf numFmtId="42" fontId="10" fillId="0" borderId="7" xfId="17" applyNumberFormat="1" applyFont="1" applyFill="1" applyBorder="1" applyAlignment="1">
      <alignment horizontal="right" vertical="top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0" fillId="0" borderId="4" xfId="21" applyFont="1" applyBorder="1">
      <alignment/>
      <protection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175" fontId="10" fillId="0" borderId="0" xfId="21" applyNumberFormat="1" applyFont="1" applyFill="1" applyBorder="1">
      <alignment/>
      <protection/>
    </xf>
    <xf numFmtId="42" fontId="10" fillId="0" borderId="0" xfId="17" applyNumberFormat="1" applyFont="1" applyFill="1" applyBorder="1" applyAlignment="1">
      <alignment/>
    </xf>
    <xf numFmtId="42" fontId="10" fillId="0" borderId="5" xfId="21" applyNumberFormat="1" applyFont="1" applyFill="1" applyBorder="1">
      <alignment/>
      <protection/>
    </xf>
    <xf numFmtId="175" fontId="10" fillId="0" borderId="4" xfId="21" applyNumberFormat="1" applyFont="1" applyFill="1" applyBorder="1">
      <alignment/>
      <protection/>
    </xf>
    <xf numFmtId="42" fontId="10" fillId="0" borderId="0" xfId="21" applyNumberFormat="1" applyFont="1" applyFill="1" applyBorder="1">
      <alignment/>
      <protection/>
    </xf>
    <xf numFmtId="0" fontId="10" fillId="0" borderId="4" xfId="21" applyFont="1" applyBorder="1" applyAlignment="1">
      <alignment horizontal="left"/>
      <protection/>
    </xf>
    <xf numFmtId="42" fontId="10" fillId="0" borderId="5" xfId="17" applyNumberFormat="1" applyFont="1" applyFill="1" applyBorder="1" applyAlignment="1">
      <alignment/>
    </xf>
    <xf numFmtId="175" fontId="10" fillId="0" borderId="4" xfId="15" applyNumberFormat="1" applyFont="1" applyFill="1" applyBorder="1" applyAlignment="1">
      <alignment/>
    </xf>
    <xf numFmtId="175" fontId="10" fillId="0" borderId="0" xfId="15" applyNumberFormat="1" applyFont="1" applyFill="1" applyBorder="1" applyAlignment="1">
      <alignment/>
    </xf>
    <xf numFmtId="0" fontId="10" fillId="0" borderId="6" xfId="21" applyFont="1" applyBorder="1" applyAlignment="1">
      <alignment horizontal="left"/>
      <protection/>
    </xf>
    <xf numFmtId="175" fontId="10" fillId="0" borderId="8" xfId="21" applyNumberFormat="1" applyFont="1" applyFill="1" applyBorder="1">
      <alignment/>
      <protection/>
    </xf>
    <xf numFmtId="42" fontId="10" fillId="0" borderId="8" xfId="17" applyNumberFormat="1" applyFont="1" applyFill="1" applyBorder="1" applyAlignment="1">
      <alignment/>
    </xf>
    <xf numFmtId="42" fontId="10" fillId="0" borderId="7" xfId="17" applyNumberFormat="1" applyFont="1" applyFill="1" applyBorder="1" applyAlignment="1">
      <alignment/>
    </xf>
    <xf numFmtId="175" fontId="10" fillId="0" borderId="6" xfId="15" applyNumberFormat="1" applyFont="1" applyFill="1" applyBorder="1" applyAlignment="1">
      <alignment/>
    </xf>
    <xf numFmtId="175" fontId="10" fillId="0" borderId="8" xfId="15" applyNumberFormat="1" applyFont="1" applyFill="1" applyBorder="1" applyAlignment="1">
      <alignment/>
    </xf>
    <xf numFmtId="178" fontId="10" fillId="0" borderId="0" xfId="17" applyNumberFormat="1" applyFont="1" applyFill="1" applyBorder="1" applyAlignment="1">
      <alignment/>
    </xf>
    <xf numFmtId="175" fontId="10" fillId="0" borderId="0" xfId="21" applyNumberFormat="1" applyFont="1" applyFill="1" applyBorder="1" applyAlignment="1">
      <alignment horizontal="right" vertical="top"/>
      <protection/>
    </xf>
    <xf numFmtId="0" fontId="10" fillId="0" borderId="0" xfId="0" applyFont="1" applyAlignment="1">
      <alignment horizontal="right" vertical="top"/>
    </xf>
    <xf numFmtId="42" fontId="11" fillId="0" borderId="0" xfId="0" applyNumberFormat="1" applyFont="1" applyFill="1" applyBorder="1" applyAlignment="1">
      <alignment horizontal="right" vertical="top"/>
    </xf>
    <xf numFmtId="42" fontId="10" fillId="0" borderId="0" xfId="0" applyNumberFormat="1" applyFont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42" fontId="10" fillId="0" borderId="5" xfId="0" applyNumberFormat="1" applyFont="1" applyBorder="1" applyAlignment="1">
      <alignment horizontal="right" vertical="top"/>
    </xf>
    <xf numFmtId="42" fontId="10" fillId="0" borderId="0" xfId="0" applyNumberFormat="1" applyFont="1" applyBorder="1" applyAlignment="1">
      <alignment horizontal="right" vertical="top"/>
    </xf>
    <xf numFmtId="42" fontId="11" fillId="0" borderId="5" xfId="0" applyNumberFormat="1" applyFont="1" applyFill="1" applyBorder="1" applyAlignment="1">
      <alignment horizontal="right" vertical="top"/>
    </xf>
    <xf numFmtId="0" fontId="10" fillId="0" borderId="6" xfId="21" applyFont="1" applyFill="1" applyBorder="1">
      <alignment/>
      <protection/>
    </xf>
    <xf numFmtId="175" fontId="10" fillId="0" borderId="8" xfId="21" applyNumberFormat="1" applyFont="1" applyFill="1" applyBorder="1" applyAlignment="1">
      <alignment horizontal="right" vertical="top"/>
      <protection/>
    </xf>
    <xf numFmtId="0" fontId="10" fillId="0" borderId="8" xfId="0" applyFont="1" applyBorder="1" applyAlignment="1">
      <alignment horizontal="right" vertical="top"/>
    </xf>
    <xf numFmtId="42" fontId="11" fillId="0" borderId="8" xfId="0" applyNumberFormat="1" applyFont="1" applyFill="1" applyBorder="1" applyAlignment="1">
      <alignment horizontal="right" vertical="top"/>
    </xf>
    <xf numFmtId="42" fontId="11" fillId="0" borderId="7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13" fillId="2" borderId="1" xfId="21" applyFont="1" applyFill="1" applyBorder="1" applyAlignment="1">
      <alignment horizontal="center"/>
      <protection/>
    </xf>
    <xf numFmtId="0" fontId="13" fillId="2" borderId="3" xfId="21" applyFont="1" applyFill="1" applyBorder="1" applyAlignment="1">
      <alignment horizontal="center"/>
      <protection/>
    </xf>
    <xf numFmtId="0" fontId="13" fillId="2" borderId="2" xfId="21" applyFont="1" applyFill="1" applyBorder="1" applyAlignment="1">
      <alignment horizontal="center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chedule tota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7"/>
  <sheetViews>
    <sheetView tabSelected="1" workbookViewId="0" topLeftCell="A1">
      <selection activeCell="A1" sqref="A1:E1"/>
    </sheetView>
  </sheetViews>
  <sheetFormatPr defaultColWidth="9.140625" defaultRowHeight="12.75" customHeight="1"/>
  <cols>
    <col min="1" max="1" width="21.421875" style="1" bestFit="1" customWidth="1"/>
    <col min="2" max="2" width="78.140625" style="1" bestFit="1" customWidth="1"/>
    <col min="3" max="4" width="8.57421875" style="1" bestFit="1" customWidth="1"/>
    <col min="5" max="5" width="11.00390625" style="1" bestFit="1" customWidth="1"/>
    <col min="6" max="16384" width="9.140625" style="1" customWidth="1"/>
  </cols>
  <sheetData>
    <row r="1" spans="1:5" ht="12.75" customHeight="1">
      <c r="A1" s="98" t="s">
        <v>231</v>
      </c>
      <c r="B1" s="98"/>
      <c r="C1" s="98"/>
      <c r="D1" s="98"/>
      <c r="E1" s="98"/>
    </row>
    <row r="3" spans="1:5" ht="12.75" customHeight="1">
      <c r="A3" s="2" t="s">
        <v>281</v>
      </c>
      <c r="B3" s="3" t="s">
        <v>226</v>
      </c>
      <c r="C3" s="4" t="s">
        <v>217</v>
      </c>
      <c r="D3" s="4" t="s">
        <v>225</v>
      </c>
      <c r="E3" s="5" t="s">
        <v>280</v>
      </c>
    </row>
    <row r="4" spans="1:5" ht="12.75" customHeight="1">
      <c r="A4" s="6"/>
      <c r="B4" s="7"/>
      <c r="E4" s="7"/>
    </row>
    <row r="5" spans="1:5" ht="12.75" customHeight="1">
      <c r="A5" s="8"/>
      <c r="B5" s="7" t="s">
        <v>224</v>
      </c>
      <c r="C5" s="9">
        <f>SUM(C11:C31)</f>
        <v>140519</v>
      </c>
      <c r="D5" s="10">
        <f>E5/C5</f>
        <v>49.83890292415971</v>
      </c>
      <c r="E5" s="11">
        <f>SUM(E11:E31)</f>
        <v>7003312.799999999</v>
      </c>
    </row>
    <row r="6" spans="1:5" ht="12.75" customHeight="1">
      <c r="A6" s="8"/>
      <c r="B6" s="7"/>
      <c r="C6" s="9"/>
      <c r="D6" s="12"/>
      <c r="E6" s="11"/>
    </row>
    <row r="7" spans="1:5" ht="12.75" customHeight="1">
      <c r="A7" s="13" t="s">
        <v>227</v>
      </c>
      <c r="B7" s="7" t="s">
        <v>227</v>
      </c>
      <c r="C7" s="9">
        <f>'Total - HRGs'!C6</f>
        <v>891</v>
      </c>
      <c r="D7" s="12">
        <f>'Total - HRGs'!D6</f>
        <v>116.90265993265994</v>
      </c>
      <c r="E7" s="11">
        <f>'Total - HRGs'!E6</f>
        <v>104160.27</v>
      </c>
    </row>
    <row r="8" spans="1:5" ht="12.75" customHeight="1">
      <c r="A8" s="13" t="s">
        <v>230</v>
      </c>
      <c r="B8" s="7" t="s">
        <v>228</v>
      </c>
      <c r="C8" s="9">
        <f>'Total - OPATT'!C6</f>
        <v>33161</v>
      </c>
      <c r="D8" s="12">
        <f>'Total - OPATT'!D6</f>
        <v>98.65462802689915</v>
      </c>
      <c r="E8" s="11">
        <f>'Total - OPATT'!E6</f>
        <v>3271486.1200000024</v>
      </c>
    </row>
    <row r="9" spans="1:5" ht="12.75" customHeight="1">
      <c r="A9" s="13" t="s">
        <v>229</v>
      </c>
      <c r="B9" s="7" t="s">
        <v>229</v>
      </c>
      <c r="C9" s="9">
        <f>'Total - Other Currencies'!C6</f>
        <v>106467</v>
      </c>
      <c r="D9" s="12">
        <f>'Total - Other Currencies'!D6</f>
        <v>34.073153277541394</v>
      </c>
      <c r="E9" s="11">
        <f>'Total - Other Currencies'!E6</f>
        <v>3627666.4099999997</v>
      </c>
    </row>
    <row r="10" spans="1:5" ht="12.75" customHeight="1">
      <c r="A10" s="8"/>
      <c r="B10" s="7"/>
      <c r="C10" s="9"/>
      <c r="D10" s="12"/>
      <c r="E10" s="11"/>
    </row>
    <row r="11" spans="1:5" ht="12.75" customHeight="1">
      <c r="A11" s="13" t="s">
        <v>173</v>
      </c>
      <c r="B11" s="7" t="s">
        <v>194</v>
      </c>
      <c r="C11" s="9">
        <v>802</v>
      </c>
      <c r="D11" s="10">
        <v>109.54950124688281</v>
      </c>
      <c r="E11" s="14">
        <v>87858.7</v>
      </c>
    </row>
    <row r="12" spans="1:5" ht="12.75" customHeight="1">
      <c r="A12" s="13" t="s">
        <v>174</v>
      </c>
      <c r="B12" s="7" t="s">
        <v>195</v>
      </c>
      <c r="C12" s="9">
        <v>13112</v>
      </c>
      <c r="D12" s="10">
        <v>106.82813910921296</v>
      </c>
      <c r="E12" s="14">
        <v>1400730.56</v>
      </c>
    </row>
    <row r="13" spans="1:5" ht="12.75" customHeight="1">
      <c r="A13" s="13" t="s">
        <v>175</v>
      </c>
      <c r="B13" s="7" t="s">
        <v>196</v>
      </c>
      <c r="C13" s="9">
        <v>8391</v>
      </c>
      <c r="D13" s="10">
        <v>168.06701704206915</v>
      </c>
      <c r="E13" s="14">
        <v>1410250.34</v>
      </c>
    </row>
    <row r="14" spans="1:5" ht="12.75" customHeight="1">
      <c r="A14" s="13" t="s">
        <v>176</v>
      </c>
      <c r="B14" s="7" t="s">
        <v>197</v>
      </c>
      <c r="C14" s="9">
        <v>5700</v>
      </c>
      <c r="D14" s="10">
        <v>30.242489473684238</v>
      </c>
      <c r="E14" s="14">
        <v>172382.19</v>
      </c>
    </row>
    <row r="15" spans="1:5" ht="12.75" customHeight="1">
      <c r="A15" s="13" t="s">
        <v>177</v>
      </c>
      <c r="B15" s="7" t="s">
        <v>198</v>
      </c>
      <c r="C15" s="9">
        <v>528</v>
      </c>
      <c r="D15" s="10">
        <v>65.81384469696971</v>
      </c>
      <c r="E15" s="14">
        <v>34749.71</v>
      </c>
    </row>
    <row r="16" spans="1:5" ht="12.75" customHeight="1">
      <c r="A16" s="13" t="s">
        <v>178</v>
      </c>
      <c r="B16" s="7" t="s">
        <v>199</v>
      </c>
      <c r="C16" s="9">
        <v>4869</v>
      </c>
      <c r="D16" s="10">
        <v>46.77309509139454</v>
      </c>
      <c r="E16" s="14">
        <v>227738.2</v>
      </c>
    </row>
    <row r="17" spans="1:5" ht="12.75" customHeight="1">
      <c r="A17" s="13" t="s">
        <v>179</v>
      </c>
      <c r="B17" s="7" t="s">
        <v>200</v>
      </c>
      <c r="C17" s="9">
        <v>561</v>
      </c>
      <c r="D17" s="10">
        <v>45.69540106951872</v>
      </c>
      <c r="E17" s="14">
        <v>25635.12</v>
      </c>
    </row>
    <row r="18" spans="1:5" ht="12.75" customHeight="1">
      <c r="A18" s="13" t="s">
        <v>180</v>
      </c>
      <c r="B18" s="7" t="s">
        <v>201</v>
      </c>
      <c r="C18" s="9">
        <v>89</v>
      </c>
      <c r="D18" s="10">
        <v>183.16370786516853</v>
      </c>
      <c r="E18" s="14">
        <v>16301.57</v>
      </c>
    </row>
    <row r="19" spans="1:5" ht="12.75" customHeight="1">
      <c r="A19" s="13" t="s">
        <v>181</v>
      </c>
      <c r="B19" s="7" t="s">
        <v>202</v>
      </c>
      <c r="C19" s="9">
        <v>118</v>
      </c>
      <c r="D19" s="10">
        <v>103.33</v>
      </c>
      <c r="E19" s="14">
        <v>12192.94</v>
      </c>
    </row>
    <row r="20" spans="1:5" ht="12.75" customHeight="1">
      <c r="A20" s="13" t="s">
        <v>182</v>
      </c>
      <c r="B20" s="7" t="s">
        <v>203</v>
      </c>
      <c r="C20" s="9">
        <v>362</v>
      </c>
      <c r="D20" s="10">
        <v>52.29950276243091</v>
      </c>
      <c r="E20" s="14">
        <v>18932.42</v>
      </c>
    </row>
    <row r="21" spans="1:5" ht="12.75" customHeight="1">
      <c r="A21" s="13" t="s">
        <v>183</v>
      </c>
      <c r="B21" s="7" t="s">
        <v>204</v>
      </c>
      <c r="C21" s="9">
        <v>39335</v>
      </c>
      <c r="D21" s="10">
        <v>34.82496428117449</v>
      </c>
      <c r="E21" s="14">
        <v>1369839.97</v>
      </c>
    </row>
    <row r="22" spans="1:5" ht="12.75" customHeight="1">
      <c r="A22" s="13" t="s">
        <v>187</v>
      </c>
      <c r="B22" s="7" t="s">
        <v>208</v>
      </c>
      <c r="C22" s="9">
        <v>19631</v>
      </c>
      <c r="D22" s="10">
        <v>45.250883296826444</v>
      </c>
      <c r="E22" s="14">
        <v>888320.09</v>
      </c>
    </row>
    <row r="23" spans="1:5" ht="12.75" customHeight="1">
      <c r="A23" s="13" t="s">
        <v>186</v>
      </c>
      <c r="B23" s="7" t="s">
        <v>207</v>
      </c>
      <c r="C23" s="9">
        <v>1253</v>
      </c>
      <c r="D23" s="10">
        <v>9.958180367118908</v>
      </c>
      <c r="E23" s="14">
        <v>12477.6</v>
      </c>
    </row>
    <row r="24" spans="1:5" ht="12.75" customHeight="1">
      <c r="A24" s="13" t="s">
        <v>185</v>
      </c>
      <c r="B24" s="7" t="s">
        <v>206</v>
      </c>
      <c r="C24" s="9">
        <v>1851</v>
      </c>
      <c r="D24" s="10">
        <v>37.4494219340897</v>
      </c>
      <c r="E24" s="14">
        <v>69318.88</v>
      </c>
    </row>
    <row r="25" spans="1:5" ht="12.75" customHeight="1">
      <c r="A25" s="13" t="s">
        <v>184</v>
      </c>
      <c r="B25" s="7" t="s">
        <v>205</v>
      </c>
      <c r="C25" s="9">
        <v>7107</v>
      </c>
      <c r="D25" s="10">
        <v>37.7751414098776</v>
      </c>
      <c r="E25" s="14">
        <v>268467.93</v>
      </c>
    </row>
    <row r="26" spans="1:5" ht="12.75" customHeight="1">
      <c r="A26" s="13" t="s">
        <v>188</v>
      </c>
      <c r="B26" s="7" t="s">
        <v>209</v>
      </c>
      <c r="C26" s="9">
        <v>4812</v>
      </c>
      <c r="D26" s="10">
        <v>46.13</v>
      </c>
      <c r="E26" s="14">
        <v>221977.56</v>
      </c>
    </row>
    <row r="27" spans="1:5" ht="12.75" customHeight="1">
      <c r="A27" s="13" t="s">
        <v>189</v>
      </c>
      <c r="B27" s="7" t="s">
        <v>210</v>
      </c>
      <c r="C27" s="9">
        <v>3094</v>
      </c>
      <c r="D27" s="10">
        <v>16.32</v>
      </c>
      <c r="E27" s="14">
        <v>50494.08</v>
      </c>
    </row>
    <row r="28" spans="1:5" ht="12.75" customHeight="1">
      <c r="A28" s="13" t="s">
        <v>190</v>
      </c>
      <c r="B28" s="7" t="s">
        <v>211</v>
      </c>
      <c r="C28" s="9">
        <v>11176</v>
      </c>
      <c r="D28" s="10">
        <v>34.09316929133857</v>
      </c>
      <c r="E28" s="14">
        <v>381025.26</v>
      </c>
    </row>
    <row r="29" spans="1:5" ht="12.75" customHeight="1">
      <c r="A29" s="13" t="s">
        <v>191</v>
      </c>
      <c r="B29" s="7" t="s">
        <v>212</v>
      </c>
      <c r="C29" s="9">
        <v>2054</v>
      </c>
      <c r="D29" s="10">
        <v>25.144294060369997</v>
      </c>
      <c r="E29" s="14">
        <v>51646.38</v>
      </c>
    </row>
    <row r="30" spans="1:5" ht="12.75" customHeight="1">
      <c r="A30" s="13" t="s">
        <v>192</v>
      </c>
      <c r="B30" s="7" t="s">
        <v>213</v>
      </c>
      <c r="C30" s="9">
        <v>3583</v>
      </c>
      <c r="D30" s="10">
        <v>28.499821378732914</v>
      </c>
      <c r="E30" s="14">
        <v>102114.86</v>
      </c>
    </row>
    <row r="31" spans="1:5" ht="12.75" customHeight="1">
      <c r="A31" s="15" t="s">
        <v>193</v>
      </c>
      <c r="B31" s="16" t="s">
        <v>214</v>
      </c>
      <c r="C31" s="17">
        <v>12091</v>
      </c>
      <c r="D31" s="18">
        <v>14.958104375155107</v>
      </c>
      <c r="E31" s="19">
        <v>180858.44</v>
      </c>
    </row>
    <row r="33" spans="3:5" ht="12.75" customHeight="1">
      <c r="C33" s="20"/>
      <c r="D33" s="20"/>
      <c r="E33" s="20"/>
    </row>
    <row r="34" spans="3:5" ht="12.75" customHeight="1">
      <c r="C34" s="9"/>
      <c r="D34" s="9"/>
      <c r="E34" s="9"/>
    </row>
    <row r="35" spans="3:5" ht="12.75" customHeight="1">
      <c r="C35" s="9"/>
      <c r="D35" s="9"/>
      <c r="E35" s="9"/>
    </row>
    <row r="37" spans="3:5" ht="12.75" customHeight="1">
      <c r="C37" s="20"/>
      <c r="D37" s="20"/>
      <c r="E37" s="20"/>
    </row>
  </sheetData>
  <mergeCells count="1">
    <mergeCell ref="A1:E1"/>
  </mergeCells>
  <hyperlinks>
    <hyperlink ref="A11" location="Start2" display="PMSDC"/>
    <hyperlink ref="A12" location="Start3" display="PMSCLFUSFF"/>
    <hyperlink ref="A13" location="Start4" display="PMSCLFASFF"/>
    <hyperlink ref="A14" location="Start5" display="PMSNCLFUSFF"/>
    <hyperlink ref="A15" location="Start6" display="PMSNCLFASFF"/>
    <hyperlink ref="A16" location="Start7" display="PMSNCLFUMFF"/>
    <hyperlink ref="A17" location="Start8" display="PMSNCLFAMFF"/>
    <hyperlink ref="A18" location="Start9" display="PMSOPROC"/>
    <hyperlink ref="A19" location="Start10" display="PMSAUDF"/>
    <hyperlink ref="A20" location="Start11" display="PMSDADS"/>
    <hyperlink ref="A21" location="Start12" display="PMSCSDN"/>
    <hyperlink ref="A25" location="Start13" display="PMSCSHVO"/>
    <hyperlink ref="A24" location="Start14" display="PMSCSHVPN"/>
    <hyperlink ref="A23" location="Start15" display="PMSCSHVV"/>
    <hyperlink ref="A22" location="Start16" display="PMSCSHVC"/>
    <hyperlink ref="A26" location="Start17" display="PMSCSSNO"/>
    <hyperlink ref="A27" location="Start18" display="PMSCSCNSN"/>
    <hyperlink ref="A28" location="Start19" display="PMSCSCT"/>
    <hyperlink ref="A29" location="Start20" display="PMSOCS"/>
    <hyperlink ref="A30" location="Start21" display="PMSMHCSCFAF"/>
    <hyperlink ref="A31" location="Start22" display="PMSMHCSCFUAF"/>
    <hyperlink ref="A7" location="'Total - HRGs'!A1" display="Total - HRGs"/>
    <hyperlink ref="A8" location="'Total - OPATT'!A1" display="Total - OPATT"/>
    <hyperlink ref="A9" location="'Total - Other Currencies'!A1" display="Total - Other Currencies"/>
  </hyperlinks>
  <printOptions/>
  <pageMargins left="0.75" right="0.75" top="1" bottom="1" header="0.5" footer="0.5"/>
  <pageSetup fitToHeight="10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11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46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215</v>
      </c>
      <c r="B9" s="28" t="s">
        <v>216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>
        <v>191</v>
      </c>
      <c r="B10" s="30" t="s">
        <v>271</v>
      </c>
      <c r="C10" s="31">
        <v>3185</v>
      </c>
      <c r="D10" s="32">
        <v>65</v>
      </c>
      <c r="E10" s="32">
        <v>65</v>
      </c>
      <c r="F10" s="32">
        <v>65</v>
      </c>
      <c r="G10" s="33">
        <v>1</v>
      </c>
    </row>
    <row r="11" spans="1:7" ht="12.75" customHeight="1">
      <c r="A11" s="30" t="s">
        <v>171</v>
      </c>
      <c r="B11" s="30" t="s">
        <v>279</v>
      </c>
      <c r="C11" s="31">
        <v>1684</v>
      </c>
      <c r="D11" s="32">
        <v>12.3</v>
      </c>
      <c r="E11" s="32">
        <v>12.3</v>
      </c>
      <c r="F11" s="32">
        <v>12.3</v>
      </c>
      <c r="G11" s="33">
        <v>1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52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215</v>
      </c>
      <c r="B9" s="28" t="s">
        <v>216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>
        <v>191</v>
      </c>
      <c r="B10" s="30" t="s">
        <v>271</v>
      </c>
      <c r="C10" s="31">
        <v>293</v>
      </c>
      <c r="D10" s="32">
        <v>65</v>
      </c>
      <c r="E10" s="32">
        <v>65</v>
      </c>
      <c r="F10" s="32">
        <v>65</v>
      </c>
      <c r="G10" s="33">
        <v>1</v>
      </c>
    </row>
    <row r="11" spans="1:7" ht="12.75" customHeight="1">
      <c r="A11" s="30" t="s">
        <v>171</v>
      </c>
      <c r="B11" s="30" t="s">
        <v>279</v>
      </c>
      <c r="C11" s="31">
        <v>268</v>
      </c>
      <c r="D11" s="32">
        <v>24.59</v>
      </c>
      <c r="E11" s="32">
        <v>24.59</v>
      </c>
      <c r="F11" s="32">
        <v>24.59</v>
      </c>
      <c r="G11" s="33">
        <v>1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11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58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1</v>
      </c>
      <c r="B9" s="28" t="s">
        <v>2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 t="s">
        <v>11</v>
      </c>
      <c r="B10" s="30" t="s">
        <v>239</v>
      </c>
      <c r="C10" s="31">
        <v>3</v>
      </c>
      <c r="D10" s="32">
        <v>115.33</v>
      </c>
      <c r="E10" s="32">
        <v>115.33</v>
      </c>
      <c r="F10" s="32">
        <v>115.33</v>
      </c>
      <c r="G10" s="33">
        <v>1</v>
      </c>
    </row>
    <row r="11" spans="1:7" ht="12.75" customHeight="1">
      <c r="A11" s="30" t="s">
        <v>59</v>
      </c>
      <c r="B11" s="30" t="s">
        <v>242</v>
      </c>
      <c r="C11" s="31">
        <v>86</v>
      </c>
      <c r="D11" s="32">
        <v>185.53</v>
      </c>
      <c r="E11" s="32">
        <v>185.53</v>
      </c>
      <c r="F11" s="32">
        <v>185.53</v>
      </c>
      <c r="G11" s="33">
        <v>1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10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65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1</v>
      </c>
      <c r="B9" s="28" t="s">
        <v>2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 t="s">
        <v>66</v>
      </c>
      <c r="B10" s="30" t="s">
        <v>245</v>
      </c>
      <c r="C10" s="31">
        <v>118</v>
      </c>
      <c r="D10" s="32">
        <v>103.33</v>
      </c>
      <c r="E10" s="32">
        <v>103.33</v>
      </c>
      <c r="F10" s="32">
        <v>103.33</v>
      </c>
      <c r="G10" s="33">
        <v>1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11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72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1</v>
      </c>
      <c r="B9" s="28" t="s">
        <v>2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 t="s">
        <v>73</v>
      </c>
      <c r="B10" s="30" t="s">
        <v>257</v>
      </c>
      <c r="C10" s="31">
        <v>196</v>
      </c>
      <c r="D10" s="32">
        <v>76.2928571428571</v>
      </c>
      <c r="E10" s="32">
        <v>28.94</v>
      </c>
      <c r="F10" s="32">
        <v>28.94</v>
      </c>
      <c r="G10" s="33">
        <v>2</v>
      </c>
    </row>
    <row r="11" spans="1:7" ht="12.75" customHeight="1">
      <c r="A11" s="30" t="s">
        <v>74</v>
      </c>
      <c r="B11" s="30" t="s">
        <v>258</v>
      </c>
      <c r="C11" s="31">
        <v>166</v>
      </c>
      <c r="D11" s="32">
        <v>23.97</v>
      </c>
      <c r="E11" s="32">
        <v>23.97</v>
      </c>
      <c r="F11" s="32">
        <v>23.97</v>
      </c>
      <c r="G11" s="33">
        <v>1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11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80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1</v>
      </c>
      <c r="B9" s="28" t="s">
        <v>2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 t="s">
        <v>81</v>
      </c>
      <c r="B10" s="30" t="s">
        <v>248</v>
      </c>
      <c r="C10" s="31">
        <v>38783</v>
      </c>
      <c r="D10" s="32">
        <v>35.155221875563996</v>
      </c>
      <c r="E10" s="32">
        <v>26.25</v>
      </c>
      <c r="F10" s="32">
        <v>29.81</v>
      </c>
      <c r="G10" s="33">
        <v>5</v>
      </c>
    </row>
    <row r="11" spans="1:7" ht="12.75" customHeight="1">
      <c r="A11" s="30" t="s">
        <v>82</v>
      </c>
      <c r="B11" s="30" t="s">
        <v>249</v>
      </c>
      <c r="C11" s="31">
        <v>552</v>
      </c>
      <c r="D11" s="32">
        <v>11.6213768115942</v>
      </c>
      <c r="E11" s="32">
        <v>10.1</v>
      </c>
      <c r="F11" s="32">
        <v>13.9</v>
      </c>
      <c r="G11" s="33">
        <v>2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11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88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1</v>
      </c>
      <c r="B9" s="28" t="s">
        <v>2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 t="s">
        <v>89</v>
      </c>
      <c r="B10" s="30" t="s">
        <v>255</v>
      </c>
      <c r="C10" s="31">
        <v>72</v>
      </c>
      <c r="D10" s="32">
        <v>16.59</v>
      </c>
      <c r="E10" s="32">
        <v>16.59</v>
      </c>
      <c r="F10" s="32">
        <v>16.59</v>
      </c>
      <c r="G10" s="33">
        <v>1</v>
      </c>
    </row>
    <row r="11" spans="1:7" ht="12.75" customHeight="1">
      <c r="A11" s="30" t="s">
        <v>90</v>
      </c>
      <c r="B11" s="30" t="s">
        <v>256</v>
      </c>
      <c r="C11" s="31">
        <v>7035</v>
      </c>
      <c r="D11" s="32">
        <v>37.9919616204691</v>
      </c>
      <c r="E11" s="32">
        <v>39.45</v>
      </c>
      <c r="F11" s="32">
        <v>39.45</v>
      </c>
      <c r="G11" s="33">
        <v>2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I10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96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1</v>
      </c>
      <c r="B9" s="28" t="s">
        <v>2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 t="s">
        <v>97</v>
      </c>
      <c r="B10" s="30" t="s">
        <v>251</v>
      </c>
      <c r="C10" s="31">
        <v>1851</v>
      </c>
      <c r="D10" s="32">
        <v>37.4494219340897</v>
      </c>
      <c r="E10" s="32">
        <v>12.82</v>
      </c>
      <c r="F10" s="32">
        <v>12.82</v>
      </c>
      <c r="G10" s="33">
        <v>4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I10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103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1</v>
      </c>
      <c r="B9" s="28" t="s">
        <v>2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 t="s">
        <v>104</v>
      </c>
      <c r="B10" s="30" t="s">
        <v>250</v>
      </c>
      <c r="C10" s="31">
        <v>1253</v>
      </c>
      <c r="D10" s="32">
        <v>9.958180367118908</v>
      </c>
      <c r="E10" s="32">
        <v>8.1</v>
      </c>
      <c r="F10" s="32">
        <v>8.1</v>
      </c>
      <c r="G10" s="33">
        <v>2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12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110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1</v>
      </c>
      <c r="B9" s="28" t="s">
        <v>2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 t="s">
        <v>111</v>
      </c>
      <c r="B10" s="30" t="s">
        <v>252</v>
      </c>
      <c r="C10" s="31">
        <v>269</v>
      </c>
      <c r="D10" s="32">
        <v>49.2117100371747</v>
      </c>
      <c r="E10" s="32">
        <v>38</v>
      </c>
      <c r="F10" s="32">
        <v>38</v>
      </c>
      <c r="G10" s="33">
        <v>2</v>
      </c>
    </row>
    <row r="11" spans="1:7" ht="12.75" customHeight="1">
      <c r="A11" s="30" t="s">
        <v>112</v>
      </c>
      <c r="B11" s="30" t="s">
        <v>253</v>
      </c>
      <c r="C11" s="31">
        <v>16223</v>
      </c>
      <c r="D11" s="32">
        <v>48.7170991801763</v>
      </c>
      <c r="E11" s="32">
        <v>30.1</v>
      </c>
      <c r="F11" s="32">
        <v>44.3</v>
      </c>
      <c r="G11" s="33">
        <v>6</v>
      </c>
    </row>
    <row r="12" spans="1:7" ht="12.75" customHeight="1">
      <c r="A12" s="30" t="s">
        <v>113</v>
      </c>
      <c r="B12" s="30" t="s">
        <v>254</v>
      </c>
      <c r="C12" s="31">
        <v>3139</v>
      </c>
      <c r="D12" s="32">
        <v>26.9973367314431</v>
      </c>
      <c r="E12" s="32">
        <v>8.98</v>
      </c>
      <c r="F12" s="32">
        <v>39.45</v>
      </c>
      <c r="G12" s="33">
        <v>3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17"/>
  <sheetViews>
    <sheetView workbookViewId="0" topLeftCell="A1">
      <pane xSplit="2" ySplit="7" topLeftCell="C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140625" defaultRowHeight="12.75" customHeight="1"/>
  <cols>
    <col min="1" max="1" width="13.28125" style="22" bestFit="1" customWidth="1"/>
    <col min="2" max="2" width="62.8515625" style="22" bestFit="1" customWidth="1"/>
    <col min="3" max="3" width="7.28125" style="22" bestFit="1" customWidth="1"/>
    <col min="4" max="4" width="8.57421875" style="22" bestFit="1" customWidth="1"/>
    <col min="5" max="5" width="9.421875" style="22" bestFit="1" customWidth="1"/>
    <col min="6" max="6" width="7.28125" style="22" bestFit="1" customWidth="1"/>
    <col min="7" max="7" width="8.57421875" style="22" bestFit="1" customWidth="1"/>
    <col min="8" max="8" width="9.421875" style="22" bestFit="1" customWidth="1"/>
    <col min="9" max="9" width="7.28125" style="22" bestFit="1" customWidth="1"/>
    <col min="10" max="10" width="8.57421875" style="22" bestFit="1" customWidth="1"/>
    <col min="11" max="11" width="9.421875" style="22" bestFit="1" customWidth="1"/>
    <col min="12" max="16384" width="9.140625" style="22" customWidth="1"/>
  </cols>
  <sheetData>
    <row r="1" spans="1:5" ht="25.5" customHeight="1">
      <c r="A1" s="34" t="s">
        <v>172</v>
      </c>
      <c r="B1" s="99" t="s">
        <v>232</v>
      </c>
      <c r="C1" s="99"/>
      <c r="D1" s="99"/>
      <c r="E1" s="99"/>
    </row>
    <row r="3" spans="3:11" ht="12.75" customHeight="1">
      <c r="C3" s="100" t="s">
        <v>224</v>
      </c>
      <c r="D3" s="101"/>
      <c r="E3" s="102"/>
      <c r="F3" s="100" t="s">
        <v>173</v>
      </c>
      <c r="G3" s="101"/>
      <c r="H3" s="101"/>
      <c r="I3" s="100" t="s">
        <v>180</v>
      </c>
      <c r="J3" s="101"/>
      <c r="K3" s="102"/>
    </row>
    <row r="4" spans="1:11" ht="12.75" customHeight="1">
      <c r="A4" s="63" t="s">
        <v>1</v>
      </c>
      <c r="B4" s="64" t="s">
        <v>2</v>
      </c>
      <c r="C4" s="39" t="s">
        <v>217</v>
      </c>
      <c r="D4" s="40" t="s">
        <v>222</v>
      </c>
      <c r="E4" s="41" t="s">
        <v>223</v>
      </c>
      <c r="F4" s="39" t="s">
        <v>217</v>
      </c>
      <c r="G4" s="40" t="s">
        <v>222</v>
      </c>
      <c r="H4" s="40" t="s">
        <v>223</v>
      </c>
      <c r="I4" s="39" t="s">
        <v>217</v>
      </c>
      <c r="J4" s="40" t="s">
        <v>222</v>
      </c>
      <c r="K4" s="41" t="s">
        <v>223</v>
      </c>
    </row>
    <row r="5" spans="1:11" ht="12.75" customHeight="1">
      <c r="A5" s="45"/>
      <c r="B5" s="35"/>
      <c r="C5" s="35"/>
      <c r="D5" s="35"/>
      <c r="E5" s="46"/>
      <c r="I5" s="66"/>
      <c r="J5" s="67"/>
      <c r="K5" s="68"/>
    </row>
    <row r="6" spans="1:11" ht="12.75" customHeight="1">
      <c r="A6" s="45"/>
      <c r="B6" s="35"/>
      <c r="C6" s="85">
        <f>SUM(C8:C17)</f>
        <v>891</v>
      </c>
      <c r="D6" s="49">
        <f>E6/C6</f>
        <v>116.90265993265994</v>
      </c>
      <c r="E6" s="50">
        <f>SUM(E8:E17)</f>
        <v>104160.27</v>
      </c>
      <c r="F6" s="86">
        <f>SUM(F8:F17)</f>
        <v>802</v>
      </c>
      <c r="G6" s="87">
        <f>H6/F6</f>
        <v>109.54950124688281</v>
      </c>
      <c r="H6" s="88">
        <f>SUM(H8:H17)</f>
        <v>87858.70000000001</v>
      </c>
      <c r="I6" s="89">
        <f>SUM(I8:I17)</f>
        <v>89</v>
      </c>
      <c r="J6" s="87">
        <f>K6/I6</f>
        <v>183.16370786516853</v>
      </c>
      <c r="K6" s="90">
        <f>SUM(K8:K17)</f>
        <v>16301.57</v>
      </c>
    </row>
    <row r="7" spans="1:11" ht="12.75" customHeight="1">
      <c r="A7" s="45"/>
      <c r="B7" s="35"/>
      <c r="C7" s="86"/>
      <c r="D7" s="86"/>
      <c r="E7" s="86"/>
      <c r="F7" s="86"/>
      <c r="G7" s="88"/>
      <c r="H7" s="88"/>
      <c r="I7" s="89"/>
      <c r="J7" s="91"/>
      <c r="K7" s="90"/>
    </row>
    <row r="8" spans="1:11" ht="12.75" customHeight="1">
      <c r="A8" s="45" t="s">
        <v>7</v>
      </c>
      <c r="B8" s="53" t="s">
        <v>235</v>
      </c>
      <c r="C8" s="85">
        <f aca="true" t="shared" si="0" ref="C8:C17">F8+I8</f>
        <v>100</v>
      </c>
      <c r="D8" s="49">
        <f aca="true" t="shared" si="1" ref="D8:D17">E8/C8</f>
        <v>104.29</v>
      </c>
      <c r="E8" s="50">
        <f aca="true" t="shared" si="2" ref="E8:E17">H8+K8</f>
        <v>10429</v>
      </c>
      <c r="F8" s="86">
        <v>100</v>
      </c>
      <c r="G8" s="87">
        <v>104.29</v>
      </c>
      <c r="H8" s="87">
        <v>10429</v>
      </c>
      <c r="I8" s="55">
        <v>0</v>
      </c>
      <c r="J8" s="87">
        <v>0</v>
      </c>
      <c r="K8" s="92">
        <v>0</v>
      </c>
    </row>
    <row r="9" spans="1:11" ht="12.75" customHeight="1">
      <c r="A9" s="45" t="s">
        <v>8</v>
      </c>
      <c r="B9" s="53" t="s">
        <v>236</v>
      </c>
      <c r="C9" s="85">
        <f t="shared" si="0"/>
        <v>120</v>
      </c>
      <c r="D9" s="49">
        <f t="shared" si="1"/>
        <v>330.03</v>
      </c>
      <c r="E9" s="50">
        <f t="shared" si="2"/>
        <v>39603.6</v>
      </c>
      <c r="F9" s="86">
        <v>120</v>
      </c>
      <c r="G9" s="87">
        <v>330.03</v>
      </c>
      <c r="H9" s="87">
        <v>39603.6</v>
      </c>
      <c r="I9" s="55">
        <v>0</v>
      </c>
      <c r="J9" s="87">
        <v>0</v>
      </c>
      <c r="K9" s="92">
        <v>0</v>
      </c>
    </row>
    <row r="10" spans="1:11" ht="12.75" customHeight="1">
      <c r="A10" s="45" t="s">
        <v>9</v>
      </c>
      <c r="B10" s="53" t="s">
        <v>237</v>
      </c>
      <c r="C10" s="85">
        <f t="shared" si="0"/>
        <v>2</v>
      </c>
      <c r="D10" s="49">
        <f t="shared" si="1"/>
        <v>285.87</v>
      </c>
      <c r="E10" s="50">
        <f t="shared" si="2"/>
        <v>571.74</v>
      </c>
      <c r="F10" s="86">
        <v>2</v>
      </c>
      <c r="G10" s="87">
        <v>285.87</v>
      </c>
      <c r="H10" s="87">
        <v>571.74</v>
      </c>
      <c r="I10" s="55">
        <v>0</v>
      </c>
      <c r="J10" s="87">
        <v>0</v>
      </c>
      <c r="K10" s="92">
        <v>0</v>
      </c>
    </row>
    <row r="11" spans="1:11" ht="12.75" customHeight="1">
      <c r="A11" s="45" t="s">
        <v>10</v>
      </c>
      <c r="B11" s="53" t="s">
        <v>238</v>
      </c>
      <c r="C11" s="85">
        <f t="shared" si="0"/>
        <v>184</v>
      </c>
      <c r="D11" s="49">
        <f t="shared" si="1"/>
        <v>39.38</v>
      </c>
      <c r="E11" s="50">
        <f t="shared" si="2"/>
        <v>7245.92</v>
      </c>
      <c r="F11" s="86">
        <v>184</v>
      </c>
      <c r="G11" s="87">
        <v>39.38</v>
      </c>
      <c r="H11" s="87">
        <v>7245.92</v>
      </c>
      <c r="I11" s="55">
        <v>0</v>
      </c>
      <c r="J11" s="87">
        <v>0</v>
      </c>
      <c r="K11" s="92">
        <v>0</v>
      </c>
    </row>
    <row r="12" spans="1:11" ht="12.75" customHeight="1">
      <c r="A12" s="45" t="s">
        <v>11</v>
      </c>
      <c r="B12" s="53" t="s">
        <v>239</v>
      </c>
      <c r="C12" s="85">
        <f t="shared" si="0"/>
        <v>10</v>
      </c>
      <c r="D12" s="49">
        <f t="shared" si="1"/>
        <v>334.04499999999996</v>
      </c>
      <c r="E12" s="50">
        <f t="shared" si="2"/>
        <v>3340.45</v>
      </c>
      <c r="F12" s="86">
        <v>7</v>
      </c>
      <c r="G12" s="87">
        <v>427.78</v>
      </c>
      <c r="H12" s="87">
        <v>2994.46</v>
      </c>
      <c r="I12" s="55">
        <v>3</v>
      </c>
      <c r="J12" s="87">
        <v>115.33</v>
      </c>
      <c r="K12" s="92">
        <v>345.99</v>
      </c>
    </row>
    <row r="13" spans="1:11" ht="12.75" customHeight="1">
      <c r="A13" s="45" t="s">
        <v>12</v>
      </c>
      <c r="B13" s="53" t="s">
        <v>240</v>
      </c>
      <c r="C13" s="85">
        <f t="shared" si="0"/>
        <v>195</v>
      </c>
      <c r="D13" s="49">
        <f t="shared" si="1"/>
        <v>66.01</v>
      </c>
      <c r="E13" s="50">
        <f t="shared" si="2"/>
        <v>12871.95</v>
      </c>
      <c r="F13" s="86">
        <v>195</v>
      </c>
      <c r="G13" s="87">
        <v>66.01</v>
      </c>
      <c r="H13" s="87">
        <v>12871.95</v>
      </c>
      <c r="I13" s="55">
        <v>0</v>
      </c>
      <c r="J13" s="87">
        <v>0</v>
      </c>
      <c r="K13" s="92">
        <v>0</v>
      </c>
    </row>
    <row r="14" spans="1:11" ht="12.75" customHeight="1">
      <c r="A14" s="45" t="s">
        <v>13</v>
      </c>
      <c r="B14" s="53" t="s">
        <v>241</v>
      </c>
      <c r="C14" s="85">
        <f t="shared" si="0"/>
        <v>9</v>
      </c>
      <c r="D14" s="49">
        <f t="shared" si="1"/>
        <v>524.27</v>
      </c>
      <c r="E14" s="50">
        <f t="shared" si="2"/>
        <v>4718.43</v>
      </c>
      <c r="F14" s="86">
        <v>9</v>
      </c>
      <c r="G14" s="87">
        <v>524.27</v>
      </c>
      <c r="H14" s="87">
        <v>4718.43</v>
      </c>
      <c r="I14" s="55">
        <v>0</v>
      </c>
      <c r="J14" s="87">
        <v>0</v>
      </c>
      <c r="K14" s="92">
        <v>0</v>
      </c>
    </row>
    <row r="15" spans="1:11" ht="12.75" customHeight="1">
      <c r="A15" s="45" t="s">
        <v>59</v>
      </c>
      <c r="B15" s="53" t="s">
        <v>242</v>
      </c>
      <c r="C15" s="85">
        <f t="shared" si="0"/>
        <v>86</v>
      </c>
      <c r="D15" s="49">
        <f t="shared" si="1"/>
        <v>185.53</v>
      </c>
      <c r="E15" s="50">
        <f t="shared" si="2"/>
        <v>15955.58</v>
      </c>
      <c r="F15" s="86">
        <v>0</v>
      </c>
      <c r="G15" s="87">
        <v>0</v>
      </c>
      <c r="H15" s="87">
        <v>0</v>
      </c>
      <c r="I15" s="55">
        <v>86</v>
      </c>
      <c r="J15" s="87">
        <v>185.53</v>
      </c>
      <c r="K15" s="92">
        <v>15955.58</v>
      </c>
    </row>
    <row r="16" spans="1:11" ht="12.75" customHeight="1">
      <c r="A16" s="45" t="s">
        <v>14</v>
      </c>
      <c r="B16" s="53" t="s">
        <v>243</v>
      </c>
      <c r="C16" s="85">
        <f t="shared" si="0"/>
        <v>5</v>
      </c>
      <c r="D16" s="49">
        <f t="shared" si="1"/>
        <v>304.32</v>
      </c>
      <c r="E16" s="50">
        <f t="shared" si="2"/>
        <v>1521.6</v>
      </c>
      <c r="F16" s="86">
        <v>5</v>
      </c>
      <c r="G16" s="87">
        <v>304.32</v>
      </c>
      <c r="H16" s="87">
        <v>1521.6</v>
      </c>
      <c r="I16" s="55">
        <v>0</v>
      </c>
      <c r="J16" s="87">
        <v>0</v>
      </c>
      <c r="K16" s="92">
        <v>0</v>
      </c>
    </row>
    <row r="17" spans="1:11" ht="12.75" customHeight="1">
      <c r="A17" s="93" t="s">
        <v>15</v>
      </c>
      <c r="B17" s="57" t="s">
        <v>244</v>
      </c>
      <c r="C17" s="94">
        <f t="shared" si="0"/>
        <v>180</v>
      </c>
      <c r="D17" s="59">
        <f t="shared" si="1"/>
        <v>43.9</v>
      </c>
      <c r="E17" s="62">
        <f t="shared" si="2"/>
        <v>7902</v>
      </c>
      <c r="F17" s="95">
        <v>180</v>
      </c>
      <c r="G17" s="96">
        <v>43.9</v>
      </c>
      <c r="H17" s="96">
        <v>7902</v>
      </c>
      <c r="I17" s="61">
        <v>0</v>
      </c>
      <c r="J17" s="96">
        <v>0</v>
      </c>
      <c r="K17" s="97">
        <v>0</v>
      </c>
    </row>
  </sheetData>
  <mergeCells count="4">
    <mergeCell ref="B1:E1"/>
    <mergeCell ref="F3:H3"/>
    <mergeCell ref="I3:K3"/>
    <mergeCell ref="C3:E3"/>
  </mergeCells>
  <hyperlinks>
    <hyperlink ref="A1" location="Index" display="Back to Index"/>
  </hyperlinks>
  <printOptions/>
  <pageMargins left="0.75" right="0.75" top="1" bottom="1" header="0.5" footer="0.5"/>
  <pageSetup horizontalDpi="600" verticalDpi="6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I10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119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1</v>
      </c>
      <c r="B9" s="28" t="s">
        <v>2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 t="s">
        <v>120</v>
      </c>
      <c r="B10" s="30" t="s">
        <v>246</v>
      </c>
      <c r="C10" s="31">
        <v>4812</v>
      </c>
      <c r="D10" s="32">
        <v>46.13</v>
      </c>
      <c r="E10" s="32">
        <v>46.13</v>
      </c>
      <c r="F10" s="32">
        <v>46.13</v>
      </c>
      <c r="G10" s="33">
        <v>1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I10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126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1</v>
      </c>
      <c r="B9" s="28" t="s">
        <v>2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 t="s">
        <v>127</v>
      </c>
      <c r="B10" s="30" t="s">
        <v>247</v>
      </c>
      <c r="C10" s="31">
        <v>3094</v>
      </c>
      <c r="D10" s="32">
        <v>16.32</v>
      </c>
      <c r="E10" s="32">
        <v>16.32</v>
      </c>
      <c r="F10" s="32">
        <v>16.32</v>
      </c>
      <c r="G10" s="33">
        <v>1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I12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133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1</v>
      </c>
      <c r="B9" s="28" t="s">
        <v>2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 t="s">
        <v>134</v>
      </c>
      <c r="B10" s="30" t="s">
        <v>267</v>
      </c>
      <c r="C10" s="31">
        <v>10609</v>
      </c>
      <c r="D10" s="32">
        <v>34.442818361768296</v>
      </c>
      <c r="E10" s="32">
        <v>25.44</v>
      </c>
      <c r="F10" s="32">
        <v>44.51</v>
      </c>
      <c r="G10" s="33">
        <v>5</v>
      </c>
    </row>
    <row r="11" spans="1:7" ht="12.75" customHeight="1">
      <c r="A11" s="30" t="s">
        <v>135</v>
      </c>
      <c r="B11" s="30" t="s">
        <v>268</v>
      </c>
      <c r="C11" s="31">
        <v>33</v>
      </c>
      <c r="D11" s="32">
        <v>27.75</v>
      </c>
      <c r="E11" s="32">
        <v>27.75</v>
      </c>
      <c r="F11" s="32">
        <v>27.75</v>
      </c>
      <c r="G11" s="33">
        <v>1</v>
      </c>
    </row>
    <row r="12" spans="1:7" ht="12.75" customHeight="1">
      <c r="A12" s="30" t="s">
        <v>136</v>
      </c>
      <c r="B12" s="30" t="s">
        <v>269</v>
      </c>
      <c r="C12" s="31">
        <v>534</v>
      </c>
      <c r="D12" s="32">
        <v>27.538670411985</v>
      </c>
      <c r="E12" s="32">
        <v>27.75</v>
      </c>
      <c r="F12" s="32">
        <v>27.75</v>
      </c>
      <c r="G12" s="33">
        <v>2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I10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142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1</v>
      </c>
      <c r="B9" s="28" t="s">
        <v>2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 t="s">
        <v>143</v>
      </c>
      <c r="B10" s="30" t="s">
        <v>270</v>
      </c>
      <c r="C10" s="31">
        <v>2054</v>
      </c>
      <c r="D10" s="32">
        <v>25.144294060369997</v>
      </c>
      <c r="E10" s="32">
        <v>27.48</v>
      </c>
      <c r="F10" s="32">
        <v>27.48</v>
      </c>
      <c r="G10" s="33">
        <v>3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3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149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1</v>
      </c>
      <c r="B9" s="28" t="s">
        <v>2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 t="s">
        <v>150</v>
      </c>
      <c r="B10" s="30" t="s">
        <v>259</v>
      </c>
      <c r="C10" s="31">
        <v>3143</v>
      </c>
      <c r="D10" s="32">
        <v>30.1405217944639</v>
      </c>
      <c r="E10" s="32">
        <v>32.1</v>
      </c>
      <c r="F10" s="32">
        <v>32.1</v>
      </c>
      <c r="G10" s="33">
        <v>2</v>
      </c>
    </row>
    <row r="11" spans="1:7" ht="12.75" customHeight="1">
      <c r="A11" s="30" t="s">
        <v>151</v>
      </c>
      <c r="B11" s="30" t="s">
        <v>260</v>
      </c>
      <c r="C11" s="31">
        <v>425</v>
      </c>
      <c r="D11" s="32">
        <v>16.78</v>
      </c>
      <c r="E11" s="32">
        <v>16.78</v>
      </c>
      <c r="F11" s="32">
        <v>16.78</v>
      </c>
      <c r="G11" s="33">
        <v>1</v>
      </c>
    </row>
    <row r="12" spans="1:7" ht="12.75" customHeight="1">
      <c r="A12" s="30" t="s">
        <v>152</v>
      </c>
      <c r="B12" s="30" t="s">
        <v>261</v>
      </c>
      <c r="C12" s="31">
        <v>3</v>
      </c>
      <c r="D12" s="32">
        <v>16.78</v>
      </c>
      <c r="E12" s="32">
        <v>16.78</v>
      </c>
      <c r="F12" s="32">
        <v>16.78</v>
      </c>
      <c r="G12" s="33">
        <v>1</v>
      </c>
    </row>
    <row r="13" spans="1:7" ht="12.75" customHeight="1">
      <c r="A13" s="30" t="s">
        <v>153</v>
      </c>
      <c r="B13" s="30" t="s">
        <v>262</v>
      </c>
      <c r="C13" s="31">
        <v>12</v>
      </c>
      <c r="D13" s="32">
        <v>16.78</v>
      </c>
      <c r="E13" s="32">
        <v>16.78</v>
      </c>
      <c r="F13" s="32">
        <v>16.78</v>
      </c>
      <c r="G13" s="33">
        <v>1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13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159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1</v>
      </c>
      <c r="B9" s="28" t="s">
        <v>2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 t="s">
        <v>160</v>
      </c>
      <c r="B10" s="30" t="s">
        <v>263</v>
      </c>
      <c r="C10" s="31">
        <v>10986</v>
      </c>
      <c r="D10" s="32">
        <v>14.774853449845299</v>
      </c>
      <c r="E10" s="32">
        <v>12.84</v>
      </c>
      <c r="F10" s="32">
        <v>16.78</v>
      </c>
      <c r="G10" s="33">
        <v>2</v>
      </c>
    </row>
    <row r="11" spans="1:7" ht="12.75" customHeight="1">
      <c r="A11" s="30" t="s">
        <v>161</v>
      </c>
      <c r="B11" s="30" t="s">
        <v>264</v>
      </c>
      <c r="C11" s="31">
        <v>1012</v>
      </c>
      <c r="D11" s="32">
        <v>16.78</v>
      </c>
      <c r="E11" s="32">
        <v>16.78</v>
      </c>
      <c r="F11" s="32">
        <v>16.78</v>
      </c>
      <c r="G11" s="33">
        <v>1</v>
      </c>
    </row>
    <row r="12" spans="1:7" ht="12.75" customHeight="1">
      <c r="A12" s="30" t="s">
        <v>162</v>
      </c>
      <c r="B12" s="30" t="s">
        <v>265</v>
      </c>
      <c r="C12" s="31">
        <v>12</v>
      </c>
      <c r="D12" s="32">
        <v>16.78</v>
      </c>
      <c r="E12" s="32">
        <v>16.78</v>
      </c>
      <c r="F12" s="32">
        <v>16.78</v>
      </c>
      <c r="G12" s="33">
        <v>1</v>
      </c>
    </row>
    <row r="13" spans="1:7" ht="12.75" customHeight="1">
      <c r="A13" s="30" t="s">
        <v>163</v>
      </c>
      <c r="B13" s="30" t="s">
        <v>266</v>
      </c>
      <c r="C13" s="31">
        <v>81</v>
      </c>
      <c r="D13" s="32">
        <v>16.78</v>
      </c>
      <c r="E13" s="32">
        <v>16.78</v>
      </c>
      <c r="F13" s="32">
        <v>16.78</v>
      </c>
      <c r="G13" s="33">
        <v>1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W17"/>
  <sheetViews>
    <sheetView workbookViewId="0" topLeftCell="A1">
      <pane xSplit="2" ySplit="7" topLeftCell="C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140625" defaultRowHeight="12.75" customHeight="1"/>
  <cols>
    <col min="1" max="1" width="12.140625" style="22" bestFit="1" customWidth="1"/>
    <col min="2" max="2" width="38.7109375" style="22" bestFit="1" customWidth="1"/>
    <col min="3" max="3" width="7.28125" style="22" bestFit="1" customWidth="1"/>
    <col min="4" max="4" width="8.57421875" style="22" bestFit="1" customWidth="1"/>
    <col min="5" max="5" width="9.57421875" style="22" bestFit="1" customWidth="1"/>
    <col min="6" max="6" width="7.28125" style="22" bestFit="1" customWidth="1"/>
    <col min="7" max="7" width="8.57421875" style="22" bestFit="1" customWidth="1"/>
    <col min="8" max="8" width="9.57421875" style="22" bestFit="1" customWidth="1"/>
    <col min="9" max="9" width="7.28125" style="22" bestFit="1" customWidth="1"/>
    <col min="10" max="10" width="8.57421875" style="22" bestFit="1" customWidth="1"/>
    <col min="11" max="11" width="9.57421875" style="22" bestFit="1" customWidth="1"/>
    <col min="12" max="12" width="7.28125" style="22" bestFit="1" customWidth="1"/>
    <col min="13" max="13" width="8.57421875" style="22" bestFit="1" customWidth="1"/>
    <col min="14" max="14" width="9.421875" style="22" bestFit="1" customWidth="1"/>
    <col min="15" max="15" width="7.28125" style="22" bestFit="1" customWidth="1"/>
    <col min="16" max="16" width="8.57421875" style="22" bestFit="1" customWidth="1"/>
    <col min="17" max="17" width="9.421875" style="22" bestFit="1" customWidth="1"/>
    <col min="18" max="18" width="7.28125" style="22" bestFit="1" customWidth="1"/>
    <col min="19" max="19" width="8.57421875" style="22" bestFit="1" customWidth="1"/>
    <col min="20" max="20" width="9.421875" style="22" bestFit="1" customWidth="1"/>
    <col min="21" max="21" width="7.28125" style="22" bestFit="1" customWidth="1"/>
    <col min="22" max="22" width="8.57421875" style="22" bestFit="1" customWidth="1"/>
    <col min="23" max="23" width="9.421875" style="22" bestFit="1" customWidth="1"/>
    <col min="24" max="16384" width="9.140625" style="22" customWidth="1"/>
  </cols>
  <sheetData>
    <row r="1" spans="1:5" ht="25.5" customHeight="1">
      <c r="A1" s="34" t="s">
        <v>172</v>
      </c>
      <c r="B1" s="99" t="s">
        <v>233</v>
      </c>
      <c r="C1" s="99"/>
      <c r="D1" s="99"/>
      <c r="E1" s="99"/>
    </row>
    <row r="3" spans="3:23" ht="12.75" customHeight="1">
      <c r="C3" s="100" t="s">
        <v>224</v>
      </c>
      <c r="D3" s="101"/>
      <c r="E3" s="102"/>
      <c r="F3" s="100" t="s">
        <v>174</v>
      </c>
      <c r="G3" s="101"/>
      <c r="H3" s="102"/>
      <c r="I3" s="100" t="s">
        <v>175</v>
      </c>
      <c r="J3" s="101"/>
      <c r="K3" s="102"/>
      <c r="L3" s="101" t="s">
        <v>176</v>
      </c>
      <c r="M3" s="101"/>
      <c r="N3" s="102"/>
      <c r="O3" s="101" t="s">
        <v>177</v>
      </c>
      <c r="P3" s="101"/>
      <c r="Q3" s="102"/>
      <c r="R3" s="101" t="s">
        <v>178</v>
      </c>
      <c r="S3" s="101"/>
      <c r="T3" s="102"/>
      <c r="U3" s="101" t="s">
        <v>179</v>
      </c>
      <c r="V3" s="101"/>
      <c r="W3" s="102"/>
    </row>
    <row r="4" spans="1:23" ht="12.75" customHeight="1">
      <c r="A4" s="63" t="s">
        <v>215</v>
      </c>
      <c r="B4" s="64" t="s">
        <v>216</v>
      </c>
      <c r="C4" s="39" t="s">
        <v>217</v>
      </c>
      <c r="D4" s="40" t="s">
        <v>222</v>
      </c>
      <c r="E4" s="41" t="s">
        <v>223</v>
      </c>
      <c r="F4" s="39" t="s">
        <v>217</v>
      </c>
      <c r="G4" s="40" t="s">
        <v>222</v>
      </c>
      <c r="H4" s="41" t="s">
        <v>223</v>
      </c>
      <c r="I4" s="39" t="s">
        <v>217</v>
      </c>
      <c r="J4" s="40" t="s">
        <v>222</v>
      </c>
      <c r="K4" s="41" t="s">
        <v>223</v>
      </c>
      <c r="L4" s="40" t="s">
        <v>217</v>
      </c>
      <c r="M4" s="40" t="s">
        <v>222</v>
      </c>
      <c r="N4" s="41" t="s">
        <v>223</v>
      </c>
      <c r="O4" s="40" t="s">
        <v>217</v>
      </c>
      <c r="P4" s="40" t="s">
        <v>222</v>
      </c>
      <c r="Q4" s="41" t="s">
        <v>223</v>
      </c>
      <c r="R4" s="40" t="s">
        <v>217</v>
      </c>
      <c r="S4" s="40" t="s">
        <v>222</v>
      </c>
      <c r="T4" s="41" t="s">
        <v>223</v>
      </c>
      <c r="U4" s="40" t="s">
        <v>217</v>
      </c>
      <c r="V4" s="40" t="s">
        <v>222</v>
      </c>
      <c r="W4" s="41" t="s">
        <v>223</v>
      </c>
    </row>
    <row r="5" spans="1:23" ht="12.75" customHeight="1">
      <c r="A5" s="65"/>
      <c r="B5" s="46"/>
      <c r="C5" s="35"/>
      <c r="D5" s="35"/>
      <c r="E5" s="46"/>
      <c r="F5" s="66"/>
      <c r="G5" s="67"/>
      <c r="H5" s="68"/>
      <c r="I5" s="66"/>
      <c r="J5" s="67"/>
      <c r="K5" s="68"/>
      <c r="L5" s="67"/>
      <c r="M5" s="67"/>
      <c r="N5" s="68"/>
      <c r="O5" s="67"/>
      <c r="P5" s="67"/>
      <c r="Q5" s="68"/>
      <c r="R5" s="67"/>
      <c r="S5" s="67"/>
      <c r="T5" s="68"/>
      <c r="U5" s="67"/>
      <c r="V5" s="67"/>
      <c r="W5" s="68"/>
    </row>
    <row r="6" spans="1:23" ht="12.75" customHeight="1">
      <c r="A6" s="65"/>
      <c r="B6" s="46"/>
      <c r="C6" s="69">
        <f>SUM(C8:C16)</f>
        <v>33161</v>
      </c>
      <c r="D6" s="70">
        <f>E6/C6</f>
        <v>98.65462802689915</v>
      </c>
      <c r="E6" s="71">
        <f>SUM(E8:E16)</f>
        <v>3271486.1200000024</v>
      </c>
      <c r="F6" s="72">
        <f>SUM(F8:F16)</f>
        <v>13112</v>
      </c>
      <c r="G6" s="70">
        <f>H6/F6</f>
        <v>106.82813910921294</v>
      </c>
      <c r="H6" s="71">
        <f>SUM(H8:H16)</f>
        <v>1400730.56</v>
      </c>
      <c r="I6" s="72">
        <f>SUM(I8:I16)</f>
        <v>8391</v>
      </c>
      <c r="J6" s="70">
        <f>K6/I6</f>
        <v>168.06701704206915</v>
      </c>
      <c r="K6" s="71">
        <f>SUM(K8:K16)</f>
        <v>1410250.3400000022</v>
      </c>
      <c r="L6" s="69">
        <f>SUM(L8:L16)</f>
        <v>5700</v>
      </c>
      <c r="M6" s="70">
        <f>N6/L6</f>
        <v>30.242489473684238</v>
      </c>
      <c r="N6" s="71">
        <f>SUM(N8:N16)</f>
        <v>172382.19000000015</v>
      </c>
      <c r="O6" s="69">
        <f>SUM(O8:O16)</f>
        <v>528</v>
      </c>
      <c r="P6" s="70">
        <f>Q6/O6</f>
        <v>65.8138446969697</v>
      </c>
      <c r="Q6" s="71">
        <f>SUM(Q8:Q16)</f>
        <v>34749.71</v>
      </c>
      <c r="R6" s="69">
        <f>SUM(R8:R16)</f>
        <v>4869</v>
      </c>
      <c r="S6" s="70">
        <f>T6/R6</f>
        <v>46.77309509139454</v>
      </c>
      <c r="T6" s="71">
        <f>SUM(T8:T16)</f>
        <v>227738.2</v>
      </c>
      <c r="U6" s="69">
        <f>SUM(U8:U16)</f>
        <v>561</v>
      </c>
      <c r="V6" s="70">
        <f>W6/U6</f>
        <v>45.69540106951872</v>
      </c>
      <c r="W6" s="71">
        <f>SUM(W8:W16)</f>
        <v>25635.12</v>
      </c>
    </row>
    <row r="7" spans="1:23" ht="12.75" customHeight="1">
      <c r="A7" s="65"/>
      <c r="B7" s="46"/>
      <c r="C7" s="35"/>
      <c r="D7" s="73"/>
      <c r="E7" s="71"/>
      <c r="F7" s="45"/>
      <c r="G7" s="36"/>
      <c r="H7" s="47"/>
      <c r="I7" s="45"/>
      <c r="J7" s="36"/>
      <c r="K7" s="47"/>
      <c r="L7" s="35"/>
      <c r="M7" s="36"/>
      <c r="N7" s="47"/>
      <c r="O7" s="35"/>
      <c r="P7" s="36"/>
      <c r="Q7" s="47"/>
      <c r="R7" s="35"/>
      <c r="S7" s="36"/>
      <c r="T7" s="47"/>
      <c r="U7" s="35"/>
      <c r="V7" s="36"/>
      <c r="W7" s="47"/>
    </row>
    <row r="8" spans="1:23" ht="12.75" customHeight="1">
      <c r="A8" s="74">
        <v>191</v>
      </c>
      <c r="B8" s="53" t="s">
        <v>271</v>
      </c>
      <c r="C8" s="69">
        <f aca="true" t="shared" si="0" ref="C8:C16">F8+I8+L8+O8+R8+U8</f>
        <v>4149</v>
      </c>
      <c r="D8" s="70">
        <f>E8/C8</f>
        <v>62.934762593396</v>
      </c>
      <c r="E8" s="75">
        <f aca="true" t="shared" si="1" ref="E8:E16">H8+K8+N8+Q8+T8+W8</f>
        <v>261116.33000000002</v>
      </c>
      <c r="F8" s="76">
        <v>0</v>
      </c>
      <c r="G8" s="70">
        <v>0</v>
      </c>
      <c r="H8" s="75">
        <v>0</v>
      </c>
      <c r="I8" s="76">
        <v>0</v>
      </c>
      <c r="J8" s="70">
        <v>0</v>
      </c>
      <c r="K8" s="75">
        <v>0</v>
      </c>
      <c r="L8" s="77">
        <v>560</v>
      </c>
      <c r="M8" s="70">
        <v>52.23</v>
      </c>
      <c r="N8" s="75">
        <v>29248.8</v>
      </c>
      <c r="O8" s="77">
        <v>111</v>
      </c>
      <c r="P8" s="70">
        <v>52.23</v>
      </c>
      <c r="Q8" s="75">
        <v>5797.53</v>
      </c>
      <c r="R8" s="77">
        <v>3185</v>
      </c>
      <c r="S8" s="70">
        <v>65</v>
      </c>
      <c r="T8" s="75">
        <v>207025</v>
      </c>
      <c r="U8" s="77">
        <v>293</v>
      </c>
      <c r="V8" s="70">
        <v>65</v>
      </c>
      <c r="W8" s="75">
        <v>19045</v>
      </c>
    </row>
    <row r="9" spans="1:23" ht="12.75" customHeight="1">
      <c r="A9" s="74">
        <v>300</v>
      </c>
      <c r="B9" s="53" t="s">
        <v>272</v>
      </c>
      <c r="C9" s="69">
        <f t="shared" si="0"/>
        <v>139</v>
      </c>
      <c r="D9" s="70">
        <f>E9/C9</f>
        <v>22.792086330935252</v>
      </c>
      <c r="E9" s="75">
        <f t="shared" si="1"/>
        <v>3168.1</v>
      </c>
      <c r="F9" s="76">
        <v>0</v>
      </c>
      <c r="G9" s="70">
        <v>0</v>
      </c>
      <c r="H9" s="75">
        <v>0</v>
      </c>
      <c r="I9" s="76">
        <v>0</v>
      </c>
      <c r="J9" s="70">
        <v>0</v>
      </c>
      <c r="K9" s="75">
        <v>0</v>
      </c>
      <c r="L9" s="77">
        <v>62</v>
      </c>
      <c r="M9" s="70">
        <v>14.66</v>
      </c>
      <c r="N9" s="75">
        <v>908.92</v>
      </c>
      <c r="O9" s="77">
        <v>77</v>
      </c>
      <c r="P9" s="70">
        <v>29.34</v>
      </c>
      <c r="Q9" s="75">
        <v>2259.18</v>
      </c>
      <c r="R9" s="77">
        <v>0</v>
      </c>
      <c r="S9" s="70">
        <v>0</v>
      </c>
      <c r="T9" s="75">
        <v>0</v>
      </c>
      <c r="U9" s="77">
        <v>0</v>
      </c>
      <c r="V9" s="70">
        <v>0</v>
      </c>
      <c r="W9" s="75">
        <v>0</v>
      </c>
    </row>
    <row r="10" spans="1:23" ht="12.75" customHeight="1">
      <c r="A10" s="74">
        <v>307</v>
      </c>
      <c r="B10" s="53" t="s">
        <v>273</v>
      </c>
      <c r="C10" s="69">
        <f t="shared" si="0"/>
        <v>825</v>
      </c>
      <c r="D10" s="70">
        <f>E10/C10</f>
        <v>11.400084848484848</v>
      </c>
      <c r="E10" s="75">
        <f t="shared" si="1"/>
        <v>9405.07</v>
      </c>
      <c r="F10" s="76">
        <v>0</v>
      </c>
      <c r="G10" s="70">
        <v>0</v>
      </c>
      <c r="H10" s="75">
        <v>0</v>
      </c>
      <c r="I10" s="76">
        <v>0</v>
      </c>
      <c r="J10" s="70">
        <v>0</v>
      </c>
      <c r="K10" s="75">
        <v>0</v>
      </c>
      <c r="L10" s="77">
        <v>788</v>
      </c>
      <c r="M10" s="70">
        <v>11.07</v>
      </c>
      <c r="N10" s="75">
        <v>8723.16</v>
      </c>
      <c r="O10" s="77">
        <v>37</v>
      </c>
      <c r="P10" s="70">
        <v>18.43</v>
      </c>
      <c r="Q10" s="75">
        <v>681.91</v>
      </c>
      <c r="R10" s="77">
        <v>0</v>
      </c>
      <c r="S10" s="70">
        <v>0</v>
      </c>
      <c r="T10" s="75">
        <v>0</v>
      </c>
      <c r="U10" s="77">
        <v>0</v>
      </c>
      <c r="V10" s="70">
        <v>0</v>
      </c>
      <c r="W10" s="75">
        <v>0</v>
      </c>
    </row>
    <row r="11" spans="1:23" ht="12.75" customHeight="1">
      <c r="A11" s="74">
        <v>324</v>
      </c>
      <c r="B11" s="53" t="s">
        <v>274</v>
      </c>
      <c r="C11" s="69">
        <f t="shared" si="0"/>
        <v>3845</v>
      </c>
      <c r="D11" s="70">
        <f aca="true" t="shared" si="2" ref="D11:D16">E11/C11</f>
        <v>18.771370611183396</v>
      </c>
      <c r="E11" s="75">
        <f t="shared" si="1"/>
        <v>72175.92000000016</v>
      </c>
      <c r="F11" s="76">
        <v>0</v>
      </c>
      <c r="G11" s="70">
        <v>0</v>
      </c>
      <c r="H11" s="75">
        <v>0</v>
      </c>
      <c r="I11" s="76">
        <v>0</v>
      </c>
      <c r="J11" s="70">
        <v>0</v>
      </c>
      <c r="K11" s="75">
        <v>0</v>
      </c>
      <c r="L11" s="77">
        <v>3737</v>
      </c>
      <c r="M11" s="70">
        <v>18.446087770939297</v>
      </c>
      <c r="N11" s="75">
        <v>68933.03000000016</v>
      </c>
      <c r="O11" s="77">
        <v>108</v>
      </c>
      <c r="P11" s="70">
        <v>30.026759259259297</v>
      </c>
      <c r="Q11" s="75">
        <v>3242.89</v>
      </c>
      <c r="R11" s="77">
        <v>0</v>
      </c>
      <c r="S11" s="70">
        <v>0</v>
      </c>
      <c r="T11" s="75">
        <v>0</v>
      </c>
      <c r="U11" s="77">
        <v>0</v>
      </c>
      <c r="V11" s="70">
        <v>0</v>
      </c>
      <c r="W11" s="75">
        <v>0</v>
      </c>
    </row>
    <row r="12" spans="1:23" ht="12.75" customHeight="1">
      <c r="A12" s="74">
        <v>410</v>
      </c>
      <c r="B12" s="53" t="s">
        <v>275</v>
      </c>
      <c r="C12" s="69">
        <f t="shared" si="0"/>
        <v>7070</v>
      </c>
      <c r="D12" s="70">
        <f t="shared" si="2"/>
        <v>163.40277793493632</v>
      </c>
      <c r="E12" s="75">
        <f t="shared" si="1"/>
        <v>1155257.64</v>
      </c>
      <c r="F12" s="76">
        <v>5014</v>
      </c>
      <c r="G12" s="70">
        <v>133.22</v>
      </c>
      <c r="H12" s="75">
        <v>667965.08</v>
      </c>
      <c r="I12" s="76">
        <v>2056</v>
      </c>
      <c r="J12" s="70">
        <v>237.01</v>
      </c>
      <c r="K12" s="75">
        <v>487292.56</v>
      </c>
      <c r="L12" s="77">
        <v>0</v>
      </c>
      <c r="M12" s="70">
        <v>0</v>
      </c>
      <c r="N12" s="75">
        <v>0</v>
      </c>
      <c r="O12" s="77">
        <v>0</v>
      </c>
      <c r="P12" s="70">
        <v>0</v>
      </c>
      <c r="Q12" s="75">
        <v>0</v>
      </c>
      <c r="R12" s="77">
        <v>0</v>
      </c>
      <c r="S12" s="70">
        <v>0</v>
      </c>
      <c r="T12" s="75">
        <v>0</v>
      </c>
      <c r="U12" s="77">
        <v>0</v>
      </c>
      <c r="V12" s="70">
        <v>0</v>
      </c>
      <c r="W12" s="75">
        <v>0</v>
      </c>
    </row>
    <row r="13" spans="1:23" ht="12.75" customHeight="1">
      <c r="A13" s="74">
        <v>430</v>
      </c>
      <c r="B13" s="53" t="s">
        <v>276</v>
      </c>
      <c r="C13" s="69">
        <f t="shared" si="0"/>
        <v>799</v>
      </c>
      <c r="D13" s="70">
        <f t="shared" si="2"/>
        <v>121.39978723404255</v>
      </c>
      <c r="E13" s="75">
        <f t="shared" si="1"/>
        <v>96998.43</v>
      </c>
      <c r="F13" s="76">
        <v>0</v>
      </c>
      <c r="G13" s="70">
        <v>0</v>
      </c>
      <c r="H13" s="75">
        <v>0</v>
      </c>
      <c r="I13" s="76">
        <v>51</v>
      </c>
      <c r="J13" s="70">
        <v>189.45</v>
      </c>
      <c r="K13" s="75">
        <v>9661.95</v>
      </c>
      <c r="L13" s="77">
        <v>553</v>
      </c>
      <c r="M13" s="70">
        <v>116.76</v>
      </c>
      <c r="N13" s="75">
        <v>64568.28</v>
      </c>
      <c r="O13" s="77">
        <v>195</v>
      </c>
      <c r="P13" s="70">
        <v>116.76</v>
      </c>
      <c r="Q13" s="75">
        <v>22768.2</v>
      </c>
      <c r="R13" s="77">
        <v>0</v>
      </c>
      <c r="S13" s="70">
        <v>0</v>
      </c>
      <c r="T13" s="75">
        <v>0</v>
      </c>
      <c r="U13" s="77">
        <v>0</v>
      </c>
      <c r="V13" s="70">
        <v>0</v>
      </c>
      <c r="W13" s="75">
        <v>0</v>
      </c>
    </row>
    <row r="14" spans="1:23" ht="12.75" customHeight="1">
      <c r="A14" s="74">
        <v>502</v>
      </c>
      <c r="B14" s="53" t="s">
        <v>277</v>
      </c>
      <c r="C14" s="69">
        <f t="shared" si="0"/>
        <v>89</v>
      </c>
      <c r="D14" s="70">
        <f t="shared" si="2"/>
        <v>66.53741573033707</v>
      </c>
      <c r="E14" s="75">
        <f t="shared" si="1"/>
        <v>5921.83</v>
      </c>
      <c r="F14" s="76">
        <v>53</v>
      </c>
      <c r="G14" s="70">
        <v>65.15</v>
      </c>
      <c r="H14" s="75">
        <v>3452.95</v>
      </c>
      <c r="I14" s="76">
        <v>36</v>
      </c>
      <c r="J14" s="70">
        <v>68.58</v>
      </c>
      <c r="K14" s="75">
        <v>2468.88</v>
      </c>
      <c r="L14" s="77">
        <v>0</v>
      </c>
      <c r="M14" s="70">
        <v>0</v>
      </c>
      <c r="N14" s="75">
        <v>0</v>
      </c>
      <c r="O14" s="77">
        <v>0</v>
      </c>
      <c r="P14" s="70">
        <v>0</v>
      </c>
      <c r="Q14" s="75">
        <v>0</v>
      </c>
      <c r="R14" s="77">
        <v>0</v>
      </c>
      <c r="S14" s="70">
        <v>0</v>
      </c>
      <c r="T14" s="75">
        <v>0</v>
      </c>
      <c r="U14" s="77">
        <v>0</v>
      </c>
      <c r="V14" s="70">
        <v>0</v>
      </c>
      <c r="W14" s="75">
        <v>0</v>
      </c>
    </row>
    <row r="15" spans="1:23" ht="12.75" customHeight="1">
      <c r="A15" s="74" t="s">
        <v>170</v>
      </c>
      <c r="B15" s="53" t="s">
        <v>278</v>
      </c>
      <c r="C15" s="69">
        <f t="shared" si="0"/>
        <v>14293</v>
      </c>
      <c r="D15" s="70">
        <f t="shared" si="2"/>
        <v>114.75124046736181</v>
      </c>
      <c r="E15" s="75">
        <f t="shared" si="1"/>
        <v>1640139.4800000023</v>
      </c>
      <c r="F15" s="76">
        <v>8045</v>
      </c>
      <c r="G15" s="70">
        <v>90.6541367308888</v>
      </c>
      <c r="H15" s="75">
        <v>729312.53</v>
      </c>
      <c r="I15" s="76">
        <v>6248</v>
      </c>
      <c r="J15" s="70">
        <v>145.77896126760598</v>
      </c>
      <c r="K15" s="75">
        <v>910826.9500000022</v>
      </c>
      <c r="L15" s="77">
        <v>0</v>
      </c>
      <c r="M15" s="70">
        <v>0</v>
      </c>
      <c r="N15" s="75">
        <v>0</v>
      </c>
      <c r="O15" s="77">
        <v>0</v>
      </c>
      <c r="P15" s="70">
        <v>0</v>
      </c>
      <c r="Q15" s="75">
        <v>0</v>
      </c>
      <c r="R15" s="77">
        <v>0</v>
      </c>
      <c r="S15" s="70">
        <v>0</v>
      </c>
      <c r="T15" s="75">
        <v>0</v>
      </c>
      <c r="U15" s="77">
        <v>0</v>
      </c>
      <c r="V15" s="70">
        <v>0</v>
      </c>
      <c r="W15" s="75">
        <v>0</v>
      </c>
    </row>
    <row r="16" spans="1:23" ht="12.75" customHeight="1">
      <c r="A16" s="78" t="s">
        <v>171</v>
      </c>
      <c r="B16" s="57" t="s">
        <v>279</v>
      </c>
      <c r="C16" s="79">
        <f t="shared" si="0"/>
        <v>1952</v>
      </c>
      <c r="D16" s="80">
        <f t="shared" si="2"/>
        <v>13.98735655737705</v>
      </c>
      <c r="E16" s="81">
        <f t="shared" si="1"/>
        <v>27303.32</v>
      </c>
      <c r="F16" s="82">
        <v>0</v>
      </c>
      <c r="G16" s="80">
        <v>0</v>
      </c>
      <c r="H16" s="81">
        <v>0</v>
      </c>
      <c r="I16" s="82">
        <v>0</v>
      </c>
      <c r="J16" s="80">
        <v>0</v>
      </c>
      <c r="K16" s="81">
        <v>0</v>
      </c>
      <c r="L16" s="83">
        <v>0</v>
      </c>
      <c r="M16" s="80">
        <v>0</v>
      </c>
      <c r="N16" s="81">
        <v>0</v>
      </c>
      <c r="O16" s="83">
        <v>0</v>
      </c>
      <c r="P16" s="80">
        <v>0</v>
      </c>
      <c r="Q16" s="81">
        <v>0</v>
      </c>
      <c r="R16" s="83">
        <v>1684</v>
      </c>
      <c r="S16" s="80">
        <v>12.3</v>
      </c>
      <c r="T16" s="81">
        <v>20713.2</v>
      </c>
      <c r="U16" s="83">
        <v>268</v>
      </c>
      <c r="V16" s="80">
        <v>24.59</v>
      </c>
      <c r="W16" s="81">
        <v>6590.12</v>
      </c>
    </row>
    <row r="17" spans="9:23" s="67" customFormat="1" ht="12.75" customHeight="1">
      <c r="I17" s="77"/>
      <c r="J17" s="84"/>
      <c r="K17" s="84"/>
      <c r="L17" s="77"/>
      <c r="M17" s="84"/>
      <c r="N17" s="84"/>
      <c r="O17" s="77"/>
      <c r="P17" s="84"/>
      <c r="Q17" s="84"/>
      <c r="R17" s="77"/>
      <c r="S17" s="84"/>
      <c r="T17" s="84"/>
      <c r="U17" s="77"/>
      <c r="V17" s="84"/>
      <c r="W17" s="84"/>
    </row>
  </sheetData>
  <mergeCells count="8">
    <mergeCell ref="B1:E1"/>
    <mergeCell ref="C3:E3"/>
    <mergeCell ref="R3:T3"/>
    <mergeCell ref="U3:W3"/>
    <mergeCell ref="F3:H3"/>
    <mergeCell ref="I3:K3"/>
    <mergeCell ref="L3:N3"/>
    <mergeCell ref="O3:Q3"/>
  </mergeCells>
  <hyperlinks>
    <hyperlink ref="A1" location="Index" display="Back to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R33"/>
  <sheetViews>
    <sheetView workbookViewId="0" topLeftCell="A1">
      <pane xSplit="2" ySplit="7" topLeftCell="C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140625" defaultRowHeight="12.75" customHeight="1"/>
  <cols>
    <col min="1" max="1" width="13.28125" style="35" bestFit="1" customWidth="1"/>
    <col min="2" max="2" width="57.421875" style="35" bestFit="1" customWidth="1"/>
    <col min="3" max="3" width="7.421875" style="36" bestFit="1" customWidth="1"/>
    <col min="4" max="4" width="8.57421875" style="36" bestFit="1" customWidth="1"/>
    <col min="5" max="5" width="11.7109375" style="22" bestFit="1" customWidth="1"/>
    <col min="6" max="6" width="7.28125" style="22" bestFit="1" customWidth="1"/>
    <col min="7" max="7" width="8.57421875" style="22" bestFit="1" customWidth="1"/>
    <col min="8" max="8" width="9.421875" style="22" bestFit="1" customWidth="1"/>
    <col min="9" max="9" width="7.28125" style="22" bestFit="1" customWidth="1"/>
    <col min="10" max="10" width="8.57421875" style="22" bestFit="1" customWidth="1"/>
    <col min="11" max="11" width="9.421875" style="22" bestFit="1" customWidth="1"/>
    <col min="12" max="12" width="7.28125" style="22" bestFit="1" customWidth="1"/>
    <col min="13" max="13" width="8.57421875" style="22" bestFit="1" customWidth="1"/>
    <col min="14" max="14" width="9.57421875" style="22" bestFit="1" customWidth="1"/>
    <col min="15" max="15" width="7.28125" style="22" bestFit="1" customWidth="1"/>
    <col min="16" max="16" width="8.57421875" style="22" bestFit="1" customWidth="1"/>
    <col min="17" max="17" width="9.421875" style="22" bestFit="1" customWidth="1"/>
    <col min="18" max="18" width="7.28125" style="22" bestFit="1" customWidth="1"/>
    <col min="19" max="19" width="8.57421875" style="22" bestFit="1" customWidth="1"/>
    <col min="20" max="20" width="9.421875" style="22" bestFit="1" customWidth="1"/>
    <col min="21" max="21" width="7.28125" style="22" bestFit="1" customWidth="1"/>
    <col min="22" max="22" width="8.57421875" style="22" bestFit="1" customWidth="1"/>
    <col min="23" max="23" width="9.421875" style="22" bestFit="1" customWidth="1"/>
    <col min="24" max="24" width="7.28125" style="22" bestFit="1" customWidth="1"/>
    <col min="25" max="25" width="8.57421875" style="22" bestFit="1" customWidth="1"/>
    <col min="26" max="26" width="9.421875" style="22" bestFit="1" customWidth="1"/>
    <col min="27" max="27" width="7.28125" style="22" bestFit="1" customWidth="1"/>
    <col min="28" max="28" width="8.57421875" style="22" bestFit="1" customWidth="1"/>
    <col min="29" max="29" width="9.421875" style="22" bestFit="1" customWidth="1"/>
    <col min="30" max="30" width="7.28125" style="22" bestFit="1" customWidth="1"/>
    <col min="31" max="31" width="8.57421875" style="22" bestFit="1" customWidth="1"/>
    <col min="32" max="32" width="9.421875" style="22" bestFit="1" customWidth="1"/>
    <col min="33" max="33" width="7.28125" style="22" bestFit="1" customWidth="1"/>
    <col min="34" max="34" width="8.57421875" style="22" bestFit="1" customWidth="1"/>
    <col min="35" max="35" width="9.421875" style="22" bestFit="1" customWidth="1"/>
    <col min="36" max="36" width="7.28125" style="22" bestFit="1" customWidth="1"/>
    <col min="37" max="37" width="8.57421875" style="22" bestFit="1" customWidth="1"/>
    <col min="38" max="38" width="9.421875" style="22" bestFit="1" customWidth="1"/>
    <col min="39" max="39" width="7.28125" style="22" bestFit="1" customWidth="1"/>
    <col min="40" max="40" width="8.57421875" style="22" bestFit="1" customWidth="1"/>
    <col min="41" max="41" width="9.421875" style="22" bestFit="1" customWidth="1"/>
    <col min="42" max="42" width="7.28125" style="22" bestFit="1" customWidth="1"/>
    <col min="43" max="43" width="8.57421875" style="22" bestFit="1" customWidth="1"/>
    <col min="44" max="44" width="9.421875" style="22" bestFit="1" customWidth="1"/>
    <col min="45" max="16384" width="9.140625" style="22" customWidth="1"/>
  </cols>
  <sheetData>
    <row r="1" spans="1:8" ht="25.5" customHeight="1">
      <c r="A1" s="34" t="s">
        <v>172</v>
      </c>
      <c r="B1" s="99" t="s">
        <v>234</v>
      </c>
      <c r="C1" s="99"/>
      <c r="D1" s="99"/>
      <c r="E1" s="99"/>
      <c r="F1" s="35"/>
      <c r="G1" s="36"/>
      <c r="H1" s="36"/>
    </row>
    <row r="2" spans="1:44" s="27" customFormat="1" ht="12.75" customHeight="1">
      <c r="A2" s="35"/>
      <c r="B2" s="35"/>
      <c r="C2" s="35"/>
      <c r="D2" s="35"/>
      <c r="E2" s="35"/>
      <c r="F2" s="37"/>
      <c r="G2" s="38"/>
      <c r="H2" s="38"/>
      <c r="I2" s="37"/>
      <c r="J2" s="38"/>
      <c r="K2" s="38"/>
      <c r="L2" s="37"/>
      <c r="M2" s="38"/>
      <c r="N2" s="38"/>
      <c r="O2" s="37"/>
      <c r="P2" s="38"/>
      <c r="Q2" s="38"/>
      <c r="R2" s="37"/>
      <c r="S2" s="38"/>
      <c r="T2" s="38"/>
      <c r="U2" s="37"/>
      <c r="V2" s="38"/>
      <c r="W2" s="38"/>
      <c r="X2" s="37"/>
      <c r="Y2" s="38"/>
      <c r="Z2" s="38"/>
      <c r="AA2" s="37"/>
      <c r="AB2" s="38"/>
      <c r="AC2" s="38"/>
      <c r="AD2" s="37"/>
      <c r="AE2" s="38"/>
      <c r="AF2" s="38"/>
      <c r="AG2" s="37"/>
      <c r="AH2" s="38"/>
      <c r="AI2" s="38"/>
      <c r="AJ2" s="37"/>
      <c r="AK2" s="38"/>
      <c r="AL2" s="38"/>
      <c r="AM2" s="37"/>
      <c r="AN2" s="38"/>
      <c r="AO2" s="38"/>
      <c r="AP2" s="37"/>
      <c r="AQ2" s="38"/>
      <c r="AR2" s="38"/>
    </row>
    <row r="3" spans="1:44" s="42" customFormat="1" ht="12.75" customHeight="1">
      <c r="A3" s="35"/>
      <c r="B3" s="35"/>
      <c r="C3" s="100" t="s">
        <v>224</v>
      </c>
      <c r="D3" s="101"/>
      <c r="E3" s="102"/>
      <c r="F3" s="100" t="s">
        <v>181</v>
      </c>
      <c r="G3" s="101"/>
      <c r="H3" s="102"/>
      <c r="I3" s="101" t="s">
        <v>182</v>
      </c>
      <c r="J3" s="101"/>
      <c r="K3" s="102"/>
      <c r="L3" s="100" t="s">
        <v>183</v>
      </c>
      <c r="M3" s="101"/>
      <c r="N3" s="102"/>
      <c r="O3" s="101" t="s">
        <v>187</v>
      </c>
      <c r="P3" s="101"/>
      <c r="Q3" s="102"/>
      <c r="R3" s="101" t="s">
        <v>186</v>
      </c>
      <c r="S3" s="101"/>
      <c r="T3" s="102"/>
      <c r="U3" s="101" t="s">
        <v>185</v>
      </c>
      <c r="V3" s="101"/>
      <c r="W3" s="102"/>
      <c r="X3" s="101" t="s">
        <v>184</v>
      </c>
      <c r="Y3" s="101"/>
      <c r="Z3" s="102"/>
      <c r="AA3" s="101" t="s">
        <v>188</v>
      </c>
      <c r="AB3" s="101"/>
      <c r="AC3" s="102"/>
      <c r="AD3" s="101" t="s">
        <v>189</v>
      </c>
      <c r="AE3" s="101"/>
      <c r="AF3" s="102"/>
      <c r="AG3" s="101" t="s">
        <v>190</v>
      </c>
      <c r="AH3" s="101"/>
      <c r="AI3" s="102"/>
      <c r="AJ3" s="101" t="s">
        <v>191</v>
      </c>
      <c r="AK3" s="101"/>
      <c r="AL3" s="102"/>
      <c r="AM3" s="101" t="s">
        <v>192</v>
      </c>
      <c r="AN3" s="101"/>
      <c r="AO3" s="102"/>
      <c r="AP3" s="101" t="s">
        <v>193</v>
      </c>
      <c r="AQ3" s="101"/>
      <c r="AR3" s="102"/>
    </row>
    <row r="4" spans="1:44" s="42" customFormat="1" ht="12.75" customHeight="1">
      <c r="A4" s="43" t="s">
        <v>1</v>
      </c>
      <c r="B4" s="44" t="s">
        <v>2</v>
      </c>
      <c r="C4" s="39" t="s">
        <v>217</v>
      </c>
      <c r="D4" s="40" t="s">
        <v>222</v>
      </c>
      <c r="E4" s="41" t="s">
        <v>223</v>
      </c>
      <c r="F4" s="39" t="s">
        <v>217</v>
      </c>
      <c r="G4" s="40" t="s">
        <v>222</v>
      </c>
      <c r="H4" s="41" t="s">
        <v>223</v>
      </c>
      <c r="I4" s="40" t="s">
        <v>217</v>
      </c>
      <c r="J4" s="40" t="s">
        <v>222</v>
      </c>
      <c r="K4" s="41" t="s">
        <v>223</v>
      </c>
      <c r="L4" s="39" t="s">
        <v>217</v>
      </c>
      <c r="M4" s="40" t="s">
        <v>222</v>
      </c>
      <c r="N4" s="41" t="s">
        <v>223</v>
      </c>
      <c r="O4" s="40" t="s">
        <v>217</v>
      </c>
      <c r="P4" s="40" t="s">
        <v>222</v>
      </c>
      <c r="Q4" s="41" t="s">
        <v>223</v>
      </c>
      <c r="R4" s="40" t="s">
        <v>217</v>
      </c>
      <c r="S4" s="40" t="s">
        <v>222</v>
      </c>
      <c r="T4" s="41" t="s">
        <v>223</v>
      </c>
      <c r="U4" s="40" t="s">
        <v>217</v>
      </c>
      <c r="V4" s="40" t="s">
        <v>222</v>
      </c>
      <c r="W4" s="41" t="s">
        <v>223</v>
      </c>
      <c r="X4" s="40" t="s">
        <v>217</v>
      </c>
      <c r="Y4" s="40" t="s">
        <v>222</v>
      </c>
      <c r="Z4" s="41" t="s">
        <v>223</v>
      </c>
      <c r="AA4" s="40" t="s">
        <v>217</v>
      </c>
      <c r="AB4" s="40" t="s">
        <v>222</v>
      </c>
      <c r="AC4" s="41" t="s">
        <v>223</v>
      </c>
      <c r="AD4" s="40" t="s">
        <v>217</v>
      </c>
      <c r="AE4" s="40" t="s">
        <v>222</v>
      </c>
      <c r="AF4" s="41" t="s">
        <v>223</v>
      </c>
      <c r="AG4" s="40" t="s">
        <v>217</v>
      </c>
      <c r="AH4" s="40" t="s">
        <v>222</v>
      </c>
      <c r="AI4" s="41" t="s">
        <v>223</v>
      </c>
      <c r="AJ4" s="40" t="s">
        <v>217</v>
      </c>
      <c r="AK4" s="40" t="s">
        <v>222</v>
      </c>
      <c r="AL4" s="41" t="s">
        <v>223</v>
      </c>
      <c r="AM4" s="40" t="s">
        <v>217</v>
      </c>
      <c r="AN4" s="40" t="s">
        <v>222</v>
      </c>
      <c r="AO4" s="41" t="s">
        <v>223</v>
      </c>
      <c r="AP4" s="40" t="s">
        <v>217</v>
      </c>
      <c r="AQ4" s="40" t="s">
        <v>222</v>
      </c>
      <c r="AR4" s="41" t="s">
        <v>223</v>
      </c>
    </row>
    <row r="5" spans="1:44" s="42" customFormat="1" ht="12.75" customHeight="1">
      <c r="A5" s="35"/>
      <c r="B5" s="35"/>
      <c r="C5" s="45"/>
      <c r="D5" s="35"/>
      <c r="E5" s="46"/>
      <c r="F5" s="45"/>
      <c r="G5" s="36"/>
      <c r="H5" s="47"/>
      <c r="I5" s="35"/>
      <c r="J5" s="36"/>
      <c r="K5" s="47"/>
      <c r="L5" s="45"/>
      <c r="M5" s="36"/>
      <c r="N5" s="47"/>
      <c r="O5" s="35"/>
      <c r="P5" s="36"/>
      <c r="Q5" s="47"/>
      <c r="R5" s="35"/>
      <c r="S5" s="36"/>
      <c r="T5" s="47"/>
      <c r="U5" s="35"/>
      <c r="V5" s="36"/>
      <c r="W5" s="47"/>
      <c r="X5" s="35"/>
      <c r="Y5" s="36"/>
      <c r="Z5" s="47"/>
      <c r="AA5" s="35"/>
      <c r="AB5" s="36"/>
      <c r="AC5" s="47"/>
      <c r="AD5" s="35"/>
      <c r="AE5" s="36"/>
      <c r="AF5" s="47"/>
      <c r="AG5" s="35"/>
      <c r="AH5" s="36"/>
      <c r="AI5" s="47"/>
      <c r="AJ5" s="35"/>
      <c r="AK5" s="36"/>
      <c r="AL5" s="47"/>
      <c r="AM5" s="35"/>
      <c r="AN5" s="36"/>
      <c r="AO5" s="47"/>
      <c r="AP5" s="35"/>
      <c r="AQ5" s="36"/>
      <c r="AR5" s="47"/>
    </row>
    <row r="6" spans="1:44" s="42" customFormat="1" ht="12.75" customHeight="1">
      <c r="A6" s="35"/>
      <c r="B6" s="35"/>
      <c r="C6" s="48">
        <f>SUM(C8:C33)</f>
        <v>106467</v>
      </c>
      <c r="D6" s="49">
        <f>E6/C6</f>
        <v>34.073153277541394</v>
      </c>
      <c r="E6" s="50">
        <f>SUM(E8:E33)</f>
        <v>3627666.4099999997</v>
      </c>
      <c r="F6" s="48">
        <f>SUM(F8:F33)</f>
        <v>118</v>
      </c>
      <c r="G6" s="49">
        <f>H6/F6</f>
        <v>103.33</v>
      </c>
      <c r="H6" s="50">
        <f>SUM(H8:H33)</f>
        <v>12192.94</v>
      </c>
      <c r="I6" s="48">
        <f>SUM(I8:I33)</f>
        <v>362</v>
      </c>
      <c r="J6" s="49">
        <f>K6/I6</f>
        <v>52.29950276243093</v>
      </c>
      <c r="K6" s="50">
        <f>SUM(K8:K33)</f>
        <v>18932.42</v>
      </c>
      <c r="L6" s="48">
        <f>SUM(L8:L33)</f>
        <v>39335</v>
      </c>
      <c r="M6" s="49">
        <f>N6/L6</f>
        <v>34.82496428117452</v>
      </c>
      <c r="N6" s="50">
        <f>SUM(N8:N33)</f>
        <v>1369839.97</v>
      </c>
      <c r="O6" s="48">
        <f>SUM(O8:O33)</f>
        <v>19631</v>
      </c>
      <c r="P6" s="49">
        <f>Q6/O6</f>
        <v>45.25088329682644</v>
      </c>
      <c r="Q6" s="50">
        <f>SUM(Q8:Q33)</f>
        <v>888320.0899999999</v>
      </c>
      <c r="R6" s="48">
        <f>SUM(R8:R33)</f>
        <v>1253</v>
      </c>
      <c r="S6" s="49">
        <f>T6/R6</f>
        <v>9.958180367118915</v>
      </c>
      <c r="T6" s="50">
        <f>SUM(T8:T33)</f>
        <v>12477.6</v>
      </c>
      <c r="U6" s="48">
        <f>SUM(U8:U33)</f>
        <v>1851</v>
      </c>
      <c r="V6" s="49">
        <f>W6/U6</f>
        <v>37.449421934089685</v>
      </c>
      <c r="W6" s="50">
        <f>SUM(W8:W33)</f>
        <v>69318.88</v>
      </c>
      <c r="X6" s="48">
        <f>SUM(X8:X33)</f>
        <v>7107</v>
      </c>
      <c r="Y6" s="49">
        <f>Z6/X6</f>
        <v>37.775141409877584</v>
      </c>
      <c r="Z6" s="50">
        <f>SUM(Z8:Z33)</f>
        <v>268467.93</v>
      </c>
      <c r="AA6" s="48">
        <f>SUM(AA8:AA33)</f>
        <v>4812</v>
      </c>
      <c r="AB6" s="49">
        <f>AC6/AA6</f>
        <v>46.13</v>
      </c>
      <c r="AC6" s="50">
        <f>SUM(AC8:AC33)</f>
        <v>221977.56</v>
      </c>
      <c r="AD6" s="48">
        <f>SUM(AD8:AD33)</f>
        <v>3094</v>
      </c>
      <c r="AE6" s="49">
        <f>AF6/AD6</f>
        <v>16.32</v>
      </c>
      <c r="AF6" s="50">
        <f>SUM(AF8:AF33)</f>
        <v>50494.08</v>
      </c>
      <c r="AG6" s="48">
        <f>SUM(AG8:AG33)</f>
        <v>11176</v>
      </c>
      <c r="AH6" s="49">
        <f>AI6/AG6</f>
        <v>34.09316929133858</v>
      </c>
      <c r="AI6" s="50">
        <f>SUM(AI8:AI33)</f>
        <v>381025.26</v>
      </c>
      <c r="AJ6" s="48">
        <f>SUM(AJ8:AJ33)</f>
        <v>2054</v>
      </c>
      <c r="AK6" s="49">
        <f>AL6/AJ6</f>
        <v>25.144294060370008</v>
      </c>
      <c r="AL6" s="50">
        <f>SUM(AL8:AL33)</f>
        <v>51646.38</v>
      </c>
      <c r="AM6" s="48">
        <f>SUM(AM8:AM33)</f>
        <v>3583</v>
      </c>
      <c r="AN6" s="49">
        <f>AO6/AM6</f>
        <v>28.499821378732907</v>
      </c>
      <c r="AO6" s="50">
        <f>SUM(AO8:AO33)</f>
        <v>102114.86</v>
      </c>
      <c r="AP6" s="48">
        <f>SUM(AP8:AP33)</f>
        <v>12091</v>
      </c>
      <c r="AQ6" s="49">
        <f>AR6/AP6</f>
        <v>14.958104375155074</v>
      </c>
      <c r="AR6" s="50">
        <f>SUM(AR8:AR33)</f>
        <v>180858.44</v>
      </c>
    </row>
    <row r="7" spans="1:44" s="42" customFormat="1" ht="12.75" customHeight="1">
      <c r="A7" s="35"/>
      <c r="B7" s="35"/>
      <c r="C7" s="45"/>
      <c r="D7" s="51"/>
      <c r="E7" s="52"/>
      <c r="F7" s="45"/>
      <c r="G7" s="36"/>
      <c r="H7" s="47"/>
      <c r="I7" s="35"/>
      <c r="J7" s="36"/>
      <c r="K7" s="47"/>
      <c r="L7" s="45"/>
      <c r="M7" s="36"/>
      <c r="N7" s="47"/>
      <c r="O7" s="35"/>
      <c r="P7" s="36"/>
      <c r="Q7" s="47"/>
      <c r="R7" s="35"/>
      <c r="S7" s="36"/>
      <c r="T7" s="47"/>
      <c r="U7" s="35"/>
      <c r="V7" s="36"/>
      <c r="W7" s="47"/>
      <c r="X7" s="35"/>
      <c r="Y7" s="36"/>
      <c r="Z7" s="47"/>
      <c r="AA7" s="35"/>
      <c r="AB7" s="36"/>
      <c r="AC7" s="47"/>
      <c r="AD7" s="35"/>
      <c r="AE7" s="36"/>
      <c r="AF7" s="47"/>
      <c r="AG7" s="35"/>
      <c r="AH7" s="36"/>
      <c r="AI7" s="47"/>
      <c r="AJ7" s="35"/>
      <c r="AK7" s="36"/>
      <c r="AL7" s="47"/>
      <c r="AM7" s="35"/>
      <c r="AN7" s="36"/>
      <c r="AO7" s="47"/>
      <c r="AP7" s="35"/>
      <c r="AQ7" s="36"/>
      <c r="AR7" s="47"/>
    </row>
    <row r="8" spans="1:44" s="42" customFormat="1" ht="12.75" customHeight="1">
      <c r="A8" s="35" t="s">
        <v>66</v>
      </c>
      <c r="B8" s="53" t="s">
        <v>245</v>
      </c>
      <c r="C8" s="48">
        <f>F8+I8+L8+O8+R8+U8+X8+AA8+AD8+AG8+AJ8+AM8+AP8</f>
        <v>118</v>
      </c>
      <c r="D8" s="49">
        <f>E8/C8</f>
        <v>103.33</v>
      </c>
      <c r="E8" s="54">
        <f>H8+K8+N8+Q8+T8+W8+Z8+AC8+AF8+AI8+AL8+AO8+AR8</f>
        <v>12192.94</v>
      </c>
      <c r="F8" s="55">
        <v>118</v>
      </c>
      <c r="G8" s="49">
        <v>103.33</v>
      </c>
      <c r="H8" s="50">
        <v>12192.94</v>
      </c>
      <c r="I8" s="55">
        <v>0</v>
      </c>
      <c r="J8" s="49">
        <v>0</v>
      </c>
      <c r="K8" s="50">
        <v>0</v>
      </c>
      <c r="L8" s="55">
        <v>0</v>
      </c>
      <c r="M8" s="49">
        <v>0</v>
      </c>
      <c r="N8" s="50">
        <v>0</v>
      </c>
      <c r="O8" s="55">
        <v>0</v>
      </c>
      <c r="P8" s="49">
        <v>0</v>
      </c>
      <c r="Q8" s="50">
        <v>0</v>
      </c>
      <c r="R8" s="55">
        <v>0</v>
      </c>
      <c r="S8" s="49">
        <v>0</v>
      </c>
      <c r="T8" s="50">
        <v>0</v>
      </c>
      <c r="U8" s="55">
        <v>0</v>
      </c>
      <c r="V8" s="49">
        <v>0</v>
      </c>
      <c r="W8" s="50">
        <v>0</v>
      </c>
      <c r="X8" s="55">
        <v>0</v>
      </c>
      <c r="Y8" s="49">
        <v>0</v>
      </c>
      <c r="Z8" s="50">
        <v>0</v>
      </c>
      <c r="AA8" s="55">
        <v>0</v>
      </c>
      <c r="AB8" s="49">
        <v>0</v>
      </c>
      <c r="AC8" s="50">
        <v>0</v>
      </c>
      <c r="AD8" s="55">
        <v>0</v>
      </c>
      <c r="AE8" s="49">
        <v>0</v>
      </c>
      <c r="AF8" s="50">
        <v>0</v>
      </c>
      <c r="AG8" s="55">
        <v>0</v>
      </c>
      <c r="AH8" s="49">
        <v>0</v>
      </c>
      <c r="AI8" s="50">
        <v>0</v>
      </c>
      <c r="AJ8" s="55">
        <v>0</v>
      </c>
      <c r="AK8" s="49">
        <v>0</v>
      </c>
      <c r="AL8" s="50">
        <v>0</v>
      </c>
      <c r="AM8" s="55">
        <v>0</v>
      </c>
      <c r="AN8" s="49">
        <v>0</v>
      </c>
      <c r="AO8" s="50">
        <v>0</v>
      </c>
      <c r="AP8" s="55">
        <v>0</v>
      </c>
      <c r="AQ8" s="49">
        <v>0</v>
      </c>
      <c r="AR8" s="50">
        <v>0</v>
      </c>
    </row>
    <row r="9" spans="1:44" ht="12.75" customHeight="1">
      <c r="A9" s="35" t="s">
        <v>120</v>
      </c>
      <c r="B9" s="53" t="s">
        <v>246</v>
      </c>
      <c r="C9" s="48">
        <f>F9+I9+L9+O9+R9+U9+X9+AA9+AD9+AG9+AJ9+AM9+AP9</f>
        <v>4812</v>
      </c>
      <c r="D9" s="49">
        <f>E9/C9</f>
        <v>46.13</v>
      </c>
      <c r="E9" s="54">
        <f>H9+K9+N9+Q9+T9+W9+Z9+AC9+AF9+AI9+AL9+AO9+AR9</f>
        <v>221977.56</v>
      </c>
      <c r="F9" s="55">
        <v>0</v>
      </c>
      <c r="G9" s="49">
        <v>0</v>
      </c>
      <c r="H9" s="50">
        <v>0</v>
      </c>
      <c r="I9" s="55">
        <v>0</v>
      </c>
      <c r="J9" s="49">
        <v>0</v>
      </c>
      <c r="K9" s="50">
        <v>0</v>
      </c>
      <c r="L9" s="55">
        <v>0</v>
      </c>
      <c r="M9" s="49">
        <v>0</v>
      </c>
      <c r="N9" s="50">
        <v>0</v>
      </c>
      <c r="O9" s="55">
        <v>0</v>
      </c>
      <c r="P9" s="49">
        <v>0</v>
      </c>
      <c r="Q9" s="50">
        <v>0</v>
      </c>
      <c r="R9" s="55">
        <v>0</v>
      </c>
      <c r="S9" s="49">
        <v>0</v>
      </c>
      <c r="T9" s="50">
        <v>0</v>
      </c>
      <c r="U9" s="55">
        <v>0</v>
      </c>
      <c r="V9" s="49">
        <v>0</v>
      </c>
      <c r="W9" s="50">
        <v>0</v>
      </c>
      <c r="X9" s="55">
        <v>0</v>
      </c>
      <c r="Y9" s="49">
        <v>0</v>
      </c>
      <c r="Z9" s="50">
        <v>0</v>
      </c>
      <c r="AA9" s="55">
        <v>4812</v>
      </c>
      <c r="AB9" s="49">
        <v>46.13</v>
      </c>
      <c r="AC9" s="50">
        <v>221977.56</v>
      </c>
      <c r="AD9" s="55">
        <v>0</v>
      </c>
      <c r="AE9" s="49">
        <v>0</v>
      </c>
      <c r="AF9" s="50">
        <v>0</v>
      </c>
      <c r="AG9" s="55">
        <v>0</v>
      </c>
      <c r="AH9" s="49">
        <v>0</v>
      </c>
      <c r="AI9" s="50">
        <v>0</v>
      </c>
      <c r="AJ9" s="55">
        <v>0</v>
      </c>
      <c r="AK9" s="49">
        <v>0</v>
      </c>
      <c r="AL9" s="50">
        <v>0</v>
      </c>
      <c r="AM9" s="55">
        <v>0</v>
      </c>
      <c r="AN9" s="49">
        <v>0</v>
      </c>
      <c r="AO9" s="50">
        <v>0</v>
      </c>
      <c r="AP9" s="55">
        <v>0</v>
      </c>
      <c r="AQ9" s="49">
        <v>0</v>
      </c>
      <c r="AR9" s="50">
        <v>0</v>
      </c>
    </row>
    <row r="10" spans="1:44" ht="12.75" customHeight="1">
      <c r="A10" s="35" t="s">
        <v>127</v>
      </c>
      <c r="B10" s="53" t="s">
        <v>247</v>
      </c>
      <c r="C10" s="48">
        <f>F10+I10+L10+O10+R10+U10+X10+AA10+AD10+AG10+AJ10+AM10+AP10</f>
        <v>3094</v>
      </c>
      <c r="D10" s="49">
        <f>E10/C10</f>
        <v>16.32</v>
      </c>
      <c r="E10" s="54">
        <f>H10+K10+N10+Q10+T10+W10+Z10+AC10+AF10+AI10+AL10+AO10+AR10</f>
        <v>50494.08</v>
      </c>
      <c r="F10" s="55">
        <v>0</v>
      </c>
      <c r="G10" s="49">
        <v>0</v>
      </c>
      <c r="H10" s="50">
        <v>0</v>
      </c>
      <c r="I10" s="55">
        <v>0</v>
      </c>
      <c r="J10" s="49">
        <v>0</v>
      </c>
      <c r="K10" s="50">
        <v>0</v>
      </c>
      <c r="L10" s="55">
        <v>0</v>
      </c>
      <c r="M10" s="49">
        <v>0</v>
      </c>
      <c r="N10" s="50">
        <v>0</v>
      </c>
      <c r="O10" s="55">
        <v>0</v>
      </c>
      <c r="P10" s="49">
        <v>0</v>
      </c>
      <c r="Q10" s="50">
        <v>0</v>
      </c>
      <c r="R10" s="55">
        <v>0</v>
      </c>
      <c r="S10" s="49">
        <v>0</v>
      </c>
      <c r="T10" s="50">
        <v>0</v>
      </c>
      <c r="U10" s="55">
        <v>0</v>
      </c>
      <c r="V10" s="49">
        <v>0</v>
      </c>
      <c r="W10" s="50">
        <v>0</v>
      </c>
      <c r="X10" s="55">
        <v>0</v>
      </c>
      <c r="Y10" s="49">
        <v>0</v>
      </c>
      <c r="Z10" s="50">
        <v>0</v>
      </c>
      <c r="AA10" s="55">
        <v>0</v>
      </c>
      <c r="AB10" s="49">
        <v>0</v>
      </c>
      <c r="AC10" s="50">
        <v>0</v>
      </c>
      <c r="AD10" s="55">
        <v>3094</v>
      </c>
      <c r="AE10" s="49">
        <v>16.32</v>
      </c>
      <c r="AF10" s="50">
        <v>50494.08</v>
      </c>
      <c r="AG10" s="55">
        <v>0</v>
      </c>
      <c r="AH10" s="49">
        <v>0</v>
      </c>
      <c r="AI10" s="50">
        <v>0</v>
      </c>
      <c r="AJ10" s="55">
        <v>0</v>
      </c>
      <c r="AK10" s="49">
        <v>0</v>
      </c>
      <c r="AL10" s="50">
        <v>0</v>
      </c>
      <c r="AM10" s="55">
        <v>0</v>
      </c>
      <c r="AN10" s="49">
        <v>0</v>
      </c>
      <c r="AO10" s="50">
        <v>0</v>
      </c>
      <c r="AP10" s="55">
        <v>0</v>
      </c>
      <c r="AQ10" s="49">
        <v>0</v>
      </c>
      <c r="AR10" s="50">
        <v>0</v>
      </c>
    </row>
    <row r="11" spans="1:44" ht="12.75" customHeight="1">
      <c r="A11" s="35" t="s">
        <v>81</v>
      </c>
      <c r="B11" s="53" t="s">
        <v>248</v>
      </c>
      <c r="C11" s="48">
        <f aca="true" t="shared" si="0" ref="C11:C19">F11+I11+L11+O11+R11+U11+X11+AA11+AD11+AG11+AJ11+AM11+AP11</f>
        <v>38783</v>
      </c>
      <c r="D11" s="49">
        <f aca="true" t="shared" si="1" ref="D11:D19">E11/C11</f>
        <v>35.15522187556404</v>
      </c>
      <c r="E11" s="54">
        <f aca="true" t="shared" si="2" ref="E11:E19">H11+K11+N11+Q11+T11+W11+Z11+AC11+AF11+AI11+AL11+AO11+AR11</f>
        <v>1363424.97</v>
      </c>
      <c r="F11" s="55">
        <v>0</v>
      </c>
      <c r="G11" s="49">
        <v>0</v>
      </c>
      <c r="H11" s="50">
        <v>0</v>
      </c>
      <c r="I11" s="55">
        <v>0</v>
      </c>
      <c r="J11" s="49">
        <v>0</v>
      </c>
      <c r="K11" s="50">
        <v>0</v>
      </c>
      <c r="L11" s="55">
        <v>38783</v>
      </c>
      <c r="M11" s="49">
        <v>35.155221875563996</v>
      </c>
      <c r="N11" s="50">
        <v>1363424.97</v>
      </c>
      <c r="O11" s="55">
        <v>0</v>
      </c>
      <c r="P11" s="49">
        <v>0</v>
      </c>
      <c r="Q11" s="50">
        <v>0</v>
      </c>
      <c r="R11" s="55">
        <v>0</v>
      </c>
      <c r="S11" s="49">
        <v>0</v>
      </c>
      <c r="T11" s="50">
        <v>0</v>
      </c>
      <c r="U11" s="55">
        <v>0</v>
      </c>
      <c r="V11" s="49">
        <v>0</v>
      </c>
      <c r="W11" s="50">
        <v>0</v>
      </c>
      <c r="X11" s="55">
        <v>0</v>
      </c>
      <c r="Y11" s="49">
        <v>0</v>
      </c>
      <c r="Z11" s="50">
        <v>0</v>
      </c>
      <c r="AA11" s="55">
        <v>0</v>
      </c>
      <c r="AB11" s="49">
        <v>0</v>
      </c>
      <c r="AC11" s="50">
        <v>0</v>
      </c>
      <c r="AD11" s="55">
        <v>0</v>
      </c>
      <c r="AE11" s="49">
        <v>0</v>
      </c>
      <c r="AF11" s="50">
        <v>0</v>
      </c>
      <c r="AG11" s="55">
        <v>0</v>
      </c>
      <c r="AH11" s="49">
        <v>0</v>
      </c>
      <c r="AI11" s="50">
        <v>0</v>
      </c>
      <c r="AJ11" s="55">
        <v>0</v>
      </c>
      <c r="AK11" s="49">
        <v>0</v>
      </c>
      <c r="AL11" s="50">
        <v>0</v>
      </c>
      <c r="AM11" s="55">
        <v>0</v>
      </c>
      <c r="AN11" s="49">
        <v>0</v>
      </c>
      <c r="AO11" s="50">
        <v>0</v>
      </c>
      <c r="AP11" s="55">
        <v>0</v>
      </c>
      <c r="AQ11" s="49">
        <v>0</v>
      </c>
      <c r="AR11" s="50">
        <v>0</v>
      </c>
    </row>
    <row r="12" spans="1:44" ht="12.75" customHeight="1">
      <c r="A12" s="35" t="s">
        <v>82</v>
      </c>
      <c r="B12" s="53" t="s">
        <v>249</v>
      </c>
      <c r="C12" s="48">
        <f t="shared" si="0"/>
        <v>552</v>
      </c>
      <c r="D12" s="49">
        <f t="shared" si="1"/>
        <v>11.621376811594203</v>
      </c>
      <c r="E12" s="54">
        <f t="shared" si="2"/>
        <v>6415</v>
      </c>
      <c r="F12" s="55">
        <v>0</v>
      </c>
      <c r="G12" s="49">
        <v>0</v>
      </c>
      <c r="H12" s="50">
        <v>0</v>
      </c>
      <c r="I12" s="55">
        <v>0</v>
      </c>
      <c r="J12" s="49">
        <v>0</v>
      </c>
      <c r="K12" s="50">
        <v>0</v>
      </c>
      <c r="L12" s="55">
        <v>552</v>
      </c>
      <c r="M12" s="49">
        <v>11.6213768115942</v>
      </c>
      <c r="N12" s="50">
        <v>6415</v>
      </c>
      <c r="O12" s="55">
        <v>0</v>
      </c>
      <c r="P12" s="49">
        <v>0</v>
      </c>
      <c r="Q12" s="50">
        <v>0</v>
      </c>
      <c r="R12" s="55">
        <v>0</v>
      </c>
      <c r="S12" s="49">
        <v>0</v>
      </c>
      <c r="T12" s="50">
        <v>0</v>
      </c>
      <c r="U12" s="55">
        <v>0</v>
      </c>
      <c r="V12" s="49">
        <v>0</v>
      </c>
      <c r="W12" s="50">
        <v>0</v>
      </c>
      <c r="X12" s="55">
        <v>0</v>
      </c>
      <c r="Y12" s="49">
        <v>0</v>
      </c>
      <c r="Z12" s="50">
        <v>0</v>
      </c>
      <c r="AA12" s="55">
        <v>0</v>
      </c>
      <c r="AB12" s="49">
        <v>0</v>
      </c>
      <c r="AC12" s="50">
        <v>0</v>
      </c>
      <c r="AD12" s="55">
        <v>0</v>
      </c>
      <c r="AE12" s="49">
        <v>0</v>
      </c>
      <c r="AF12" s="50">
        <v>0</v>
      </c>
      <c r="AG12" s="55">
        <v>0</v>
      </c>
      <c r="AH12" s="49">
        <v>0</v>
      </c>
      <c r="AI12" s="50">
        <v>0</v>
      </c>
      <c r="AJ12" s="55">
        <v>0</v>
      </c>
      <c r="AK12" s="49">
        <v>0</v>
      </c>
      <c r="AL12" s="50">
        <v>0</v>
      </c>
      <c r="AM12" s="55">
        <v>0</v>
      </c>
      <c r="AN12" s="49">
        <v>0</v>
      </c>
      <c r="AO12" s="50">
        <v>0</v>
      </c>
      <c r="AP12" s="55">
        <v>0</v>
      </c>
      <c r="AQ12" s="49">
        <v>0</v>
      </c>
      <c r="AR12" s="50">
        <v>0</v>
      </c>
    </row>
    <row r="13" spans="1:44" ht="12.75" customHeight="1">
      <c r="A13" s="35" t="s">
        <v>104</v>
      </c>
      <c r="B13" s="53" t="s">
        <v>250</v>
      </c>
      <c r="C13" s="48">
        <f t="shared" si="0"/>
        <v>1253</v>
      </c>
      <c r="D13" s="49">
        <f t="shared" si="1"/>
        <v>9.958180367118915</v>
      </c>
      <c r="E13" s="54">
        <f t="shared" si="2"/>
        <v>12477.6</v>
      </c>
      <c r="F13" s="55">
        <v>0</v>
      </c>
      <c r="G13" s="49">
        <v>0</v>
      </c>
      <c r="H13" s="50">
        <v>0</v>
      </c>
      <c r="I13" s="55">
        <v>0</v>
      </c>
      <c r="J13" s="49">
        <v>0</v>
      </c>
      <c r="K13" s="50">
        <v>0</v>
      </c>
      <c r="L13" s="55">
        <v>0</v>
      </c>
      <c r="M13" s="49">
        <v>0</v>
      </c>
      <c r="N13" s="50">
        <v>0</v>
      </c>
      <c r="O13" s="55">
        <v>0</v>
      </c>
      <c r="P13" s="49">
        <v>0</v>
      </c>
      <c r="Q13" s="50">
        <v>0</v>
      </c>
      <c r="R13" s="55">
        <v>1253</v>
      </c>
      <c r="S13" s="49">
        <v>9.958180367118908</v>
      </c>
      <c r="T13" s="50">
        <v>12477.6</v>
      </c>
      <c r="U13" s="55">
        <v>0</v>
      </c>
      <c r="V13" s="49">
        <v>0</v>
      </c>
      <c r="W13" s="50">
        <v>0</v>
      </c>
      <c r="X13" s="55">
        <v>0</v>
      </c>
      <c r="Y13" s="49">
        <v>0</v>
      </c>
      <c r="Z13" s="50">
        <v>0</v>
      </c>
      <c r="AA13" s="55">
        <v>0</v>
      </c>
      <c r="AB13" s="49">
        <v>0</v>
      </c>
      <c r="AC13" s="50">
        <v>0</v>
      </c>
      <c r="AD13" s="55">
        <v>0</v>
      </c>
      <c r="AE13" s="49">
        <v>0</v>
      </c>
      <c r="AF13" s="50">
        <v>0</v>
      </c>
      <c r="AG13" s="55">
        <v>0</v>
      </c>
      <c r="AH13" s="49">
        <v>0</v>
      </c>
      <c r="AI13" s="50">
        <v>0</v>
      </c>
      <c r="AJ13" s="55">
        <v>0</v>
      </c>
      <c r="AK13" s="49">
        <v>0</v>
      </c>
      <c r="AL13" s="50">
        <v>0</v>
      </c>
      <c r="AM13" s="55">
        <v>0</v>
      </c>
      <c r="AN13" s="49">
        <v>0</v>
      </c>
      <c r="AO13" s="50">
        <v>0</v>
      </c>
      <c r="AP13" s="55">
        <v>0</v>
      </c>
      <c r="AQ13" s="49">
        <v>0</v>
      </c>
      <c r="AR13" s="50">
        <v>0</v>
      </c>
    </row>
    <row r="14" spans="1:44" ht="12.75" customHeight="1">
      <c r="A14" s="35" t="s">
        <v>97</v>
      </c>
      <c r="B14" s="53" t="s">
        <v>251</v>
      </c>
      <c r="C14" s="48">
        <f t="shared" si="0"/>
        <v>1851</v>
      </c>
      <c r="D14" s="49">
        <f t="shared" si="1"/>
        <v>37.449421934089685</v>
      </c>
      <c r="E14" s="54">
        <f t="shared" si="2"/>
        <v>69318.88</v>
      </c>
      <c r="F14" s="55">
        <v>0</v>
      </c>
      <c r="G14" s="49">
        <v>0</v>
      </c>
      <c r="H14" s="50">
        <v>0</v>
      </c>
      <c r="I14" s="55">
        <v>0</v>
      </c>
      <c r="J14" s="49">
        <v>0</v>
      </c>
      <c r="K14" s="50">
        <v>0</v>
      </c>
      <c r="L14" s="55">
        <v>0</v>
      </c>
      <c r="M14" s="49">
        <v>0</v>
      </c>
      <c r="N14" s="50">
        <v>0</v>
      </c>
      <c r="O14" s="55">
        <v>0</v>
      </c>
      <c r="P14" s="49">
        <v>0</v>
      </c>
      <c r="Q14" s="50">
        <v>0</v>
      </c>
      <c r="R14" s="55">
        <v>0</v>
      </c>
      <c r="S14" s="49">
        <v>0</v>
      </c>
      <c r="T14" s="50">
        <v>0</v>
      </c>
      <c r="U14" s="55">
        <v>1851</v>
      </c>
      <c r="V14" s="49">
        <v>37.4494219340897</v>
      </c>
      <c r="W14" s="50">
        <v>69318.88</v>
      </c>
      <c r="X14" s="55">
        <v>0</v>
      </c>
      <c r="Y14" s="49">
        <v>0</v>
      </c>
      <c r="Z14" s="50">
        <v>0</v>
      </c>
      <c r="AA14" s="55">
        <v>0</v>
      </c>
      <c r="AB14" s="49">
        <v>0</v>
      </c>
      <c r="AC14" s="50">
        <v>0</v>
      </c>
      <c r="AD14" s="55">
        <v>0</v>
      </c>
      <c r="AE14" s="49">
        <v>0</v>
      </c>
      <c r="AF14" s="50">
        <v>0</v>
      </c>
      <c r="AG14" s="55">
        <v>0</v>
      </c>
      <c r="AH14" s="49">
        <v>0</v>
      </c>
      <c r="AI14" s="50">
        <v>0</v>
      </c>
      <c r="AJ14" s="55">
        <v>0</v>
      </c>
      <c r="AK14" s="49">
        <v>0</v>
      </c>
      <c r="AL14" s="50">
        <v>0</v>
      </c>
      <c r="AM14" s="55">
        <v>0</v>
      </c>
      <c r="AN14" s="49">
        <v>0</v>
      </c>
      <c r="AO14" s="50">
        <v>0</v>
      </c>
      <c r="AP14" s="55">
        <v>0</v>
      </c>
      <c r="AQ14" s="49">
        <v>0</v>
      </c>
      <c r="AR14" s="50">
        <v>0</v>
      </c>
    </row>
    <row r="15" spans="1:44" ht="12.75" customHeight="1">
      <c r="A15" s="35" t="s">
        <v>111</v>
      </c>
      <c r="B15" s="53" t="s">
        <v>252</v>
      </c>
      <c r="C15" s="48">
        <f t="shared" si="0"/>
        <v>269</v>
      </c>
      <c r="D15" s="49">
        <f t="shared" si="1"/>
        <v>49.211710037174726</v>
      </c>
      <c r="E15" s="54">
        <f t="shared" si="2"/>
        <v>13237.95</v>
      </c>
      <c r="F15" s="55">
        <v>0</v>
      </c>
      <c r="G15" s="49">
        <v>0</v>
      </c>
      <c r="H15" s="50">
        <v>0</v>
      </c>
      <c r="I15" s="55">
        <v>0</v>
      </c>
      <c r="J15" s="49">
        <v>0</v>
      </c>
      <c r="K15" s="50">
        <v>0</v>
      </c>
      <c r="L15" s="55">
        <v>0</v>
      </c>
      <c r="M15" s="49">
        <v>0</v>
      </c>
      <c r="N15" s="50">
        <v>0</v>
      </c>
      <c r="O15" s="55">
        <v>269</v>
      </c>
      <c r="P15" s="49">
        <v>49.2117100371747</v>
      </c>
      <c r="Q15" s="50">
        <v>13237.95</v>
      </c>
      <c r="R15" s="55">
        <v>0</v>
      </c>
      <c r="S15" s="49">
        <v>0</v>
      </c>
      <c r="T15" s="50">
        <v>0</v>
      </c>
      <c r="U15" s="55">
        <v>0</v>
      </c>
      <c r="V15" s="49">
        <v>0</v>
      </c>
      <c r="W15" s="50">
        <v>0</v>
      </c>
      <c r="X15" s="55">
        <v>0</v>
      </c>
      <c r="Y15" s="49">
        <v>0</v>
      </c>
      <c r="Z15" s="50">
        <v>0</v>
      </c>
      <c r="AA15" s="55">
        <v>0</v>
      </c>
      <c r="AB15" s="49">
        <v>0</v>
      </c>
      <c r="AC15" s="50">
        <v>0</v>
      </c>
      <c r="AD15" s="55">
        <v>0</v>
      </c>
      <c r="AE15" s="49">
        <v>0</v>
      </c>
      <c r="AF15" s="50">
        <v>0</v>
      </c>
      <c r="AG15" s="55">
        <v>0</v>
      </c>
      <c r="AH15" s="49">
        <v>0</v>
      </c>
      <c r="AI15" s="50">
        <v>0</v>
      </c>
      <c r="AJ15" s="55">
        <v>0</v>
      </c>
      <c r="AK15" s="49">
        <v>0</v>
      </c>
      <c r="AL15" s="50">
        <v>0</v>
      </c>
      <c r="AM15" s="55">
        <v>0</v>
      </c>
      <c r="AN15" s="49">
        <v>0</v>
      </c>
      <c r="AO15" s="50">
        <v>0</v>
      </c>
      <c r="AP15" s="55">
        <v>0</v>
      </c>
      <c r="AQ15" s="49">
        <v>0</v>
      </c>
      <c r="AR15" s="50">
        <v>0</v>
      </c>
    </row>
    <row r="16" spans="1:44" ht="12.75" customHeight="1">
      <c r="A16" s="35" t="s">
        <v>112</v>
      </c>
      <c r="B16" s="53" t="s">
        <v>253</v>
      </c>
      <c r="C16" s="48">
        <f t="shared" si="0"/>
        <v>16223</v>
      </c>
      <c r="D16" s="49">
        <f t="shared" si="1"/>
        <v>48.71709918017629</v>
      </c>
      <c r="E16" s="54">
        <f t="shared" si="2"/>
        <v>790337.5</v>
      </c>
      <c r="F16" s="55">
        <v>0</v>
      </c>
      <c r="G16" s="49">
        <v>0</v>
      </c>
      <c r="H16" s="50">
        <v>0</v>
      </c>
      <c r="I16" s="55">
        <v>0</v>
      </c>
      <c r="J16" s="49">
        <v>0</v>
      </c>
      <c r="K16" s="50">
        <v>0</v>
      </c>
      <c r="L16" s="55">
        <v>0</v>
      </c>
      <c r="M16" s="49">
        <v>0</v>
      </c>
      <c r="N16" s="50">
        <v>0</v>
      </c>
      <c r="O16" s="55">
        <v>16223</v>
      </c>
      <c r="P16" s="49">
        <v>48.7170991801763</v>
      </c>
      <c r="Q16" s="50">
        <v>790337.5</v>
      </c>
      <c r="R16" s="55">
        <v>0</v>
      </c>
      <c r="S16" s="49">
        <v>0</v>
      </c>
      <c r="T16" s="50">
        <v>0</v>
      </c>
      <c r="U16" s="55">
        <v>0</v>
      </c>
      <c r="V16" s="49">
        <v>0</v>
      </c>
      <c r="W16" s="50">
        <v>0</v>
      </c>
      <c r="X16" s="55">
        <v>0</v>
      </c>
      <c r="Y16" s="49">
        <v>0</v>
      </c>
      <c r="Z16" s="50">
        <v>0</v>
      </c>
      <c r="AA16" s="55">
        <v>0</v>
      </c>
      <c r="AB16" s="49">
        <v>0</v>
      </c>
      <c r="AC16" s="50">
        <v>0</v>
      </c>
      <c r="AD16" s="55">
        <v>0</v>
      </c>
      <c r="AE16" s="49">
        <v>0</v>
      </c>
      <c r="AF16" s="50">
        <v>0</v>
      </c>
      <c r="AG16" s="55">
        <v>0</v>
      </c>
      <c r="AH16" s="49">
        <v>0</v>
      </c>
      <c r="AI16" s="50">
        <v>0</v>
      </c>
      <c r="AJ16" s="55">
        <v>0</v>
      </c>
      <c r="AK16" s="49">
        <v>0</v>
      </c>
      <c r="AL16" s="50">
        <v>0</v>
      </c>
      <c r="AM16" s="55">
        <v>0</v>
      </c>
      <c r="AN16" s="49">
        <v>0</v>
      </c>
      <c r="AO16" s="50">
        <v>0</v>
      </c>
      <c r="AP16" s="55">
        <v>0</v>
      </c>
      <c r="AQ16" s="49">
        <v>0</v>
      </c>
      <c r="AR16" s="50">
        <v>0</v>
      </c>
    </row>
    <row r="17" spans="1:44" ht="12.75" customHeight="1">
      <c r="A17" s="35" t="s">
        <v>113</v>
      </c>
      <c r="B17" s="53" t="s">
        <v>254</v>
      </c>
      <c r="C17" s="48">
        <f t="shared" si="0"/>
        <v>3139</v>
      </c>
      <c r="D17" s="49">
        <f t="shared" si="1"/>
        <v>26.9973367314431</v>
      </c>
      <c r="E17" s="54">
        <f t="shared" si="2"/>
        <v>84744.63999999988</v>
      </c>
      <c r="F17" s="55">
        <v>0</v>
      </c>
      <c r="G17" s="49">
        <v>0</v>
      </c>
      <c r="H17" s="50">
        <v>0</v>
      </c>
      <c r="I17" s="55">
        <v>0</v>
      </c>
      <c r="J17" s="49">
        <v>0</v>
      </c>
      <c r="K17" s="50">
        <v>0</v>
      </c>
      <c r="L17" s="55">
        <v>0</v>
      </c>
      <c r="M17" s="49">
        <v>0</v>
      </c>
      <c r="N17" s="50">
        <v>0</v>
      </c>
      <c r="O17" s="55">
        <v>3139</v>
      </c>
      <c r="P17" s="49">
        <v>26.9973367314431</v>
      </c>
      <c r="Q17" s="50">
        <v>84744.63999999988</v>
      </c>
      <c r="R17" s="55">
        <v>0</v>
      </c>
      <c r="S17" s="49">
        <v>0</v>
      </c>
      <c r="T17" s="50">
        <v>0</v>
      </c>
      <c r="U17" s="55">
        <v>0</v>
      </c>
      <c r="V17" s="49">
        <v>0</v>
      </c>
      <c r="W17" s="50">
        <v>0</v>
      </c>
      <c r="X17" s="55">
        <v>0</v>
      </c>
      <c r="Y17" s="49">
        <v>0</v>
      </c>
      <c r="Z17" s="50">
        <v>0</v>
      </c>
      <c r="AA17" s="55">
        <v>0</v>
      </c>
      <c r="AB17" s="49">
        <v>0</v>
      </c>
      <c r="AC17" s="50">
        <v>0</v>
      </c>
      <c r="AD17" s="55">
        <v>0</v>
      </c>
      <c r="AE17" s="49">
        <v>0</v>
      </c>
      <c r="AF17" s="50">
        <v>0</v>
      </c>
      <c r="AG17" s="55">
        <v>0</v>
      </c>
      <c r="AH17" s="49">
        <v>0</v>
      </c>
      <c r="AI17" s="50">
        <v>0</v>
      </c>
      <c r="AJ17" s="55">
        <v>0</v>
      </c>
      <c r="AK17" s="49">
        <v>0</v>
      </c>
      <c r="AL17" s="50">
        <v>0</v>
      </c>
      <c r="AM17" s="55">
        <v>0</v>
      </c>
      <c r="AN17" s="49">
        <v>0</v>
      </c>
      <c r="AO17" s="50">
        <v>0</v>
      </c>
      <c r="AP17" s="55">
        <v>0</v>
      </c>
      <c r="AQ17" s="49">
        <v>0</v>
      </c>
      <c r="AR17" s="50">
        <v>0</v>
      </c>
    </row>
    <row r="18" spans="1:44" ht="12.75" customHeight="1">
      <c r="A18" s="35" t="s">
        <v>89</v>
      </c>
      <c r="B18" s="53" t="s">
        <v>255</v>
      </c>
      <c r="C18" s="48">
        <f t="shared" si="0"/>
        <v>72</v>
      </c>
      <c r="D18" s="49">
        <f t="shared" si="1"/>
        <v>16.59</v>
      </c>
      <c r="E18" s="54">
        <f t="shared" si="2"/>
        <v>1194.48</v>
      </c>
      <c r="F18" s="55">
        <v>0</v>
      </c>
      <c r="G18" s="49">
        <v>0</v>
      </c>
      <c r="H18" s="50">
        <v>0</v>
      </c>
      <c r="I18" s="55">
        <v>0</v>
      </c>
      <c r="J18" s="49">
        <v>0</v>
      </c>
      <c r="K18" s="50">
        <v>0</v>
      </c>
      <c r="L18" s="55">
        <v>0</v>
      </c>
      <c r="M18" s="49">
        <v>0</v>
      </c>
      <c r="N18" s="50">
        <v>0</v>
      </c>
      <c r="O18" s="55">
        <v>0</v>
      </c>
      <c r="P18" s="49">
        <v>0</v>
      </c>
      <c r="Q18" s="50">
        <v>0</v>
      </c>
      <c r="R18" s="55">
        <v>0</v>
      </c>
      <c r="S18" s="49">
        <v>0</v>
      </c>
      <c r="T18" s="50">
        <v>0</v>
      </c>
      <c r="U18" s="55">
        <v>0</v>
      </c>
      <c r="V18" s="49">
        <v>0</v>
      </c>
      <c r="W18" s="50">
        <v>0</v>
      </c>
      <c r="X18" s="55">
        <v>72</v>
      </c>
      <c r="Y18" s="49">
        <v>16.59</v>
      </c>
      <c r="Z18" s="50">
        <v>1194.48</v>
      </c>
      <c r="AA18" s="55">
        <v>0</v>
      </c>
      <c r="AB18" s="49">
        <v>0</v>
      </c>
      <c r="AC18" s="50">
        <v>0</v>
      </c>
      <c r="AD18" s="55">
        <v>0</v>
      </c>
      <c r="AE18" s="49">
        <v>0</v>
      </c>
      <c r="AF18" s="50">
        <v>0</v>
      </c>
      <c r="AG18" s="55">
        <v>0</v>
      </c>
      <c r="AH18" s="49">
        <v>0</v>
      </c>
      <c r="AI18" s="50">
        <v>0</v>
      </c>
      <c r="AJ18" s="55">
        <v>0</v>
      </c>
      <c r="AK18" s="49">
        <v>0</v>
      </c>
      <c r="AL18" s="50">
        <v>0</v>
      </c>
      <c r="AM18" s="55">
        <v>0</v>
      </c>
      <c r="AN18" s="49">
        <v>0</v>
      </c>
      <c r="AO18" s="50">
        <v>0</v>
      </c>
      <c r="AP18" s="55">
        <v>0</v>
      </c>
      <c r="AQ18" s="49">
        <v>0</v>
      </c>
      <c r="AR18" s="50">
        <v>0</v>
      </c>
    </row>
    <row r="19" spans="1:44" ht="12.75" customHeight="1">
      <c r="A19" s="35" t="s">
        <v>90</v>
      </c>
      <c r="B19" s="53" t="s">
        <v>256</v>
      </c>
      <c r="C19" s="48">
        <f t="shared" si="0"/>
        <v>7035</v>
      </c>
      <c r="D19" s="49">
        <f t="shared" si="1"/>
        <v>37.991961620469084</v>
      </c>
      <c r="E19" s="54">
        <f t="shared" si="2"/>
        <v>267273.45</v>
      </c>
      <c r="F19" s="55">
        <v>0</v>
      </c>
      <c r="G19" s="49">
        <v>0</v>
      </c>
      <c r="H19" s="50">
        <v>0</v>
      </c>
      <c r="I19" s="55">
        <v>0</v>
      </c>
      <c r="J19" s="49">
        <v>0</v>
      </c>
      <c r="K19" s="50">
        <v>0</v>
      </c>
      <c r="L19" s="55">
        <v>0</v>
      </c>
      <c r="M19" s="49">
        <v>0</v>
      </c>
      <c r="N19" s="50">
        <v>0</v>
      </c>
      <c r="O19" s="55">
        <v>0</v>
      </c>
      <c r="P19" s="49">
        <v>0</v>
      </c>
      <c r="Q19" s="50">
        <v>0</v>
      </c>
      <c r="R19" s="55">
        <v>0</v>
      </c>
      <c r="S19" s="49">
        <v>0</v>
      </c>
      <c r="T19" s="50">
        <v>0</v>
      </c>
      <c r="U19" s="55">
        <v>0</v>
      </c>
      <c r="V19" s="49">
        <v>0</v>
      </c>
      <c r="W19" s="50">
        <v>0</v>
      </c>
      <c r="X19" s="55">
        <v>7035</v>
      </c>
      <c r="Y19" s="49">
        <v>37.9919616204691</v>
      </c>
      <c r="Z19" s="50">
        <v>267273.45</v>
      </c>
      <c r="AA19" s="55">
        <v>0</v>
      </c>
      <c r="AB19" s="49">
        <v>0</v>
      </c>
      <c r="AC19" s="50">
        <v>0</v>
      </c>
      <c r="AD19" s="55">
        <v>0</v>
      </c>
      <c r="AE19" s="49">
        <v>0</v>
      </c>
      <c r="AF19" s="50">
        <v>0</v>
      </c>
      <c r="AG19" s="55">
        <v>0</v>
      </c>
      <c r="AH19" s="49">
        <v>0</v>
      </c>
      <c r="AI19" s="50">
        <v>0</v>
      </c>
      <c r="AJ19" s="55">
        <v>0</v>
      </c>
      <c r="AK19" s="49">
        <v>0</v>
      </c>
      <c r="AL19" s="50">
        <v>0</v>
      </c>
      <c r="AM19" s="55">
        <v>0</v>
      </c>
      <c r="AN19" s="49">
        <v>0</v>
      </c>
      <c r="AO19" s="50">
        <v>0</v>
      </c>
      <c r="AP19" s="55">
        <v>0</v>
      </c>
      <c r="AQ19" s="49">
        <v>0</v>
      </c>
      <c r="AR19" s="50">
        <v>0</v>
      </c>
    </row>
    <row r="20" spans="1:44" ht="12.75" customHeight="1">
      <c r="A20" s="35" t="s">
        <v>73</v>
      </c>
      <c r="B20" s="53" t="s">
        <v>257</v>
      </c>
      <c r="C20" s="48">
        <f aca="true" t="shared" si="3" ref="C20:C29">F20+I20+L20+O20+R20+U20+X20+AA20+AD20+AG20+AJ20+AM20+AP20</f>
        <v>196</v>
      </c>
      <c r="D20" s="49">
        <f aca="true" t="shared" si="4" ref="D20:D29">E20/C20</f>
        <v>76.29285714285714</v>
      </c>
      <c r="E20" s="54">
        <f aca="true" t="shared" si="5" ref="E20:E29">H20+K20+N20+Q20+T20+W20+Z20+AC20+AF20+AI20+AL20+AO20+AR20</f>
        <v>14953.4</v>
      </c>
      <c r="F20" s="55">
        <v>0</v>
      </c>
      <c r="G20" s="49">
        <v>0</v>
      </c>
      <c r="H20" s="50">
        <v>0</v>
      </c>
      <c r="I20" s="55">
        <v>196</v>
      </c>
      <c r="J20" s="49">
        <v>76.2928571428571</v>
      </c>
      <c r="K20" s="50">
        <v>14953.4</v>
      </c>
      <c r="L20" s="55">
        <v>0</v>
      </c>
      <c r="M20" s="49">
        <v>0</v>
      </c>
      <c r="N20" s="50">
        <v>0</v>
      </c>
      <c r="O20" s="55">
        <v>0</v>
      </c>
      <c r="P20" s="49">
        <v>0</v>
      </c>
      <c r="Q20" s="50">
        <v>0</v>
      </c>
      <c r="R20" s="55">
        <v>0</v>
      </c>
      <c r="S20" s="49">
        <v>0</v>
      </c>
      <c r="T20" s="50">
        <v>0</v>
      </c>
      <c r="U20" s="55">
        <v>0</v>
      </c>
      <c r="V20" s="49">
        <v>0</v>
      </c>
      <c r="W20" s="50">
        <v>0</v>
      </c>
      <c r="X20" s="55">
        <v>0</v>
      </c>
      <c r="Y20" s="49">
        <v>0</v>
      </c>
      <c r="Z20" s="50">
        <v>0</v>
      </c>
      <c r="AA20" s="55">
        <v>0</v>
      </c>
      <c r="AB20" s="49">
        <v>0</v>
      </c>
      <c r="AC20" s="50">
        <v>0</v>
      </c>
      <c r="AD20" s="55">
        <v>0</v>
      </c>
      <c r="AE20" s="49">
        <v>0</v>
      </c>
      <c r="AF20" s="50">
        <v>0</v>
      </c>
      <c r="AG20" s="55">
        <v>0</v>
      </c>
      <c r="AH20" s="49">
        <v>0</v>
      </c>
      <c r="AI20" s="50">
        <v>0</v>
      </c>
      <c r="AJ20" s="55">
        <v>0</v>
      </c>
      <c r="AK20" s="49">
        <v>0</v>
      </c>
      <c r="AL20" s="50">
        <v>0</v>
      </c>
      <c r="AM20" s="55">
        <v>0</v>
      </c>
      <c r="AN20" s="49">
        <v>0</v>
      </c>
      <c r="AO20" s="50">
        <v>0</v>
      </c>
      <c r="AP20" s="55">
        <v>0</v>
      </c>
      <c r="AQ20" s="49">
        <v>0</v>
      </c>
      <c r="AR20" s="50">
        <v>0</v>
      </c>
    </row>
    <row r="21" spans="1:44" ht="12.75" customHeight="1">
      <c r="A21" s="35" t="s">
        <v>74</v>
      </c>
      <c r="B21" s="53" t="s">
        <v>258</v>
      </c>
      <c r="C21" s="48">
        <f t="shared" si="3"/>
        <v>166</v>
      </c>
      <c r="D21" s="49">
        <f t="shared" si="4"/>
        <v>23.97</v>
      </c>
      <c r="E21" s="54">
        <f t="shared" si="5"/>
        <v>3979.02</v>
      </c>
      <c r="F21" s="55">
        <v>0</v>
      </c>
      <c r="G21" s="49">
        <v>0</v>
      </c>
      <c r="H21" s="50">
        <v>0</v>
      </c>
      <c r="I21" s="55">
        <v>166</v>
      </c>
      <c r="J21" s="49">
        <v>23.97</v>
      </c>
      <c r="K21" s="50">
        <v>3979.02</v>
      </c>
      <c r="L21" s="55">
        <v>0</v>
      </c>
      <c r="M21" s="49">
        <v>0</v>
      </c>
      <c r="N21" s="50">
        <v>0</v>
      </c>
      <c r="O21" s="55">
        <v>0</v>
      </c>
      <c r="P21" s="49">
        <v>0</v>
      </c>
      <c r="Q21" s="50">
        <v>0</v>
      </c>
      <c r="R21" s="55">
        <v>0</v>
      </c>
      <c r="S21" s="49">
        <v>0</v>
      </c>
      <c r="T21" s="50">
        <v>0</v>
      </c>
      <c r="U21" s="55">
        <v>0</v>
      </c>
      <c r="V21" s="49">
        <v>0</v>
      </c>
      <c r="W21" s="50">
        <v>0</v>
      </c>
      <c r="X21" s="55">
        <v>0</v>
      </c>
      <c r="Y21" s="49">
        <v>0</v>
      </c>
      <c r="Z21" s="50">
        <v>0</v>
      </c>
      <c r="AA21" s="55">
        <v>0</v>
      </c>
      <c r="AB21" s="49">
        <v>0</v>
      </c>
      <c r="AC21" s="50">
        <v>0</v>
      </c>
      <c r="AD21" s="55">
        <v>0</v>
      </c>
      <c r="AE21" s="49">
        <v>0</v>
      </c>
      <c r="AF21" s="50">
        <v>0</v>
      </c>
      <c r="AG21" s="55">
        <v>0</v>
      </c>
      <c r="AH21" s="49">
        <v>0</v>
      </c>
      <c r="AI21" s="50">
        <v>0</v>
      </c>
      <c r="AJ21" s="55">
        <v>0</v>
      </c>
      <c r="AK21" s="49">
        <v>0</v>
      </c>
      <c r="AL21" s="50">
        <v>0</v>
      </c>
      <c r="AM21" s="55">
        <v>0</v>
      </c>
      <c r="AN21" s="49">
        <v>0</v>
      </c>
      <c r="AO21" s="50">
        <v>0</v>
      </c>
      <c r="AP21" s="55">
        <v>0</v>
      </c>
      <c r="AQ21" s="49">
        <v>0</v>
      </c>
      <c r="AR21" s="50">
        <v>0</v>
      </c>
    </row>
    <row r="22" spans="1:44" ht="12.75" customHeight="1">
      <c r="A22" s="35" t="s">
        <v>150</v>
      </c>
      <c r="B22" s="53" t="s">
        <v>259</v>
      </c>
      <c r="C22" s="48">
        <f t="shared" si="3"/>
        <v>3143</v>
      </c>
      <c r="D22" s="49">
        <f t="shared" si="4"/>
        <v>30.14052179446389</v>
      </c>
      <c r="E22" s="54">
        <f t="shared" si="5"/>
        <v>94731.66</v>
      </c>
      <c r="F22" s="55">
        <v>0</v>
      </c>
      <c r="G22" s="49">
        <v>0</v>
      </c>
      <c r="H22" s="50">
        <v>0</v>
      </c>
      <c r="I22" s="55">
        <v>0</v>
      </c>
      <c r="J22" s="49">
        <v>0</v>
      </c>
      <c r="K22" s="50">
        <v>0</v>
      </c>
      <c r="L22" s="55">
        <v>0</v>
      </c>
      <c r="M22" s="49">
        <v>0</v>
      </c>
      <c r="N22" s="50">
        <v>0</v>
      </c>
      <c r="O22" s="55">
        <v>0</v>
      </c>
      <c r="P22" s="49">
        <v>0</v>
      </c>
      <c r="Q22" s="50">
        <v>0</v>
      </c>
      <c r="R22" s="55">
        <v>0</v>
      </c>
      <c r="S22" s="49">
        <v>0</v>
      </c>
      <c r="T22" s="50">
        <v>0</v>
      </c>
      <c r="U22" s="55">
        <v>0</v>
      </c>
      <c r="V22" s="49">
        <v>0</v>
      </c>
      <c r="W22" s="50">
        <v>0</v>
      </c>
      <c r="X22" s="55">
        <v>0</v>
      </c>
      <c r="Y22" s="49">
        <v>0</v>
      </c>
      <c r="Z22" s="50">
        <v>0</v>
      </c>
      <c r="AA22" s="55">
        <v>0</v>
      </c>
      <c r="AB22" s="49">
        <v>0</v>
      </c>
      <c r="AC22" s="50">
        <v>0</v>
      </c>
      <c r="AD22" s="55">
        <v>0</v>
      </c>
      <c r="AE22" s="49">
        <v>0</v>
      </c>
      <c r="AF22" s="50">
        <v>0</v>
      </c>
      <c r="AG22" s="55">
        <v>0</v>
      </c>
      <c r="AH22" s="49">
        <v>0</v>
      </c>
      <c r="AI22" s="50">
        <v>0</v>
      </c>
      <c r="AJ22" s="55">
        <v>0</v>
      </c>
      <c r="AK22" s="49">
        <v>0</v>
      </c>
      <c r="AL22" s="50">
        <v>0</v>
      </c>
      <c r="AM22" s="55">
        <v>3143</v>
      </c>
      <c r="AN22" s="49">
        <v>30.1405217944639</v>
      </c>
      <c r="AO22" s="50">
        <v>94731.66</v>
      </c>
      <c r="AP22" s="55">
        <v>0</v>
      </c>
      <c r="AQ22" s="49">
        <v>0</v>
      </c>
      <c r="AR22" s="50">
        <v>0</v>
      </c>
    </row>
    <row r="23" spans="1:44" ht="12.75" customHeight="1">
      <c r="A23" s="35" t="s">
        <v>151</v>
      </c>
      <c r="B23" s="53" t="s">
        <v>260</v>
      </c>
      <c r="C23" s="48">
        <f t="shared" si="3"/>
        <v>425</v>
      </c>
      <c r="D23" s="49">
        <f t="shared" si="4"/>
        <v>16.78</v>
      </c>
      <c r="E23" s="54">
        <f t="shared" si="5"/>
        <v>7131.5</v>
      </c>
      <c r="F23" s="55">
        <v>0</v>
      </c>
      <c r="G23" s="49">
        <v>0</v>
      </c>
      <c r="H23" s="50">
        <v>0</v>
      </c>
      <c r="I23" s="55">
        <v>0</v>
      </c>
      <c r="J23" s="49">
        <v>0</v>
      </c>
      <c r="K23" s="50">
        <v>0</v>
      </c>
      <c r="L23" s="55">
        <v>0</v>
      </c>
      <c r="M23" s="49">
        <v>0</v>
      </c>
      <c r="N23" s="50">
        <v>0</v>
      </c>
      <c r="O23" s="55">
        <v>0</v>
      </c>
      <c r="P23" s="49">
        <v>0</v>
      </c>
      <c r="Q23" s="50">
        <v>0</v>
      </c>
      <c r="R23" s="55">
        <v>0</v>
      </c>
      <c r="S23" s="49">
        <v>0</v>
      </c>
      <c r="T23" s="50">
        <v>0</v>
      </c>
      <c r="U23" s="55">
        <v>0</v>
      </c>
      <c r="V23" s="49">
        <v>0</v>
      </c>
      <c r="W23" s="50">
        <v>0</v>
      </c>
      <c r="X23" s="55">
        <v>0</v>
      </c>
      <c r="Y23" s="49">
        <v>0</v>
      </c>
      <c r="Z23" s="50">
        <v>0</v>
      </c>
      <c r="AA23" s="55">
        <v>0</v>
      </c>
      <c r="AB23" s="49">
        <v>0</v>
      </c>
      <c r="AC23" s="50">
        <v>0</v>
      </c>
      <c r="AD23" s="55">
        <v>0</v>
      </c>
      <c r="AE23" s="49">
        <v>0</v>
      </c>
      <c r="AF23" s="50">
        <v>0</v>
      </c>
      <c r="AG23" s="55">
        <v>0</v>
      </c>
      <c r="AH23" s="49">
        <v>0</v>
      </c>
      <c r="AI23" s="50">
        <v>0</v>
      </c>
      <c r="AJ23" s="55">
        <v>0</v>
      </c>
      <c r="AK23" s="49">
        <v>0</v>
      </c>
      <c r="AL23" s="50">
        <v>0</v>
      </c>
      <c r="AM23" s="55">
        <v>425</v>
      </c>
      <c r="AN23" s="49">
        <v>16.78</v>
      </c>
      <c r="AO23" s="50">
        <v>7131.5</v>
      </c>
      <c r="AP23" s="55">
        <v>0</v>
      </c>
      <c r="AQ23" s="49">
        <v>0</v>
      </c>
      <c r="AR23" s="50">
        <v>0</v>
      </c>
    </row>
    <row r="24" spans="1:44" ht="12.75" customHeight="1">
      <c r="A24" s="35" t="s">
        <v>152</v>
      </c>
      <c r="B24" s="53" t="s">
        <v>261</v>
      </c>
      <c r="C24" s="48">
        <f t="shared" si="3"/>
        <v>3</v>
      </c>
      <c r="D24" s="49">
        <f t="shared" si="4"/>
        <v>16.78</v>
      </c>
      <c r="E24" s="54">
        <f t="shared" si="5"/>
        <v>50.34</v>
      </c>
      <c r="F24" s="55">
        <v>0</v>
      </c>
      <c r="G24" s="49">
        <v>0</v>
      </c>
      <c r="H24" s="50">
        <v>0</v>
      </c>
      <c r="I24" s="55">
        <v>0</v>
      </c>
      <c r="J24" s="49">
        <v>0</v>
      </c>
      <c r="K24" s="50">
        <v>0</v>
      </c>
      <c r="L24" s="55">
        <v>0</v>
      </c>
      <c r="M24" s="49">
        <v>0</v>
      </c>
      <c r="N24" s="50">
        <v>0</v>
      </c>
      <c r="O24" s="55">
        <v>0</v>
      </c>
      <c r="P24" s="49">
        <v>0</v>
      </c>
      <c r="Q24" s="50">
        <v>0</v>
      </c>
      <c r="R24" s="55">
        <v>0</v>
      </c>
      <c r="S24" s="49">
        <v>0</v>
      </c>
      <c r="T24" s="50">
        <v>0</v>
      </c>
      <c r="U24" s="55">
        <v>0</v>
      </c>
      <c r="V24" s="49">
        <v>0</v>
      </c>
      <c r="W24" s="50">
        <v>0</v>
      </c>
      <c r="X24" s="55">
        <v>0</v>
      </c>
      <c r="Y24" s="49">
        <v>0</v>
      </c>
      <c r="Z24" s="50">
        <v>0</v>
      </c>
      <c r="AA24" s="55">
        <v>0</v>
      </c>
      <c r="AB24" s="49">
        <v>0</v>
      </c>
      <c r="AC24" s="50">
        <v>0</v>
      </c>
      <c r="AD24" s="55">
        <v>0</v>
      </c>
      <c r="AE24" s="49">
        <v>0</v>
      </c>
      <c r="AF24" s="50">
        <v>0</v>
      </c>
      <c r="AG24" s="55">
        <v>0</v>
      </c>
      <c r="AH24" s="49">
        <v>0</v>
      </c>
      <c r="AI24" s="50">
        <v>0</v>
      </c>
      <c r="AJ24" s="55">
        <v>0</v>
      </c>
      <c r="AK24" s="49">
        <v>0</v>
      </c>
      <c r="AL24" s="50">
        <v>0</v>
      </c>
      <c r="AM24" s="55">
        <v>3</v>
      </c>
      <c r="AN24" s="49">
        <v>16.78</v>
      </c>
      <c r="AO24" s="50">
        <v>50.34</v>
      </c>
      <c r="AP24" s="55">
        <v>0</v>
      </c>
      <c r="AQ24" s="49">
        <v>0</v>
      </c>
      <c r="AR24" s="50">
        <v>0</v>
      </c>
    </row>
    <row r="25" spans="1:44" ht="12.75" customHeight="1">
      <c r="A25" s="35" t="s">
        <v>153</v>
      </c>
      <c r="B25" s="53" t="s">
        <v>262</v>
      </c>
      <c r="C25" s="48">
        <f t="shared" si="3"/>
        <v>12</v>
      </c>
      <c r="D25" s="49">
        <f t="shared" si="4"/>
        <v>16.78</v>
      </c>
      <c r="E25" s="54">
        <f t="shared" si="5"/>
        <v>201.36</v>
      </c>
      <c r="F25" s="55">
        <v>0</v>
      </c>
      <c r="G25" s="49">
        <v>0</v>
      </c>
      <c r="H25" s="50">
        <v>0</v>
      </c>
      <c r="I25" s="55">
        <v>0</v>
      </c>
      <c r="J25" s="49">
        <v>0</v>
      </c>
      <c r="K25" s="50">
        <v>0</v>
      </c>
      <c r="L25" s="55">
        <v>0</v>
      </c>
      <c r="M25" s="49">
        <v>0</v>
      </c>
      <c r="N25" s="50">
        <v>0</v>
      </c>
      <c r="O25" s="55">
        <v>0</v>
      </c>
      <c r="P25" s="49">
        <v>0</v>
      </c>
      <c r="Q25" s="50">
        <v>0</v>
      </c>
      <c r="R25" s="55">
        <v>0</v>
      </c>
      <c r="S25" s="49">
        <v>0</v>
      </c>
      <c r="T25" s="50">
        <v>0</v>
      </c>
      <c r="U25" s="55">
        <v>0</v>
      </c>
      <c r="V25" s="49">
        <v>0</v>
      </c>
      <c r="W25" s="50">
        <v>0</v>
      </c>
      <c r="X25" s="55">
        <v>0</v>
      </c>
      <c r="Y25" s="49">
        <v>0</v>
      </c>
      <c r="Z25" s="50">
        <v>0</v>
      </c>
      <c r="AA25" s="55">
        <v>0</v>
      </c>
      <c r="AB25" s="49">
        <v>0</v>
      </c>
      <c r="AC25" s="50">
        <v>0</v>
      </c>
      <c r="AD25" s="55">
        <v>0</v>
      </c>
      <c r="AE25" s="49">
        <v>0</v>
      </c>
      <c r="AF25" s="50">
        <v>0</v>
      </c>
      <c r="AG25" s="55">
        <v>0</v>
      </c>
      <c r="AH25" s="49">
        <v>0</v>
      </c>
      <c r="AI25" s="50">
        <v>0</v>
      </c>
      <c r="AJ25" s="55">
        <v>0</v>
      </c>
      <c r="AK25" s="49">
        <v>0</v>
      </c>
      <c r="AL25" s="50">
        <v>0</v>
      </c>
      <c r="AM25" s="55">
        <v>12</v>
      </c>
      <c r="AN25" s="49">
        <v>16.78</v>
      </c>
      <c r="AO25" s="50">
        <v>201.36</v>
      </c>
      <c r="AP25" s="55">
        <v>0</v>
      </c>
      <c r="AQ25" s="49">
        <v>0</v>
      </c>
      <c r="AR25" s="50">
        <v>0</v>
      </c>
    </row>
    <row r="26" spans="1:44" ht="12.75" customHeight="1">
      <c r="A26" s="35" t="s">
        <v>160</v>
      </c>
      <c r="B26" s="53" t="s">
        <v>263</v>
      </c>
      <c r="C26" s="48">
        <f t="shared" si="3"/>
        <v>10986</v>
      </c>
      <c r="D26" s="49">
        <f t="shared" si="4"/>
        <v>14.774853449845258</v>
      </c>
      <c r="E26" s="54">
        <f t="shared" si="5"/>
        <v>162316.54</v>
      </c>
      <c r="F26" s="55">
        <v>0</v>
      </c>
      <c r="G26" s="49">
        <v>0</v>
      </c>
      <c r="H26" s="50">
        <v>0</v>
      </c>
      <c r="I26" s="55">
        <v>0</v>
      </c>
      <c r="J26" s="49">
        <v>0</v>
      </c>
      <c r="K26" s="50">
        <v>0</v>
      </c>
      <c r="L26" s="55">
        <v>0</v>
      </c>
      <c r="M26" s="49">
        <v>0</v>
      </c>
      <c r="N26" s="50">
        <v>0</v>
      </c>
      <c r="O26" s="55">
        <v>0</v>
      </c>
      <c r="P26" s="49">
        <v>0</v>
      </c>
      <c r="Q26" s="50">
        <v>0</v>
      </c>
      <c r="R26" s="55">
        <v>0</v>
      </c>
      <c r="S26" s="49">
        <v>0</v>
      </c>
      <c r="T26" s="50">
        <v>0</v>
      </c>
      <c r="U26" s="55">
        <v>0</v>
      </c>
      <c r="V26" s="49">
        <v>0</v>
      </c>
      <c r="W26" s="50">
        <v>0</v>
      </c>
      <c r="X26" s="55">
        <v>0</v>
      </c>
      <c r="Y26" s="49">
        <v>0</v>
      </c>
      <c r="Z26" s="50">
        <v>0</v>
      </c>
      <c r="AA26" s="55">
        <v>0</v>
      </c>
      <c r="AB26" s="49">
        <v>0</v>
      </c>
      <c r="AC26" s="50">
        <v>0</v>
      </c>
      <c r="AD26" s="55">
        <v>0</v>
      </c>
      <c r="AE26" s="49">
        <v>0</v>
      </c>
      <c r="AF26" s="50">
        <v>0</v>
      </c>
      <c r="AG26" s="55">
        <v>0</v>
      </c>
      <c r="AH26" s="49">
        <v>0</v>
      </c>
      <c r="AI26" s="50">
        <v>0</v>
      </c>
      <c r="AJ26" s="55">
        <v>0</v>
      </c>
      <c r="AK26" s="49">
        <v>0</v>
      </c>
      <c r="AL26" s="50">
        <v>0</v>
      </c>
      <c r="AM26" s="55">
        <v>0</v>
      </c>
      <c r="AN26" s="49">
        <v>0</v>
      </c>
      <c r="AO26" s="50">
        <v>0</v>
      </c>
      <c r="AP26" s="55">
        <v>10986</v>
      </c>
      <c r="AQ26" s="49">
        <v>14.774853449845299</v>
      </c>
      <c r="AR26" s="50">
        <v>162316.54</v>
      </c>
    </row>
    <row r="27" spans="1:44" ht="12.75" customHeight="1">
      <c r="A27" s="35" t="s">
        <v>161</v>
      </c>
      <c r="B27" s="53" t="s">
        <v>264</v>
      </c>
      <c r="C27" s="48">
        <f t="shared" si="3"/>
        <v>1012</v>
      </c>
      <c r="D27" s="49">
        <f t="shared" si="4"/>
        <v>16.78</v>
      </c>
      <c r="E27" s="54">
        <f t="shared" si="5"/>
        <v>16981.36</v>
      </c>
      <c r="F27" s="55">
        <v>0</v>
      </c>
      <c r="G27" s="49">
        <v>0</v>
      </c>
      <c r="H27" s="50">
        <v>0</v>
      </c>
      <c r="I27" s="55">
        <v>0</v>
      </c>
      <c r="J27" s="49">
        <v>0</v>
      </c>
      <c r="K27" s="50">
        <v>0</v>
      </c>
      <c r="L27" s="55">
        <v>0</v>
      </c>
      <c r="M27" s="49">
        <v>0</v>
      </c>
      <c r="N27" s="50">
        <v>0</v>
      </c>
      <c r="O27" s="55">
        <v>0</v>
      </c>
      <c r="P27" s="49">
        <v>0</v>
      </c>
      <c r="Q27" s="50">
        <v>0</v>
      </c>
      <c r="R27" s="55">
        <v>0</v>
      </c>
      <c r="S27" s="49">
        <v>0</v>
      </c>
      <c r="T27" s="50">
        <v>0</v>
      </c>
      <c r="U27" s="55">
        <v>0</v>
      </c>
      <c r="V27" s="49">
        <v>0</v>
      </c>
      <c r="W27" s="50">
        <v>0</v>
      </c>
      <c r="X27" s="55">
        <v>0</v>
      </c>
      <c r="Y27" s="49">
        <v>0</v>
      </c>
      <c r="Z27" s="50">
        <v>0</v>
      </c>
      <c r="AA27" s="55">
        <v>0</v>
      </c>
      <c r="AB27" s="49">
        <v>0</v>
      </c>
      <c r="AC27" s="50">
        <v>0</v>
      </c>
      <c r="AD27" s="55">
        <v>0</v>
      </c>
      <c r="AE27" s="49">
        <v>0</v>
      </c>
      <c r="AF27" s="50">
        <v>0</v>
      </c>
      <c r="AG27" s="55">
        <v>0</v>
      </c>
      <c r="AH27" s="49">
        <v>0</v>
      </c>
      <c r="AI27" s="50">
        <v>0</v>
      </c>
      <c r="AJ27" s="55">
        <v>0</v>
      </c>
      <c r="AK27" s="49">
        <v>0</v>
      </c>
      <c r="AL27" s="50">
        <v>0</v>
      </c>
      <c r="AM27" s="55">
        <v>0</v>
      </c>
      <c r="AN27" s="49">
        <v>0</v>
      </c>
      <c r="AO27" s="50">
        <v>0</v>
      </c>
      <c r="AP27" s="55">
        <v>1012</v>
      </c>
      <c r="AQ27" s="49">
        <v>16.78</v>
      </c>
      <c r="AR27" s="50">
        <v>16981.36</v>
      </c>
    </row>
    <row r="28" spans="1:44" ht="12.75" customHeight="1">
      <c r="A28" s="35" t="s">
        <v>162</v>
      </c>
      <c r="B28" s="53" t="s">
        <v>265</v>
      </c>
      <c r="C28" s="48">
        <f t="shared" si="3"/>
        <v>12</v>
      </c>
      <c r="D28" s="49">
        <f t="shared" si="4"/>
        <v>16.78</v>
      </c>
      <c r="E28" s="54">
        <f t="shared" si="5"/>
        <v>201.36</v>
      </c>
      <c r="F28" s="55">
        <v>0</v>
      </c>
      <c r="G28" s="49">
        <v>0</v>
      </c>
      <c r="H28" s="50">
        <v>0</v>
      </c>
      <c r="I28" s="55">
        <v>0</v>
      </c>
      <c r="J28" s="49">
        <v>0</v>
      </c>
      <c r="K28" s="50">
        <v>0</v>
      </c>
      <c r="L28" s="55">
        <v>0</v>
      </c>
      <c r="M28" s="49">
        <v>0</v>
      </c>
      <c r="N28" s="50">
        <v>0</v>
      </c>
      <c r="O28" s="55">
        <v>0</v>
      </c>
      <c r="P28" s="49">
        <v>0</v>
      </c>
      <c r="Q28" s="50">
        <v>0</v>
      </c>
      <c r="R28" s="55">
        <v>0</v>
      </c>
      <c r="S28" s="49">
        <v>0</v>
      </c>
      <c r="T28" s="50">
        <v>0</v>
      </c>
      <c r="U28" s="55">
        <v>0</v>
      </c>
      <c r="V28" s="49">
        <v>0</v>
      </c>
      <c r="W28" s="50">
        <v>0</v>
      </c>
      <c r="X28" s="55">
        <v>0</v>
      </c>
      <c r="Y28" s="49">
        <v>0</v>
      </c>
      <c r="Z28" s="50">
        <v>0</v>
      </c>
      <c r="AA28" s="55">
        <v>0</v>
      </c>
      <c r="AB28" s="49">
        <v>0</v>
      </c>
      <c r="AC28" s="50">
        <v>0</v>
      </c>
      <c r="AD28" s="55">
        <v>0</v>
      </c>
      <c r="AE28" s="49">
        <v>0</v>
      </c>
      <c r="AF28" s="50">
        <v>0</v>
      </c>
      <c r="AG28" s="55">
        <v>0</v>
      </c>
      <c r="AH28" s="49">
        <v>0</v>
      </c>
      <c r="AI28" s="50">
        <v>0</v>
      </c>
      <c r="AJ28" s="55">
        <v>0</v>
      </c>
      <c r="AK28" s="49">
        <v>0</v>
      </c>
      <c r="AL28" s="50">
        <v>0</v>
      </c>
      <c r="AM28" s="55">
        <v>0</v>
      </c>
      <c r="AN28" s="49">
        <v>0</v>
      </c>
      <c r="AO28" s="50">
        <v>0</v>
      </c>
      <c r="AP28" s="55">
        <v>12</v>
      </c>
      <c r="AQ28" s="49">
        <v>16.78</v>
      </c>
      <c r="AR28" s="50">
        <v>201.36</v>
      </c>
    </row>
    <row r="29" spans="1:44" ht="12.75" customHeight="1">
      <c r="A29" s="35" t="s">
        <v>163</v>
      </c>
      <c r="B29" s="53" t="s">
        <v>266</v>
      </c>
      <c r="C29" s="48">
        <f t="shared" si="3"/>
        <v>81</v>
      </c>
      <c r="D29" s="49">
        <f t="shared" si="4"/>
        <v>16.78</v>
      </c>
      <c r="E29" s="54">
        <f t="shared" si="5"/>
        <v>1359.18</v>
      </c>
      <c r="F29" s="55">
        <v>0</v>
      </c>
      <c r="G29" s="49">
        <v>0</v>
      </c>
      <c r="H29" s="50">
        <v>0</v>
      </c>
      <c r="I29" s="55">
        <v>0</v>
      </c>
      <c r="J29" s="49">
        <v>0</v>
      </c>
      <c r="K29" s="50">
        <v>0</v>
      </c>
      <c r="L29" s="55">
        <v>0</v>
      </c>
      <c r="M29" s="49">
        <v>0</v>
      </c>
      <c r="N29" s="50">
        <v>0</v>
      </c>
      <c r="O29" s="55">
        <v>0</v>
      </c>
      <c r="P29" s="49">
        <v>0</v>
      </c>
      <c r="Q29" s="50">
        <v>0</v>
      </c>
      <c r="R29" s="55">
        <v>0</v>
      </c>
      <c r="S29" s="49">
        <v>0</v>
      </c>
      <c r="T29" s="50">
        <v>0</v>
      </c>
      <c r="U29" s="55">
        <v>0</v>
      </c>
      <c r="V29" s="49">
        <v>0</v>
      </c>
      <c r="W29" s="50">
        <v>0</v>
      </c>
      <c r="X29" s="55">
        <v>0</v>
      </c>
      <c r="Y29" s="49">
        <v>0</v>
      </c>
      <c r="Z29" s="50">
        <v>0</v>
      </c>
      <c r="AA29" s="55">
        <v>0</v>
      </c>
      <c r="AB29" s="49">
        <v>0</v>
      </c>
      <c r="AC29" s="50">
        <v>0</v>
      </c>
      <c r="AD29" s="55">
        <v>0</v>
      </c>
      <c r="AE29" s="49">
        <v>0</v>
      </c>
      <c r="AF29" s="50">
        <v>0</v>
      </c>
      <c r="AG29" s="55">
        <v>0</v>
      </c>
      <c r="AH29" s="49">
        <v>0</v>
      </c>
      <c r="AI29" s="50">
        <v>0</v>
      </c>
      <c r="AJ29" s="55">
        <v>0</v>
      </c>
      <c r="AK29" s="49">
        <v>0</v>
      </c>
      <c r="AL29" s="50">
        <v>0</v>
      </c>
      <c r="AM29" s="55">
        <v>0</v>
      </c>
      <c r="AN29" s="49">
        <v>0</v>
      </c>
      <c r="AO29" s="50">
        <v>0</v>
      </c>
      <c r="AP29" s="55">
        <v>81</v>
      </c>
      <c r="AQ29" s="49">
        <v>16.78</v>
      </c>
      <c r="AR29" s="50">
        <v>1359.18</v>
      </c>
    </row>
    <row r="30" spans="1:44" ht="12.75" customHeight="1">
      <c r="A30" s="35" t="s">
        <v>134</v>
      </c>
      <c r="B30" s="53" t="s">
        <v>267</v>
      </c>
      <c r="C30" s="48">
        <f>F30+I30+L30+O30+R30+U30+X30+AA30+AD30+AG30+AJ30+AM30+AP30</f>
        <v>10609</v>
      </c>
      <c r="D30" s="49">
        <f>E30/C30</f>
        <v>34.44281836176831</v>
      </c>
      <c r="E30" s="54">
        <f>H30+K30+N30+Q30+T30+W30+Z30+AC30+AF30+AI30+AL30+AO30+AR30</f>
        <v>365403.86</v>
      </c>
      <c r="F30" s="55">
        <v>0</v>
      </c>
      <c r="G30" s="49">
        <v>0</v>
      </c>
      <c r="H30" s="50">
        <v>0</v>
      </c>
      <c r="I30" s="55">
        <v>0</v>
      </c>
      <c r="J30" s="49">
        <v>0</v>
      </c>
      <c r="K30" s="50">
        <v>0</v>
      </c>
      <c r="L30" s="55">
        <v>0</v>
      </c>
      <c r="M30" s="49">
        <v>0</v>
      </c>
      <c r="N30" s="50">
        <v>0</v>
      </c>
      <c r="O30" s="55">
        <v>0</v>
      </c>
      <c r="P30" s="49">
        <v>0</v>
      </c>
      <c r="Q30" s="50">
        <v>0</v>
      </c>
      <c r="R30" s="55">
        <v>0</v>
      </c>
      <c r="S30" s="49">
        <v>0</v>
      </c>
      <c r="T30" s="50">
        <v>0</v>
      </c>
      <c r="U30" s="55">
        <v>0</v>
      </c>
      <c r="V30" s="49">
        <v>0</v>
      </c>
      <c r="W30" s="50">
        <v>0</v>
      </c>
      <c r="X30" s="55">
        <v>0</v>
      </c>
      <c r="Y30" s="49">
        <v>0</v>
      </c>
      <c r="Z30" s="50">
        <v>0</v>
      </c>
      <c r="AA30" s="55">
        <v>0</v>
      </c>
      <c r="AB30" s="49">
        <v>0</v>
      </c>
      <c r="AC30" s="50">
        <v>0</v>
      </c>
      <c r="AD30" s="55">
        <v>0</v>
      </c>
      <c r="AE30" s="49">
        <v>0</v>
      </c>
      <c r="AF30" s="50">
        <v>0</v>
      </c>
      <c r="AG30" s="55">
        <v>10609</v>
      </c>
      <c r="AH30" s="49">
        <v>34.442818361768296</v>
      </c>
      <c r="AI30" s="50">
        <v>365403.86</v>
      </c>
      <c r="AJ30" s="55">
        <v>0</v>
      </c>
      <c r="AK30" s="49">
        <v>0</v>
      </c>
      <c r="AL30" s="50">
        <v>0</v>
      </c>
      <c r="AM30" s="55">
        <v>0</v>
      </c>
      <c r="AN30" s="49">
        <v>0</v>
      </c>
      <c r="AO30" s="50">
        <v>0</v>
      </c>
      <c r="AP30" s="55">
        <v>0</v>
      </c>
      <c r="AQ30" s="49">
        <v>0</v>
      </c>
      <c r="AR30" s="50">
        <v>0</v>
      </c>
    </row>
    <row r="31" spans="1:44" ht="12.75" customHeight="1">
      <c r="A31" s="35" t="s">
        <v>135</v>
      </c>
      <c r="B31" s="53" t="s">
        <v>268</v>
      </c>
      <c r="C31" s="48">
        <f>F31+I31+L31+O31+R31+U31+X31+AA31+AD31+AG31+AJ31+AM31+AP31</f>
        <v>33</v>
      </c>
      <c r="D31" s="49">
        <f>E31/C31</f>
        <v>27.75</v>
      </c>
      <c r="E31" s="54">
        <f>H31+K31+N31+Q31+T31+W31+Z31+AC31+AF31+AI31+AL31+AO31+AR31</f>
        <v>915.75</v>
      </c>
      <c r="F31" s="55">
        <v>0</v>
      </c>
      <c r="G31" s="49">
        <v>0</v>
      </c>
      <c r="H31" s="50">
        <v>0</v>
      </c>
      <c r="I31" s="55">
        <v>0</v>
      </c>
      <c r="J31" s="49">
        <v>0</v>
      </c>
      <c r="K31" s="50">
        <v>0</v>
      </c>
      <c r="L31" s="55">
        <v>0</v>
      </c>
      <c r="M31" s="49">
        <v>0</v>
      </c>
      <c r="N31" s="50">
        <v>0</v>
      </c>
      <c r="O31" s="55">
        <v>0</v>
      </c>
      <c r="P31" s="49">
        <v>0</v>
      </c>
      <c r="Q31" s="50">
        <v>0</v>
      </c>
      <c r="R31" s="55">
        <v>0</v>
      </c>
      <c r="S31" s="49">
        <v>0</v>
      </c>
      <c r="T31" s="50">
        <v>0</v>
      </c>
      <c r="U31" s="55">
        <v>0</v>
      </c>
      <c r="V31" s="49">
        <v>0</v>
      </c>
      <c r="W31" s="50">
        <v>0</v>
      </c>
      <c r="X31" s="55">
        <v>0</v>
      </c>
      <c r="Y31" s="49">
        <v>0</v>
      </c>
      <c r="Z31" s="50">
        <v>0</v>
      </c>
      <c r="AA31" s="55">
        <v>0</v>
      </c>
      <c r="AB31" s="49">
        <v>0</v>
      </c>
      <c r="AC31" s="50">
        <v>0</v>
      </c>
      <c r="AD31" s="55">
        <v>0</v>
      </c>
      <c r="AE31" s="49">
        <v>0</v>
      </c>
      <c r="AF31" s="50">
        <v>0</v>
      </c>
      <c r="AG31" s="55">
        <v>33</v>
      </c>
      <c r="AH31" s="49">
        <v>27.75</v>
      </c>
      <c r="AI31" s="50">
        <v>915.75</v>
      </c>
      <c r="AJ31" s="55">
        <v>0</v>
      </c>
      <c r="AK31" s="49">
        <v>0</v>
      </c>
      <c r="AL31" s="50">
        <v>0</v>
      </c>
      <c r="AM31" s="55">
        <v>0</v>
      </c>
      <c r="AN31" s="49">
        <v>0</v>
      </c>
      <c r="AO31" s="50">
        <v>0</v>
      </c>
      <c r="AP31" s="55">
        <v>0</v>
      </c>
      <c r="AQ31" s="49">
        <v>0</v>
      </c>
      <c r="AR31" s="50">
        <v>0</v>
      </c>
    </row>
    <row r="32" spans="1:44" ht="12.75" customHeight="1">
      <c r="A32" s="35" t="s">
        <v>136</v>
      </c>
      <c r="B32" s="53" t="s">
        <v>269</v>
      </c>
      <c r="C32" s="48">
        <f>F32+I32+L32+O32+R32+U32+X32+AA32+AD32+AG32+AJ32+AM32+AP32</f>
        <v>534</v>
      </c>
      <c r="D32" s="49">
        <f>E32/C32</f>
        <v>27.538670411985017</v>
      </c>
      <c r="E32" s="54">
        <f>H32+K32+N32+Q32+T32+W32+Z32+AC32+AF32+AI32+AL32+AO32+AR32</f>
        <v>14705.65</v>
      </c>
      <c r="F32" s="55">
        <v>0</v>
      </c>
      <c r="G32" s="49">
        <v>0</v>
      </c>
      <c r="H32" s="50">
        <v>0</v>
      </c>
      <c r="I32" s="55">
        <v>0</v>
      </c>
      <c r="J32" s="49">
        <v>0</v>
      </c>
      <c r="K32" s="50">
        <v>0</v>
      </c>
      <c r="L32" s="55">
        <v>0</v>
      </c>
      <c r="M32" s="49">
        <v>0</v>
      </c>
      <c r="N32" s="50">
        <v>0</v>
      </c>
      <c r="O32" s="55">
        <v>0</v>
      </c>
      <c r="P32" s="49">
        <v>0</v>
      </c>
      <c r="Q32" s="50">
        <v>0</v>
      </c>
      <c r="R32" s="55">
        <v>0</v>
      </c>
      <c r="S32" s="49">
        <v>0</v>
      </c>
      <c r="T32" s="50">
        <v>0</v>
      </c>
      <c r="U32" s="55">
        <v>0</v>
      </c>
      <c r="V32" s="49">
        <v>0</v>
      </c>
      <c r="W32" s="50">
        <v>0</v>
      </c>
      <c r="X32" s="55">
        <v>0</v>
      </c>
      <c r="Y32" s="49">
        <v>0</v>
      </c>
      <c r="Z32" s="50">
        <v>0</v>
      </c>
      <c r="AA32" s="55">
        <v>0</v>
      </c>
      <c r="AB32" s="49">
        <v>0</v>
      </c>
      <c r="AC32" s="50">
        <v>0</v>
      </c>
      <c r="AD32" s="55">
        <v>0</v>
      </c>
      <c r="AE32" s="49">
        <v>0</v>
      </c>
      <c r="AF32" s="50">
        <v>0</v>
      </c>
      <c r="AG32" s="55">
        <v>534</v>
      </c>
      <c r="AH32" s="49">
        <v>27.538670411985</v>
      </c>
      <c r="AI32" s="50">
        <v>14705.65</v>
      </c>
      <c r="AJ32" s="55">
        <v>0</v>
      </c>
      <c r="AK32" s="49">
        <v>0</v>
      </c>
      <c r="AL32" s="50">
        <v>0</v>
      </c>
      <c r="AM32" s="55">
        <v>0</v>
      </c>
      <c r="AN32" s="49">
        <v>0</v>
      </c>
      <c r="AO32" s="50">
        <v>0</v>
      </c>
      <c r="AP32" s="55">
        <v>0</v>
      </c>
      <c r="AQ32" s="49">
        <v>0</v>
      </c>
      <c r="AR32" s="50">
        <v>0</v>
      </c>
    </row>
    <row r="33" spans="1:44" ht="12.75" customHeight="1">
      <c r="A33" s="56" t="s">
        <v>143</v>
      </c>
      <c r="B33" s="57" t="s">
        <v>270</v>
      </c>
      <c r="C33" s="58">
        <f>F33+I33+L33+O33+R33+U33+X33+AA33+AD33+AG33+AJ33+AM33+AP33</f>
        <v>2054</v>
      </c>
      <c r="D33" s="59">
        <f>E33/C33</f>
        <v>25.144294060370008</v>
      </c>
      <c r="E33" s="60">
        <f>H33+K33+N33+Q33+T33+W33+Z33+AC33+AF33+AI33+AL33+AO33+AR33</f>
        <v>51646.38</v>
      </c>
      <c r="F33" s="61">
        <v>0</v>
      </c>
      <c r="G33" s="59">
        <v>0</v>
      </c>
      <c r="H33" s="62">
        <v>0</v>
      </c>
      <c r="I33" s="61">
        <v>0</v>
      </c>
      <c r="J33" s="59">
        <v>0</v>
      </c>
      <c r="K33" s="62">
        <v>0</v>
      </c>
      <c r="L33" s="61">
        <v>0</v>
      </c>
      <c r="M33" s="59">
        <v>0</v>
      </c>
      <c r="N33" s="62">
        <v>0</v>
      </c>
      <c r="O33" s="61">
        <v>0</v>
      </c>
      <c r="P33" s="59">
        <v>0</v>
      </c>
      <c r="Q33" s="62">
        <v>0</v>
      </c>
      <c r="R33" s="61">
        <v>0</v>
      </c>
      <c r="S33" s="59">
        <v>0</v>
      </c>
      <c r="T33" s="62">
        <v>0</v>
      </c>
      <c r="U33" s="61">
        <v>0</v>
      </c>
      <c r="V33" s="59">
        <v>0</v>
      </c>
      <c r="W33" s="62">
        <v>0</v>
      </c>
      <c r="X33" s="61">
        <v>0</v>
      </c>
      <c r="Y33" s="59">
        <v>0</v>
      </c>
      <c r="Z33" s="62">
        <v>0</v>
      </c>
      <c r="AA33" s="61">
        <v>0</v>
      </c>
      <c r="AB33" s="59">
        <v>0</v>
      </c>
      <c r="AC33" s="62">
        <v>0</v>
      </c>
      <c r="AD33" s="61">
        <v>0</v>
      </c>
      <c r="AE33" s="59">
        <v>0</v>
      </c>
      <c r="AF33" s="62">
        <v>0</v>
      </c>
      <c r="AG33" s="61">
        <v>0</v>
      </c>
      <c r="AH33" s="59">
        <v>0</v>
      </c>
      <c r="AI33" s="62">
        <v>0</v>
      </c>
      <c r="AJ33" s="61">
        <v>2054</v>
      </c>
      <c r="AK33" s="59">
        <v>25.144294060369997</v>
      </c>
      <c r="AL33" s="62">
        <v>51646.38</v>
      </c>
      <c r="AM33" s="61">
        <v>0</v>
      </c>
      <c r="AN33" s="59">
        <v>0</v>
      </c>
      <c r="AO33" s="62">
        <v>0</v>
      </c>
      <c r="AP33" s="61">
        <v>0</v>
      </c>
      <c r="AQ33" s="59">
        <v>0</v>
      </c>
      <c r="AR33" s="62">
        <v>0</v>
      </c>
    </row>
  </sheetData>
  <mergeCells count="15">
    <mergeCell ref="X3:Z3"/>
    <mergeCell ref="AM3:AO3"/>
    <mergeCell ref="AP3:AR3"/>
    <mergeCell ref="AA3:AC3"/>
    <mergeCell ref="AD3:AF3"/>
    <mergeCell ref="AG3:AI3"/>
    <mergeCell ref="AJ3:AL3"/>
    <mergeCell ref="L3:N3"/>
    <mergeCell ref="O3:Q3"/>
    <mergeCell ref="R3:T3"/>
    <mergeCell ref="U3:W3"/>
    <mergeCell ref="C3:E3"/>
    <mergeCell ref="F3:H3"/>
    <mergeCell ref="I3:K3"/>
    <mergeCell ref="B1:E1"/>
  </mergeCells>
  <hyperlinks>
    <hyperlink ref="A1" location="Index" display="Back to Index"/>
  </hyperlinks>
  <printOptions/>
  <pageMargins left="0.75" right="0.75" top="1" bottom="1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18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0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3" ht="12.75" customHeight="1">
      <c r="A6" s="103" t="s">
        <v>221</v>
      </c>
      <c r="B6" s="103"/>
      <c r="C6" s="103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1</v>
      </c>
      <c r="B9" s="28" t="s">
        <v>2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 t="s">
        <v>7</v>
      </c>
      <c r="B10" s="30" t="s">
        <v>235</v>
      </c>
      <c r="C10" s="31">
        <v>100</v>
      </c>
      <c r="D10" s="32">
        <v>104.29</v>
      </c>
      <c r="E10" s="32">
        <v>104.29</v>
      </c>
      <c r="F10" s="32">
        <v>104.29</v>
      </c>
      <c r="G10" s="33">
        <v>1</v>
      </c>
    </row>
    <row r="11" spans="1:7" ht="12.75" customHeight="1">
      <c r="A11" s="30" t="s">
        <v>8</v>
      </c>
      <c r="B11" s="30" t="s">
        <v>236</v>
      </c>
      <c r="C11" s="31">
        <v>120</v>
      </c>
      <c r="D11" s="32">
        <v>330.03</v>
      </c>
      <c r="E11" s="32">
        <v>330.03</v>
      </c>
      <c r="F11" s="32">
        <v>330.03</v>
      </c>
      <c r="G11" s="33">
        <v>1</v>
      </c>
    </row>
    <row r="12" spans="1:7" ht="12.75" customHeight="1">
      <c r="A12" s="30" t="s">
        <v>9</v>
      </c>
      <c r="B12" s="30" t="s">
        <v>237</v>
      </c>
      <c r="C12" s="31">
        <v>2</v>
      </c>
      <c r="D12" s="32">
        <v>285.87</v>
      </c>
      <c r="E12" s="32">
        <v>285.87</v>
      </c>
      <c r="F12" s="32">
        <v>285.87</v>
      </c>
      <c r="G12" s="33">
        <v>1</v>
      </c>
    </row>
    <row r="13" spans="1:7" ht="12.75" customHeight="1">
      <c r="A13" s="30" t="s">
        <v>10</v>
      </c>
      <c r="B13" s="30" t="s">
        <v>238</v>
      </c>
      <c r="C13" s="31">
        <v>184</v>
      </c>
      <c r="D13" s="32">
        <v>39.38</v>
      </c>
      <c r="E13" s="32">
        <v>39.38</v>
      </c>
      <c r="F13" s="32">
        <v>39.38</v>
      </c>
      <c r="G13" s="33">
        <v>1</v>
      </c>
    </row>
    <row r="14" spans="1:7" ht="12.75" customHeight="1">
      <c r="A14" s="30" t="s">
        <v>11</v>
      </c>
      <c r="B14" s="30" t="s">
        <v>239</v>
      </c>
      <c r="C14" s="31">
        <v>7</v>
      </c>
      <c r="D14" s="32">
        <v>427.78</v>
      </c>
      <c r="E14" s="32">
        <v>427.78</v>
      </c>
      <c r="F14" s="32">
        <v>427.78</v>
      </c>
      <c r="G14" s="33">
        <v>1</v>
      </c>
    </row>
    <row r="15" spans="1:7" ht="12.75" customHeight="1">
      <c r="A15" s="30" t="s">
        <v>12</v>
      </c>
      <c r="B15" s="30" t="s">
        <v>240</v>
      </c>
      <c r="C15" s="31">
        <v>195</v>
      </c>
      <c r="D15" s="32">
        <v>66.01</v>
      </c>
      <c r="E15" s="32">
        <v>66.01</v>
      </c>
      <c r="F15" s="32">
        <v>66.01</v>
      </c>
      <c r="G15" s="33">
        <v>1</v>
      </c>
    </row>
    <row r="16" spans="1:7" ht="12.75" customHeight="1">
      <c r="A16" s="30" t="s">
        <v>13</v>
      </c>
      <c r="B16" s="30" t="s">
        <v>241</v>
      </c>
      <c r="C16" s="31">
        <v>9</v>
      </c>
      <c r="D16" s="32">
        <v>524.27</v>
      </c>
      <c r="E16" s="32">
        <v>524.27</v>
      </c>
      <c r="F16" s="32">
        <v>524.27</v>
      </c>
      <c r="G16" s="33">
        <v>1</v>
      </c>
    </row>
    <row r="17" spans="1:7" ht="12.75" customHeight="1">
      <c r="A17" s="30" t="s">
        <v>14</v>
      </c>
      <c r="B17" s="30" t="s">
        <v>243</v>
      </c>
      <c r="C17" s="31">
        <v>5</v>
      </c>
      <c r="D17" s="32">
        <v>304.32</v>
      </c>
      <c r="E17" s="32">
        <v>304.32</v>
      </c>
      <c r="F17" s="32">
        <v>304.32</v>
      </c>
      <c r="G17" s="33">
        <v>1</v>
      </c>
    </row>
    <row r="18" spans="1:7" ht="12.75" customHeight="1">
      <c r="A18" s="30" t="s">
        <v>15</v>
      </c>
      <c r="B18" s="30" t="s">
        <v>244</v>
      </c>
      <c r="C18" s="31">
        <v>180</v>
      </c>
      <c r="D18" s="32">
        <v>43.9</v>
      </c>
      <c r="E18" s="32">
        <v>43.9</v>
      </c>
      <c r="F18" s="32">
        <v>43.9</v>
      </c>
      <c r="G18" s="33">
        <v>1</v>
      </c>
    </row>
  </sheetData>
  <mergeCells count="4">
    <mergeCell ref="A4:C4"/>
    <mergeCell ref="A5:C5"/>
    <mergeCell ref="A6:C6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2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22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215</v>
      </c>
      <c r="B9" s="28" t="s">
        <v>216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>
        <v>410</v>
      </c>
      <c r="B10" s="30" t="s">
        <v>275</v>
      </c>
      <c r="C10" s="31">
        <v>5014</v>
      </c>
      <c r="D10" s="32">
        <v>133.22</v>
      </c>
      <c r="E10" s="32">
        <v>133.22</v>
      </c>
      <c r="F10" s="32">
        <v>133.22</v>
      </c>
      <c r="G10" s="33">
        <v>1</v>
      </c>
    </row>
    <row r="11" spans="1:7" ht="12.75" customHeight="1">
      <c r="A11" s="30">
        <v>502</v>
      </c>
      <c r="B11" s="30" t="s">
        <v>277</v>
      </c>
      <c r="C11" s="31">
        <v>53</v>
      </c>
      <c r="D11" s="32">
        <v>65.15</v>
      </c>
      <c r="E11" s="32">
        <v>65.15</v>
      </c>
      <c r="F11" s="32">
        <v>65.15</v>
      </c>
      <c r="G11" s="33">
        <v>1</v>
      </c>
    </row>
    <row r="12" spans="1:7" ht="12.75" customHeight="1">
      <c r="A12" s="30" t="s">
        <v>170</v>
      </c>
      <c r="B12" s="30" t="s">
        <v>278</v>
      </c>
      <c r="C12" s="31">
        <v>8045</v>
      </c>
      <c r="D12" s="32">
        <v>90.6541367308888</v>
      </c>
      <c r="E12" s="32">
        <v>91.91</v>
      </c>
      <c r="F12" s="32">
        <v>91.91</v>
      </c>
      <c r="G12" s="33">
        <v>2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13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28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215</v>
      </c>
      <c r="B9" s="28" t="s">
        <v>216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>
        <v>410</v>
      </c>
      <c r="B10" s="30" t="s">
        <v>275</v>
      </c>
      <c r="C10" s="31">
        <v>2056</v>
      </c>
      <c r="D10" s="32">
        <v>237.01</v>
      </c>
      <c r="E10" s="32">
        <v>237.01</v>
      </c>
      <c r="F10" s="32">
        <v>237.01</v>
      </c>
      <c r="G10" s="33">
        <v>1</v>
      </c>
    </row>
    <row r="11" spans="1:7" ht="12.75" customHeight="1">
      <c r="A11" s="30">
        <v>430</v>
      </c>
      <c r="B11" s="30" t="s">
        <v>276</v>
      </c>
      <c r="C11" s="31">
        <v>51</v>
      </c>
      <c r="D11" s="32">
        <v>189.45</v>
      </c>
      <c r="E11" s="32">
        <v>189.45</v>
      </c>
      <c r="F11" s="32">
        <v>189.45</v>
      </c>
      <c r="G11" s="33">
        <v>1</v>
      </c>
    </row>
    <row r="12" spans="1:7" ht="12.75" customHeight="1">
      <c r="A12" s="30">
        <v>502</v>
      </c>
      <c r="B12" s="30" t="s">
        <v>277</v>
      </c>
      <c r="C12" s="31">
        <v>36</v>
      </c>
      <c r="D12" s="32">
        <v>68.58</v>
      </c>
      <c r="E12" s="32">
        <v>68.58</v>
      </c>
      <c r="F12" s="32">
        <v>68.58</v>
      </c>
      <c r="G12" s="33">
        <v>1</v>
      </c>
    </row>
    <row r="13" spans="1:7" ht="12.75" customHeight="1">
      <c r="A13" s="30" t="s">
        <v>170</v>
      </c>
      <c r="B13" s="30" t="s">
        <v>278</v>
      </c>
      <c r="C13" s="31">
        <v>6248</v>
      </c>
      <c r="D13" s="32">
        <v>145.77896126760598</v>
      </c>
      <c r="E13" s="32">
        <v>149.5</v>
      </c>
      <c r="F13" s="32">
        <v>149.5</v>
      </c>
      <c r="G13" s="33">
        <v>2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4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34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215</v>
      </c>
      <c r="B9" s="28" t="s">
        <v>216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>
        <v>191</v>
      </c>
      <c r="B10" s="30" t="s">
        <v>271</v>
      </c>
      <c r="C10" s="31">
        <v>560</v>
      </c>
      <c r="D10" s="32">
        <v>52.23</v>
      </c>
      <c r="E10" s="32">
        <v>52.23</v>
      </c>
      <c r="F10" s="32">
        <v>52.23</v>
      </c>
      <c r="G10" s="33">
        <v>1</v>
      </c>
    </row>
    <row r="11" spans="1:7" ht="12.75" customHeight="1">
      <c r="A11" s="30">
        <v>300</v>
      </c>
      <c r="B11" s="30" t="s">
        <v>272</v>
      </c>
      <c r="C11" s="31">
        <v>62</v>
      </c>
      <c r="D11" s="32">
        <v>14.66</v>
      </c>
      <c r="E11" s="32">
        <v>14.66</v>
      </c>
      <c r="F11" s="32">
        <v>14.66</v>
      </c>
      <c r="G11" s="33">
        <v>1</v>
      </c>
    </row>
    <row r="12" spans="1:7" ht="12.75" customHeight="1">
      <c r="A12" s="30">
        <v>307</v>
      </c>
      <c r="B12" s="30" t="s">
        <v>273</v>
      </c>
      <c r="C12" s="31">
        <v>788</v>
      </c>
      <c r="D12" s="32">
        <v>11.07</v>
      </c>
      <c r="E12" s="32">
        <v>11.07</v>
      </c>
      <c r="F12" s="32">
        <v>11.07</v>
      </c>
      <c r="G12" s="33">
        <v>1</v>
      </c>
    </row>
    <row r="13" spans="1:7" ht="12.75" customHeight="1">
      <c r="A13" s="30">
        <v>324</v>
      </c>
      <c r="B13" s="30" t="s">
        <v>274</v>
      </c>
      <c r="C13" s="31">
        <v>3737</v>
      </c>
      <c r="D13" s="32">
        <v>18.446087770939297</v>
      </c>
      <c r="E13" s="32">
        <v>11</v>
      </c>
      <c r="F13" s="32">
        <v>15.6</v>
      </c>
      <c r="G13" s="33">
        <v>6</v>
      </c>
    </row>
    <row r="14" spans="1:7" ht="12.75" customHeight="1">
      <c r="A14" s="30">
        <v>430</v>
      </c>
      <c r="B14" s="30" t="s">
        <v>276</v>
      </c>
      <c r="C14" s="31">
        <v>553</v>
      </c>
      <c r="D14" s="32">
        <v>116.76</v>
      </c>
      <c r="E14" s="32">
        <v>116.76</v>
      </c>
      <c r="F14" s="32">
        <v>116.76</v>
      </c>
      <c r="G14" s="33">
        <v>1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14"/>
  <sheetViews>
    <sheetView workbookViewId="0" topLeftCell="A1">
      <pane xSplit="1" ySplit="9" topLeftCell="B1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A1" sqref="A1"/>
    </sheetView>
  </sheetViews>
  <sheetFormatPr defaultColWidth="9.140625" defaultRowHeight="12.75" customHeight="1"/>
  <cols>
    <col min="1" max="1" width="15.140625" style="22" customWidth="1"/>
    <col min="2" max="2" width="111.421875" style="22" customWidth="1"/>
    <col min="3" max="7" width="13.7109375" style="22" customWidth="1"/>
    <col min="8" max="16384" width="9.140625" style="22" customWidth="1"/>
  </cols>
  <sheetData>
    <row r="1" spans="1:9" ht="25.5" customHeight="1">
      <c r="A1" s="21" t="s">
        <v>172</v>
      </c>
      <c r="B1" s="99" t="s">
        <v>40</v>
      </c>
      <c r="C1" s="99"/>
      <c r="G1" s="23"/>
      <c r="I1" s="24"/>
    </row>
    <row r="3" spans="1:3" ht="12.75" customHeight="1">
      <c r="A3" s="25" t="s">
        <v>218</v>
      </c>
      <c r="B3" s="25"/>
      <c r="C3" s="25"/>
    </row>
    <row r="4" spans="1:3" ht="12.75" customHeight="1">
      <c r="A4" s="103" t="s">
        <v>219</v>
      </c>
      <c r="B4" s="103"/>
      <c r="C4" s="103"/>
    </row>
    <row r="5" spans="1:3" ht="25.5" customHeight="1">
      <c r="A5" s="104" t="s">
        <v>220</v>
      </c>
      <c r="B5" s="104"/>
      <c r="C5" s="104"/>
    </row>
    <row r="6" spans="1:2" ht="12.75" customHeight="1">
      <c r="A6" s="26"/>
      <c r="B6" s="27"/>
    </row>
    <row r="7" spans="1:2" ht="12.75" customHeight="1">
      <c r="A7" s="26"/>
      <c r="B7" s="27"/>
    </row>
    <row r="8" spans="1:2" ht="12.75" customHeight="1">
      <c r="A8" s="26"/>
      <c r="B8" s="27"/>
    </row>
    <row r="9" spans="1:7" ht="31.5" customHeight="1">
      <c r="A9" s="28" t="s">
        <v>215</v>
      </c>
      <c r="B9" s="28" t="s">
        <v>216</v>
      </c>
      <c r="C9" s="29" t="s">
        <v>217</v>
      </c>
      <c r="D9" s="29" t="s">
        <v>3</v>
      </c>
      <c r="E9" s="29" t="s">
        <v>4</v>
      </c>
      <c r="F9" s="29" t="s">
        <v>5</v>
      </c>
      <c r="G9" s="29" t="s">
        <v>6</v>
      </c>
    </row>
    <row r="10" spans="1:7" ht="12.75" customHeight="1">
      <c r="A10" s="30">
        <v>191</v>
      </c>
      <c r="B10" s="30" t="s">
        <v>271</v>
      </c>
      <c r="C10" s="31">
        <v>111</v>
      </c>
      <c r="D10" s="32">
        <v>52.23</v>
      </c>
      <c r="E10" s="32">
        <v>52.23</v>
      </c>
      <c r="F10" s="32">
        <v>52.23</v>
      </c>
      <c r="G10" s="33">
        <v>1</v>
      </c>
    </row>
    <row r="11" spans="1:7" ht="12.75" customHeight="1">
      <c r="A11" s="30">
        <v>300</v>
      </c>
      <c r="B11" s="30" t="s">
        <v>272</v>
      </c>
      <c r="C11" s="31">
        <v>77</v>
      </c>
      <c r="D11" s="32">
        <v>29.34</v>
      </c>
      <c r="E11" s="32">
        <v>29.34</v>
      </c>
      <c r="F11" s="32">
        <v>29.34</v>
      </c>
      <c r="G11" s="33">
        <v>1</v>
      </c>
    </row>
    <row r="12" spans="1:7" ht="12.75" customHeight="1">
      <c r="A12" s="30">
        <v>307</v>
      </c>
      <c r="B12" s="30" t="s">
        <v>273</v>
      </c>
      <c r="C12" s="31">
        <v>37</v>
      </c>
      <c r="D12" s="32">
        <v>18.43</v>
      </c>
      <c r="E12" s="32">
        <v>18.43</v>
      </c>
      <c r="F12" s="32">
        <v>18.43</v>
      </c>
      <c r="G12" s="33">
        <v>1</v>
      </c>
    </row>
    <row r="13" spans="1:7" ht="12.75" customHeight="1">
      <c r="A13" s="30">
        <v>324</v>
      </c>
      <c r="B13" s="30" t="s">
        <v>274</v>
      </c>
      <c r="C13" s="31">
        <v>108</v>
      </c>
      <c r="D13" s="32">
        <v>30.026759259259297</v>
      </c>
      <c r="E13" s="32">
        <v>30.45</v>
      </c>
      <c r="F13" s="32">
        <v>30.45</v>
      </c>
      <c r="G13" s="33">
        <v>4</v>
      </c>
    </row>
    <row r="14" spans="1:7" ht="12.75" customHeight="1">
      <c r="A14" s="30">
        <v>430</v>
      </c>
      <c r="B14" s="30" t="s">
        <v>276</v>
      </c>
      <c r="C14" s="31">
        <v>195</v>
      </c>
      <c r="D14" s="32">
        <v>116.76</v>
      </c>
      <c r="E14" s="32">
        <v>116.76</v>
      </c>
      <c r="F14" s="32">
        <v>116.76</v>
      </c>
      <c r="G14" s="33">
        <v>1</v>
      </c>
    </row>
  </sheetData>
  <mergeCells count="3">
    <mergeCell ref="A4:C4"/>
    <mergeCell ref="A5:C5"/>
    <mergeCell ref="B1:C1"/>
  </mergeCells>
  <hyperlinks>
    <hyperlink ref="A1" location="Index" display="Back to Index"/>
  </hyperlinks>
  <printOptions/>
  <pageMargins left="0.75" right="0.75" top="1" bottom="1" header="0.5" footer="0.5"/>
  <pageSetup fitToHeight="10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Bulwinder Singh</cp:lastModifiedBy>
  <cp:lastPrinted>2011-01-05T12:29:57Z</cp:lastPrinted>
  <dcterms:created xsi:type="dcterms:W3CDTF">2010-12-21T10:22:20Z</dcterms:created>
  <dcterms:modified xsi:type="dcterms:W3CDTF">2011-01-06T16:50:34Z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