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3820"/>
  <mc:AlternateContent xmlns:mc="http://schemas.openxmlformats.org/markup-compatibility/2006">
    <mc:Choice Requires="x15">
      <x15ac:absPath xmlns:x15ac="http://schemas.microsoft.com/office/spreadsheetml/2010/11/ac" url="K:\Estimates\20. SUPPS 2020-21\"/>
    </mc:Choice>
  </mc:AlternateContent>
  <xr:revisionPtr revIDLastSave="0" documentId="13_ncr:1_{352EB92E-A8B4-4554-B48E-9F057B36A8DB}" xr6:coauthVersionLast="45" xr6:coauthVersionMax="45" xr10:uidLastSave="{00000000-0000-0000-0000-000000000000}"/>
  <bookViews>
    <workbookView xWindow="-120" yWindow="-120" windowWidth="29040" windowHeight="15840" firstSheet="2" activeTab="2" xr2:uid="{00000000-000D-0000-FFFF-FFFF00000000}"/>
  </bookViews>
  <sheets>
    <sheet name="Table 3-5 template" sheetId="26" state="hidden" r:id="rId1"/>
    <sheet name="Chart1" sheetId="31" state="hidden" r:id="rId2"/>
    <sheet name="T1" sheetId="24" r:id="rId3"/>
    <sheet name="T2" sheetId="33" r:id="rId4"/>
    <sheet name="T3" sheetId="36" r:id="rId5"/>
    <sheet name="T4" sheetId="35" r:id="rId6"/>
    <sheet name="T5" sheetId="34" r:id="rId7"/>
    <sheet name="Table 2" sheetId="23" state="hidden" r:id="rId8"/>
    <sheet name="Table 3" sheetId="27" state="hidden" r:id="rId9"/>
    <sheet name="Table 4" sheetId="29" state="hidden" r:id="rId10"/>
    <sheet name="Table 5" sheetId="28" state="hidden" r:id="rId11"/>
    <sheet name="Table 6" sheetId="30" state="hidden" r:id="rId12"/>
    <sheet name="Table 2 - Supplied by HMT_2" sheetId="2" state="hidden" r:id="rId13"/>
    <sheet name="Table 2 - Supplied by HMT_4" sheetId="4" state="hidden" r:id="rId14"/>
    <sheet name="Table 2 - Supplied by HMT_5" sheetId="5" state="hidden" r:id="rId15"/>
    <sheet name="Table 2 - Supplied by HMT_6" sheetId="6" state="hidden" r:id="rId16"/>
    <sheet name="Table 2 - Supplied by HMT_7" sheetId="7" state="hidden" r:id="rId17"/>
    <sheet name="Table 2 - Supplied by HMT_8" sheetId="8" state="hidden" r:id="rId18"/>
    <sheet name="Table 2 - Supplied by HMT_9" sheetId="9" state="hidden" r:id="rId19"/>
    <sheet name="Table 2 - Supplied by HMT_10" sheetId="10" state="hidden" r:id="rId20"/>
    <sheet name="Table 2 - Supplied by HMT_11" sheetId="11" state="hidden" r:id="rId21"/>
    <sheet name="Table 2 - Supplied by HMT_12" sheetId="12" state="hidden" r:id="rId22"/>
    <sheet name="Table 2 - Supplied by HMT_13" sheetId="13" state="hidden" r:id="rId23"/>
  </sheets>
  <externalReferences>
    <externalReference r:id="rId24"/>
  </externalReferences>
  <definedNames>
    <definedName name="Clear_Out">[1]NCR!$B$9:$D$9,[1]NCR!$B$11:$D$11,[1]NCR!$B$16:$D$29,[1]NCR!$B$33:$D$34</definedName>
    <definedName name="_xlnm.Print_Area" localSheetId="2">'T1'!$A$1:$L$24</definedName>
    <definedName name="_xlnm.Print_Area" localSheetId="3">'T2'!$A$1:$D$876</definedName>
    <definedName name="_xlnm.Print_Area" localSheetId="7">'Table 2'!$A$1:$G$1195</definedName>
    <definedName name="_xlnm.Print_Area" localSheetId="0">'Table 3-5 template'!$A$1:$M$65</definedName>
    <definedName name="_xlnm.Print_Area" localSheetId="9">'Table 4'!$A$1:$M$60</definedName>
    <definedName name="_xlnm.Print_Area" localSheetId="10">'Table 5'!$A$1:$M$65</definedName>
    <definedName name="_xlnm.Print_Area" localSheetId="11">'Table 6'!$A$1:$G$1169</definedName>
    <definedName name="_xlnm.Print_Titles" localSheetId="3">'T2'!$1:$7</definedName>
    <definedName name="_xlnm.Print_Titles" localSheetId="5">'T4'!$1:$6</definedName>
    <definedName name="Table" localSheetId="3">'T2'!$A$9:$D$756</definedName>
    <definedName name="Table" localSheetId="4">'T3'!$A$8:$F$74</definedName>
    <definedName name="Table" localSheetId="5">'T4'!$A$8:$F$47</definedName>
    <definedName name="Table" localSheetId="6">'T5'!$A$8:$F$71</definedName>
    <definedName name="Table2" localSheetId="3">'T2'!$A$757:$D$856</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53" i="23" l="1"/>
  <c r="F1155" i="23"/>
  <c r="F1156" i="23"/>
  <c r="F1160" i="23"/>
  <c r="F1161" i="23"/>
  <c r="F1152" i="23"/>
  <c r="D1159" i="23"/>
  <c r="D1158" i="23"/>
  <c r="B1159" i="23"/>
  <c r="B1158" i="23"/>
  <c r="F1159" i="23" l="1"/>
  <c r="F1158" i="23"/>
  <c r="D316" i="23"/>
  <c r="D315" i="23"/>
  <c r="D977" i="23" l="1"/>
  <c r="D976" i="23"/>
  <c r="D1092" i="23"/>
  <c r="D1091" i="23"/>
  <c r="F1086" i="23"/>
  <c r="F1088" i="23"/>
  <c r="F1089" i="23"/>
  <c r="F1093" i="23"/>
  <c r="F1094" i="23"/>
  <c r="F1085" i="23"/>
  <c r="F1047" i="23"/>
  <c r="F1049" i="23"/>
  <c r="F1050" i="23"/>
  <c r="F1054" i="23"/>
  <c r="F1055" i="23"/>
  <c r="F1046" i="23"/>
  <c r="D1053" i="23"/>
  <c r="D1052" i="23"/>
  <c r="F1036" i="23"/>
  <c r="F1028" i="23"/>
  <c r="F1030" i="23"/>
  <c r="F1031" i="23"/>
  <c r="F1035" i="23"/>
  <c r="F1027" i="23"/>
  <c r="D1015" i="23"/>
  <c r="B1072" i="23"/>
  <c r="B1071" i="23"/>
  <c r="B1015" i="23"/>
  <c r="B1014" i="23"/>
  <c r="B1092" i="23" l="1"/>
  <c r="F1092" i="23" s="1"/>
  <c r="B1091" i="23"/>
  <c r="F1091" i="23" s="1"/>
  <c r="B1053" i="23"/>
  <c r="F1053" i="23" s="1"/>
  <c r="B1052" i="23"/>
  <c r="F1052" i="23" s="1"/>
  <c r="B1034" i="23"/>
  <c r="F1034" i="23" s="1"/>
  <c r="B1033" i="23"/>
  <c r="F1033" i="23" s="1"/>
  <c r="B993" i="23"/>
  <c r="B992" i="23"/>
  <c r="B335" i="23"/>
  <c r="B334" i="23"/>
  <c r="B200" i="23"/>
  <c r="B199" i="23"/>
  <c r="D958" i="23" l="1"/>
  <c r="D957" i="23"/>
  <c r="D939" i="23"/>
  <c r="D938" i="23"/>
  <c r="D898" i="23"/>
  <c r="D897" i="23"/>
  <c r="D879" i="23"/>
  <c r="D878" i="23"/>
  <c r="D860" i="23"/>
  <c r="D859" i="23"/>
  <c r="D841" i="23"/>
  <c r="D840" i="23"/>
  <c r="D823" i="23"/>
  <c r="D822" i="23"/>
  <c r="D804" i="23"/>
  <c r="D803" i="23"/>
  <c r="D785" i="23"/>
  <c r="D784" i="23"/>
  <c r="D760" i="23"/>
  <c r="D759" i="23"/>
  <c r="D743" i="23"/>
  <c r="D742" i="23"/>
  <c r="D723" i="23"/>
  <c r="D724" i="23" s="1"/>
  <c r="D705" i="23"/>
  <c r="D704" i="23"/>
  <c r="D686" i="23"/>
  <c r="D685" i="23"/>
  <c r="D668" i="23"/>
  <c r="D667" i="23"/>
  <c r="D649" i="23"/>
  <c r="D648" i="23"/>
  <c r="D630" i="23"/>
  <c r="D629" i="23"/>
  <c r="D610" i="23"/>
  <c r="D609" i="23"/>
  <c r="D591" i="23"/>
  <c r="D590" i="23"/>
  <c r="D572" i="23"/>
  <c r="D571" i="23"/>
  <c r="D533" i="23"/>
  <c r="D532" i="23"/>
  <c r="D514" i="23"/>
  <c r="D513" i="23"/>
  <c r="D495" i="23"/>
  <c r="D494" i="23"/>
  <c r="D476" i="23"/>
  <c r="D475" i="23"/>
  <c r="D432" i="23"/>
  <c r="D431" i="23"/>
  <c r="D413" i="23"/>
  <c r="D412" i="23"/>
  <c r="D394" i="23"/>
  <c r="D393" i="23"/>
  <c r="D374" i="23"/>
  <c r="D373" i="23"/>
  <c r="D354" i="23"/>
  <c r="D353" i="23"/>
  <c r="D335" i="23"/>
  <c r="D334" i="23"/>
  <c r="D296" i="23"/>
  <c r="D295" i="23"/>
  <c r="D277" i="23"/>
  <c r="D276" i="23"/>
  <c r="D258" i="23"/>
  <c r="D257" i="23"/>
  <c r="D239" i="23"/>
  <c r="D238" i="23"/>
  <c r="D219" i="23"/>
  <c r="D218" i="23"/>
  <c r="D200" i="23"/>
  <c r="D199" i="23"/>
  <c r="D181" i="23"/>
  <c r="D180" i="23"/>
  <c r="D139" i="23"/>
  <c r="D138" i="23"/>
  <c r="D120" i="23"/>
  <c r="D119" i="23"/>
  <c r="D101" i="23"/>
  <c r="D100" i="23"/>
  <c r="D82" i="23"/>
  <c r="D81" i="23"/>
  <c r="D62" i="23"/>
  <c r="D61" i="23"/>
  <c r="D48" i="23"/>
  <c r="D47" i="23"/>
  <c r="D33" i="23"/>
  <c r="D32" i="23"/>
  <c r="D18" i="23"/>
  <c r="D17" i="23"/>
  <c r="D1014" i="23" l="1"/>
  <c r="F1014" i="23" s="1"/>
  <c r="F1009" i="23"/>
  <c r="F1011" i="23"/>
  <c r="F1012" i="23"/>
  <c r="F1015" i="23"/>
  <c r="F1016" i="23"/>
  <c r="F1017" i="23"/>
  <c r="F1008" i="23"/>
  <c r="F1066" i="23"/>
  <c r="F1068" i="23"/>
  <c r="F1069" i="23"/>
  <c r="F1071" i="23"/>
  <c r="F1072" i="23"/>
  <c r="F1073" i="23"/>
  <c r="F1074" i="23"/>
  <c r="F1065" i="23"/>
  <c r="F971" i="23"/>
  <c r="F973" i="23"/>
  <c r="F974" i="23"/>
  <c r="F976" i="23"/>
  <c r="F977" i="23"/>
  <c r="F978" i="23"/>
  <c r="F979" i="23"/>
  <c r="F970" i="23"/>
  <c r="F952" i="23"/>
  <c r="F954" i="23"/>
  <c r="F955" i="23"/>
  <c r="F957" i="23"/>
  <c r="F958" i="23"/>
  <c r="F959" i="23"/>
  <c r="F960" i="23"/>
  <c r="F951" i="23"/>
  <c r="F933" i="23"/>
  <c r="F935" i="23"/>
  <c r="F936" i="23"/>
  <c r="F938" i="23"/>
  <c r="F939" i="23"/>
  <c r="F940" i="23"/>
  <c r="F941" i="23"/>
  <c r="F932" i="23"/>
  <c r="F912" i="23"/>
  <c r="F914" i="23"/>
  <c r="F915" i="23"/>
  <c r="F917" i="23"/>
  <c r="F918" i="23"/>
  <c r="F919" i="23"/>
  <c r="F920" i="23"/>
  <c r="F911" i="23"/>
  <c r="F892" i="23"/>
  <c r="F894" i="23"/>
  <c r="F895" i="23"/>
  <c r="F897" i="23"/>
  <c r="F898" i="23"/>
  <c r="F899" i="23"/>
  <c r="F900" i="23"/>
  <c r="F891" i="23"/>
  <c r="F873" i="23"/>
  <c r="F875" i="23"/>
  <c r="F876" i="23"/>
  <c r="F878" i="23"/>
  <c r="F879" i="23"/>
  <c r="F880" i="23"/>
  <c r="F881" i="23"/>
  <c r="F872" i="23"/>
  <c r="F854" i="23"/>
  <c r="F856" i="23"/>
  <c r="F857" i="23"/>
  <c r="F859" i="23"/>
  <c r="F860" i="23"/>
  <c r="F861" i="23"/>
  <c r="F862" i="23"/>
  <c r="F853" i="23"/>
  <c r="F817" i="23"/>
  <c r="F819" i="23"/>
  <c r="F820" i="23"/>
  <c r="F822" i="23"/>
  <c r="F823" i="23"/>
  <c r="F824" i="23"/>
  <c r="F825" i="23"/>
  <c r="F816" i="23"/>
  <c r="F798" i="23"/>
  <c r="F800" i="23"/>
  <c r="F801" i="23"/>
  <c r="F803" i="23"/>
  <c r="F804" i="23"/>
  <c r="F805" i="23"/>
  <c r="F806" i="23"/>
  <c r="F797" i="23"/>
  <c r="F779" i="23"/>
  <c r="F781" i="23"/>
  <c r="F782" i="23"/>
  <c r="F784" i="23"/>
  <c r="F785" i="23"/>
  <c r="F786" i="23"/>
  <c r="F787" i="23"/>
  <c r="F778" i="23"/>
  <c r="F754" i="23"/>
  <c r="F756" i="23"/>
  <c r="F757" i="23"/>
  <c r="F759" i="23"/>
  <c r="F760" i="23"/>
  <c r="F761" i="23"/>
  <c r="F762" i="23"/>
  <c r="F753" i="23"/>
  <c r="F737" i="23"/>
  <c r="F739" i="23"/>
  <c r="F740" i="23"/>
  <c r="F742" i="23"/>
  <c r="F743" i="23"/>
  <c r="F744" i="23"/>
  <c r="F745" i="23"/>
  <c r="F736" i="23"/>
  <c r="F718" i="23"/>
  <c r="F720" i="23"/>
  <c r="F721" i="23"/>
  <c r="F723" i="23"/>
  <c r="F724" i="23"/>
  <c r="F725" i="23"/>
  <c r="F726" i="23"/>
  <c r="F717" i="23"/>
  <c r="F680" i="23"/>
  <c r="F681" i="23"/>
  <c r="F682" i="23"/>
  <c r="F683" i="23"/>
  <c r="F684" i="23"/>
  <c r="F685" i="23"/>
  <c r="F686" i="23"/>
  <c r="F687" i="23"/>
  <c r="F688" i="23"/>
  <c r="F679" i="23"/>
  <c r="F662" i="23"/>
  <c r="F664" i="23"/>
  <c r="F665" i="23"/>
  <c r="F667" i="23"/>
  <c r="F668" i="23"/>
  <c r="F669" i="23"/>
  <c r="F670" i="23"/>
  <c r="F661" i="23"/>
  <c r="F643" i="23"/>
  <c r="F644" i="23"/>
  <c r="F645" i="23"/>
  <c r="F646" i="23"/>
  <c r="F647" i="23"/>
  <c r="F648" i="23"/>
  <c r="F649" i="23"/>
  <c r="F650" i="23"/>
  <c r="F651" i="23"/>
  <c r="F642" i="23"/>
  <c r="F624" i="23" l="1"/>
  <c r="F626" i="23"/>
  <c r="F627" i="23"/>
  <c r="F629" i="23"/>
  <c r="F630" i="23"/>
  <c r="F631" i="23"/>
  <c r="F632" i="23"/>
  <c r="F623" i="23"/>
  <c r="F604" i="23"/>
  <c r="F606" i="23"/>
  <c r="F607" i="23"/>
  <c r="F609" i="23"/>
  <c r="F610" i="23"/>
  <c r="F611" i="23"/>
  <c r="F612" i="23"/>
  <c r="F603" i="23"/>
  <c r="F585" i="23"/>
  <c r="F587" i="23"/>
  <c r="F588" i="23"/>
  <c r="F590" i="23"/>
  <c r="F591" i="23"/>
  <c r="F592" i="23"/>
  <c r="F593" i="23"/>
  <c r="F584" i="23"/>
  <c r="F566" i="23"/>
  <c r="F568" i="23"/>
  <c r="F569" i="23"/>
  <c r="F571" i="23"/>
  <c r="F572" i="23"/>
  <c r="F573" i="23"/>
  <c r="F574" i="23"/>
  <c r="F565" i="23"/>
  <c r="F547" i="23"/>
  <c r="F549" i="23"/>
  <c r="F550" i="23"/>
  <c r="F552" i="23"/>
  <c r="F553" i="23"/>
  <c r="F554" i="23"/>
  <c r="F555" i="23"/>
  <c r="F546" i="23"/>
  <c r="F527" i="23"/>
  <c r="F529" i="23"/>
  <c r="F530" i="23"/>
  <c r="F532" i="23"/>
  <c r="F533" i="23"/>
  <c r="F534" i="23"/>
  <c r="F535" i="23"/>
  <c r="F526" i="23"/>
  <c r="F508" i="23"/>
  <c r="F510" i="23"/>
  <c r="F511" i="23"/>
  <c r="F513" i="23"/>
  <c r="F514" i="23"/>
  <c r="F515" i="23"/>
  <c r="F516" i="23"/>
  <c r="F507" i="23"/>
  <c r="F489" i="23"/>
  <c r="F491" i="23"/>
  <c r="F492" i="23"/>
  <c r="F494" i="23"/>
  <c r="F495" i="23"/>
  <c r="F496" i="23"/>
  <c r="F497" i="23"/>
  <c r="F488" i="23"/>
  <c r="F470" i="23"/>
  <c r="F472" i="23"/>
  <c r="F473" i="23"/>
  <c r="F475" i="23"/>
  <c r="F476" i="23"/>
  <c r="F477" i="23"/>
  <c r="F478" i="23"/>
  <c r="F469" i="23"/>
  <c r="F444" i="23"/>
  <c r="F446" i="23"/>
  <c r="F447" i="23"/>
  <c r="F449" i="23"/>
  <c r="F450" i="23"/>
  <c r="F451" i="23"/>
  <c r="F452" i="23"/>
  <c r="F443" i="23"/>
  <c r="F426" i="23"/>
  <c r="F428" i="23"/>
  <c r="F429" i="23"/>
  <c r="F431" i="23"/>
  <c r="F432" i="23"/>
  <c r="F433" i="23"/>
  <c r="F434" i="23"/>
  <c r="F425" i="23"/>
  <c r="F407" i="23"/>
  <c r="F409" i="23"/>
  <c r="F410" i="23"/>
  <c r="F412" i="23"/>
  <c r="F413" i="23"/>
  <c r="F414" i="23"/>
  <c r="F415" i="23"/>
  <c r="F406" i="23"/>
  <c r="F388" i="23" l="1"/>
  <c r="F390" i="23"/>
  <c r="F391" i="23"/>
  <c r="F393" i="23"/>
  <c r="F394" i="23"/>
  <c r="F395" i="23"/>
  <c r="F396" i="23"/>
  <c r="F387" i="23"/>
  <c r="F375" i="23"/>
  <c r="F376" i="23"/>
  <c r="F368" i="23"/>
  <c r="F370" i="23"/>
  <c r="F371" i="23"/>
  <c r="F373" i="23"/>
  <c r="F374" i="23"/>
  <c r="F367" i="23"/>
  <c r="F348" i="23"/>
  <c r="F349" i="23"/>
  <c r="F350" i="23"/>
  <c r="F351" i="23"/>
  <c r="F352" i="23"/>
  <c r="F353" i="23"/>
  <c r="F354" i="23"/>
  <c r="F355" i="23"/>
  <c r="F356" i="23"/>
  <c r="F347" i="23"/>
  <c r="F329" i="23"/>
  <c r="F331" i="23"/>
  <c r="F332" i="23"/>
  <c r="F334" i="23"/>
  <c r="F335" i="23"/>
  <c r="F336" i="23"/>
  <c r="F337" i="23"/>
  <c r="F328" i="23"/>
  <c r="F310" i="23"/>
  <c r="F312" i="23"/>
  <c r="F313" i="23"/>
  <c r="F315" i="23"/>
  <c r="F316" i="23"/>
  <c r="F317" i="23"/>
  <c r="F318" i="23"/>
  <c r="F309" i="23"/>
  <c r="F290" i="23"/>
  <c r="F292" i="23"/>
  <c r="F293" i="23"/>
  <c r="F295" i="23"/>
  <c r="F296" i="23"/>
  <c r="F297" i="23"/>
  <c r="F298" i="23"/>
  <c r="F289" i="23"/>
  <c r="F271" i="23"/>
  <c r="F273" i="23"/>
  <c r="F274" i="23"/>
  <c r="F276" i="23"/>
  <c r="F277" i="23"/>
  <c r="F278" i="23"/>
  <c r="F279" i="23"/>
  <c r="F270" i="23"/>
  <c r="F252" i="23"/>
  <c r="F254" i="23"/>
  <c r="F255" i="23"/>
  <c r="F257" i="23"/>
  <c r="F258" i="23"/>
  <c r="F259" i="23"/>
  <c r="F260" i="23"/>
  <c r="F251" i="23"/>
  <c r="F233" i="23"/>
  <c r="F235" i="23"/>
  <c r="F236" i="23"/>
  <c r="F238" i="23"/>
  <c r="F239" i="23"/>
  <c r="F240" i="23"/>
  <c r="F241" i="23"/>
  <c r="F232" i="23"/>
  <c r="F213" i="23"/>
  <c r="F215" i="23"/>
  <c r="F216" i="23"/>
  <c r="F218" i="23"/>
  <c r="F219" i="23"/>
  <c r="F220" i="23"/>
  <c r="F221" i="23"/>
  <c r="F212" i="23"/>
  <c r="F194" i="23"/>
  <c r="F196" i="23"/>
  <c r="F197" i="23"/>
  <c r="F199" i="23"/>
  <c r="F200" i="23"/>
  <c r="F201" i="23"/>
  <c r="F202" i="23"/>
  <c r="F193" i="23"/>
  <c r="F172" i="23"/>
  <c r="F174" i="23"/>
  <c r="F175" i="23"/>
  <c r="F177" i="23"/>
  <c r="F178" i="23"/>
  <c r="F180" i="23"/>
  <c r="F181" i="23"/>
  <c r="F182" i="23"/>
  <c r="F183" i="23"/>
  <c r="F171" i="23"/>
  <c r="F153" i="23"/>
  <c r="F155" i="23"/>
  <c r="F156" i="23"/>
  <c r="F158" i="23"/>
  <c r="F159" i="23"/>
  <c r="F160" i="23"/>
  <c r="F161" i="23"/>
  <c r="F152" i="23"/>
  <c r="F133" i="23"/>
  <c r="F135" i="23"/>
  <c r="F136" i="23"/>
  <c r="F138" i="23"/>
  <c r="F139" i="23"/>
  <c r="F140" i="23"/>
  <c r="F141" i="23"/>
  <c r="F132" i="23"/>
  <c r="F114" i="23"/>
  <c r="F116" i="23"/>
  <c r="F117" i="23"/>
  <c r="F119" i="23"/>
  <c r="F120" i="23"/>
  <c r="F121" i="23"/>
  <c r="F122" i="23"/>
  <c r="F113" i="23"/>
  <c r="F95" i="23"/>
  <c r="F96" i="23"/>
  <c r="F97" i="23"/>
  <c r="F98" i="23"/>
  <c r="F99" i="23"/>
  <c r="F100" i="23"/>
  <c r="F101" i="23"/>
  <c r="F102" i="23"/>
  <c r="F103" i="23"/>
  <c r="F94" i="23"/>
  <c r="F83" i="23"/>
  <c r="F84" i="23"/>
  <c r="F76" i="23"/>
  <c r="F78" i="23"/>
  <c r="F79" i="23"/>
  <c r="F81" i="23"/>
  <c r="F82" i="23"/>
  <c r="F75" i="23"/>
  <c r="F56" i="23" l="1"/>
  <c r="F58" i="23"/>
  <c r="F59" i="23"/>
  <c r="F61" i="23"/>
  <c r="F62" i="23"/>
  <c r="F63" i="23"/>
  <c r="F64" i="23"/>
  <c r="F55" i="23"/>
  <c r="F42" i="23"/>
  <c r="F44" i="23"/>
  <c r="F45" i="23"/>
  <c r="F47" i="23"/>
  <c r="F48" i="23"/>
  <c r="F49" i="23"/>
  <c r="F50" i="23"/>
  <c r="F41" i="23"/>
  <c r="F27" i="23"/>
  <c r="F29" i="23"/>
  <c r="F30" i="23"/>
  <c r="F32" i="23"/>
  <c r="F33" i="23"/>
  <c r="F34" i="23"/>
  <c r="F35" i="23"/>
  <c r="F26" i="23"/>
  <c r="F12" i="23"/>
  <c r="F14" i="23"/>
  <c r="F15" i="23"/>
  <c r="F17" i="23"/>
  <c r="F18" i="23"/>
  <c r="F19" i="23"/>
  <c r="F20" i="23"/>
  <c r="F11" i="23"/>
  <c r="D993" i="23"/>
  <c r="D992" i="23"/>
  <c r="F1176" i="23"/>
  <c r="F1175" i="23"/>
  <c r="F1171" i="23"/>
  <c r="F1170" i="23"/>
  <c r="F1168" i="23"/>
  <c r="D1176" i="23"/>
  <c r="D1175" i="23"/>
  <c r="D1171" i="23"/>
  <c r="D1170" i="23"/>
  <c r="D1168" i="23"/>
  <c r="D1167" i="23"/>
  <c r="F993" i="23"/>
  <c r="U1109" i="23"/>
  <c r="S1109" i="23"/>
  <c r="Q1109" i="23"/>
  <c r="U1108" i="23"/>
  <c r="T1108" i="23"/>
  <c r="S1108" i="23"/>
  <c r="R1108" i="23"/>
  <c r="Q1108" i="23"/>
  <c r="P1108" i="23"/>
  <c r="U1107" i="23"/>
  <c r="S1107" i="23"/>
  <c r="Q1107" i="23"/>
  <c r="U1106" i="23"/>
  <c r="S1106" i="23"/>
  <c r="Q1106" i="23"/>
  <c r="U1104" i="23"/>
  <c r="T1104" i="23"/>
  <c r="S1104" i="23"/>
  <c r="R1104" i="23"/>
  <c r="Q1104" i="23"/>
  <c r="P1104" i="23"/>
  <c r="U1103" i="23"/>
  <c r="S1103" i="23"/>
  <c r="Q1103" i="23"/>
  <c r="U1101" i="23"/>
  <c r="S1101" i="23"/>
  <c r="Q1101" i="23"/>
  <c r="U1100" i="23"/>
  <c r="Q1100" i="23"/>
  <c r="S1100" i="23"/>
  <c r="F15" i="28"/>
  <c r="H15" i="28"/>
  <c r="L15" i="28"/>
  <c r="L63" i="26"/>
  <c r="J63" i="26"/>
  <c r="H63" i="26"/>
  <c r="F63" i="26"/>
  <c r="D63" i="26"/>
  <c r="F995" i="23"/>
  <c r="F994" i="23"/>
  <c r="F1123" i="23" s="1"/>
  <c r="F990" i="23"/>
  <c r="F1119" i="23" s="1"/>
  <c r="F989" i="23"/>
  <c r="F987" i="23"/>
  <c r="F986" i="23"/>
  <c r="D1123" i="23"/>
  <c r="D1119" i="23"/>
  <c r="B1123" i="23"/>
  <c r="B1190" i="23" s="1"/>
  <c r="B1119" i="23"/>
  <c r="B1186" i="23" s="1"/>
  <c r="F1109" i="23"/>
  <c r="D1109" i="23"/>
  <c r="D1124" i="23" s="1"/>
  <c r="B1109" i="23"/>
  <c r="B1124" i="23" s="1"/>
  <c r="B1191" i="23" s="1"/>
  <c r="F1107" i="23"/>
  <c r="D1107" i="23"/>
  <c r="D1122" i="23" s="1"/>
  <c r="B1107" i="23"/>
  <c r="F1106" i="23"/>
  <c r="D1106" i="23"/>
  <c r="D1121" i="23" s="1"/>
  <c r="B1106" i="23"/>
  <c r="F1103" i="23"/>
  <c r="D1103" i="23"/>
  <c r="D1118" i="23" s="1"/>
  <c r="B1103" i="23"/>
  <c r="B1118" i="23" s="1"/>
  <c r="B1185" i="23" s="1"/>
  <c r="F1101" i="23"/>
  <c r="D1101" i="23"/>
  <c r="D1116" i="23" s="1"/>
  <c r="B1101" i="23"/>
  <c r="B1116" i="23" s="1"/>
  <c r="B1183" i="23" s="1"/>
  <c r="D1100" i="23"/>
  <c r="D1115" i="23" s="1"/>
  <c r="F1100" i="23"/>
  <c r="T1100" i="23" s="1"/>
  <c r="B1100" i="23"/>
  <c r="B1115" i="23" s="1"/>
  <c r="B1182" i="23" s="1"/>
  <c r="F1186" i="23" l="1"/>
  <c r="F1174" i="23"/>
  <c r="F992" i="23"/>
  <c r="F1121" i="23" s="1"/>
  <c r="D1173" i="23"/>
  <c r="D1188" i="23" s="1"/>
  <c r="D1183" i="23"/>
  <c r="D1191" i="23"/>
  <c r="D1182" i="23"/>
  <c r="B1122" i="23"/>
  <c r="B1189" i="23" s="1"/>
  <c r="D1186" i="23"/>
  <c r="D1174" i="23"/>
  <c r="D1189" i="23" s="1"/>
  <c r="D1185" i="23"/>
  <c r="F1173" i="23"/>
  <c r="F1190" i="23"/>
  <c r="D1190" i="23"/>
  <c r="F1122" i="23"/>
  <c r="F1118" i="23"/>
  <c r="F1185" i="23" s="1"/>
  <c r="F1116" i="23"/>
  <c r="F1183" i="23" s="1"/>
  <c r="F1124" i="23"/>
  <c r="F1191" i="23" s="1"/>
  <c r="B1121" i="23"/>
  <c r="B1188" i="23" s="1"/>
  <c r="P1100" i="23"/>
  <c r="R1100" i="23"/>
  <c r="P1101" i="23"/>
  <c r="R1101" i="23"/>
  <c r="T1101" i="23"/>
  <c r="P1103" i="23"/>
  <c r="R1103" i="23"/>
  <c r="T1103" i="23"/>
  <c r="P1106" i="23"/>
  <c r="R1106" i="23"/>
  <c r="T1106" i="23"/>
  <c r="P1107" i="23"/>
  <c r="R1107" i="23"/>
  <c r="T1107" i="23"/>
  <c r="P1109" i="23"/>
  <c r="R1109" i="23"/>
  <c r="T1109" i="23"/>
  <c r="F1115" i="23"/>
  <c r="F1182" i="23" s="1"/>
  <c r="F1189" i="23" l="1"/>
  <c r="F118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 Barbari</author>
  </authors>
  <commentList>
    <comment ref="B77" authorId="0" shapeId="0" xr:uid="{A9B85789-4628-41CD-A387-0753301284CE}">
      <text>
        <r>
          <rPr>
            <b/>
            <sz val="8"/>
            <color indexed="81"/>
            <rFont val="Tahoma"/>
            <family val="2"/>
          </rPr>
          <t>O Barbari:</t>
        </r>
        <r>
          <rPr>
            <sz val="8"/>
            <color indexed="81"/>
            <rFont val="Tahoma"/>
            <family val="2"/>
          </rPr>
          <t xml:space="preserve">
IPSA
</t>
        </r>
      </text>
    </comment>
    <comment ref="C77" authorId="0" shapeId="0" xr:uid="{C15BF530-7835-44A4-90C0-2684FD503FB1}">
      <text>
        <r>
          <rPr>
            <b/>
            <sz val="8"/>
            <color indexed="81"/>
            <rFont val="Tahoma"/>
            <family val="2"/>
          </rPr>
          <t>O Barbari:</t>
        </r>
        <r>
          <rPr>
            <sz val="8"/>
            <color indexed="81"/>
            <rFont val="Tahoma"/>
            <family val="2"/>
          </rPr>
          <t xml:space="preserve">
NCA, CMA and IPSA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 Barbari</author>
  </authors>
  <commentList>
    <comment ref="A985" authorId="0" shapeId="0" xr:uid="{00000000-0006-0000-0400-000001000000}">
      <text>
        <r>
          <rPr>
            <b/>
            <sz val="8"/>
            <color indexed="81"/>
            <rFont val="Tahoma"/>
            <family val="2"/>
          </rPr>
          <t>O Barbari:</t>
        </r>
        <r>
          <rPr>
            <sz val="8"/>
            <color indexed="81"/>
            <rFont val="Tahoma"/>
            <family val="2"/>
          </rPr>
          <t xml:space="preserve">
All figures inserted from cum totals and main estimates publication as Oscar output nowhere near good enough.
</t>
        </r>
      </text>
    </comment>
  </commentList>
</comments>
</file>

<file path=xl/sharedStrings.xml><?xml version="1.0" encoding="utf-8"?>
<sst xmlns="http://schemas.openxmlformats.org/spreadsheetml/2006/main" count="3716" uniqueCount="256">
  <si>
    <t xml:space="preserve">Table 2 Supply Estimates by department </t>
  </si>
  <si>
    <t>£ '000</t>
  </si>
  <si>
    <t>Present Plans</t>
  </si>
  <si>
    <t>Changes</t>
  </si>
  <si>
    <t>Revised Plans</t>
  </si>
  <si>
    <t>Supply Estimates presented by HM Treasury</t>
  </si>
  <si>
    <t xml:space="preserve">
																								</t>
  </si>
  <si>
    <t>Department Expenditure Limit</t>
  </si>
  <si>
    <t>Resource</t>
  </si>
  <si>
    <t>Capital</t>
  </si>
  <si>
    <t>Annually Managed Expenditure</t>
  </si>
  <si>
    <t>Total Net Budget</t>
  </si>
  <si>
    <t>Non-Budget Expenditure</t>
  </si>
  <si>
    <t>Net Cash Requirement</t>
  </si>
  <si>
    <r>
      <rPr>
        <b/>
        <sz val="8"/>
        <color theme="1"/>
        <rFont val="Tahoma"/>
        <family val="2"/>
      </rPr>
      <t xml:space="preserve">Supplementary Estimates, </t>
    </r>
    <r>
      <rPr>
        <b/>
        <sz val="8"/>
        <color theme="1"/>
        <rFont val="Tahoma"/>
        <family val="2"/>
      </rPr>
      <t>2012-13</t>
    </r>
  </si>
  <si>
    <t>Department of Health</t>
  </si>
  <si>
    <t>National Health Service Pension Scheme</t>
  </si>
  <si>
    <t>Food Standards Agency</t>
  </si>
  <si>
    <t>Department for Transport</t>
  </si>
  <si>
    <r>
      <rPr>
        <b/>
        <sz val="8"/>
        <color theme="1"/>
        <rFont val="Tahoma"/>
        <family val="2"/>
      </rPr>
      <t xml:space="preserve">Supplementary Estimates, </t>
    </r>
    <r>
      <rPr>
        <b/>
        <sz val="8"/>
        <color theme="1"/>
        <rFont val="Tahoma"/>
        <family val="2"/>
      </rPr>
      <t>2012-13</t>
    </r>
  </si>
  <si>
    <t>Export Credits Guarantee Department</t>
  </si>
  <si>
    <t>Office of Fair Trading</t>
  </si>
  <si>
    <t>United Kingdom Atomic Energy Authority Pension Schemes</t>
  </si>
  <si>
    <t>Royal Mail Statutory Pension Scheme</t>
  </si>
  <si>
    <r>
      <rPr>
        <b/>
        <sz val="8"/>
        <color theme="1"/>
        <rFont val="Tahoma"/>
        <family val="2"/>
      </rPr>
      <t xml:space="preserve">Supplementary Estimates, </t>
    </r>
    <r>
      <rPr>
        <b/>
        <sz val="8"/>
        <color theme="1"/>
        <rFont val="Tahoma"/>
        <family val="2"/>
      </rPr>
      <t>2012-13</t>
    </r>
  </si>
  <si>
    <t>Home Office</t>
  </si>
  <si>
    <t>Charity Commission</t>
  </si>
  <si>
    <t>Ministry of Justice</t>
  </si>
  <si>
    <t>Ministry of Justice: Judicial Pensions Scheme</t>
  </si>
  <si>
    <r>
      <rPr>
        <b/>
        <sz val="8"/>
        <color theme="1"/>
        <rFont val="Tahoma"/>
        <family val="2"/>
      </rPr>
      <t xml:space="preserve">Supplementary Estimates, </t>
    </r>
    <r>
      <rPr>
        <b/>
        <sz val="8"/>
        <color theme="1"/>
        <rFont val="Tahoma"/>
        <family val="2"/>
      </rPr>
      <t>2012-13</t>
    </r>
  </si>
  <si>
    <t>United Kingdom Supreme Court</t>
  </si>
  <si>
    <t>The National Archives</t>
  </si>
  <si>
    <t>Crown Prosecution Service</t>
  </si>
  <si>
    <t>Serious Fraud Office</t>
  </si>
  <si>
    <r>
      <rPr>
        <b/>
        <sz val="8"/>
        <color theme="1"/>
        <rFont val="Tahoma"/>
        <family val="2"/>
      </rPr>
      <t xml:space="preserve">Supplementary Estimates, </t>
    </r>
    <r>
      <rPr>
        <b/>
        <sz val="8"/>
        <color theme="1"/>
        <rFont val="Tahoma"/>
        <family val="2"/>
      </rPr>
      <t>2012-13</t>
    </r>
  </si>
  <si>
    <t>HM Procurator General and Treasury Solicitor</t>
  </si>
  <si>
    <t>Ministry of Defence</t>
  </si>
  <si>
    <t>Armed Forces Retired Pay, Pensions etc</t>
  </si>
  <si>
    <t>Foreign and Commonwealth Office</t>
  </si>
  <si>
    <r>
      <rPr>
        <b/>
        <sz val="8"/>
        <color theme="1"/>
        <rFont val="Tahoma"/>
        <family val="2"/>
      </rPr>
      <t xml:space="preserve">Supplementary Estimates, </t>
    </r>
    <r>
      <rPr>
        <b/>
        <sz val="8"/>
        <color theme="1"/>
        <rFont val="Tahoma"/>
        <family val="2"/>
      </rPr>
      <t>2012-13</t>
    </r>
  </si>
  <si>
    <t>Department for International Development</t>
  </si>
  <si>
    <t>Department for International Development: Overseas Superannuation</t>
  </si>
  <si>
    <t>Department of Energy and Climate Change</t>
  </si>
  <si>
    <t>Office of Gas and Electricity Markets</t>
  </si>
  <si>
    <r>
      <rPr>
        <b/>
        <sz val="8"/>
        <color theme="1"/>
        <rFont val="Tahoma"/>
        <family val="2"/>
      </rPr>
      <t xml:space="preserve">Supplementary Estimates, </t>
    </r>
    <r>
      <rPr>
        <b/>
        <sz val="8"/>
        <color theme="1"/>
        <rFont val="Tahoma"/>
        <family val="2"/>
      </rPr>
      <t>2012-13</t>
    </r>
  </si>
  <si>
    <t>Department for Environment, Food and Rural Affairs</t>
  </si>
  <si>
    <t>Water Services Regulation Authority</t>
  </si>
  <si>
    <t>Department for Culture, Media and Sport</t>
  </si>
  <si>
    <t>Department for Work and Pensions</t>
  </si>
  <si>
    <r>
      <rPr>
        <b/>
        <sz val="8"/>
        <color theme="1"/>
        <rFont val="Tahoma"/>
        <family val="2"/>
      </rPr>
      <t xml:space="preserve">Supplementary Estimates, </t>
    </r>
    <r>
      <rPr>
        <b/>
        <sz val="8"/>
        <color theme="1"/>
        <rFont val="Tahoma"/>
        <family val="2"/>
      </rPr>
      <t>2012-13</t>
    </r>
  </si>
  <si>
    <t>Scotland Office and Office of the Advocate General</t>
  </si>
  <si>
    <t>Wales Office</t>
  </si>
  <si>
    <t>Northern Ireland Office</t>
  </si>
  <si>
    <t>HM Treasury</t>
  </si>
  <si>
    <r>
      <rPr>
        <b/>
        <sz val="8"/>
        <color theme="1"/>
        <rFont val="Tahoma"/>
        <family val="2"/>
      </rPr>
      <t xml:space="preserve">Supplementary Estimates, </t>
    </r>
    <r>
      <rPr>
        <b/>
        <sz val="8"/>
        <color theme="1"/>
        <rFont val="Tahoma"/>
        <family val="2"/>
      </rPr>
      <t>2012-13</t>
    </r>
  </si>
  <si>
    <t>HM Revenue and Customs</t>
  </si>
  <si>
    <t>National Savings and Investments</t>
  </si>
  <si>
    <t>The Statistics Board</t>
  </si>
  <si>
    <t>Government Actuary's Department</t>
  </si>
  <si>
    <r>
      <rPr>
        <b/>
        <sz val="8"/>
        <color theme="1"/>
        <rFont val="Tahoma"/>
        <family val="2"/>
      </rPr>
      <t xml:space="preserve">Supplementary Estimates, </t>
    </r>
    <r>
      <rPr>
        <b/>
        <sz val="8"/>
        <color theme="1"/>
        <rFont val="Tahoma"/>
        <family val="2"/>
      </rPr>
      <t>2012-13</t>
    </r>
  </si>
  <si>
    <t>Crown Estate Office</t>
  </si>
  <si>
    <t>Cabinet Office</t>
  </si>
  <si>
    <t>Security and Intelligence Agencies</t>
  </si>
  <si>
    <t>Cabinet Office: Civil Superannuation</t>
  </si>
  <si>
    <r>
      <rPr>
        <b/>
        <sz val="8"/>
        <color theme="1"/>
        <rFont val="Tahoma"/>
        <family val="2"/>
      </rPr>
      <t xml:space="preserve">Supplementary Estimates, </t>
    </r>
    <r>
      <rPr>
        <b/>
        <sz val="8"/>
        <color theme="1"/>
        <rFont val="Tahoma"/>
        <family val="2"/>
      </rPr>
      <t>2012-13</t>
    </r>
  </si>
  <si>
    <t>Office of the Parliamentary Commissioner for Administration and the Health Service Commissioner for England</t>
  </si>
  <si>
    <t>House of Lords</t>
  </si>
  <si>
    <t>House of Commons: Members</t>
  </si>
  <si>
    <t>Postal Services Commission</t>
  </si>
  <si>
    <t>-</t>
  </si>
  <si>
    <t>Supply Estimates presented elsewhere</t>
  </si>
  <si>
    <t>Departmental Expenditure Limit</t>
  </si>
  <si>
    <t>£'000</t>
  </si>
  <si>
    <t>Current Plans</t>
  </si>
  <si>
    <t>Departmental Expenditure Limit - Communities</t>
  </si>
  <si>
    <t>Departmental Expenditure Limit - Local Government</t>
  </si>
  <si>
    <t>Department for Education</t>
  </si>
  <si>
    <t>Teachers' Pension Scheme (England and Wales)</t>
  </si>
  <si>
    <t>Office for Standards In Education, Children's Services and Skills</t>
  </si>
  <si>
    <t>Office of Qualifications and Examinations Regulation</t>
  </si>
  <si>
    <t>Office of Rail Regulation</t>
  </si>
  <si>
    <t>Department for Communities and Local Government</t>
  </si>
  <si>
    <t>Department for Business Innovation and Skills</t>
  </si>
  <si>
    <t>Uk Trade &amp; Investment</t>
  </si>
  <si>
    <t>Electoral Commission</t>
  </si>
  <si>
    <t>Independent Parliamentary Standards Authority</t>
  </si>
  <si>
    <t>Local Government Boundary Commission for England</t>
  </si>
  <si>
    <t>House of Commons: Administration</t>
  </si>
  <si>
    <t>National Audit Office</t>
  </si>
  <si>
    <t>Total (Supply Estimates Presented elsewhere)</t>
  </si>
  <si>
    <t>Total (Supply Estimates Presented by HM Treasury)</t>
  </si>
  <si>
    <t>Grand Total</t>
  </si>
  <si>
    <t xml:space="preserve">Table 1 Summary of Changes to Supply provision sought, current year </t>
  </si>
  <si>
    <t>£ million</t>
  </si>
  <si>
    <t xml:space="preserve"> </t>
  </si>
  <si>
    <t>Total Resource and Capital Annually Managed Expenditure</t>
  </si>
  <si>
    <r>
      <rPr>
        <sz val="10.5"/>
        <color theme="1"/>
        <rFont val="Times New Roman"/>
        <family val="2"/>
      </rPr>
      <t xml:space="preserve">   </t>
    </r>
    <r>
      <rPr>
        <sz val="10.5"/>
        <color theme="1"/>
        <rFont val="Times New Roman"/>
        <family val="2"/>
      </rPr>
      <t>Total Non-Budget Expenditure</t>
    </r>
  </si>
  <si>
    <t>Total Resource and Capital in Estimates</t>
  </si>
  <si>
    <r>
      <rPr>
        <sz val="10.5"/>
        <color theme="1"/>
        <rFont val="Times New Roman"/>
        <family val="2"/>
      </rPr>
      <t xml:space="preserve">   </t>
    </r>
    <r>
      <rPr>
        <sz val="10.5"/>
        <color theme="1"/>
        <rFont val="Times New Roman"/>
        <family val="2"/>
      </rPr>
      <t>Resource to cash adjustments</t>
    </r>
  </si>
  <si>
    <t>Total Net Cash Requirement</t>
  </si>
  <si>
    <t>† Numbers may not add up in the table due to rounding.</t>
  </si>
  <si>
    <t>Revised</t>
  </si>
  <si>
    <t>Total</t>
  </si>
  <si>
    <t>Table 3 Resource Departmental Expenditure Limits 2012-13</t>
  </si>
  <si>
    <t xml:space="preserve">Department for Education
</t>
  </si>
  <si>
    <t xml:space="preserve">Office for Standards In Education, Children's Services and Skills
</t>
  </si>
  <si>
    <t xml:space="preserve">Department of Health
</t>
  </si>
  <si>
    <t xml:space="preserve">Food Standards Agency
</t>
  </si>
  <si>
    <t xml:space="preserve">Department for Transport
</t>
  </si>
  <si>
    <t xml:space="preserve">Office of Rail Regulation
</t>
  </si>
  <si>
    <t xml:space="preserve">DCLG - Communities
</t>
  </si>
  <si>
    <t xml:space="preserve">DCLG - Local Government
</t>
  </si>
  <si>
    <t xml:space="preserve">Department for Business Innovation and Skills
</t>
  </si>
  <si>
    <t xml:space="preserve">Uk Trade &amp; Investment
</t>
  </si>
  <si>
    <t xml:space="preserve">Export Credits Guarantee Department
</t>
  </si>
  <si>
    <t xml:space="preserve">Office of Fair Trading
</t>
  </si>
  <si>
    <t xml:space="preserve">Home Office
</t>
  </si>
  <si>
    <t xml:space="preserve">Charity Commission
</t>
  </si>
  <si>
    <t xml:space="preserve">Ministry of Justice
</t>
  </si>
  <si>
    <t xml:space="preserve">United Kingdom Supreme Court
</t>
  </si>
  <si>
    <t xml:space="preserve">The National Archives
</t>
  </si>
  <si>
    <t xml:space="preserve">Crown Prosecution Service
</t>
  </si>
  <si>
    <t xml:space="preserve">Serious Fraud Office
</t>
  </si>
  <si>
    <t xml:space="preserve">HM Procurator General and Treasury Solicitor
</t>
  </si>
  <si>
    <t xml:space="preserve">Ministry of Defence
</t>
  </si>
  <si>
    <t xml:space="preserve">Foreign and Commonwealth Office
</t>
  </si>
  <si>
    <t xml:space="preserve">Department for International Development
</t>
  </si>
  <si>
    <t xml:space="preserve">Department of Energy and Climate Change
</t>
  </si>
  <si>
    <t xml:space="preserve">Office of Gas and Electricity Markets
</t>
  </si>
  <si>
    <t xml:space="preserve">Water Services Regulation Authority
</t>
  </si>
  <si>
    <t xml:space="preserve">Department for Culture, Media and Sport
</t>
  </si>
  <si>
    <t xml:space="preserve">Department for Work and Pensions
</t>
  </si>
  <si>
    <t xml:space="preserve">Scotland Office and Office of the Advocate General
</t>
  </si>
  <si>
    <t xml:space="preserve">Wales Office
</t>
  </si>
  <si>
    <t xml:space="preserve">Northern Ireland Office
</t>
  </si>
  <si>
    <t xml:space="preserve">HM Treasury
</t>
  </si>
  <si>
    <t xml:space="preserve">HM Revenue and Customs
</t>
  </si>
  <si>
    <t xml:space="preserve">National Savings and Investments
</t>
  </si>
  <si>
    <t xml:space="preserve">The Statistics Board
</t>
  </si>
  <si>
    <t xml:space="preserve">Government Actuary's Department
</t>
  </si>
  <si>
    <t xml:space="preserve">Cabinet Office
</t>
  </si>
  <si>
    <t xml:space="preserve">Security and Intelligence Agencies
</t>
  </si>
  <si>
    <t xml:space="preserve">House of Lords
</t>
  </si>
  <si>
    <t xml:space="preserve">House of Commons: Members
</t>
  </si>
  <si>
    <t xml:space="preserve">House of Commons: Administration
</t>
  </si>
  <si>
    <t xml:space="preserve">National Audit Office
</t>
  </si>
  <si>
    <t xml:space="preserve">Electoral Commission
</t>
  </si>
  <si>
    <t xml:space="preserve">Independent Parliamentary Standards Authority
</t>
  </si>
  <si>
    <t xml:space="preserve">Local Government Boundary Commission for England
</t>
  </si>
  <si>
    <t xml:space="preserve">Scottish Government
</t>
  </si>
  <si>
    <t xml:space="preserve">Welsh Assembly Government
</t>
  </si>
  <si>
    <t xml:space="preserve">Northern Ireland Executive
</t>
  </si>
  <si>
    <t xml:space="preserve">Office of the Parliamentary Commissioner for Administration and the Health Service Commissioner for England
</t>
  </si>
  <si>
    <t xml:space="preserve">Office of Qualifications and Examinations 
Regulation
</t>
  </si>
  <si>
    <t>Present Total</t>
  </si>
  <si>
    <t>Revised Total</t>
  </si>
  <si>
    <r>
      <rPr>
        <b/>
        <i/>
        <sz val="10"/>
        <color theme="1"/>
        <rFont val="Times New Roman"/>
        <family val="1"/>
      </rPr>
      <t>of which</t>
    </r>
    <r>
      <rPr>
        <b/>
        <sz val="10"/>
        <color theme="1"/>
        <rFont val="Times New Roman"/>
        <family val="1"/>
      </rPr>
      <t xml:space="preserve">
Voted</t>
    </r>
  </si>
  <si>
    <r>
      <rPr>
        <b/>
        <i/>
        <sz val="10"/>
        <color theme="1"/>
        <rFont val="Times New Roman"/>
        <family val="1"/>
      </rPr>
      <t>of which</t>
    </r>
    <r>
      <rPr>
        <b/>
        <sz val="10"/>
        <color theme="1"/>
        <rFont val="Times New Roman"/>
        <family val="1"/>
      </rPr>
      <t xml:space="preserve">
Non-Voted</t>
    </r>
  </si>
  <si>
    <t xml:space="preserve">Department for Environment, Food and 
Rural Affairs
</t>
  </si>
  <si>
    <t>Department</t>
  </si>
  <si>
    <t>[INSERT TABLE HERE]</t>
  </si>
  <si>
    <t>Table 4 Administration Budgets 2012-13</t>
  </si>
  <si>
    <t>Table 5 Capital Departmental Expenditure Limits 2012-13</t>
  </si>
  <si>
    <t>Office of Qualifications and Examinations 
Regulation</t>
  </si>
  <si>
    <t>DCLG - Communities</t>
  </si>
  <si>
    <t>Department for Environment, Food and 
Rural Affairs</t>
  </si>
  <si>
    <t>Scottish Government</t>
  </si>
  <si>
    <t>Northern Ireland Executive</t>
  </si>
  <si>
    <t>Department for Culture, Media 
and Sport</t>
  </si>
  <si>
    <t>DCLG - Local Government</t>
  </si>
  <si>
    <t>National Assuembly for Wales</t>
  </si>
  <si>
    <t>Provision Outturn</t>
  </si>
  <si>
    <t>Per Cent
Plans</t>
  </si>
  <si>
    <t>Present
Plans</t>
  </si>
  <si>
    <t>Table 6 Six months' forecast outturn by department 2012-13 (voted)</t>
  </si>
  <si>
    <t>Table 2 Supply Estimates by department (voted)</t>
  </si>
  <si>
    <t>Competition and Markets Authority</t>
  </si>
  <si>
    <t>National Crime Agency</t>
  </si>
  <si>
    <t>Oscar generate</t>
  </si>
  <si>
    <t>var</t>
  </si>
  <si>
    <t>New Estimates</t>
  </si>
  <si>
    <t>Total New Estimates</t>
  </si>
  <si>
    <t>Grand Total Estimates in 2013-14</t>
  </si>
  <si>
    <t>UK Trade &amp; Investment</t>
  </si>
  <si>
    <t>Grand Total 2014-15</t>
  </si>
  <si>
    <t>Office of Rail and Road</t>
  </si>
  <si>
    <t>Department for International Trade</t>
  </si>
  <si>
    <t>Armed Forces Pension and Compensation Schemes</t>
  </si>
  <si>
    <t>Teachers' Pensions Scheme (England and Wales)</t>
  </si>
  <si>
    <t>UK Atomic Energy Authority Pension Schemes</t>
  </si>
  <si>
    <t>Total Resource and Capital Departmental Expenditure Limit †††</t>
  </si>
  <si>
    <t>††† This measure of DEL includes grants paid to Academies which do not form part of DfE’s RDEL and CDEL budgetary control totals set by HMT. See tables 3 and 5 for DFE's full budgetary DEL limits as set by HMT which include the net spending of Academies.</t>
  </si>
  <si>
    <t>Plans</t>
  </si>
  <si>
    <t>Departmental Expenditure Limits - Communities</t>
  </si>
  <si>
    <t>Total (Supply Estimates presented by HM Treasury)</t>
  </si>
  <si>
    <t>Total Non-Budget Expenditure</t>
  </si>
  <si>
    <t>Total Net cash requirement</t>
  </si>
  <si>
    <t xml:space="preserve">Electoral Commission  </t>
  </si>
  <si>
    <t xml:space="preserve">Independent Parliamentary Standards Authority  </t>
  </si>
  <si>
    <t xml:space="preserve">Local Government Boundary Commission for England  </t>
  </si>
  <si>
    <t>Total (Supply Estimates presented elsewhere)</t>
  </si>
  <si>
    <t>Current</t>
  </si>
  <si>
    <t>Resource †</t>
  </si>
  <si>
    <t>Capital †</t>
  </si>
  <si>
    <t>† This measure of DEL includes grants paid to Academies which do not form part of DfE’s RDEL and CDEL budgetary control totals set by HMT. See tables 3 and 5 for DFE's full budgetary DEL limits as set by HMT which include the net spending of Academies.</t>
  </si>
  <si>
    <t>Department of Health and Social Care</t>
  </si>
  <si>
    <t>Department for Digital, Culture, Media and Sport</t>
  </si>
  <si>
    <t xml:space="preserve">Ministry of Housing, Communities and Local Government </t>
  </si>
  <si>
    <t>2020-21†  ††</t>
  </si>
  <si>
    <t xml:space="preserve">2020-21 † </t>
  </si>
  <si>
    <r>
      <t xml:space="preserve">†† </t>
    </r>
    <r>
      <rPr>
        <i/>
        <sz val="9"/>
        <color theme="1"/>
        <rFont val="Times New Roman"/>
        <family val="1"/>
      </rPr>
      <t xml:space="preserve">Figures for the independent Estimates are provisional: check the published Supplementary Estimates 2020-21 for these bodies. </t>
    </r>
  </si>
  <si>
    <t xml:space="preserve">HM Procurator General and Treasury Solicitor </t>
  </si>
  <si>
    <t xml:space="preserve">Department for Education </t>
  </si>
  <si>
    <t>Department for Business, Energy and Industrial Strategy</t>
  </si>
  <si>
    <t>HM Land Registry</t>
  </si>
  <si>
    <t>Departemnt for Environment, Food and Rural Affairs</t>
  </si>
  <si>
    <t>Office for Standards in Education, Children's Services and Skills</t>
  </si>
  <si>
    <t>Foreign, Commonwealth and Development Office ††</t>
  </si>
  <si>
    <t>Foreign, Commonwealth and Development Office: Overseas Superannuation †††</t>
  </si>
  <si>
    <t xml:space="preserve">Resource </t>
  </si>
  <si>
    <t xml:space="preserve">Capital </t>
  </si>
  <si>
    <t>Parliamentary Works Sponsor Body</t>
  </si>
  <si>
    <t>Supply Estimates presented elsewhere ††††</t>
  </si>
  <si>
    <t>†††† Figures for the independent entities are provisional. See their published Estimates for the final provision</t>
  </si>
  <si>
    <t xml:space="preserve">†† In the Main Estimates 2020-21 this Estimate was entitled Department for International Development.  </t>
  </si>
  <si>
    <t xml:space="preserve">††† In the Main Estimates 2020-21 this Estimate was entitled Department for International Development: Overseas Superannuation. </t>
  </si>
  <si>
    <t>Table 5 Capital Departmental Expenditure Limits 2020-21</t>
  </si>
  <si>
    <r>
      <rPr>
        <b/>
        <i/>
        <sz val="10.5"/>
        <rFont val="Times New Roman"/>
        <family val="1"/>
      </rPr>
      <t>of which</t>
    </r>
    <r>
      <rPr>
        <b/>
        <sz val="10.5"/>
        <rFont val="Times New Roman"/>
        <family val="1"/>
      </rPr>
      <t xml:space="preserve"> Voted</t>
    </r>
  </si>
  <si>
    <r>
      <rPr>
        <b/>
        <i/>
        <sz val="10.5"/>
        <rFont val="Times New Roman"/>
        <family val="1"/>
      </rPr>
      <t>of which</t>
    </r>
    <r>
      <rPr>
        <b/>
        <sz val="10.5"/>
        <rFont val="Times New Roman"/>
        <family val="1"/>
      </rPr>
      <t xml:space="preserve"> 
Non-Voted</t>
    </r>
  </si>
  <si>
    <t>Department †</t>
  </si>
  <si>
    <t>Department for Education  ††</t>
  </si>
  <si>
    <t>Foreign, Commonwealth and Development Office   †††</t>
  </si>
  <si>
    <t xml:space="preserve">MHCLG - Housing and Communities </t>
  </si>
  <si>
    <t>Welsh Government</t>
  </si>
  <si>
    <t>Sub-total Central Government</t>
  </si>
  <si>
    <r>
      <t xml:space="preserve">Table 5 Capital Departmental Expenditure Limits 2020-21 </t>
    </r>
    <r>
      <rPr>
        <b/>
        <i/>
        <sz val="13"/>
        <rFont val="Times New Roman"/>
        <family val="1"/>
      </rPr>
      <t>(continued)</t>
    </r>
  </si>
  <si>
    <r>
      <rPr>
        <b/>
        <i/>
        <sz val="10.5"/>
        <rFont val="Times New Roman"/>
        <family val="1"/>
      </rPr>
      <t>of which</t>
    </r>
    <r>
      <rPr>
        <b/>
        <sz val="10.5"/>
        <rFont val="Times New Roman"/>
        <family val="1"/>
      </rPr>
      <t xml:space="preserve"> Non-Voted</t>
    </r>
  </si>
  <si>
    <t>House of Commons: Administration ††††</t>
  </si>
  <si>
    <t>Parliamentary Works Sponsor Body ††††</t>
  </si>
  <si>
    <t>National Audit Office ††††</t>
  </si>
  <si>
    <t>Electoral Commission ††††</t>
  </si>
  <si>
    <t>Independent Parliamentary Standards Authority ††††</t>
  </si>
  <si>
    <t>Local Government Boundary Commission for England ††††</t>
  </si>
  <si>
    <t>Sub-total independent bodies</t>
  </si>
  <si>
    <t xml:space="preserve">† The DELs above relate to individual departmental Supply Estimates: for DEL control purposes the Treasury may combine departments into groups to evaluate DEL breaches. </t>
  </si>
  <si>
    <t>†† DfE budgets set by HMT in this table include the net spending of Academies which are not voted through the Estimates. The number voted for DfE in this table differs from the voted figures shown in DfE's Estimate and Table 2 because the Estimate and Table 2 include grants paid by DfE to Academies.</t>
  </si>
  <si>
    <t>Check:</t>
  </si>
  <si>
    <t>Var</t>
  </si>
  <si>
    <t xml:space="preserve">††† In the Main Estimates the allocation was shared between two departments, FCO and DfiD, which have now merged. </t>
  </si>
  <si>
    <t xml:space="preserve">†††† Figures for the independent entities are provisional:  please see their published Estimates for the final provision. </t>
  </si>
  <si>
    <t>Table 4 Administration Budgets 2020-21</t>
  </si>
  <si>
    <r>
      <rPr>
        <b/>
        <i/>
        <sz val="10.5"/>
        <rFont val="Times New Roman"/>
        <family val="1"/>
      </rPr>
      <t>of which</t>
    </r>
    <r>
      <rPr>
        <b/>
        <sz val="10.5"/>
        <rFont val="Times New Roman"/>
        <family val="1"/>
      </rPr>
      <t xml:space="preserve">         Non-Voted</t>
    </r>
  </si>
  <si>
    <t>Foreign, Commonwealth and Development Office</t>
  </si>
  <si>
    <t>Table 3 Resource Departmental Expenditure Limits 2020-21</t>
  </si>
  <si>
    <t>MHCLG - Local Government</t>
  </si>
  <si>
    <r>
      <t>Table 3 Resource Departmental Expenditure Limits 2020-21 (</t>
    </r>
    <r>
      <rPr>
        <b/>
        <i/>
        <sz val="13"/>
        <rFont val="Times New Roman"/>
        <family val="1"/>
      </rPr>
      <t>continued)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</si>
</sst>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0;\-"/>
    <numFmt numFmtId="165" formatCode="#,##0;\-#,##0;\-"/>
  </numFmts>
  <fonts count="36" x14ac:knownFonts="1">
    <font>
      <sz val="10"/>
      <color theme="1"/>
      <name val="Tahoma"/>
      <family val="2"/>
    </font>
    <font>
      <b/>
      <sz val="8"/>
      <color theme="1"/>
      <name val="Tahoma"/>
      <family val="2"/>
    </font>
    <font>
      <b/>
      <sz val="12"/>
      <color theme="1"/>
      <name val="Tahoma"/>
      <family val="2"/>
    </font>
    <font>
      <b/>
      <sz val="11"/>
      <color theme="1"/>
      <name val="Tahoma"/>
      <family val="2"/>
    </font>
    <font>
      <sz val="10"/>
      <color theme="1"/>
      <name val="Tahoma"/>
      <family val="2"/>
    </font>
    <font>
      <sz val="8"/>
      <color theme="1"/>
      <name val="Tahoma"/>
      <family val="2"/>
    </font>
    <font>
      <sz val="8.5"/>
      <name val="Times New Roman"/>
      <family val="1"/>
    </font>
    <font>
      <b/>
      <sz val="8.5"/>
      <name val="Times New Roman"/>
      <family val="1"/>
    </font>
    <font>
      <b/>
      <sz val="12"/>
      <color theme="1"/>
      <name val="Times New Roman"/>
      <family val="1"/>
    </font>
    <font>
      <b/>
      <sz val="8.5"/>
      <color theme="1"/>
      <name val="Times New Roman"/>
      <family val="1"/>
    </font>
    <font>
      <sz val="8.5"/>
      <color theme="1"/>
      <name val="Times New Roman"/>
      <family val="1"/>
    </font>
    <font>
      <b/>
      <sz val="11"/>
      <color theme="1"/>
      <name val="Times New Roman"/>
      <family val="1"/>
    </font>
    <font>
      <b/>
      <sz val="16"/>
      <color theme="1"/>
      <name val="Times New Roman"/>
      <family val="2"/>
    </font>
    <font>
      <b/>
      <sz val="8"/>
      <color theme="1"/>
      <name val="Times New Roman"/>
      <family val="2"/>
    </font>
    <font>
      <b/>
      <sz val="10.5"/>
      <color theme="1"/>
      <name val="Times New Roman"/>
      <family val="2"/>
    </font>
    <font>
      <b/>
      <sz val="10.5"/>
      <color rgb="FF19518F"/>
      <name val="Times New Roman"/>
      <family val="2"/>
    </font>
    <font>
      <sz val="10.5"/>
      <color theme="1"/>
      <name val="Times New Roman"/>
      <family val="2"/>
    </font>
    <font>
      <b/>
      <sz val="8"/>
      <color theme="1"/>
      <name val="Times New Roman"/>
      <family val="1"/>
    </font>
    <font>
      <sz val="10"/>
      <color theme="1"/>
      <name val="Times New Roman"/>
      <family val="1"/>
    </font>
    <font>
      <sz val="8"/>
      <color theme="1"/>
      <name val="Times New Roman"/>
      <family val="1"/>
    </font>
    <font>
      <b/>
      <sz val="10"/>
      <color theme="1"/>
      <name val="Times New Roman"/>
      <family val="1"/>
    </font>
    <font>
      <i/>
      <sz val="8"/>
      <color theme="1"/>
      <name val="Times New Roman"/>
      <family val="1"/>
    </font>
    <font>
      <b/>
      <i/>
      <sz val="10"/>
      <color theme="1"/>
      <name val="Times New Roman"/>
      <family val="1"/>
    </font>
    <font>
      <sz val="8"/>
      <color indexed="81"/>
      <name val="Tahoma"/>
      <family val="2"/>
    </font>
    <font>
      <b/>
      <sz val="8"/>
      <color indexed="81"/>
      <name val="Tahoma"/>
      <family val="2"/>
    </font>
    <font>
      <b/>
      <sz val="10"/>
      <color theme="1"/>
      <name val="Tahoma"/>
      <family val="2"/>
    </font>
    <font>
      <i/>
      <sz val="9"/>
      <color theme="1"/>
      <name val="Times New Roman"/>
      <family val="1"/>
    </font>
    <font>
      <sz val="9"/>
      <color theme="1"/>
      <name val="Times New Roman"/>
      <family val="1"/>
    </font>
    <font>
      <i/>
      <sz val="9"/>
      <color theme="1"/>
      <name val="Times New Roman"/>
      <family val="2"/>
    </font>
    <font>
      <sz val="9"/>
      <color theme="1"/>
      <name val="Tahoma"/>
      <family val="2"/>
    </font>
    <font>
      <sz val="10.5"/>
      <name val="Times New Roman"/>
      <family val="1"/>
    </font>
    <font>
      <b/>
      <sz val="13"/>
      <name val="Times New Roman"/>
      <family val="1"/>
    </font>
    <font>
      <b/>
      <sz val="10.5"/>
      <name val="Times New Roman"/>
      <family val="1"/>
    </font>
    <font>
      <i/>
      <sz val="8.5"/>
      <name val="Times New Roman"/>
      <family val="1"/>
    </font>
    <font>
      <b/>
      <i/>
      <sz val="10.5"/>
      <name val="Times New Roman"/>
      <family val="1"/>
    </font>
    <font>
      <b/>
      <i/>
      <sz val="13"/>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medium">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medium">
        <color indexed="64"/>
      </bottom>
      <diagonal/>
    </border>
  </borders>
  <cellStyleXfs count="10">
    <xf numFmtId="0" fontId="0" fillId="0" borderId="0"/>
    <xf numFmtId="165" fontId="6" fillId="0" borderId="0" applyBorder="0">
      <alignment vertical="top" wrapText="1"/>
    </xf>
    <xf numFmtId="0" fontId="30" fillId="0" borderId="0" applyBorder="0">
      <alignment wrapText="1"/>
    </xf>
    <xf numFmtId="0" fontId="31" fillId="0" borderId="0" applyBorder="0">
      <alignment wrapText="1"/>
    </xf>
    <xf numFmtId="0" fontId="32" fillId="0" borderId="3" applyBorder="0">
      <alignment horizontal="right" wrapText="1"/>
    </xf>
    <xf numFmtId="0" fontId="32" fillId="0" borderId="0" applyBorder="0">
      <alignment horizontal="center" wrapText="1"/>
    </xf>
    <xf numFmtId="37" fontId="32" fillId="0" borderId="0" applyBorder="0">
      <alignment vertical="top" wrapText="1"/>
    </xf>
    <xf numFmtId="37" fontId="7" fillId="0" borderId="0" applyBorder="0">
      <alignment vertical="top" wrapText="1"/>
    </xf>
    <xf numFmtId="0" fontId="33" fillId="0" borderId="0" applyBorder="0">
      <alignment wrapText="1"/>
    </xf>
    <xf numFmtId="165" fontId="30" fillId="0" borderId="0" applyBorder="0">
      <alignment vertical="top" wrapText="1"/>
    </xf>
  </cellStyleXfs>
  <cellXfs count="246">
    <xf numFmtId="0" fontId="0" fillId="0" borderId="0" xfId="0"/>
    <xf numFmtId="0" fontId="3" fillId="0" borderId="0" xfId="0" applyFont="1" applyAlignment="1">
      <alignment vertical="center"/>
    </xf>
    <xf numFmtId="0" fontId="4" fillId="0" borderId="0" xfId="0" applyFont="1" applyAlignment="1">
      <alignment vertical="center"/>
    </xf>
    <xf numFmtId="0" fontId="0" fillId="0" borderId="2" xfId="0" applyBorder="1"/>
    <xf numFmtId="165" fontId="7" fillId="0" borderId="0" xfId="1" applyFont="1" applyBorder="1" applyAlignment="1">
      <alignment horizontal="left" vertical="top" wrapText="1" indent="1"/>
    </xf>
    <xf numFmtId="165" fontId="6" fillId="0" borderId="0" xfId="1" applyFont="1" applyBorder="1" applyAlignment="1">
      <alignment horizontal="left" vertical="top" wrapText="1" indent="1"/>
    </xf>
    <xf numFmtId="0" fontId="9" fillId="0" borderId="3" xfId="0" applyFont="1" applyBorder="1" applyAlignment="1">
      <alignment vertical="center"/>
    </xf>
    <xf numFmtId="0" fontId="10" fillId="0" borderId="3" xfId="0" applyFont="1" applyBorder="1"/>
    <xf numFmtId="0" fontId="10" fillId="0" borderId="4" xfId="0" applyFont="1" applyBorder="1"/>
    <xf numFmtId="0" fontId="9" fillId="0" borderId="4" xfId="0" applyFont="1" applyBorder="1" applyAlignment="1">
      <alignment horizontal="center" vertical="center"/>
    </xf>
    <xf numFmtId="0" fontId="10" fillId="0" borderId="0" xfId="0" applyFont="1" applyBorder="1"/>
    <xf numFmtId="0" fontId="8" fillId="0" borderId="4" xfId="0" applyFont="1" applyBorder="1" applyAlignment="1"/>
    <xf numFmtId="0" fontId="11" fillId="0" borderId="0" xfId="0" applyFont="1"/>
    <xf numFmtId="0" fontId="9" fillId="0" borderId="0" xfId="0" applyFont="1" applyBorder="1" applyAlignment="1">
      <alignment horizontal="center" vertical="center"/>
    </xf>
    <xf numFmtId="0" fontId="10" fillId="0" borderId="0" xfId="0" applyFont="1"/>
    <xf numFmtId="0" fontId="9" fillId="0" borderId="0" xfId="0" applyFont="1"/>
    <xf numFmtId="0" fontId="0" fillId="0" borderId="0" xfId="0"/>
    <xf numFmtId="165" fontId="10" fillId="0" borderId="3" xfId="0" applyNumberFormat="1" applyFont="1" applyBorder="1" applyAlignment="1"/>
    <xf numFmtId="165" fontId="10" fillId="0" borderId="4" xfId="0" applyNumberFormat="1" applyFont="1" applyBorder="1" applyAlignment="1"/>
    <xf numFmtId="165" fontId="9" fillId="0" borderId="0" xfId="0" applyNumberFormat="1" applyFont="1" applyBorder="1" applyAlignment="1">
      <alignment horizontal="center" vertical="center"/>
    </xf>
    <xf numFmtId="165" fontId="10" fillId="0" borderId="0" xfId="0" applyNumberFormat="1" applyFont="1" applyAlignment="1"/>
    <xf numFmtId="165" fontId="10" fillId="0" borderId="4" xfId="0" applyNumberFormat="1" applyFont="1" applyBorder="1" applyAlignment="1">
      <alignment vertical="top"/>
    </xf>
    <xf numFmtId="0" fontId="18" fillId="0" borderId="0" xfId="0" applyFont="1"/>
    <xf numFmtId="0" fontId="18" fillId="0" borderId="0" xfId="0" applyFont="1"/>
    <xf numFmtId="0" fontId="19" fillId="0" borderId="0" xfId="0" applyFont="1" applyAlignment="1">
      <alignment vertical="top" wrapText="1"/>
    </xf>
    <xf numFmtId="0" fontId="18" fillId="0" borderId="4" xfId="0" applyFont="1" applyBorder="1"/>
    <xf numFmtId="0" fontId="18" fillId="0" borderId="0" xfId="0" applyFont="1" applyAlignment="1">
      <alignment vertical="top"/>
    </xf>
    <xf numFmtId="165" fontId="19" fillId="0" borderId="0" xfId="0" applyNumberFormat="1" applyFont="1" applyAlignment="1">
      <alignment horizontal="right" vertical="top"/>
    </xf>
    <xf numFmtId="0" fontId="18" fillId="0" borderId="3" xfId="0" applyFont="1" applyBorder="1"/>
    <xf numFmtId="0" fontId="18" fillId="0" borderId="3" xfId="0" applyFont="1" applyBorder="1" applyAlignment="1">
      <alignment vertical="top" wrapText="1"/>
    </xf>
    <xf numFmtId="0" fontId="18" fillId="0" borderId="0" xfId="0" applyFont="1" applyAlignment="1">
      <alignment vertical="top" wrapText="1"/>
    </xf>
    <xf numFmtId="0" fontId="18" fillId="0" borderId="0" xfId="0" applyFont="1" applyBorder="1" applyAlignment="1">
      <alignment vertical="top" wrapText="1"/>
    </xf>
    <xf numFmtId="0" fontId="18" fillId="0" borderId="0" xfId="0" applyFont="1" applyBorder="1"/>
    <xf numFmtId="165" fontId="18" fillId="0" borderId="3" xfId="0" applyNumberFormat="1" applyFont="1" applyBorder="1"/>
    <xf numFmtId="165" fontId="20" fillId="0" borderId="3" xfId="0" applyNumberFormat="1" applyFont="1" applyBorder="1"/>
    <xf numFmtId="165" fontId="20" fillId="0" borderId="0" xfId="0" applyNumberFormat="1" applyFont="1" applyBorder="1" applyAlignment="1">
      <alignment horizontal="center" vertical="top" wrapText="1"/>
    </xf>
    <xf numFmtId="165" fontId="20" fillId="0" borderId="0" xfId="0" applyNumberFormat="1" applyFont="1" applyBorder="1" applyAlignment="1">
      <alignment horizontal="center" wrapText="1"/>
    </xf>
    <xf numFmtId="165" fontId="18" fillId="0" borderId="0" xfId="0" applyNumberFormat="1" applyFont="1" applyBorder="1" applyAlignment="1">
      <alignment horizontal="center" wrapText="1"/>
    </xf>
    <xf numFmtId="165" fontId="20" fillId="0" borderId="0" xfId="0" applyNumberFormat="1" applyFont="1" applyBorder="1" applyAlignment="1">
      <alignment horizontal="center"/>
    </xf>
    <xf numFmtId="165" fontId="18" fillId="0" borderId="0" xfId="0" applyNumberFormat="1" applyFont="1" applyAlignment="1">
      <alignment vertical="top"/>
    </xf>
    <xf numFmtId="165" fontId="18" fillId="0" borderId="0" xfId="0" applyNumberFormat="1" applyFont="1"/>
    <xf numFmtId="165" fontId="10" fillId="0" borderId="0" xfId="0" applyNumberFormat="1" applyFont="1"/>
    <xf numFmtId="165" fontId="10" fillId="0" borderId="3" xfId="0" applyNumberFormat="1" applyFont="1" applyBorder="1"/>
    <xf numFmtId="165" fontId="10" fillId="0" borderId="0" xfId="0" applyNumberFormat="1" applyFont="1" applyBorder="1"/>
    <xf numFmtId="165" fontId="10" fillId="0" borderId="2" xfId="0" applyNumberFormat="1" applyFont="1" applyBorder="1"/>
    <xf numFmtId="10" fontId="10" fillId="0" borderId="3" xfId="0" applyNumberFormat="1" applyFont="1" applyBorder="1" applyAlignment="1"/>
    <xf numFmtId="10" fontId="10" fillId="0" borderId="4" xfId="0" applyNumberFormat="1" applyFont="1" applyBorder="1" applyAlignment="1"/>
    <xf numFmtId="10" fontId="10" fillId="0" borderId="0" xfId="0" applyNumberFormat="1" applyFont="1"/>
    <xf numFmtId="10" fontId="10" fillId="0" borderId="3" xfId="0" applyNumberFormat="1" applyFont="1" applyBorder="1"/>
    <xf numFmtId="10" fontId="11" fillId="0" borderId="3" xfId="0" applyNumberFormat="1" applyFont="1" applyBorder="1" applyAlignment="1">
      <alignment horizontal="right"/>
    </xf>
    <xf numFmtId="10" fontId="9" fillId="0" borderId="0" xfId="0" applyNumberFormat="1" applyFont="1" applyBorder="1" applyAlignment="1">
      <alignment horizontal="center" vertical="center"/>
    </xf>
    <xf numFmtId="10" fontId="10" fillId="0" borderId="0" xfId="0" applyNumberFormat="1" applyFont="1" applyAlignment="1"/>
    <xf numFmtId="10" fontId="10" fillId="0" borderId="4" xfId="0" applyNumberFormat="1" applyFont="1" applyBorder="1" applyAlignment="1">
      <alignment vertical="top"/>
    </xf>
    <xf numFmtId="10" fontId="10" fillId="0" borderId="0" xfId="0" applyNumberFormat="1" applyFont="1" applyBorder="1"/>
    <xf numFmtId="10" fontId="10" fillId="0" borderId="2" xfId="0" applyNumberFormat="1" applyFont="1" applyBorder="1"/>
    <xf numFmtId="0" fontId="0" fillId="0" borderId="0" xfId="0" applyFill="1"/>
    <xf numFmtId="0" fontId="0" fillId="0" borderId="2" xfId="0" applyFill="1" applyBorder="1"/>
    <xf numFmtId="0" fontId="0" fillId="0" borderId="3" xfId="0" applyFill="1" applyBorder="1"/>
    <xf numFmtId="165" fontId="10" fillId="0" borderId="3" xfId="0" applyNumberFormat="1" applyFont="1" applyFill="1" applyBorder="1"/>
    <xf numFmtId="165" fontId="10" fillId="0" borderId="4" xfId="0" applyNumberFormat="1" applyFont="1" applyFill="1" applyBorder="1" applyAlignment="1"/>
    <xf numFmtId="165" fontId="10" fillId="0" borderId="0" xfId="0" applyNumberFormat="1" applyFont="1" applyFill="1" applyBorder="1"/>
    <xf numFmtId="165" fontId="10" fillId="0" borderId="4" xfId="0" applyNumberFormat="1" applyFont="1" applyFill="1" applyBorder="1" applyAlignment="1">
      <alignment vertical="top"/>
    </xf>
    <xf numFmtId="0" fontId="18" fillId="0" borderId="0" xfId="0" applyFont="1" applyFill="1"/>
    <xf numFmtId="164" fontId="17" fillId="0" borderId="0" xfId="0" applyNumberFormat="1" applyFont="1" applyFill="1" applyAlignment="1">
      <alignment horizontal="right" vertical="top"/>
    </xf>
    <xf numFmtId="0" fontId="10" fillId="0" borderId="0" xfId="0" applyFont="1" applyFill="1"/>
    <xf numFmtId="165" fontId="10" fillId="0" borderId="0" xfId="0" applyNumberFormat="1" applyFont="1" applyFill="1"/>
    <xf numFmtId="165" fontId="7" fillId="0" borderId="0" xfId="1" applyFont="1" applyFill="1" applyBorder="1" applyAlignment="1">
      <alignment horizontal="left" vertical="top" wrapText="1" indent="1"/>
    </xf>
    <xf numFmtId="165" fontId="6" fillId="0" borderId="0" xfId="1" applyFont="1" applyFill="1" applyBorder="1" applyAlignment="1">
      <alignment horizontal="left" vertical="top" wrapText="1" indent="1"/>
    </xf>
    <xf numFmtId="0" fontId="9" fillId="0" borderId="3" xfId="0" applyFont="1" applyFill="1" applyBorder="1" applyAlignment="1">
      <alignment vertical="center"/>
    </xf>
    <xf numFmtId="165" fontId="10" fillId="0" borderId="3" xfId="0" applyNumberFormat="1" applyFont="1" applyFill="1" applyBorder="1" applyAlignment="1"/>
    <xf numFmtId="0" fontId="8" fillId="0" borderId="4" xfId="0" applyFont="1" applyFill="1" applyBorder="1" applyAlignment="1"/>
    <xf numFmtId="0" fontId="10" fillId="0" borderId="3" xfId="0" applyFont="1" applyFill="1" applyBorder="1"/>
    <xf numFmtId="165" fontId="11" fillId="0" borderId="3" xfId="0" applyNumberFormat="1" applyFont="1" applyFill="1" applyBorder="1" applyAlignment="1">
      <alignment horizontal="right"/>
    </xf>
    <xf numFmtId="0" fontId="9" fillId="0" borderId="4" xfId="0" applyFont="1" applyFill="1" applyBorder="1" applyAlignment="1">
      <alignment horizontal="center" vertical="center"/>
    </xf>
    <xf numFmtId="0" fontId="11" fillId="0" borderId="0" xfId="0" applyFont="1" applyFill="1"/>
    <xf numFmtId="165" fontId="19" fillId="0" borderId="0" xfId="0" applyNumberFormat="1" applyFont="1" applyFill="1"/>
    <xf numFmtId="0" fontId="9" fillId="0" borderId="0" xfId="0" applyFont="1" applyFill="1" applyBorder="1" applyAlignment="1">
      <alignment horizontal="center" vertical="center"/>
    </xf>
    <xf numFmtId="165" fontId="9" fillId="0" borderId="0" xfId="0" applyNumberFormat="1" applyFont="1" applyFill="1" applyBorder="1" applyAlignment="1">
      <alignment horizontal="center" vertical="center"/>
    </xf>
    <xf numFmtId="165" fontId="19" fillId="0" borderId="0" xfId="0" applyNumberFormat="1" applyFont="1" applyFill="1" applyAlignment="1"/>
    <xf numFmtId="165" fontId="11" fillId="0" borderId="0" xfId="0" applyNumberFormat="1" applyFont="1" applyFill="1" applyBorder="1" applyAlignment="1">
      <alignment horizontal="center" vertical="center"/>
    </xf>
    <xf numFmtId="0" fontId="9" fillId="0" borderId="0" xfId="0" applyFont="1" applyFill="1"/>
    <xf numFmtId="0" fontId="10" fillId="0" borderId="0" xfId="0" applyFont="1" applyFill="1" applyBorder="1"/>
    <xf numFmtId="165" fontId="10" fillId="0" borderId="2" xfId="0" applyNumberFormat="1" applyFont="1" applyFill="1" applyBorder="1"/>
    <xf numFmtId="0" fontId="0" fillId="0" borderId="0" xfId="0"/>
    <xf numFmtId="0" fontId="27" fillId="0" borderId="0" xfId="0" applyFont="1"/>
    <xf numFmtId="0" fontId="30" fillId="0" borderId="0" xfId="2">
      <alignment wrapText="1"/>
    </xf>
    <xf numFmtId="0" fontId="32" fillId="0" borderId="0" xfId="5" applyBorder="1">
      <alignment horizontal="center" wrapText="1"/>
    </xf>
    <xf numFmtId="0" fontId="32" fillId="0" borderId="0" xfId="5" applyFont="1" applyBorder="1" applyAlignment="1">
      <alignment horizontal="center" wrapText="1"/>
    </xf>
    <xf numFmtId="0" fontId="32" fillId="0" borderId="0" xfId="5" applyNumberFormat="1" applyFont="1" applyBorder="1" applyAlignment="1">
      <alignment horizontal="center" wrapText="1"/>
    </xf>
    <xf numFmtId="0" fontId="32" fillId="0" borderId="6" xfId="5" applyBorder="1">
      <alignment horizontal="center" wrapText="1"/>
    </xf>
    <xf numFmtId="165" fontId="6" fillId="0" borderId="0" xfId="1" applyBorder="1">
      <alignment vertical="top" wrapText="1"/>
    </xf>
    <xf numFmtId="37" fontId="32" fillId="0" borderId="0" xfId="6" applyBorder="1">
      <alignment vertical="top" wrapText="1"/>
    </xf>
    <xf numFmtId="165" fontId="6" fillId="0" borderId="0" xfId="1">
      <alignment vertical="top" wrapText="1"/>
    </xf>
    <xf numFmtId="165" fontId="7" fillId="0" borderId="0" xfId="1" applyFont="1">
      <alignment vertical="top" wrapText="1"/>
    </xf>
    <xf numFmtId="165" fontId="7" fillId="0" borderId="0" xfId="1" applyFont="1" applyBorder="1">
      <alignment vertical="top" wrapText="1"/>
    </xf>
    <xf numFmtId="165" fontId="6" fillId="0" borderId="0" xfId="1" applyFont="1">
      <alignment vertical="top" wrapText="1"/>
    </xf>
    <xf numFmtId="165" fontId="6" fillId="0" borderId="0" xfId="1" applyFont="1" applyFill="1" applyBorder="1">
      <alignment vertical="top" wrapText="1"/>
    </xf>
    <xf numFmtId="165" fontId="6" fillId="0" borderId="0" xfId="1" applyFont="1" applyBorder="1">
      <alignment vertical="top" wrapText="1"/>
    </xf>
    <xf numFmtId="165" fontId="7" fillId="0" borderId="0" xfId="1" applyFont="1" applyFill="1" applyBorder="1">
      <alignment vertical="top" wrapText="1"/>
    </xf>
    <xf numFmtId="165" fontId="6" fillId="0" borderId="0" xfId="1" applyFill="1" applyBorder="1">
      <alignment vertical="top" wrapText="1"/>
    </xf>
    <xf numFmtId="37" fontId="7" fillId="0" borderId="0" xfId="7" applyBorder="1">
      <alignment vertical="top" wrapText="1"/>
    </xf>
    <xf numFmtId="37" fontId="7" fillId="0" borderId="0" xfId="7" applyFont="1" applyBorder="1" applyAlignment="1">
      <alignment horizontal="left" vertical="top" wrapText="1" indent="1"/>
    </xf>
    <xf numFmtId="165" fontId="6" fillId="0" borderId="0" xfId="1" applyBorder="1" applyAlignment="1">
      <alignment horizontal="left" vertical="top" wrapText="1" indent="1"/>
    </xf>
    <xf numFmtId="165" fontId="6" fillId="0" borderId="7" xfId="1" applyBorder="1">
      <alignment vertical="top" wrapText="1"/>
    </xf>
    <xf numFmtId="165" fontId="6" fillId="0" borderId="6" xfId="1" applyBorder="1">
      <alignment vertical="top" wrapText="1"/>
    </xf>
    <xf numFmtId="37" fontId="7" fillId="0" borderId="0" xfId="7" applyBorder="1" applyAlignment="1">
      <alignment horizontal="left" vertical="top" wrapText="1" indent="1"/>
    </xf>
    <xf numFmtId="165" fontId="6" fillId="0" borderId="6" xfId="1" applyFill="1" applyBorder="1">
      <alignment vertical="top" wrapText="1"/>
    </xf>
    <xf numFmtId="165" fontId="6" fillId="0" borderId="8" xfId="1" applyBorder="1">
      <alignment vertical="top" wrapText="1"/>
    </xf>
    <xf numFmtId="37" fontId="7" fillId="0" borderId="0" xfId="7" applyFont="1" applyBorder="1">
      <alignment vertical="top" wrapText="1"/>
    </xf>
    <xf numFmtId="0" fontId="30" fillId="0" borderId="0" xfId="2" applyBorder="1">
      <alignment wrapText="1"/>
    </xf>
    <xf numFmtId="165" fontId="7" fillId="0" borderId="9" xfId="1" applyFont="1" applyBorder="1">
      <alignment vertical="top" wrapText="1"/>
    </xf>
    <xf numFmtId="165" fontId="7" fillId="0" borderId="10" xfId="1" applyFont="1" applyBorder="1">
      <alignment vertical="top" wrapText="1"/>
    </xf>
    <xf numFmtId="165" fontId="7" fillId="0" borderId="11" xfId="1" applyFont="1" applyBorder="1">
      <alignment vertical="top" wrapText="1"/>
    </xf>
    <xf numFmtId="165" fontId="30" fillId="0" borderId="0" xfId="2" applyNumberFormat="1" applyBorder="1">
      <alignment wrapText="1"/>
    </xf>
    <xf numFmtId="165" fontId="6" fillId="0" borderId="7" xfId="1" applyFill="1" applyBorder="1">
      <alignment vertical="top" wrapText="1"/>
    </xf>
    <xf numFmtId="165" fontId="6" fillId="0" borderId="0" xfId="1" applyFont="1" applyFill="1" applyBorder="1" applyAlignment="1">
      <alignment vertical="top" wrapText="1"/>
    </xf>
    <xf numFmtId="0" fontId="30" fillId="0" borderId="0" xfId="2">
      <alignment wrapText="1"/>
    </xf>
    <xf numFmtId="0" fontId="30" fillId="0" borderId="2" xfId="2" applyBorder="1">
      <alignment wrapText="1"/>
    </xf>
    <xf numFmtId="0" fontId="20" fillId="0" borderId="0" xfId="0" applyFont="1" applyAlignment="1">
      <alignment vertical="top"/>
    </xf>
    <xf numFmtId="0" fontId="18" fillId="0" borderId="0" xfId="0" applyFont="1"/>
    <xf numFmtId="165" fontId="18" fillId="0" borderId="0" xfId="0" applyNumberFormat="1" applyFont="1"/>
    <xf numFmtId="0" fontId="17" fillId="0" borderId="3" xfId="0" applyFont="1" applyBorder="1" applyAlignment="1">
      <alignment vertical="center"/>
    </xf>
    <xf numFmtId="0" fontId="18" fillId="0" borderId="3" xfId="0" applyFont="1" applyBorder="1"/>
    <xf numFmtId="0" fontId="8" fillId="0" borderId="0" xfId="0" applyFont="1" applyAlignment="1">
      <alignment horizontal="left"/>
    </xf>
    <xf numFmtId="165" fontId="20" fillId="0" borderId="2" xfId="0" applyNumberFormat="1" applyFont="1" applyBorder="1" applyAlignment="1">
      <alignment horizontal="center" vertical="top" wrapText="1"/>
    </xf>
    <xf numFmtId="165" fontId="20" fillId="0" borderId="3" xfId="0" applyNumberFormat="1" applyFont="1" applyBorder="1" applyAlignment="1">
      <alignment horizontal="center" vertical="top" wrapText="1"/>
    </xf>
    <xf numFmtId="165" fontId="20" fillId="0" borderId="0" xfId="0" applyNumberFormat="1" applyFont="1" applyAlignment="1">
      <alignment horizontal="center" wrapText="1"/>
    </xf>
    <xf numFmtId="165" fontId="20" fillId="0" borderId="3" xfId="0" applyNumberFormat="1" applyFont="1" applyBorder="1" applyAlignment="1">
      <alignment horizontal="center" wrapText="1"/>
    </xf>
    <xf numFmtId="165" fontId="18" fillId="0" borderId="3" xfId="0" applyNumberFormat="1" applyFont="1" applyBorder="1" applyAlignment="1">
      <alignment horizontal="center" wrapText="1"/>
    </xf>
    <xf numFmtId="165" fontId="20" fillId="0" borderId="3" xfId="0" applyNumberFormat="1" applyFont="1" applyBorder="1" applyAlignment="1">
      <alignment horizontal="center"/>
    </xf>
    <xf numFmtId="165" fontId="19" fillId="0" borderId="0" xfId="0" applyNumberFormat="1" applyFont="1" applyAlignment="1">
      <alignment horizontal="right" vertical="top"/>
    </xf>
    <xf numFmtId="165" fontId="18" fillId="0" borderId="0" xfId="0" applyNumberFormat="1" applyFont="1" applyAlignment="1">
      <alignment vertical="top"/>
    </xf>
    <xf numFmtId="165" fontId="17" fillId="0" borderId="4" xfId="0" applyNumberFormat="1" applyFont="1" applyBorder="1" applyAlignment="1">
      <alignment horizontal="right" vertical="top"/>
    </xf>
    <xf numFmtId="165" fontId="18" fillId="0" borderId="4" xfId="0" applyNumberFormat="1" applyFont="1" applyBorder="1"/>
    <xf numFmtId="0" fontId="21" fillId="0" borderId="2" xfId="0" applyFont="1" applyBorder="1" applyAlignment="1">
      <alignment horizontal="left" vertical="center" wrapText="1"/>
    </xf>
    <xf numFmtId="0" fontId="18" fillId="0" borderId="0" xfId="0" applyFont="1" applyAlignment="1">
      <alignment horizontal="left"/>
    </xf>
    <xf numFmtId="0" fontId="17" fillId="0" borderId="4" xfId="0" applyFont="1" applyBorder="1" applyAlignment="1">
      <alignment vertical="top"/>
    </xf>
    <xf numFmtId="0" fontId="18" fillId="0" borderId="4" xfId="0" applyFont="1" applyBorder="1"/>
    <xf numFmtId="0" fontId="26" fillId="0" borderId="0" xfId="0" applyFont="1" applyFill="1" applyAlignment="1">
      <alignment vertical="top" wrapText="1"/>
    </xf>
    <xf numFmtId="0" fontId="27" fillId="0" borderId="0" xfId="0" applyFont="1" applyFill="1" applyAlignment="1">
      <alignment vertical="top" wrapText="1"/>
    </xf>
    <xf numFmtId="0" fontId="14" fillId="0" borderId="0" xfId="0" applyFont="1" applyFill="1" applyAlignment="1">
      <alignment horizontal="center" vertical="top"/>
    </xf>
    <xf numFmtId="0" fontId="14" fillId="0" borderId="0" xfId="0" applyFont="1" applyFill="1" applyAlignment="1">
      <alignment horizontal="center"/>
    </xf>
    <xf numFmtId="0" fontId="0" fillId="0" borderId="0" xfId="0" applyFill="1"/>
    <xf numFmtId="0" fontId="15" fillId="0" borderId="0" xfId="0" applyFont="1" applyFill="1" applyAlignment="1">
      <alignment vertical="top"/>
    </xf>
    <xf numFmtId="0" fontId="16" fillId="0" borderId="0" xfId="0" applyFont="1" applyFill="1" applyAlignment="1">
      <alignment vertical="top"/>
    </xf>
    <xf numFmtId="164" fontId="16" fillId="0" borderId="0" xfId="0" applyNumberFormat="1" applyFont="1" applyFill="1" applyAlignment="1">
      <alignment horizontal="right" vertical="top"/>
    </xf>
    <xf numFmtId="0" fontId="12" fillId="0" borderId="0" xfId="0" applyFont="1" applyFill="1" applyAlignment="1">
      <alignment vertical="center" wrapText="1"/>
    </xf>
    <xf numFmtId="0" fontId="0" fillId="0" borderId="0" xfId="0" applyFill="1" applyAlignment="1">
      <alignment vertical="center" wrapText="1"/>
    </xf>
    <xf numFmtId="0" fontId="13" fillId="0" borderId="3" xfId="0" applyFont="1" applyFill="1" applyBorder="1" applyAlignment="1">
      <alignment horizontal="right" vertical="center"/>
    </xf>
    <xf numFmtId="0" fontId="0" fillId="0" borderId="3" xfId="0" applyFill="1" applyBorder="1"/>
    <xf numFmtId="0" fontId="14" fillId="0" borderId="0" xfId="0" applyFont="1" applyFill="1" applyAlignment="1">
      <alignment vertical="top"/>
    </xf>
    <xf numFmtId="164" fontId="14" fillId="0" borderId="0" xfId="0" applyNumberFormat="1" applyFont="1" applyFill="1" applyAlignment="1">
      <alignment horizontal="right" vertical="top"/>
    </xf>
    <xf numFmtId="0" fontId="25" fillId="0" borderId="0" xfId="0" applyFont="1" applyFill="1"/>
    <xf numFmtId="164" fontId="16" fillId="0" borderId="3" xfId="0" applyNumberFormat="1" applyFont="1" applyFill="1" applyBorder="1" applyAlignment="1">
      <alignment horizontal="right" vertical="top"/>
    </xf>
    <xf numFmtId="164" fontId="14" fillId="0" borderId="4" xfId="0" applyNumberFormat="1" applyFont="1" applyFill="1" applyBorder="1" applyAlignment="1">
      <alignment horizontal="right" vertical="top"/>
    </xf>
    <xf numFmtId="0" fontId="0" fillId="0" borderId="4" xfId="0" applyFill="1" applyBorder="1"/>
    <xf numFmtId="164" fontId="16" fillId="0" borderId="4" xfId="0" applyNumberFormat="1" applyFont="1" applyFill="1" applyBorder="1" applyAlignment="1">
      <alignment horizontal="right" vertical="top"/>
    </xf>
    <xf numFmtId="0" fontId="16" fillId="0" borderId="3" xfId="0" applyFont="1" applyFill="1" applyBorder="1" applyAlignment="1">
      <alignment vertical="top"/>
    </xf>
    <xf numFmtId="0" fontId="28" fillId="0" borderId="0" xfId="0" applyFont="1" applyFill="1" applyAlignment="1">
      <alignment vertical="top"/>
    </xf>
    <xf numFmtId="0" fontId="29" fillId="0" borderId="0" xfId="0" applyFont="1" applyFill="1"/>
    <xf numFmtId="0" fontId="31" fillId="0" borderId="5" xfId="3" applyFont="1" applyBorder="1">
      <alignment wrapText="1"/>
    </xf>
    <xf numFmtId="0" fontId="31" fillId="0" borderId="5" xfId="3" applyBorder="1">
      <alignment wrapText="1"/>
    </xf>
    <xf numFmtId="0" fontId="30" fillId="0" borderId="0" xfId="2">
      <alignment wrapText="1"/>
    </xf>
    <xf numFmtId="0" fontId="32" fillId="0" borderId="6" xfId="4" applyBorder="1">
      <alignment horizontal="right" wrapText="1"/>
    </xf>
    <xf numFmtId="0" fontId="30" fillId="0" borderId="2" xfId="2" applyBorder="1">
      <alignment wrapText="1"/>
    </xf>
    <xf numFmtId="0" fontId="33" fillId="0" borderId="0" xfId="8" applyNumberFormat="1" applyFont="1" applyAlignment="1">
      <alignment vertical="top" wrapText="1"/>
    </xf>
    <xf numFmtId="0" fontId="33" fillId="0" borderId="0" xfId="2" applyFont="1" applyFill="1" applyAlignment="1">
      <alignment vertical="top" wrapText="1"/>
    </xf>
    <xf numFmtId="165" fontId="10" fillId="0" borderId="4" xfId="0" applyNumberFormat="1" applyFont="1" applyFill="1" applyBorder="1" applyAlignment="1">
      <alignment horizontal="right"/>
    </xf>
    <xf numFmtId="165" fontId="10" fillId="0" borderId="4" xfId="0" applyNumberFormat="1" applyFont="1" applyFill="1" applyBorder="1"/>
    <xf numFmtId="165" fontId="10" fillId="0" borderId="3" xfId="0" applyNumberFormat="1" applyFont="1" applyFill="1" applyBorder="1"/>
    <xf numFmtId="165" fontId="10" fillId="0" borderId="0" xfId="0" applyNumberFormat="1" applyFont="1" applyFill="1" applyBorder="1"/>
    <xf numFmtId="165" fontId="10" fillId="0" borderId="2" xfId="0" applyNumberFormat="1" applyFont="1" applyFill="1" applyBorder="1"/>
    <xf numFmtId="165" fontId="10" fillId="0" borderId="3" xfId="0" applyNumberFormat="1" applyFont="1" applyFill="1" applyBorder="1" applyAlignment="1">
      <alignment horizontal="right"/>
    </xf>
    <xf numFmtId="165" fontId="11" fillId="0" borderId="4" xfId="0" applyNumberFormat="1" applyFont="1" applyFill="1" applyBorder="1" applyAlignment="1">
      <alignment horizontal="center" vertical="center"/>
    </xf>
    <xf numFmtId="165" fontId="10" fillId="0" borderId="0" xfId="0" applyNumberFormat="1" applyFont="1" applyFill="1" applyAlignment="1">
      <alignment horizontal="right" vertical="top"/>
    </xf>
    <xf numFmtId="165" fontId="10" fillId="0" borderId="0" xfId="0" applyNumberFormat="1" applyFont="1" applyFill="1"/>
    <xf numFmtId="165" fontId="19" fillId="0" borderId="0" xfId="0" applyNumberFormat="1" applyFont="1" applyFill="1" applyAlignment="1">
      <alignment horizontal="right" vertical="top"/>
    </xf>
    <xf numFmtId="0" fontId="18" fillId="0" borderId="0" xfId="0" applyFont="1" applyFill="1"/>
    <xf numFmtId="164" fontId="19" fillId="0" borderId="0" xfId="0" applyNumberFormat="1" applyFont="1" applyFill="1" applyAlignment="1">
      <alignment horizontal="right" vertical="top"/>
    </xf>
    <xf numFmtId="164" fontId="17" fillId="0" borderId="0" xfId="0" applyNumberFormat="1" applyFont="1" applyFill="1" applyAlignment="1">
      <alignment horizontal="right" vertical="top"/>
    </xf>
    <xf numFmtId="165" fontId="17" fillId="0" borderId="0" xfId="0" applyNumberFormat="1" applyFont="1" applyFill="1" applyAlignment="1">
      <alignment horizontal="right" vertical="top"/>
    </xf>
    <xf numFmtId="0" fontId="20" fillId="0" borderId="0" xfId="0" applyFont="1" applyFill="1"/>
    <xf numFmtId="164" fontId="17" fillId="2" borderId="2" xfId="0" applyNumberFormat="1" applyFont="1" applyFill="1" applyBorder="1" applyAlignment="1">
      <alignment horizontal="right" vertical="top"/>
    </xf>
    <xf numFmtId="0" fontId="18" fillId="2" borderId="2" xfId="0" applyFont="1" applyFill="1" applyBorder="1"/>
    <xf numFmtId="164" fontId="17" fillId="2" borderId="0" xfId="0" applyNumberFormat="1" applyFont="1" applyFill="1" applyAlignment="1">
      <alignment horizontal="right" vertical="top"/>
    </xf>
    <xf numFmtId="0" fontId="18" fillId="2" borderId="0" xfId="0" applyFont="1" applyFill="1"/>
    <xf numFmtId="164" fontId="17" fillId="2" borderId="4" xfId="0" applyNumberFormat="1" applyFont="1" applyFill="1" applyBorder="1" applyAlignment="1">
      <alignment horizontal="right" vertical="top"/>
    </xf>
    <xf numFmtId="0" fontId="18" fillId="2" borderId="4" xfId="0" applyFont="1" applyFill="1" applyBorder="1"/>
    <xf numFmtId="164" fontId="17" fillId="2" borderId="3" xfId="0" applyNumberFormat="1" applyFont="1" applyFill="1" applyBorder="1" applyAlignment="1">
      <alignment horizontal="right" vertical="top"/>
    </xf>
    <xf numFmtId="0" fontId="18" fillId="2" borderId="3" xfId="0" applyFont="1" applyFill="1" applyBorder="1"/>
    <xf numFmtId="165" fontId="17" fillId="2" borderId="3" xfId="0" applyNumberFormat="1" applyFont="1" applyFill="1" applyBorder="1" applyAlignment="1">
      <alignment horizontal="right" vertical="top"/>
    </xf>
    <xf numFmtId="0" fontId="19" fillId="0" borderId="0" xfId="0" applyFont="1" applyFill="1"/>
    <xf numFmtId="0" fontId="17" fillId="0" borderId="0" xfId="0" applyFont="1" applyFill="1"/>
    <xf numFmtId="165" fontId="19" fillId="0" borderId="0" xfId="0" applyNumberFormat="1" applyFont="1" applyFill="1"/>
    <xf numFmtId="165" fontId="10" fillId="0" borderId="0" xfId="0" applyNumberFormat="1" applyFont="1" applyAlignment="1">
      <alignment horizontal="right" vertical="top"/>
    </xf>
    <xf numFmtId="165" fontId="10" fillId="0" borderId="0" xfId="0" applyNumberFormat="1" applyFont="1"/>
    <xf numFmtId="10" fontId="10" fillId="0" borderId="0" xfId="0" applyNumberFormat="1" applyFont="1" applyAlignment="1">
      <alignment horizontal="right" vertical="top"/>
    </xf>
    <xf numFmtId="10" fontId="10" fillId="0" borderId="0" xfId="0" applyNumberFormat="1" applyFont="1"/>
    <xf numFmtId="165" fontId="11" fillId="0" borderId="4" xfId="0" applyNumberFormat="1" applyFont="1" applyBorder="1" applyAlignment="1">
      <alignment horizontal="center" vertical="center" wrapText="1"/>
    </xf>
    <xf numFmtId="165" fontId="11" fillId="0" borderId="4" xfId="0" applyNumberFormat="1" applyFont="1" applyBorder="1" applyAlignment="1">
      <alignment horizontal="center" vertical="center"/>
    </xf>
    <xf numFmtId="10" fontId="11" fillId="0" borderId="4" xfId="0" applyNumberFormat="1" applyFont="1" applyBorder="1" applyAlignment="1">
      <alignment horizontal="center" vertical="center" wrapText="1"/>
    </xf>
    <xf numFmtId="10" fontId="11" fillId="0" borderId="4" xfId="0" applyNumberFormat="1" applyFont="1" applyBorder="1" applyAlignment="1">
      <alignment horizontal="center" vertical="center"/>
    </xf>
    <xf numFmtId="165" fontId="9" fillId="0" borderId="0" xfId="0" applyNumberFormat="1" applyFont="1" applyAlignment="1">
      <alignment horizontal="right" vertical="top"/>
    </xf>
    <xf numFmtId="10" fontId="9" fillId="0" borderId="0" xfId="0" applyNumberFormat="1" applyFont="1" applyAlignment="1">
      <alignment horizontal="right" vertical="top"/>
    </xf>
    <xf numFmtId="165" fontId="9" fillId="0" borderId="0" xfId="0" applyNumberFormat="1" applyFont="1"/>
    <xf numFmtId="10" fontId="9" fillId="0" borderId="0" xfId="0" applyNumberFormat="1" applyFont="1"/>
    <xf numFmtId="10" fontId="10" fillId="0" borderId="0" xfId="0" applyNumberFormat="1" applyFont="1" applyAlignment="1">
      <alignment horizontal="right"/>
    </xf>
    <xf numFmtId="165" fontId="10" fillId="0" borderId="3" xfId="0" applyNumberFormat="1" applyFont="1" applyBorder="1"/>
    <xf numFmtId="10" fontId="10" fillId="0" borderId="3" xfId="0" applyNumberFormat="1" applyFont="1" applyBorder="1"/>
    <xf numFmtId="165" fontId="10" fillId="0" borderId="4" xfId="0" applyNumberFormat="1" applyFont="1" applyBorder="1"/>
    <xf numFmtId="10" fontId="10" fillId="0" borderId="4" xfId="0" applyNumberFormat="1" applyFont="1" applyBorder="1"/>
    <xf numFmtId="165" fontId="10" fillId="0" borderId="0" xfId="0" applyNumberFormat="1" applyFont="1" applyBorder="1"/>
    <xf numFmtId="10" fontId="10" fillId="0" borderId="0" xfId="0" applyNumberFormat="1" applyFont="1" applyBorder="1"/>
    <xf numFmtId="165" fontId="10" fillId="0" borderId="2" xfId="0" applyNumberFormat="1" applyFont="1" applyBorder="1"/>
    <xf numFmtId="10" fontId="10" fillId="0" borderId="2" xfId="0" applyNumberFormat="1" applyFont="1" applyBorder="1"/>
    <xf numFmtId="165" fontId="10" fillId="0" borderId="3" xfId="0" applyNumberFormat="1" applyFont="1" applyBorder="1" applyAlignment="1">
      <alignment horizontal="right"/>
    </xf>
    <xf numFmtId="10" fontId="10" fillId="0" borderId="3" xfId="0" applyNumberFormat="1" applyFont="1" applyBorder="1" applyAlignment="1">
      <alignment horizontal="right"/>
    </xf>
    <xf numFmtId="165" fontId="10" fillId="0" borderId="4" xfId="0" applyNumberFormat="1" applyFont="1" applyBorder="1" applyAlignment="1">
      <alignment horizontal="right"/>
    </xf>
    <xf numFmtId="10" fontId="10" fillId="0" borderId="4" xfId="0" applyNumberFormat="1" applyFont="1" applyBorder="1" applyAlignment="1">
      <alignment horizontal="right"/>
    </xf>
    <xf numFmtId="0" fontId="1" fillId="0" borderId="0" xfId="0" applyFont="1" applyAlignment="1">
      <alignment vertical="top"/>
    </xf>
    <xf numFmtId="0" fontId="0" fillId="0" borderId="0" xfId="0"/>
    <xf numFmtId="165" fontId="5" fillId="0" borderId="0" xfId="0" applyNumberFormat="1" applyFont="1" applyAlignment="1">
      <alignment horizontal="right" vertical="top"/>
    </xf>
    <xf numFmtId="164" fontId="5" fillId="0" borderId="0" xfId="0" applyNumberFormat="1" applyFont="1" applyAlignment="1">
      <alignment horizontal="right" vertical="top"/>
    </xf>
    <xf numFmtId="164" fontId="1" fillId="0" borderId="0" xfId="0" applyNumberFormat="1" applyFont="1" applyAlignment="1">
      <alignment horizontal="right" vertical="top"/>
    </xf>
    <xf numFmtId="0" fontId="5" fillId="0" borderId="0" xfId="0" applyFont="1" applyAlignment="1">
      <alignment vertical="top" wrapText="1"/>
    </xf>
    <xf numFmtId="0" fontId="5" fillId="0" borderId="0" xfId="0" applyFont="1" applyAlignment="1">
      <alignment vertical="top"/>
    </xf>
    <xf numFmtId="0" fontId="1" fillId="0" borderId="1" xfId="0" applyFont="1" applyBorder="1" applyAlignment="1">
      <alignment vertical="center"/>
    </xf>
    <xf numFmtId="0" fontId="0" fillId="0" borderId="1" xfId="0" applyBorder="1"/>
    <xf numFmtId="0" fontId="2" fillId="0" borderId="0" xfId="0" applyFont="1" applyAlignment="1">
      <alignment horizontal="left"/>
    </xf>
    <xf numFmtId="0" fontId="1" fillId="0" borderId="1" xfId="0" applyFont="1" applyBorder="1" applyAlignment="1">
      <alignment horizontal="right" vertical="center"/>
    </xf>
    <xf numFmtId="0" fontId="1" fillId="0" borderId="1" xfId="0" applyFont="1" applyBorder="1" applyAlignment="1">
      <alignment horizontal="center" vertical="center"/>
    </xf>
    <xf numFmtId="0" fontId="5" fillId="0" borderId="0" xfId="0" applyFont="1" applyAlignment="1">
      <alignment horizontal="right" vertical="top"/>
    </xf>
    <xf numFmtId="0" fontId="1" fillId="0" borderId="0" xfId="0" applyFont="1" applyAlignment="1">
      <alignment horizontal="right" vertical="top"/>
    </xf>
    <xf numFmtId="0" fontId="30" fillId="0" borderId="7" xfId="2" applyBorder="1">
      <alignment wrapText="1"/>
    </xf>
    <xf numFmtId="0" fontId="32" fillId="0" borderId="8" xfId="5" applyBorder="1">
      <alignment horizontal="center" wrapText="1"/>
    </xf>
    <xf numFmtId="0" fontId="30" fillId="0" borderId="8" xfId="2" applyBorder="1" applyAlignment="1">
      <alignment horizontal="center" wrapText="1"/>
    </xf>
    <xf numFmtId="0" fontId="32" fillId="0" borderId="0" xfId="5" applyBorder="1" applyAlignment="1">
      <alignment horizontal="left" wrapText="1"/>
    </xf>
    <xf numFmtId="0" fontId="32" fillId="0" borderId="0" xfId="5">
      <alignment horizontal="center" wrapText="1"/>
    </xf>
    <xf numFmtId="165" fontId="30" fillId="0" borderId="0" xfId="9" applyBorder="1">
      <alignment vertical="top" wrapText="1"/>
    </xf>
    <xf numFmtId="165" fontId="6" fillId="0" borderId="0" xfId="9" applyFont="1" applyBorder="1">
      <alignment vertical="top" wrapText="1"/>
    </xf>
    <xf numFmtId="37" fontId="32" fillId="0" borderId="12" xfId="6" applyBorder="1">
      <alignment vertical="top" wrapText="1"/>
    </xf>
    <xf numFmtId="164" fontId="32" fillId="0" borderId="12" xfId="6" applyNumberFormat="1" applyBorder="1">
      <alignment vertical="top" wrapText="1"/>
    </xf>
    <xf numFmtId="0" fontId="33" fillId="0" borderId="0" xfId="8">
      <alignment wrapText="1"/>
    </xf>
    <xf numFmtId="0" fontId="33" fillId="0" borderId="0" xfId="2" applyFont="1" applyAlignment="1">
      <alignment vertical="top" wrapText="1"/>
    </xf>
    <xf numFmtId="165" fontId="30" fillId="0" borderId="0" xfId="2" applyNumberFormat="1">
      <alignment wrapText="1"/>
    </xf>
    <xf numFmtId="165" fontId="30" fillId="0" borderId="2" xfId="2" applyNumberFormat="1" applyBorder="1">
      <alignment wrapText="1"/>
    </xf>
  </cellXfs>
  <cellStyles count="10">
    <cellStyle name="Heading 2 2" xfId="3" xr:uid="{00000000-0005-0000-0000-000000000000}"/>
    <cellStyle name="Normal" xfId="0" builtinId="0"/>
    <cellStyle name="Normal 2" xfId="2" xr:uid="{00000000-0005-0000-0000-000002000000}"/>
    <cellStyle name="Table Footnote" xfId="8" xr:uid="{00000000-0005-0000-0000-000003000000}"/>
    <cellStyle name="Table Header" xfId="5" xr:uid="{00000000-0005-0000-0000-000004000000}"/>
    <cellStyle name="Table Heading 1" xfId="6" xr:uid="{00000000-0005-0000-0000-000005000000}"/>
    <cellStyle name="Table Heading 2" xfId="7" xr:uid="{00000000-0005-0000-0000-000006000000}"/>
    <cellStyle name="Table Normal" xfId="9" xr:uid="{F94F93B3-7823-4184-BB88-816CD5D02119}"/>
    <cellStyle name="Table Normal 2" xfId="1" xr:uid="{00000000-0005-0000-0000-000007000000}"/>
    <cellStyle name="Table Units"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'T1'!#REF!</c:f>
              <c:numCache>
                <c:formatCode>General</c:formatCode>
                <c:ptCount val="1"/>
                <c:pt idx="0">
                  <c:v>1</c:v>
                </c:pt>
              </c:numCache>
            </c:numRef>
          </c:val>
          <c:extLst>
            <c:ext xmlns:c16="http://schemas.microsoft.com/office/drawing/2014/chart" uri="{C3380CC4-5D6E-409C-BE32-E72D297353CC}">
              <c16:uniqueId val="{00000000-AAE1-444C-9676-2FB4F1B5053E}"/>
            </c:ext>
          </c:extLst>
        </c:ser>
        <c:dLbls>
          <c:showLegendKey val="0"/>
          <c:showVal val="0"/>
          <c:showCatName val="0"/>
          <c:showSerName val="0"/>
          <c:showPercent val="0"/>
          <c:showBubbleSize val="0"/>
        </c:dLbls>
        <c:gapWidth val="219"/>
        <c:overlap val="-27"/>
        <c:axId val="304830352"/>
        <c:axId val="304832312"/>
      </c:barChart>
      <c:catAx>
        <c:axId val="304830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832312"/>
        <c:crosses val="autoZero"/>
        <c:auto val="1"/>
        <c:lblAlgn val="ctr"/>
        <c:lblOffset val="100"/>
        <c:noMultiLvlLbl val="0"/>
      </c:catAx>
      <c:valAx>
        <c:axId val="304832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830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8459" cy="6065108"/>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porting\SDS_Prd\Estimates%20Summary_m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1"/>
      <sheetName val="SE2"/>
      <sheetName val="SE3"/>
      <sheetName val="SE4"/>
      <sheetName val="SE5"/>
      <sheetName val="PEPO1"/>
      <sheetName val="PEPO2"/>
      <sheetName val="PEPO3"/>
      <sheetName val="PEPO4"/>
      <sheetName val="VOA1"/>
      <sheetName val="VOA2"/>
      <sheetName val="Error"/>
      <sheetName val="N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B9">
            <v>2567</v>
          </cell>
          <cell r="C9">
            <v>2633</v>
          </cell>
          <cell r="D9">
            <v>2460</v>
          </cell>
        </row>
        <row r="11">
          <cell r="B11">
            <v>50</v>
          </cell>
          <cell r="C11">
            <v>50</v>
          </cell>
          <cell r="D11">
            <v>0</v>
          </cell>
        </row>
        <row r="16">
          <cell r="B16">
            <v>-30</v>
          </cell>
          <cell r="C16">
            <v>-15</v>
          </cell>
          <cell r="D16">
            <v>-180</v>
          </cell>
        </row>
        <row r="21">
          <cell r="B21">
            <v>-16</v>
          </cell>
          <cell r="C21">
            <v>-16</v>
          </cell>
          <cell r="D21">
            <v>-15</v>
          </cell>
        </row>
        <row r="27">
          <cell r="D27">
            <v>211</v>
          </cell>
        </row>
        <row r="28">
          <cell r="D28">
            <v>-228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65"/>
  <sheetViews>
    <sheetView workbookViewId="0">
      <selection sqref="A1:M1"/>
    </sheetView>
  </sheetViews>
  <sheetFormatPr defaultColWidth="9.33203125" defaultRowHeight="12.75" customHeight="1" x14ac:dyDescent="0.25"/>
  <cols>
    <col min="1" max="1" width="36.44140625" style="22" customWidth="1"/>
    <col min="2" max="3" width="0.33203125" style="22" customWidth="1"/>
    <col min="4" max="13" width="5.44140625" style="40" customWidth="1"/>
    <col min="14" max="16384" width="9.33203125" style="22"/>
  </cols>
  <sheetData>
    <row r="1" spans="1:13" ht="13.8" thickBot="1" x14ac:dyDescent="0.3">
      <c r="A1" s="121"/>
      <c r="B1" s="122"/>
      <c r="C1" s="122"/>
      <c r="D1" s="122"/>
      <c r="E1" s="122"/>
      <c r="F1" s="122"/>
      <c r="G1" s="122"/>
      <c r="H1" s="122"/>
      <c r="I1" s="122"/>
      <c r="J1" s="122"/>
      <c r="K1" s="122"/>
      <c r="L1" s="122"/>
      <c r="M1" s="122"/>
    </row>
    <row r="2" spans="1:13" ht="19.5" customHeight="1" x14ac:dyDescent="0.3">
      <c r="A2" s="123" t="s">
        <v>160</v>
      </c>
      <c r="B2" s="119"/>
      <c r="C2" s="119"/>
      <c r="D2" s="119"/>
      <c r="E2" s="119"/>
      <c r="F2" s="119"/>
      <c r="G2" s="119"/>
      <c r="H2" s="119"/>
      <c r="I2" s="119"/>
      <c r="J2" s="119"/>
      <c r="K2" s="119"/>
      <c r="L2" s="119"/>
      <c r="M2" s="119"/>
    </row>
    <row r="3" spans="1:13" s="28" customFormat="1" ht="13.8" thickBot="1" x14ac:dyDescent="0.3">
      <c r="A3" s="29"/>
      <c r="D3" s="33"/>
      <c r="E3" s="33"/>
      <c r="F3" s="33"/>
      <c r="G3" s="33"/>
      <c r="H3" s="33"/>
      <c r="I3" s="33"/>
      <c r="J3" s="33"/>
      <c r="K3" s="33"/>
      <c r="L3" s="33"/>
      <c r="M3" s="34" t="s">
        <v>1</v>
      </c>
    </row>
    <row r="4" spans="1:13" ht="15" customHeight="1" x14ac:dyDescent="0.25">
      <c r="A4" s="30"/>
      <c r="D4" s="124" t="s">
        <v>154</v>
      </c>
      <c r="E4" s="124"/>
      <c r="F4" s="124" t="s">
        <v>3</v>
      </c>
      <c r="G4" s="124"/>
      <c r="H4" s="126" t="s">
        <v>101</v>
      </c>
      <c r="I4" s="126"/>
      <c r="J4" s="126"/>
      <c r="K4" s="126"/>
      <c r="L4" s="124" t="s">
        <v>155</v>
      </c>
      <c r="M4" s="124"/>
    </row>
    <row r="5" spans="1:13" s="28" customFormat="1" ht="27" customHeight="1" thickBot="1" x14ac:dyDescent="0.3">
      <c r="A5" s="29"/>
      <c r="D5" s="125"/>
      <c r="E5" s="125"/>
      <c r="F5" s="125"/>
      <c r="G5" s="125"/>
      <c r="H5" s="127" t="s">
        <v>156</v>
      </c>
      <c r="I5" s="128"/>
      <c r="J5" s="127" t="s">
        <v>157</v>
      </c>
      <c r="K5" s="129"/>
      <c r="L5" s="125"/>
      <c r="M5" s="125"/>
    </row>
    <row r="6" spans="1:13" s="32" customFormat="1" ht="13.2" x14ac:dyDescent="0.25">
      <c r="A6" s="31"/>
      <c r="D6" s="35"/>
      <c r="E6" s="35"/>
      <c r="F6" s="35"/>
      <c r="G6" s="35"/>
      <c r="H6" s="36"/>
      <c r="I6" s="37"/>
      <c r="J6" s="36"/>
      <c r="K6" s="38"/>
      <c r="L6" s="35"/>
      <c r="M6" s="35"/>
    </row>
    <row r="7" spans="1:13" ht="13.2" x14ac:dyDescent="0.25">
      <c r="A7" s="118" t="s">
        <v>159</v>
      </c>
      <c r="B7" s="119"/>
      <c r="C7" s="119"/>
      <c r="D7" s="120"/>
      <c r="E7" s="120"/>
      <c r="F7" s="120"/>
      <c r="G7" s="120"/>
      <c r="H7" s="120"/>
      <c r="I7" s="120"/>
      <c r="J7" s="120"/>
      <c r="K7" s="120"/>
      <c r="L7" s="120"/>
      <c r="M7" s="120"/>
    </row>
    <row r="8" spans="1:13" ht="20.399999999999999" x14ac:dyDescent="0.25">
      <c r="A8" s="24" t="s">
        <v>104</v>
      </c>
      <c r="B8" s="26"/>
      <c r="C8" s="26"/>
      <c r="D8" s="130"/>
      <c r="E8" s="131"/>
      <c r="F8" s="130"/>
      <c r="G8" s="131"/>
      <c r="H8" s="130"/>
      <c r="I8" s="131"/>
      <c r="J8" s="130"/>
      <c r="K8" s="131"/>
      <c r="L8" s="130"/>
      <c r="M8" s="131"/>
    </row>
    <row r="9" spans="1:13" ht="30.6" x14ac:dyDescent="0.25">
      <c r="A9" s="24" t="s">
        <v>105</v>
      </c>
      <c r="B9" s="26"/>
      <c r="C9" s="26"/>
      <c r="D9" s="130"/>
      <c r="E9" s="131"/>
      <c r="F9" s="130"/>
      <c r="G9" s="131"/>
      <c r="H9" s="130"/>
      <c r="I9" s="131"/>
      <c r="J9" s="130"/>
      <c r="K9" s="131"/>
      <c r="L9" s="130"/>
      <c r="M9" s="131"/>
    </row>
    <row r="10" spans="1:13" ht="30.6" x14ac:dyDescent="0.25">
      <c r="A10" s="24" t="s">
        <v>153</v>
      </c>
      <c r="B10" s="26"/>
      <c r="C10" s="26"/>
      <c r="D10" s="130"/>
      <c r="E10" s="131"/>
      <c r="F10" s="130"/>
      <c r="G10" s="131"/>
      <c r="H10" s="130"/>
      <c r="I10" s="131"/>
      <c r="J10" s="130"/>
      <c r="K10" s="131"/>
      <c r="L10" s="130"/>
      <c r="M10" s="131"/>
    </row>
    <row r="11" spans="1:13" ht="20.399999999999999" x14ac:dyDescent="0.25">
      <c r="A11" s="24" t="s">
        <v>106</v>
      </c>
      <c r="B11" s="26"/>
      <c r="C11" s="26"/>
      <c r="D11" s="130"/>
      <c r="E11" s="131"/>
      <c r="F11" s="130"/>
      <c r="G11" s="131"/>
      <c r="H11" s="130"/>
      <c r="I11" s="131"/>
      <c r="J11" s="130"/>
      <c r="K11" s="131"/>
      <c r="L11" s="130"/>
      <c r="M11" s="131"/>
    </row>
    <row r="12" spans="1:13" ht="20.399999999999999" x14ac:dyDescent="0.25">
      <c r="A12" s="24" t="s">
        <v>107</v>
      </c>
      <c r="B12" s="26"/>
      <c r="C12" s="26"/>
      <c r="D12" s="130"/>
      <c r="E12" s="131"/>
      <c r="F12" s="130"/>
      <c r="G12" s="131"/>
      <c r="H12" s="130"/>
      <c r="I12" s="131"/>
      <c r="J12" s="130"/>
      <c r="K12" s="131"/>
      <c r="L12" s="130"/>
      <c r="M12" s="131"/>
    </row>
    <row r="13" spans="1:13" ht="20.399999999999999" x14ac:dyDescent="0.25">
      <c r="A13" s="24" t="s">
        <v>108</v>
      </c>
      <c r="B13" s="26"/>
      <c r="C13" s="26"/>
      <c r="D13" s="130"/>
      <c r="E13" s="131"/>
      <c r="F13" s="130"/>
      <c r="G13" s="131"/>
      <c r="H13" s="130"/>
      <c r="I13" s="131"/>
      <c r="J13" s="130"/>
      <c r="K13" s="131"/>
      <c r="L13" s="130"/>
      <c r="M13" s="131"/>
    </row>
    <row r="14" spans="1:13" ht="20.399999999999999" x14ac:dyDescent="0.25">
      <c r="A14" s="24" t="s">
        <v>109</v>
      </c>
      <c r="B14" s="26"/>
      <c r="C14" s="26"/>
      <c r="D14" s="130"/>
      <c r="E14" s="131"/>
      <c r="F14" s="130"/>
      <c r="G14" s="131"/>
      <c r="H14" s="130"/>
      <c r="I14" s="131"/>
      <c r="J14" s="130"/>
      <c r="K14" s="131"/>
      <c r="L14" s="130"/>
      <c r="M14" s="131"/>
    </row>
    <row r="15" spans="1:13" ht="20.399999999999999" x14ac:dyDescent="0.25">
      <c r="A15" s="24" t="s">
        <v>110</v>
      </c>
      <c r="B15" s="26"/>
      <c r="C15" s="26"/>
      <c r="D15" s="130"/>
      <c r="E15" s="131"/>
      <c r="F15" s="130"/>
      <c r="G15" s="131"/>
      <c r="H15" s="130"/>
      <c r="I15" s="131"/>
      <c r="J15" s="130"/>
      <c r="K15" s="131"/>
      <c r="L15" s="130"/>
      <c r="M15" s="131"/>
    </row>
    <row r="16" spans="1:13" ht="20.399999999999999" x14ac:dyDescent="0.25">
      <c r="A16" s="24" t="s">
        <v>111</v>
      </c>
      <c r="B16" s="26"/>
      <c r="C16" s="26"/>
      <c r="D16" s="130"/>
      <c r="E16" s="131"/>
      <c r="F16" s="130"/>
      <c r="G16" s="131"/>
      <c r="H16" s="130"/>
      <c r="I16" s="131"/>
      <c r="J16" s="130"/>
      <c r="K16" s="131"/>
      <c r="L16" s="130"/>
      <c r="M16" s="131"/>
    </row>
    <row r="17" spans="1:13" ht="20.399999999999999" x14ac:dyDescent="0.25">
      <c r="A17" s="24" t="s">
        <v>112</v>
      </c>
      <c r="B17" s="26"/>
      <c r="C17" s="26"/>
      <c r="D17" s="130"/>
      <c r="E17" s="131"/>
      <c r="F17" s="130"/>
      <c r="G17" s="131"/>
      <c r="H17" s="130"/>
      <c r="I17" s="131"/>
      <c r="J17" s="130"/>
      <c r="K17" s="131"/>
      <c r="L17" s="130"/>
      <c r="M17" s="131"/>
    </row>
    <row r="18" spans="1:13" ht="20.399999999999999" x14ac:dyDescent="0.25">
      <c r="A18" s="24" t="s">
        <v>113</v>
      </c>
      <c r="B18" s="26"/>
      <c r="C18" s="26"/>
      <c r="D18" s="130"/>
      <c r="E18" s="131"/>
      <c r="F18" s="130"/>
      <c r="G18" s="131"/>
      <c r="H18" s="130"/>
      <c r="I18" s="131"/>
      <c r="J18" s="130"/>
      <c r="K18" s="131"/>
      <c r="L18" s="130"/>
      <c r="M18" s="131"/>
    </row>
    <row r="19" spans="1:13" ht="20.399999999999999" x14ac:dyDescent="0.25">
      <c r="A19" s="24" t="s">
        <v>114</v>
      </c>
      <c r="B19" s="26"/>
      <c r="C19" s="26"/>
      <c r="D19" s="130"/>
      <c r="E19" s="131"/>
      <c r="F19" s="130"/>
      <c r="G19" s="131"/>
      <c r="H19" s="130"/>
      <c r="I19" s="131"/>
      <c r="J19" s="130"/>
      <c r="K19" s="131"/>
      <c r="L19" s="130"/>
      <c r="M19" s="131"/>
    </row>
    <row r="20" spans="1:13" ht="20.399999999999999" x14ac:dyDescent="0.25">
      <c r="A20" s="24" t="s">
        <v>115</v>
      </c>
      <c r="B20" s="26"/>
      <c r="C20" s="26"/>
      <c r="D20" s="130"/>
      <c r="E20" s="131"/>
      <c r="F20" s="130"/>
      <c r="G20" s="131"/>
      <c r="H20" s="130"/>
      <c r="I20" s="131"/>
      <c r="J20" s="130"/>
      <c r="K20" s="131"/>
      <c r="L20" s="130"/>
      <c r="M20" s="131"/>
    </row>
    <row r="21" spans="1:13" ht="20.399999999999999" x14ac:dyDescent="0.25">
      <c r="A21" s="24" t="s">
        <v>116</v>
      </c>
      <c r="B21" s="26"/>
      <c r="C21" s="26"/>
      <c r="D21" s="130"/>
      <c r="E21" s="131"/>
      <c r="F21" s="130"/>
      <c r="G21" s="131"/>
      <c r="H21" s="130"/>
      <c r="I21" s="131"/>
      <c r="J21" s="130"/>
      <c r="K21" s="131"/>
      <c r="L21" s="130"/>
      <c r="M21" s="131"/>
    </row>
    <row r="22" spans="1:13" ht="20.399999999999999" x14ac:dyDescent="0.25">
      <c r="A22" s="24" t="s">
        <v>117</v>
      </c>
      <c r="B22" s="26"/>
      <c r="C22" s="26"/>
      <c r="D22" s="130"/>
      <c r="E22" s="131"/>
      <c r="F22" s="130"/>
      <c r="G22" s="131"/>
      <c r="H22" s="130"/>
      <c r="I22" s="131"/>
      <c r="J22" s="130"/>
      <c r="K22" s="131"/>
      <c r="L22" s="130"/>
      <c r="M22" s="131"/>
    </row>
    <row r="23" spans="1:13" ht="20.399999999999999" x14ac:dyDescent="0.25">
      <c r="A23" s="24" t="s">
        <v>118</v>
      </c>
      <c r="B23" s="26"/>
      <c r="C23" s="26"/>
      <c r="D23" s="130"/>
      <c r="E23" s="131"/>
      <c r="F23" s="130"/>
      <c r="G23" s="131"/>
      <c r="H23" s="130"/>
      <c r="I23" s="131"/>
      <c r="J23" s="130"/>
      <c r="K23" s="131"/>
      <c r="L23" s="130"/>
      <c r="M23" s="131"/>
    </row>
    <row r="24" spans="1:13" ht="20.399999999999999" x14ac:dyDescent="0.25">
      <c r="A24" s="24" t="s">
        <v>119</v>
      </c>
      <c r="B24" s="26"/>
      <c r="C24" s="26"/>
      <c r="D24" s="130"/>
      <c r="E24" s="131"/>
      <c r="F24" s="130"/>
      <c r="G24" s="131"/>
      <c r="H24" s="130"/>
      <c r="I24" s="131"/>
      <c r="J24" s="130"/>
      <c r="K24" s="131"/>
      <c r="L24" s="130"/>
      <c r="M24" s="131"/>
    </row>
    <row r="25" spans="1:13" ht="20.399999999999999" x14ac:dyDescent="0.25">
      <c r="A25" s="24" t="s">
        <v>120</v>
      </c>
      <c r="B25" s="26"/>
      <c r="C25" s="26"/>
      <c r="D25" s="130"/>
      <c r="E25" s="131"/>
      <c r="F25" s="130"/>
      <c r="G25" s="131"/>
      <c r="H25" s="130"/>
      <c r="I25" s="131"/>
      <c r="J25" s="130"/>
      <c r="K25" s="131"/>
      <c r="L25" s="130"/>
      <c r="M25" s="131"/>
    </row>
    <row r="26" spans="1:13" ht="20.399999999999999" x14ac:dyDescent="0.25">
      <c r="A26" s="24" t="s">
        <v>121</v>
      </c>
      <c r="B26" s="26"/>
      <c r="C26" s="26"/>
      <c r="D26" s="130"/>
      <c r="E26" s="131"/>
      <c r="F26" s="130"/>
      <c r="G26" s="131"/>
      <c r="H26" s="130"/>
      <c r="I26" s="131"/>
      <c r="J26" s="130"/>
      <c r="K26" s="131"/>
      <c r="L26" s="130"/>
      <c r="M26" s="131"/>
    </row>
    <row r="27" spans="1:13" ht="20.399999999999999" x14ac:dyDescent="0.25">
      <c r="A27" s="24" t="s">
        <v>122</v>
      </c>
      <c r="B27" s="26"/>
      <c r="C27" s="26"/>
      <c r="D27" s="130"/>
      <c r="E27" s="131"/>
      <c r="F27" s="130"/>
      <c r="G27" s="131"/>
      <c r="H27" s="130"/>
      <c r="I27" s="131"/>
      <c r="J27" s="130"/>
      <c r="K27" s="131"/>
      <c r="L27" s="130"/>
      <c r="M27" s="131"/>
    </row>
    <row r="28" spans="1:13" ht="20.399999999999999" x14ac:dyDescent="0.25">
      <c r="A28" s="24" t="s">
        <v>123</v>
      </c>
      <c r="B28" s="26"/>
      <c r="C28" s="26"/>
      <c r="D28" s="130"/>
      <c r="E28" s="131"/>
      <c r="F28" s="130"/>
      <c r="G28" s="131"/>
      <c r="H28" s="130"/>
      <c r="I28" s="131"/>
      <c r="J28" s="130"/>
      <c r="K28" s="131"/>
      <c r="L28" s="130"/>
      <c r="M28" s="131"/>
    </row>
    <row r="29" spans="1:13" ht="20.399999999999999" x14ac:dyDescent="0.25">
      <c r="A29" s="24" t="s">
        <v>124</v>
      </c>
      <c r="B29" s="26"/>
      <c r="C29" s="26"/>
      <c r="D29" s="130"/>
      <c r="E29" s="131"/>
      <c r="F29" s="130"/>
      <c r="G29" s="131"/>
      <c r="H29" s="130"/>
      <c r="I29" s="131"/>
      <c r="J29" s="130"/>
      <c r="K29" s="131"/>
      <c r="L29" s="130"/>
      <c r="M29" s="131"/>
    </row>
    <row r="30" spans="1:13" ht="20.399999999999999" x14ac:dyDescent="0.25">
      <c r="A30" s="24" t="s">
        <v>125</v>
      </c>
      <c r="B30" s="26"/>
      <c r="C30" s="26"/>
      <c r="D30" s="130"/>
      <c r="E30" s="131"/>
      <c r="F30" s="130"/>
      <c r="G30" s="131"/>
      <c r="H30" s="130"/>
      <c r="I30" s="131"/>
      <c r="J30" s="130"/>
      <c r="K30" s="131"/>
      <c r="L30" s="130"/>
      <c r="M30" s="131"/>
    </row>
    <row r="31" spans="1:13" ht="20.399999999999999" x14ac:dyDescent="0.25">
      <c r="A31" s="24" t="s">
        <v>126</v>
      </c>
      <c r="B31" s="26"/>
      <c r="C31" s="26"/>
      <c r="D31" s="130"/>
      <c r="E31" s="131"/>
      <c r="F31" s="130"/>
      <c r="G31" s="131"/>
      <c r="H31" s="130"/>
      <c r="I31" s="131"/>
      <c r="J31" s="130"/>
      <c r="K31" s="131"/>
      <c r="L31" s="130"/>
      <c r="M31" s="131"/>
    </row>
    <row r="32" spans="1:13" ht="20.399999999999999" x14ac:dyDescent="0.25">
      <c r="A32" s="24" t="s">
        <v>127</v>
      </c>
      <c r="B32" s="26"/>
      <c r="C32" s="26"/>
      <c r="D32" s="130"/>
      <c r="E32" s="131"/>
      <c r="F32" s="130"/>
      <c r="G32" s="131"/>
      <c r="H32" s="130"/>
      <c r="I32" s="131"/>
      <c r="J32" s="130"/>
      <c r="K32" s="131"/>
      <c r="L32" s="130"/>
      <c r="M32" s="131"/>
    </row>
    <row r="33" spans="1:13" ht="20.399999999999999" x14ac:dyDescent="0.25">
      <c r="A33" s="24" t="s">
        <v>128</v>
      </c>
      <c r="B33" s="26"/>
      <c r="C33" s="26"/>
      <c r="D33" s="130"/>
      <c r="E33" s="131"/>
      <c r="F33" s="130"/>
      <c r="G33" s="131"/>
      <c r="H33" s="130"/>
      <c r="I33" s="131"/>
      <c r="J33" s="130"/>
      <c r="K33" s="131"/>
      <c r="L33" s="130"/>
      <c r="M33" s="131"/>
    </row>
    <row r="34" spans="1:13" ht="13.8" thickBot="1" x14ac:dyDescent="0.3">
      <c r="A34" s="29"/>
      <c r="B34" s="28"/>
      <c r="C34" s="28"/>
      <c r="D34" s="33"/>
      <c r="E34" s="33"/>
      <c r="F34" s="33"/>
      <c r="G34" s="33"/>
      <c r="H34" s="33"/>
      <c r="I34" s="33"/>
      <c r="J34" s="33"/>
      <c r="K34" s="33"/>
      <c r="L34" s="33"/>
      <c r="M34" s="34" t="s">
        <v>1</v>
      </c>
    </row>
    <row r="35" spans="1:13" ht="13.2" x14ac:dyDescent="0.25">
      <c r="A35" s="30"/>
      <c r="D35" s="124" t="s">
        <v>154</v>
      </c>
      <c r="E35" s="124"/>
      <c r="F35" s="124" t="s">
        <v>3</v>
      </c>
      <c r="G35" s="124"/>
      <c r="H35" s="126" t="s">
        <v>101</v>
      </c>
      <c r="I35" s="126"/>
      <c r="J35" s="126"/>
      <c r="K35" s="126"/>
      <c r="L35" s="124" t="s">
        <v>155</v>
      </c>
      <c r="M35" s="124"/>
    </row>
    <row r="36" spans="1:13" ht="27" customHeight="1" thickBot="1" x14ac:dyDescent="0.3">
      <c r="A36" s="29"/>
      <c r="B36" s="28"/>
      <c r="C36" s="28"/>
      <c r="D36" s="125"/>
      <c r="E36" s="125"/>
      <c r="F36" s="125"/>
      <c r="G36" s="125"/>
      <c r="H36" s="127" t="s">
        <v>156</v>
      </c>
      <c r="I36" s="128"/>
      <c r="J36" s="127" t="s">
        <v>157</v>
      </c>
      <c r="K36" s="129"/>
      <c r="L36" s="125"/>
      <c r="M36" s="125"/>
    </row>
    <row r="37" spans="1:13" ht="13.2" x14ac:dyDescent="0.25">
      <c r="A37" s="31"/>
      <c r="B37" s="32"/>
      <c r="C37" s="32"/>
      <c r="D37" s="35"/>
      <c r="E37" s="35"/>
      <c r="F37" s="35"/>
      <c r="G37" s="35"/>
      <c r="H37" s="36"/>
      <c r="I37" s="37"/>
      <c r="J37" s="36"/>
      <c r="K37" s="38"/>
      <c r="L37" s="35"/>
      <c r="M37" s="35"/>
    </row>
    <row r="38" spans="1:13" ht="30.6" x14ac:dyDescent="0.25">
      <c r="A38" s="24" t="s">
        <v>158</v>
      </c>
      <c r="B38" s="26"/>
      <c r="C38" s="26"/>
      <c r="D38" s="130"/>
      <c r="E38" s="131"/>
      <c r="F38" s="130"/>
      <c r="G38" s="131"/>
      <c r="H38" s="130"/>
      <c r="I38" s="131"/>
      <c r="J38" s="130"/>
      <c r="K38" s="131"/>
      <c r="L38" s="130"/>
      <c r="M38" s="131"/>
    </row>
    <row r="39" spans="1:13" ht="20.399999999999999" x14ac:dyDescent="0.25">
      <c r="A39" s="24" t="s">
        <v>129</v>
      </c>
      <c r="B39" s="26"/>
      <c r="C39" s="26"/>
      <c r="D39" s="130"/>
      <c r="E39" s="131"/>
      <c r="F39" s="130"/>
      <c r="G39" s="131"/>
      <c r="H39" s="130"/>
      <c r="I39" s="131"/>
      <c r="J39" s="130"/>
      <c r="K39" s="131"/>
      <c r="L39" s="130"/>
      <c r="M39" s="131"/>
    </row>
    <row r="40" spans="1:13" ht="20.399999999999999" x14ac:dyDescent="0.25">
      <c r="A40" s="24" t="s">
        <v>130</v>
      </c>
      <c r="B40" s="26"/>
      <c r="C40" s="26"/>
      <c r="D40" s="130"/>
      <c r="E40" s="131"/>
      <c r="F40" s="130"/>
      <c r="G40" s="131"/>
      <c r="H40" s="130"/>
      <c r="I40" s="131"/>
      <c r="J40" s="130"/>
      <c r="K40" s="131"/>
      <c r="L40" s="130"/>
      <c r="M40" s="131"/>
    </row>
    <row r="41" spans="1:13" ht="20.399999999999999" x14ac:dyDescent="0.25">
      <c r="A41" s="24" t="s">
        <v>131</v>
      </c>
      <c r="B41" s="26"/>
      <c r="C41" s="26"/>
      <c r="D41" s="130"/>
      <c r="E41" s="131"/>
      <c r="F41" s="130"/>
      <c r="G41" s="131"/>
      <c r="H41" s="130"/>
      <c r="I41" s="131"/>
      <c r="J41" s="130"/>
      <c r="K41" s="131"/>
      <c r="L41" s="130"/>
      <c r="M41" s="131"/>
    </row>
    <row r="42" spans="1:13" ht="20.399999999999999" x14ac:dyDescent="0.25">
      <c r="A42" s="24" t="s">
        <v>149</v>
      </c>
      <c r="B42" s="26"/>
      <c r="C42" s="26"/>
      <c r="D42" s="130"/>
      <c r="E42" s="131"/>
      <c r="F42" s="130"/>
      <c r="G42" s="131"/>
      <c r="H42" s="130"/>
      <c r="I42" s="131"/>
      <c r="J42" s="130"/>
      <c r="K42" s="131"/>
      <c r="L42" s="130"/>
      <c r="M42" s="131"/>
    </row>
    <row r="43" spans="1:13" ht="20.399999999999999" x14ac:dyDescent="0.25">
      <c r="A43" s="24" t="s">
        <v>132</v>
      </c>
      <c r="B43" s="26"/>
      <c r="C43" s="26"/>
      <c r="D43" s="130"/>
      <c r="E43" s="131"/>
      <c r="F43" s="130"/>
      <c r="G43" s="131"/>
      <c r="H43" s="130"/>
      <c r="I43" s="131"/>
      <c r="J43" s="130"/>
      <c r="K43" s="131"/>
      <c r="L43" s="130"/>
      <c r="M43" s="131"/>
    </row>
    <row r="44" spans="1:13" ht="20.399999999999999" x14ac:dyDescent="0.25">
      <c r="A44" s="24" t="s">
        <v>150</v>
      </c>
      <c r="B44" s="26"/>
      <c r="C44" s="26"/>
      <c r="D44" s="130"/>
      <c r="E44" s="131"/>
      <c r="F44" s="130"/>
      <c r="G44" s="131"/>
      <c r="H44" s="130"/>
      <c r="I44" s="131"/>
      <c r="J44" s="130"/>
      <c r="K44" s="131"/>
      <c r="L44" s="130"/>
      <c r="M44" s="131"/>
    </row>
    <row r="45" spans="1:13" ht="20.399999999999999" x14ac:dyDescent="0.25">
      <c r="A45" s="24" t="s">
        <v>133</v>
      </c>
      <c r="B45" s="26"/>
      <c r="C45" s="26"/>
      <c r="D45" s="130"/>
      <c r="E45" s="131"/>
      <c r="F45" s="130"/>
      <c r="G45" s="131"/>
      <c r="H45" s="130"/>
      <c r="I45" s="131"/>
      <c r="J45" s="130"/>
      <c r="K45" s="131"/>
      <c r="L45" s="130"/>
      <c r="M45" s="131"/>
    </row>
    <row r="46" spans="1:13" ht="20.399999999999999" x14ac:dyDescent="0.25">
      <c r="A46" s="24" t="s">
        <v>151</v>
      </c>
      <c r="B46" s="26"/>
      <c r="C46" s="26"/>
      <c r="D46" s="130"/>
      <c r="E46" s="131"/>
      <c r="F46" s="130"/>
      <c r="G46" s="131"/>
      <c r="H46" s="130"/>
      <c r="I46" s="131"/>
      <c r="J46" s="130"/>
      <c r="K46" s="131"/>
      <c r="L46" s="130"/>
      <c r="M46" s="131"/>
    </row>
    <row r="47" spans="1:13" ht="20.399999999999999" x14ac:dyDescent="0.25">
      <c r="A47" s="24" t="s">
        <v>134</v>
      </c>
      <c r="B47" s="26"/>
      <c r="C47" s="26"/>
      <c r="D47" s="130"/>
      <c r="E47" s="131"/>
      <c r="F47" s="130"/>
      <c r="G47" s="131"/>
      <c r="H47" s="130"/>
      <c r="I47" s="131"/>
      <c r="J47" s="130"/>
      <c r="K47" s="131"/>
      <c r="L47" s="130"/>
      <c r="M47" s="131"/>
    </row>
    <row r="48" spans="1:13" ht="20.399999999999999" x14ac:dyDescent="0.25">
      <c r="A48" s="24" t="s">
        <v>135</v>
      </c>
      <c r="B48" s="26"/>
      <c r="C48" s="26"/>
      <c r="D48" s="130"/>
      <c r="E48" s="131"/>
      <c r="F48" s="130"/>
      <c r="G48" s="131"/>
      <c r="H48" s="130"/>
      <c r="I48" s="131"/>
      <c r="J48" s="130"/>
      <c r="K48" s="131"/>
      <c r="L48" s="130"/>
      <c r="M48" s="131"/>
    </row>
    <row r="49" spans="1:13" ht="20.399999999999999" x14ac:dyDescent="0.25">
      <c r="A49" s="24" t="s">
        <v>136</v>
      </c>
      <c r="B49" s="26"/>
      <c r="C49" s="26"/>
      <c r="D49" s="130"/>
      <c r="E49" s="131"/>
      <c r="F49" s="130"/>
      <c r="G49" s="131"/>
      <c r="H49" s="130"/>
      <c r="I49" s="131"/>
      <c r="J49" s="130"/>
      <c r="K49" s="131"/>
      <c r="L49" s="130"/>
      <c r="M49" s="131"/>
    </row>
    <row r="50" spans="1:13" ht="20.399999999999999" x14ac:dyDescent="0.25">
      <c r="A50" s="24" t="s">
        <v>137</v>
      </c>
      <c r="B50" s="26"/>
      <c r="C50" s="26"/>
      <c r="D50" s="130"/>
      <c r="E50" s="131"/>
      <c r="F50" s="130"/>
      <c r="G50" s="131"/>
      <c r="H50" s="130"/>
      <c r="I50" s="131"/>
      <c r="J50" s="130"/>
      <c r="K50" s="131"/>
      <c r="L50" s="130"/>
      <c r="M50" s="131"/>
    </row>
    <row r="51" spans="1:13" ht="20.399999999999999" x14ac:dyDescent="0.25">
      <c r="A51" s="24" t="s">
        <v>138</v>
      </c>
      <c r="B51" s="26"/>
      <c r="C51" s="26"/>
      <c r="D51" s="130"/>
      <c r="E51" s="131"/>
      <c r="F51" s="130"/>
      <c r="G51" s="131"/>
      <c r="H51" s="130"/>
      <c r="I51" s="131"/>
      <c r="J51" s="130"/>
      <c r="K51" s="131"/>
      <c r="L51" s="130"/>
      <c r="M51" s="131"/>
    </row>
    <row r="52" spans="1:13" ht="20.399999999999999" x14ac:dyDescent="0.25">
      <c r="A52" s="24" t="s">
        <v>139</v>
      </c>
      <c r="B52" s="26"/>
      <c r="C52" s="26"/>
      <c r="D52" s="130"/>
      <c r="E52" s="131"/>
      <c r="F52" s="130"/>
      <c r="G52" s="131"/>
      <c r="H52" s="130"/>
      <c r="I52" s="131"/>
      <c r="J52" s="130"/>
      <c r="K52" s="131"/>
      <c r="L52" s="130"/>
      <c r="M52" s="131"/>
    </row>
    <row r="53" spans="1:13" ht="20.399999999999999" x14ac:dyDescent="0.25">
      <c r="A53" s="24" t="s">
        <v>140</v>
      </c>
      <c r="B53" s="26"/>
      <c r="C53" s="26"/>
      <c r="D53" s="130"/>
      <c r="E53" s="131"/>
      <c r="F53" s="130"/>
      <c r="G53" s="131"/>
      <c r="H53" s="130"/>
      <c r="I53" s="131"/>
      <c r="J53" s="130"/>
      <c r="K53" s="131"/>
      <c r="L53" s="130"/>
      <c r="M53" s="131"/>
    </row>
    <row r="54" spans="1:13" ht="20.399999999999999" x14ac:dyDescent="0.25">
      <c r="A54" s="24" t="s">
        <v>141</v>
      </c>
      <c r="B54" s="26"/>
      <c r="C54" s="26"/>
      <c r="D54" s="130"/>
      <c r="E54" s="131"/>
      <c r="F54" s="130"/>
      <c r="G54" s="131"/>
      <c r="H54" s="130"/>
      <c r="I54" s="131"/>
      <c r="J54" s="130"/>
      <c r="K54" s="131"/>
      <c r="L54" s="130"/>
      <c r="M54" s="131"/>
    </row>
    <row r="55" spans="1:13" ht="40.799999999999997" x14ac:dyDescent="0.25">
      <c r="A55" s="24" t="s">
        <v>152</v>
      </c>
      <c r="B55" s="26"/>
      <c r="C55" s="26"/>
      <c r="D55" s="130"/>
      <c r="E55" s="131"/>
      <c r="F55" s="130"/>
      <c r="G55" s="131"/>
      <c r="H55" s="130"/>
      <c r="I55" s="131"/>
      <c r="J55" s="130"/>
      <c r="K55" s="131"/>
      <c r="L55" s="130"/>
      <c r="M55" s="131"/>
    </row>
    <row r="56" spans="1:13" ht="20.399999999999999" x14ac:dyDescent="0.25">
      <c r="A56" s="24" t="s">
        <v>142</v>
      </c>
      <c r="B56" s="26"/>
      <c r="C56" s="26"/>
      <c r="D56" s="130"/>
      <c r="E56" s="131"/>
      <c r="F56" s="130"/>
      <c r="G56" s="131"/>
      <c r="H56" s="130"/>
      <c r="I56" s="131"/>
      <c r="J56" s="130"/>
      <c r="K56" s="131"/>
      <c r="L56" s="130"/>
      <c r="M56" s="131"/>
    </row>
    <row r="57" spans="1:13" ht="20.399999999999999" x14ac:dyDescent="0.25">
      <c r="A57" s="24" t="s">
        <v>143</v>
      </c>
      <c r="B57" s="26"/>
      <c r="C57" s="26"/>
      <c r="D57" s="130"/>
      <c r="E57" s="131"/>
      <c r="F57" s="130"/>
      <c r="G57" s="131"/>
      <c r="H57" s="130"/>
      <c r="I57" s="131"/>
      <c r="J57" s="130"/>
      <c r="K57" s="131"/>
      <c r="L57" s="130"/>
      <c r="M57" s="131"/>
    </row>
    <row r="58" spans="1:13" ht="20.399999999999999" x14ac:dyDescent="0.25">
      <c r="A58" s="24" t="s">
        <v>144</v>
      </c>
      <c r="B58" s="26"/>
      <c r="C58" s="26"/>
      <c r="D58" s="130"/>
      <c r="E58" s="131"/>
      <c r="F58" s="130"/>
      <c r="G58" s="131"/>
      <c r="H58" s="130"/>
      <c r="I58" s="131"/>
      <c r="J58" s="130"/>
      <c r="K58" s="131"/>
      <c r="L58" s="130"/>
      <c r="M58" s="131"/>
    </row>
    <row r="59" spans="1:13" ht="20.399999999999999" x14ac:dyDescent="0.25">
      <c r="A59" s="24" t="s">
        <v>145</v>
      </c>
      <c r="B59" s="26"/>
      <c r="C59" s="26"/>
      <c r="D59" s="130"/>
      <c r="E59" s="131"/>
      <c r="F59" s="130"/>
      <c r="G59" s="131"/>
      <c r="H59" s="130"/>
      <c r="I59" s="131"/>
      <c r="J59" s="130"/>
      <c r="K59" s="131"/>
      <c r="L59" s="130"/>
      <c r="M59" s="131"/>
    </row>
    <row r="60" spans="1:13" ht="20.399999999999999" x14ac:dyDescent="0.25">
      <c r="A60" s="24" t="s">
        <v>146</v>
      </c>
      <c r="B60" s="26"/>
      <c r="C60" s="26"/>
      <c r="D60" s="130"/>
      <c r="E60" s="131"/>
      <c r="F60" s="130"/>
      <c r="G60" s="131"/>
      <c r="H60" s="130"/>
      <c r="I60" s="131"/>
      <c r="J60" s="130"/>
      <c r="K60" s="131"/>
      <c r="L60" s="130"/>
      <c r="M60" s="131"/>
    </row>
    <row r="61" spans="1:13" ht="20.399999999999999" x14ac:dyDescent="0.25">
      <c r="A61" s="24" t="s">
        <v>147</v>
      </c>
      <c r="B61" s="26"/>
      <c r="C61" s="26"/>
      <c r="D61" s="130"/>
      <c r="E61" s="131"/>
      <c r="F61" s="130"/>
      <c r="G61" s="131"/>
      <c r="H61" s="130"/>
      <c r="I61" s="131"/>
      <c r="J61" s="130"/>
      <c r="K61" s="131"/>
      <c r="L61" s="130"/>
      <c r="M61" s="131"/>
    </row>
    <row r="62" spans="1:13" ht="21" thickBot="1" x14ac:dyDescent="0.3">
      <c r="A62" s="24" t="s">
        <v>148</v>
      </c>
      <c r="B62" s="26"/>
      <c r="C62" s="26"/>
      <c r="D62" s="130"/>
      <c r="E62" s="131"/>
      <c r="F62" s="130"/>
      <c r="G62" s="131"/>
      <c r="H62" s="130"/>
      <c r="I62" s="131"/>
      <c r="J62" s="130"/>
      <c r="K62" s="131"/>
      <c r="L62" s="130"/>
      <c r="M62" s="131"/>
    </row>
    <row r="63" spans="1:13" ht="12.75" customHeight="1" thickBot="1" x14ac:dyDescent="0.3">
      <c r="A63" s="136" t="s">
        <v>102</v>
      </c>
      <c r="B63" s="137"/>
      <c r="C63" s="25"/>
      <c r="D63" s="132">
        <f>SUM(D8:E33)+SUM(D38:E62)</f>
        <v>0</v>
      </c>
      <c r="E63" s="133"/>
      <c r="F63" s="132">
        <f>SUM(F8:G33)+SUM(F38:G62)</f>
        <v>0</v>
      </c>
      <c r="G63" s="133"/>
      <c r="H63" s="132">
        <f>SUM(H8:I33)+SUM(H38:I62)</f>
        <v>0</v>
      </c>
      <c r="I63" s="133"/>
      <c r="J63" s="132">
        <f>SUM(J8:K33)+SUM(J38:K62)</f>
        <v>0</v>
      </c>
      <c r="K63" s="133"/>
      <c r="L63" s="132">
        <f>SUM(L8:M33)+SUM(L38:M62)</f>
        <v>0</v>
      </c>
      <c r="M63" s="133"/>
    </row>
    <row r="64" spans="1:13" ht="12.75" customHeight="1" x14ac:dyDescent="0.25">
      <c r="A64" s="134"/>
      <c r="B64" s="134"/>
      <c r="C64" s="134"/>
      <c r="D64" s="134"/>
      <c r="E64" s="134"/>
      <c r="F64" s="134"/>
      <c r="G64" s="134"/>
      <c r="H64" s="134"/>
      <c r="I64" s="134"/>
      <c r="J64" s="134"/>
      <c r="K64" s="134"/>
      <c r="L64" s="134"/>
      <c r="M64" s="134"/>
    </row>
    <row r="65" spans="1:13" ht="12.75" customHeight="1" x14ac:dyDescent="0.25">
      <c r="A65" s="135"/>
      <c r="B65" s="135"/>
      <c r="C65" s="135"/>
      <c r="D65" s="135"/>
      <c r="E65" s="135"/>
      <c r="F65" s="135"/>
      <c r="G65" s="135"/>
      <c r="H65" s="135"/>
      <c r="I65" s="135"/>
      <c r="J65" s="135"/>
      <c r="K65" s="135"/>
      <c r="L65" s="135"/>
      <c r="M65" s="135"/>
    </row>
  </sheetData>
  <mergeCells count="283">
    <mergeCell ref="L63:M63"/>
    <mergeCell ref="A64:M64"/>
    <mergeCell ref="A65:M65"/>
    <mergeCell ref="D62:E62"/>
    <mergeCell ref="F62:G62"/>
    <mergeCell ref="H62:I62"/>
    <mergeCell ref="J62:K62"/>
    <mergeCell ref="L62:M62"/>
    <mergeCell ref="A63:B63"/>
    <mergeCell ref="D63:E63"/>
    <mergeCell ref="F63:G63"/>
    <mergeCell ref="H63:I63"/>
    <mergeCell ref="J63:K63"/>
    <mergeCell ref="D60:E60"/>
    <mergeCell ref="F60:G60"/>
    <mergeCell ref="H60:I60"/>
    <mergeCell ref="J60:K60"/>
    <mergeCell ref="L60:M60"/>
    <mergeCell ref="D61:E61"/>
    <mergeCell ref="F61:G61"/>
    <mergeCell ref="H61:I61"/>
    <mergeCell ref="J61:K61"/>
    <mergeCell ref="L61:M61"/>
    <mergeCell ref="D58:E58"/>
    <mergeCell ref="F58:G58"/>
    <mergeCell ref="H58:I58"/>
    <mergeCell ref="J58:K58"/>
    <mergeCell ref="L58:M58"/>
    <mergeCell ref="D59:E59"/>
    <mergeCell ref="F59:G59"/>
    <mergeCell ref="H59:I59"/>
    <mergeCell ref="J59:K59"/>
    <mergeCell ref="L59:M59"/>
    <mergeCell ref="D56:E56"/>
    <mergeCell ref="F56:G56"/>
    <mergeCell ref="H56:I56"/>
    <mergeCell ref="J56:K56"/>
    <mergeCell ref="L56:M56"/>
    <mergeCell ref="D57:E57"/>
    <mergeCell ref="F57:G57"/>
    <mergeCell ref="H57:I57"/>
    <mergeCell ref="J57:K57"/>
    <mergeCell ref="L57:M57"/>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D50:E50"/>
    <mergeCell ref="F50:G50"/>
    <mergeCell ref="H50:I50"/>
    <mergeCell ref="J50:K50"/>
    <mergeCell ref="L50:M50"/>
    <mergeCell ref="D51:E51"/>
    <mergeCell ref="F51:G51"/>
    <mergeCell ref="H51:I51"/>
    <mergeCell ref="J51:K51"/>
    <mergeCell ref="L51:M51"/>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4:E44"/>
    <mergeCell ref="F44:G44"/>
    <mergeCell ref="H44:I44"/>
    <mergeCell ref="J44:K44"/>
    <mergeCell ref="L44:M44"/>
    <mergeCell ref="D45:E45"/>
    <mergeCell ref="F45:G45"/>
    <mergeCell ref="H45:I45"/>
    <mergeCell ref="J45:K45"/>
    <mergeCell ref="L45:M45"/>
    <mergeCell ref="D42:E42"/>
    <mergeCell ref="F42:G42"/>
    <mergeCell ref="H42:I42"/>
    <mergeCell ref="J42:K42"/>
    <mergeCell ref="L42:M42"/>
    <mergeCell ref="D43:E43"/>
    <mergeCell ref="F43:G43"/>
    <mergeCell ref="H43:I43"/>
    <mergeCell ref="J43:K43"/>
    <mergeCell ref="L43:M43"/>
    <mergeCell ref="D40:E40"/>
    <mergeCell ref="F40:G40"/>
    <mergeCell ref="H40:I40"/>
    <mergeCell ref="J40:K40"/>
    <mergeCell ref="L40:M40"/>
    <mergeCell ref="D41:E41"/>
    <mergeCell ref="F41:G41"/>
    <mergeCell ref="H41:I41"/>
    <mergeCell ref="J41:K41"/>
    <mergeCell ref="L41:M41"/>
    <mergeCell ref="D38:E38"/>
    <mergeCell ref="F38:G38"/>
    <mergeCell ref="H38:I38"/>
    <mergeCell ref="J38:K38"/>
    <mergeCell ref="L38:M38"/>
    <mergeCell ref="D39:E39"/>
    <mergeCell ref="F39:G39"/>
    <mergeCell ref="H39:I39"/>
    <mergeCell ref="J39:K39"/>
    <mergeCell ref="L39:M39"/>
    <mergeCell ref="D35:E36"/>
    <mergeCell ref="F35:G36"/>
    <mergeCell ref="H35:K35"/>
    <mergeCell ref="L35:M36"/>
    <mergeCell ref="H36:I36"/>
    <mergeCell ref="J36:K36"/>
    <mergeCell ref="D32:E32"/>
    <mergeCell ref="F32:G32"/>
    <mergeCell ref="H32:I32"/>
    <mergeCell ref="J32:K32"/>
    <mergeCell ref="L32:M32"/>
    <mergeCell ref="D33:E33"/>
    <mergeCell ref="F33:G33"/>
    <mergeCell ref="H33:I33"/>
    <mergeCell ref="J33:K33"/>
    <mergeCell ref="L33:M33"/>
    <mergeCell ref="D30:E30"/>
    <mergeCell ref="F30:G30"/>
    <mergeCell ref="H30:I30"/>
    <mergeCell ref="J30:K30"/>
    <mergeCell ref="L30:M30"/>
    <mergeCell ref="D31:E31"/>
    <mergeCell ref="F31:G31"/>
    <mergeCell ref="H31:I31"/>
    <mergeCell ref="J31:K31"/>
    <mergeCell ref="L31:M31"/>
    <mergeCell ref="D28:E28"/>
    <mergeCell ref="F28:G28"/>
    <mergeCell ref="H28:I28"/>
    <mergeCell ref="J28:K28"/>
    <mergeCell ref="L28:M28"/>
    <mergeCell ref="D29:E29"/>
    <mergeCell ref="F29:G29"/>
    <mergeCell ref="H29:I29"/>
    <mergeCell ref="J29:K29"/>
    <mergeCell ref="L29:M29"/>
    <mergeCell ref="D26:E26"/>
    <mergeCell ref="F26:G26"/>
    <mergeCell ref="H26:I26"/>
    <mergeCell ref="J26:K26"/>
    <mergeCell ref="L26:M26"/>
    <mergeCell ref="D27:E27"/>
    <mergeCell ref="F27:G27"/>
    <mergeCell ref="H27:I27"/>
    <mergeCell ref="J27:K27"/>
    <mergeCell ref="L27:M27"/>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D12:E12"/>
    <mergeCell ref="F12:G12"/>
    <mergeCell ref="H12:I12"/>
    <mergeCell ref="J12:K12"/>
    <mergeCell ref="L12:M12"/>
    <mergeCell ref="D13:E13"/>
    <mergeCell ref="F13:G13"/>
    <mergeCell ref="H13:I13"/>
    <mergeCell ref="J13:K13"/>
    <mergeCell ref="L13:M13"/>
    <mergeCell ref="D10:E10"/>
    <mergeCell ref="F10:G10"/>
    <mergeCell ref="H10:I10"/>
    <mergeCell ref="J10:K10"/>
    <mergeCell ref="L10:M10"/>
    <mergeCell ref="D11:E11"/>
    <mergeCell ref="F11:G11"/>
    <mergeCell ref="H11:I11"/>
    <mergeCell ref="J11:K11"/>
    <mergeCell ref="L11:M11"/>
    <mergeCell ref="D8:E8"/>
    <mergeCell ref="F8:G8"/>
    <mergeCell ref="H8:I8"/>
    <mergeCell ref="J8:K8"/>
    <mergeCell ref="L8:M8"/>
    <mergeCell ref="D9:E9"/>
    <mergeCell ref="F9:G9"/>
    <mergeCell ref="H9:I9"/>
    <mergeCell ref="J9:K9"/>
    <mergeCell ref="L9:M9"/>
    <mergeCell ref="A7:C7"/>
    <mergeCell ref="D7:E7"/>
    <mergeCell ref="F7:G7"/>
    <mergeCell ref="H7:I7"/>
    <mergeCell ref="J7:K7"/>
    <mergeCell ref="L7:M7"/>
    <mergeCell ref="A1:M1"/>
    <mergeCell ref="A2:M2"/>
    <mergeCell ref="D4:E5"/>
    <mergeCell ref="F4:G5"/>
    <mergeCell ref="H4:K4"/>
    <mergeCell ref="L4:M5"/>
    <mergeCell ref="H5:I5"/>
    <mergeCell ref="J5:K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M68"/>
  <sheetViews>
    <sheetView workbookViewId="0">
      <selection sqref="A1:M1"/>
    </sheetView>
  </sheetViews>
  <sheetFormatPr defaultColWidth="9.33203125" defaultRowHeight="12.75" customHeight="1" x14ac:dyDescent="0.25"/>
  <cols>
    <col min="1" max="1" width="36.44140625" style="22" customWidth="1"/>
    <col min="2" max="3" width="0.33203125" style="22" customWidth="1"/>
    <col min="4" max="13" width="5.44140625" style="40" customWidth="1"/>
    <col min="14" max="16384" width="9.33203125" style="22"/>
  </cols>
  <sheetData>
    <row r="1" spans="1:13" s="28" customFormat="1" ht="13.8" thickBot="1" x14ac:dyDescent="0.3">
      <c r="A1" s="121"/>
      <c r="B1" s="122"/>
      <c r="C1" s="122"/>
      <c r="D1" s="122"/>
      <c r="E1" s="122"/>
      <c r="F1" s="122"/>
      <c r="G1" s="122"/>
      <c r="H1" s="122"/>
      <c r="I1" s="122"/>
      <c r="J1" s="122"/>
      <c r="K1" s="122"/>
      <c r="L1" s="122"/>
      <c r="M1" s="122"/>
    </row>
    <row r="2" spans="1:13" ht="19.5" customHeight="1" x14ac:dyDescent="0.3">
      <c r="A2" s="123" t="s">
        <v>162</v>
      </c>
      <c r="B2" s="119"/>
      <c r="C2" s="119"/>
      <c r="D2" s="119"/>
      <c r="E2" s="119"/>
      <c r="F2" s="119"/>
      <c r="G2" s="119"/>
      <c r="H2" s="119"/>
      <c r="I2" s="119"/>
      <c r="J2" s="119"/>
      <c r="K2" s="119"/>
      <c r="L2" s="119"/>
      <c r="M2" s="119"/>
    </row>
    <row r="3" spans="1:13" s="28" customFormat="1" ht="13.8" thickBot="1" x14ac:dyDescent="0.3">
      <c r="A3" s="29"/>
      <c r="D3" s="33"/>
      <c r="E3" s="33"/>
      <c r="F3" s="33"/>
      <c r="G3" s="33"/>
      <c r="H3" s="33"/>
      <c r="I3" s="33"/>
      <c r="J3" s="33"/>
      <c r="K3" s="33"/>
      <c r="L3" s="33"/>
      <c r="M3" s="34" t="s">
        <v>1</v>
      </c>
    </row>
    <row r="4" spans="1:13" ht="15" customHeight="1" x14ac:dyDescent="0.25">
      <c r="A4" s="30"/>
      <c r="D4" s="124" t="s">
        <v>154</v>
      </c>
      <c r="E4" s="124"/>
      <c r="F4" s="124" t="s">
        <v>3</v>
      </c>
      <c r="G4" s="124"/>
      <c r="H4" s="126" t="s">
        <v>101</v>
      </c>
      <c r="I4" s="126"/>
      <c r="J4" s="126"/>
      <c r="K4" s="126"/>
      <c r="L4" s="124" t="s">
        <v>155</v>
      </c>
      <c r="M4" s="124"/>
    </row>
    <row r="5" spans="1:13" s="28" customFormat="1" ht="27" customHeight="1" thickBot="1" x14ac:dyDescent="0.3">
      <c r="A5" s="29"/>
      <c r="D5" s="125"/>
      <c r="E5" s="125"/>
      <c r="F5" s="125"/>
      <c r="G5" s="125"/>
      <c r="H5" s="127" t="s">
        <v>156</v>
      </c>
      <c r="I5" s="128"/>
      <c r="J5" s="127" t="s">
        <v>157</v>
      </c>
      <c r="K5" s="129"/>
      <c r="L5" s="125"/>
      <c r="M5" s="125"/>
    </row>
    <row r="6" spans="1:13" s="32" customFormat="1" ht="13.2" x14ac:dyDescent="0.25">
      <c r="A6" s="31"/>
      <c r="D6" s="35"/>
      <c r="E6" s="35"/>
      <c r="F6" s="35"/>
      <c r="G6" s="35"/>
      <c r="H6" s="36"/>
      <c r="I6" s="37"/>
      <c r="J6" s="36"/>
      <c r="K6" s="38"/>
      <c r="L6" s="35"/>
      <c r="M6" s="35"/>
    </row>
    <row r="7" spans="1:13" ht="13.2" x14ac:dyDescent="0.25">
      <c r="A7" s="118" t="s">
        <v>159</v>
      </c>
      <c r="B7" s="119"/>
      <c r="C7" s="119"/>
      <c r="D7" s="120"/>
      <c r="E7" s="120"/>
      <c r="F7" s="120"/>
      <c r="G7" s="120"/>
      <c r="H7" s="120"/>
      <c r="I7" s="120"/>
      <c r="J7" s="120"/>
      <c r="K7" s="120"/>
      <c r="L7" s="120"/>
      <c r="M7" s="120"/>
    </row>
    <row r="8" spans="1:13" ht="10.5" customHeight="1" x14ac:dyDescent="0.25">
      <c r="A8" s="24" t="s">
        <v>76</v>
      </c>
      <c r="B8" s="26"/>
      <c r="C8" s="26"/>
      <c r="D8" s="130">
        <v>4563000</v>
      </c>
      <c r="E8" s="131"/>
      <c r="F8" s="130">
        <v>-61400</v>
      </c>
      <c r="G8" s="131"/>
      <c r="H8" s="130">
        <v>4501600</v>
      </c>
      <c r="I8" s="131"/>
      <c r="J8" s="130">
        <v>0</v>
      </c>
      <c r="K8" s="131"/>
      <c r="L8" s="130">
        <v>4501600</v>
      </c>
      <c r="M8" s="131"/>
    </row>
    <row r="9" spans="1:13" ht="21" customHeight="1" x14ac:dyDescent="0.25">
      <c r="A9" s="24" t="s">
        <v>78</v>
      </c>
      <c r="B9" s="26"/>
      <c r="C9" s="26"/>
      <c r="D9" s="130">
        <v>500</v>
      </c>
      <c r="E9" s="131"/>
      <c r="F9" s="130">
        <v>600</v>
      </c>
      <c r="G9" s="131"/>
      <c r="H9" s="130">
        <v>1100</v>
      </c>
      <c r="I9" s="131"/>
      <c r="J9" s="130">
        <v>0</v>
      </c>
      <c r="K9" s="131"/>
      <c r="L9" s="130">
        <v>1100</v>
      </c>
      <c r="M9" s="131"/>
    </row>
    <row r="10" spans="1:13" ht="21" customHeight="1" x14ac:dyDescent="0.25">
      <c r="A10" s="24" t="s">
        <v>163</v>
      </c>
      <c r="B10" s="26"/>
      <c r="C10" s="26"/>
      <c r="D10" s="130">
        <v>100</v>
      </c>
      <c r="E10" s="131"/>
      <c r="F10" s="130">
        <v>0</v>
      </c>
      <c r="G10" s="131"/>
      <c r="H10" s="130">
        <v>100</v>
      </c>
      <c r="I10" s="131"/>
      <c r="J10" s="130">
        <v>0</v>
      </c>
      <c r="K10" s="131"/>
      <c r="L10" s="130">
        <v>100</v>
      </c>
      <c r="M10" s="131"/>
    </row>
    <row r="11" spans="1:13" ht="10.5" customHeight="1" x14ac:dyDescent="0.25">
      <c r="A11" s="24" t="s">
        <v>15</v>
      </c>
      <c r="B11" s="26"/>
      <c r="C11" s="26"/>
      <c r="D11" s="130">
        <v>4495435</v>
      </c>
      <c r="E11" s="131"/>
      <c r="F11" s="130">
        <v>-1</v>
      </c>
      <c r="G11" s="131"/>
      <c r="H11" s="130">
        <v>4495434</v>
      </c>
      <c r="I11" s="131"/>
      <c r="J11" s="130">
        <v>0</v>
      </c>
      <c r="K11" s="131"/>
      <c r="L11" s="130">
        <v>4495434</v>
      </c>
      <c r="M11" s="131"/>
    </row>
    <row r="12" spans="1:13" ht="10.5" customHeight="1" x14ac:dyDescent="0.25">
      <c r="A12" s="24" t="s">
        <v>17</v>
      </c>
      <c r="B12" s="26"/>
      <c r="C12" s="26"/>
      <c r="D12" s="130">
        <v>310</v>
      </c>
      <c r="E12" s="131"/>
      <c r="F12" s="130">
        <v>1100</v>
      </c>
      <c r="G12" s="131"/>
      <c r="H12" s="130">
        <v>1410</v>
      </c>
      <c r="I12" s="131"/>
      <c r="J12" s="130">
        <v>0</v>
      </c>
      <c r="K12" s="131"/>
      <c r="L12" s="130">
        <v>1410</v>
      </c>
      <c r="M12" s="131"/>
    </row>
    <row r="13" spans="1:13" ht="10.5" customHeight="1" x14ac:dyDescent="0.25">
      <c r="A13" s="24" t="s">
        <v>18</v>
      </c>
      <c r="B13" s="26"/>
      <c r="C13" s="26"/>
      <c r="D13" s="130">
        <v>8031150</v>
      </c>
      <c r="E13" s="131"/>
      <c r="F13" s="130">
        <v>-22000</v>
      </c>
      <c r="G13" s="131"/>
      <c r="H13" s="130">
        <v>8009150</v>
      </c>
      <c r="I13" s="131"/>
      <c r="J13" s="130">
        <v>0</v>
      </c>
      <c r="K13" s="131"/>
      <c r="L13" s="130">
        <v>8009150</v>
      </c>
      <c r="M13" s="131"/>
    </row>
    <row r="14" spans="1:13" ht="10.5" customHeight="1" x14ac:dyDescent="0.25">
      <c r="A14" s="24" t="s">
        <v>80</v>
      </c>
      <c r="B14" s="26"/>
      <c r="C14" s="26"/>
      <c r="D14" s="130">
        <v>800</v>
      </c>
      <c r="E14" s="131"/>
      <c r="F14" s="130">
        <v>0</v>
      </c>
      <c r="G14" s="131"/>
      <c r="H14" s="130">
        <v>800</v>
      </c>
      <c r="I14" s="131"/>
      <c r="J14" s="130">
        <v>0</v>
      </c>
      <c r="K14" s="131"/>
      <c r="L14" s="130">
        <v>800</v>
      </c>
      <c r="M14" s="131"/>
    </row>
    <row r="15" spans="1:13" ht="10.5" customHeight="1" x14ac:dyDescent="0.25">
      <c r="A15" s="24" t="s">
        <v>164</v>
      </c>
      <c r="B15" s="26"/>
      <c r="C15" s="26"/>
      <c r="D15" s="130">
        <v>2994855</v>
      </c>
      <c r="E15" s="131"/>
      <c r="F15" s="130">
        <f>-300346-80</f>
        <v>-300426</v>
      </c>
      <c r="G15" s="131"/>
      <c r="H15" s="130">
        <f>2694509-80</f>
        <v>2694429</v>
      </c>
      <c r="I15" s="131"/>
      <c r="J15" s="130">
        <v>0</v>
      </c>
      <c r="K15" s="131"/>
      <c r="L15" s="130">
        <f>2694509-80</f>
        <v>2694429</v>
      </c>
      <c r="M15" s="131"/>
    </row>
    <row r="16" spans="1:13" ht="10.5" customHeight="1" x14ac:dyDescent="0.25">
      <c r="A16" s="24" t="s">
        <v>111</v>
      </c>
      <c r="B16" s="26"/>
      <c r="C16" s="26"/>
      <c r="D16" s="130">
        <v>0</v>
      </c>
      <c r="E16" s="131"/>
      <c r="F16" s="130">
        <v>80</v>
      </c>
      <c r="G16" s="131"/>
      <c r="H16" s="130">
        <v>80</v>
      </c>
      <c r="I16" s="131"/>
      <c r="J16" s="130">
        <v>0</v>
      </c>
      <c r="K16" s="131"/>
      <c r="L16" s="130">
        <v>80</v>
      </c>
      <c r="M16" s="131"/>
    </row>
    <row r="17" spans="1:13" ht="10.5" customHeight="1" x14ac:dyDescent="0.25">
      <c r="A17" s="24" t="s">
        <v>82</v>
      </c>
      <c r="B17" s="26"/>
      <c r="C17" s="26"/>
      <c r="D17" s="130">
        <v>2097726</v>
      </c>
      <c r="E17" s="131"/>
      <c r="F17" s="130">
        <v>-559726</v>
      </c>
      <c r="G17" s="131"/>
      <c r="H17" s="130">
        <v>1538000</v>
      </c>
      <c r="I17" s="131"/>
      <c r="J17" s="130">
        <v>0</v>
      </c>
      <c r="K17" s="131"/>
      <c r="L17" s="130">
        <v>1538000</v>
      </c>
      <c r="M17" s="131"/>
    </row>
    <row r="18" spans="1:13" ht="10.5" customHeight="1" x14ac:dyDescent="0.25">
      <c r="A18" s="24" t="s">
        <v>83</v>
      </c>
      <c r="B18" s="26"/>
      <c r="C18" s="26"/>
      <c r="D18" s="130">
        <v>2598</v>
      </c>
      <c r="E18" s="131"/>
      <c r="F18" s="130">
        <v>0</v>
      </c>
      <c r="G18" s="131"/>
      <c r="H18" s="130">
        <v>2598</v>
      </c>
      <c r="I18" s="131"/>
      <c r="J18" s="130">
        <v>0</v>
      </c>
      <c r="K18" s="131"/>
      <c r="L18" s="130">
        <v>2598</v>
      </c>
      <c r="M18" s="131"/>
    </row>
    <row r="19" spans="1:13" ht="10.5" customHeight="1" x14ac:dyDescent="0.25">
      <c r="A19" s="24" t="s">
        <v>20</v>
      </c>
      <c r="B19" s="26"/>
      <c r="C19" s="26"/>
      <c r="D19" s="130">
        <v>400</v>
      </c>
      <c r="E19" s="131"/>
      <c r="F19" s="130">
        <v>300</v>
      </c>
      <c r="G19" s="131"/>
      <c r="H19" s="130">
        <v>700</v>
      </c>
      <c r="I19" s="131"/>
      <c r="J19" s="130">
        <v>0</v>
      </c>
      <c r="K19" s="131"/>
      <c r="L19" s="130">
        <v>700</v>
      </c>
      <c r="M19" s="131"/>
    </row>
    <row r="20" spans="1:13" ht="10.5" customHeight="1" x14ac:dyDescent="0.25">
      <c r="A20" s="24" t="s">
        <v>21</v>
      </c>
      <c r="B20" s="26"/>
      <c r="C20" s="26"/>
      <c r="D20" s="130">
        <v>669</v>
      </c>
      <c r="E20" s="131"/>
      <c r="F20" s="130">
        <v>0</v>
      </c>
      <c r="G20" s="131"/>
      <c r="H20" s="130">
        <v>669</v>
      </c>
      <c r="I20" s="131"/>
      <c r="J20" s="130">
        <v>0</v>
      </c>
      <c r="K20" s="131"/>
      <c r="L20" s="130">
        <v>669</v>
      </c>
      <c r="M20" s="131"/>
    </row>
    <row r="21" spans="1:13" ht="10.5" customHeight="1" x14ac:dyDescent="0.25">
      <c r="A21" s="24" t="s">
        <v>25</v>
      </c>
      <c r="B21" s="26"/>
      <c r="C21" s="26"/>
      <c r="D21" s="130">
        <v>501000</v>
      </c>
      <c r="E21" s="131"/>
      <c r="F21" s="130">
        <v>-39533</v>
      </c>
      <c r="G21" s="131"/>
      <c r="H21" s="130">
        <v>461467</v>
      </c>
      <c r="I21" s="131"/>
      <c r="J21" s="130">
        <v>0</v>
      </c>
      <c r="K21" s="131"/>
      <c r="L21" s="130">
        <v>461467</v>
      </c>
      <c r="M21" s="131"/>
    </row>
    <row r="22" spans="1:13" ht="10.5" customHeight="1" x14ac:dyDescent="0.25">
      <c r="A22" s="24" t="s">
        <v>26</v>
      </c>
      <c r="B22" s="26"/>
      <c r="C22" s="26"/>
      <c r="D22" s="130">
        <v>361</v>
      </c>
      <c r="E22" s="131"/>
      <c r="F22" s="130">
        <v>0</v>
      </c>
      <c r="G22" s="131"/>
      <c r="H22" s="130">
        <v>361</v>
      </c>
      <c r="I22" s="131"/>
      <c r="J22" s="130">
        <v>0</v>
      </c>
      <c r="K22" s="131"/>
      <c r="L22" s="130">
        <v>361</v>
      </c>
      <c r="M22" s="131"/>
    </row>
    <row r="23" spans="1:13" ht="10.5" customHeight="1" x14ac:dyDescent="0.25">
      <c r="A23" s="24" t="s">
        <v>27</v>
      </c>
      <c r="B23" s="26"/>
      <c r="C23" s="26"/>
      <c r="D23" s="130">
        <v>310500</v>
      </c>
      <c r="E23" s="131"/>
      <c r="F23" s="130">
        <v>-20000</v>
      </c>
      <c r="G23" s="131"/>
      <c r="H23" s="130">
        <v>290500</v>
      </c>
      <c r="I23" s="131"/>
      <c r="J23" s="130">
        <v>0</v>
      </c>
      <c r="K23" s="131"/>
      <c r="L23" s="130">
        <v>290500</v>
      </c>
      <c r="M23" s="131"/>
    </row>
    <row r="24" spans="1:13" ht="10.5" customHeight="1" x14ac:dyDescent="0.25">
      <c r="A24" s="24" t="s">
        <v>30</v>
      </c>
      <c r="B24" s="26"/>
      <c r="C24" s="26"/>
      <c r="D24" s="130">
        <v>52</v>
      </c>
      <c r="E24" s="131"/>
      <c r="F24" s="130">
        <v>0</v>
      </c>
      <c r="G24" s="131"/>
      <c r="H24" s="130">
        <v>52</v>
      </c>
      <c r="I24" s="131"/>
      <c r="J24" s="130">
        <v>0</v>
      </c>
      <c r="K24" s="131"/>
      <c r="L24" s="130">
        <v>52</v>
      </c>
      <c r="M24" s="131"/>
    </row>
    <row r="25" spans="1:13" ht="10.5" customHeight="1" x14ac:dyDescent="0.25">
      <c r="A25" s="24" t="s">
        <v>31</v>
      </c>
      <c r="B25" s="26"/>
      <c r="C25" s="26"/>
      <c r="D25" s="130">
        <v>3680</v>
      </c>
      <c r="E25" s="131"/>
      <c r="F25" s="130">
        <v>820</v>
      </c>
      <c r="G25" s="131"/>
      <c r="H25" s="130">
        <v>4500</v>
      </c>
      <c r="I25" s="131"/>
      <c r="J25" s="130">
        <v>0</v>
      </c>
      <c r="K25" s="131"/>
      <c r="L25" s="130">
        <v>4500</v>
      </c>
      <c r="M25" s="131"/>
    </row>
    <row r="26" spans="1:13" ht="10.5" customHeight="1" x14ac:dyDescent="0.25">
      <c r="A26" s="24" t="s">
        <v>32</v>
      </c>
      <c r="B26" s="26"/>
      <c r="C26" s="26"/>
      <c r="D26" s="130">
        <v>2700</v>
      </c>
      <c r="E26" s="131"/>
      <c r="F26" s="130">
        <v>0</v>
      </c>
      <c r="G26" s="131"/>
      <c r="H26" s="130">
        <v>2700</v>
      </c>
      <c r="I26" s="131"/>
      <c r="J26" s="130">
        <v>0</v>
      </c>
      <c r="K26" s="131"/>
      <c r="L26" s="130">
        <v>2700</v>
      </c>
      <c r="M26" s="131"/>
    </row>
    <row r="27" spans="1:13" ht="10.5" customHeight="1" x14ac:dyDescent="0.25">
      <c r="A27" s="24" t="s">
        <v>33</v>
      </c>
      <c r="B27" s="26"/>
      <c r="C27" s="26"/>
      <c r="D27" s="130">
        <v>1600</v>
      </c>
      <c r="E27" s="131"/>
      <c r="F27" s="130">
        <v>0</v>
      </c>
      <c r="G27" s="131"/>
      <c r="H27" s="130">
        <v>1600</v>
      </c>
      <c r="I27" s="131"/>
      <c r="J27" s="130">
        <v>0</v>
      </c>
      <c r="K27" s="131"/>
      <c r="L27" s="130">
        <v>1600</v>
      </c>
      <c r="M27" s="131"/>
    </row>
    <row r="28" spans="1:13" ht="10.5" customHeight="1" x14ac:dyDescent="0.25">
      <c r="A28" s="24" t="s">
        <v>35</v>
      </c>
      <c r="B28" s="26"/>
      <c r="C28" s="26"/>
      <c r="D28" s="130">
        <v>1800</v>
      </c>
      <c r="E28" s="131"/>
      <c r="F28" s="130">
        <v>0</v>
      </c>
      <c r="G28" s="131"/>
      <c r="H28" s="130">
        <v>1800</v>
      </c>
      <c r="I28" s="131"/>
      <c r="J28" s="130">
        <v>0</v>
      </c>
      <c r="K28" s="131"/>
      <c r="L28" s="130">
        <v>1800</v>
      </c>
      <c r="M28" s="131"/>
    </row>
    <row r="29" spans="1:13" ht="10.5" customHeight="1" x14ac:dyDescent="0.25">
      <c r="A29" s="24" t="s">
        <v>36</v>
      </c>
      <c r="B29" s="26"/>
      <c r="C29" s="26"/>
      <c r="D29" s="130">
        <v>9916815</v>
      </c>
      <c r="E29" s="131"/>
      <c r="F29" s="130">
        <v>-1956702</v>
      </c>
      <c r="G29" s="131"/>
      <c r="H29" s="130">
        <v>7960113</v>
      </c>
      <c r="I29" s="131"/>
      <c r="J29" s="130">
        <v>0</v>
      </c>
      <c r="K29" s="131"/>
      <c r="L29" s="130">
        <v>7960113</v>
      </c>
      <c r="M29" s="131"/>
    </row>
    <row r="30" spans="1:13" ht="10.5" customHeight="1" x14ac:dyDescent="0.25">
      <c r="A30" s="24" t="s">
        <v>38</v>
      </c>
      <c r="B30" s="26"/>
      <c r="C30" s="26"/>
      <c r="D30" s="130">
        <v>102000</v>
      </c>
      <c r="E30" s="131"/>
      <c r="F30" s="130">
        <v>6000</v>
      </c>
      <c r="G30" s="131"/>
      <c r="H30" s="130">
        <v>108000</v>
      </c>
      <c r="I30" s="131"/>
      <c r="J30" s="130">
        <v>0</v>
      </c>
      <c r="K30" s="131"/>
      <c r="L30" s="130">
        <v>108000</v>
      </c>
      <c r="M30" s="131"/>
    </row>
    <row r="31" spans="1:13" ht="10.5" customHeight="1" x14ac:dyDescent="0.25">
      <c r="A31" s="24" t="s">
        <v>40</v>
      </c>
      <c r="B31" s="26"/>
      <c r="C31" s="26"/>
      <c r="D31" s="130">
        <v>1635000</v>
      </c>
      <c r="E31" s="131"/>
      <c r="F31" s="130">
        <v>25000</v>
      </c>
      <c r="G31" s="131"/>
      <c r="H31" s="130">
        <v>1660000</v>
      </c>
      <c r="I31" s="131"/>
      <c r="J31" s="130">
        <v>0</v>
      </c>
      <c r="K31" s="131"/>
      <c r="L31" s="130">
        <v>1660000</v>
      </c>
      <c r="M31" s="131"/>
    </row>
    <row r="32" spans="1:13" ht="10.5" customHeight="1" x14ac:dyDescent="0.25">
      <c r="A32" s="24" t="s">
        <v>42</v>
      </c>
      <c r="B32" s="26"/>
      <c r="C32" s="26"/>
      <c r="D32" s="130">
        <v>1950721</v>
      </c>
      <c r="E32" s="131"/>
      <c r="F32" s="130">
        <v>146173</v>
      </c>
      <c r="G32" s="131"/>
      <c r="H32" s="130">
        <v>2153894</v>
      </c>
      <c r="I32" s="131"/>
      <c r="J32" s="130">
        <v>-57000</v>
      </c>
      <c r="K32" s="131"/>
      <c r="L32" s="130">
        <v>2096894</v>
      </c>
      <c r="M32" s="131"/>
    </row>
    <row r="33" spans="1:13" ht="10.5" customHeight="1" x14ac:dyDescent="0.25">
      <c r="A33" s="24" t="s">
        <v>43</v>
      </c>
      <c r="B33" s="26"/>
      <c r="C33" s="26"/>
      <c r="D33" s="130">
        <v>1490</v>
      </c>
      <c r="E33" s="131"/>
      <c r="F33" s="130">
        <v>0</v>
      </c>
      <c r="G33" s="131"/>
      <c r="H33" s="130">
        <v>1490</v>
      </c>
      <c r="I33" s="131"/>
      <c r="J33" s="130">
        <v>0</v>
      </c>
      <c r="K33" s="131"/>
      <c r="L33" s="130">
        <v>1490</v>
      </c>
      <c r="M33" s="131"/>
    </row>
    <row r="34" spans="1:13" ht="21" customHeight="1" x14ac:dyDescent="0.25">
      <c r="A34" s="24" t="s">
        <v>165</v>
      </c>
      <c r="B34" s="26"/>
      <c r="C34" s="26"/>
      <c r="D34" s="130">
        <v>380974</v>
      </c>
      <c r="E34" s="131"/>
      <c r="F34" s="130">
        <v>36575</v>
      </c>
      <c r="G34" s="131"/>
      <c r="H34" s="130">
        <v>417549</v>
      </c>
      <c r="I34" s="131"/>
      <c r="J34" s="130">
        <v>0</v>
      </c>
      <c r="K34" s="131"/>
      <c r="L34" s="130">
        <v>417549</v>
      </c>
      <c r="M34" s="131"/>
    </row>
    <row r="35" spans="1:13" ht="10.5" customHeight="1" x14ac:dyDescent="0.25">
      <c r="A35" s="24" t="s">
        <v>46</v>
      </c>
      <c r="B35" s="26"/>
      <c r="C35" s="26"/>
      <c r="D35" s="130">
        <v>500</v>
      </c>
      <c r="E35" s="131"/>
      <c r="F35" s="130">
        <v>0</v>
      </c>
      <c r="G35" s="131"/>
      <c r="H35" s="130">
        <v>500</v>
      </c>
      <c r="I35" s="131"/>
      <c r="J35" s="130">
        <v>0</v>
      </c>
      <c r="K35" s="131"/>
      <c r="L35" s="130">
        <v>500</v>
      </c>
      <c r="M35" s="131"/>
    </row>
    <row r="36" spans="1:13" ht="22.5" customHeight="1" x14ac:dyDescent="0.25">
      <c r="A36" s="24" t="s">
        <v>168</v>
      </c>
      <c r="B36" s="26"/>
      <c r="C36" s="26"/>
      <c r="D36" s="130">
        <v>538371</v>
      </c>
      <c r="E36" s="131"/>
      <c r="F36" s="130">
        <v>-104043</v>
      </c>
      <c r="G36" s="131"/>
      <c r="H36" s="130">
        <v>434328</v>
      </c>
      <c r="I36" s="131"/>
      <c r="J36" s="130">
        <v>0</v>
      </c>
      <c r="K36" s="131"/>
      <c r="L36" s="130">
        <v>434328</v>
      </c>
      <c r="M36" s="131"/>
    </row>
    <row r="37" spans="1:13" ht="10.5" customHeight="1" x14ac:dyDescent="0.25">
      <c r="A37" s="24" t="s">
        <v>48</v>
      </c>
      <c r="B37" s="26"/>
      <c r="C37" s="26"/>
      <c r="D37" s="130">
        <v>328900</v>
      </c>
      <c r="E37" s="131"/>
      <c r="F37" s="130">
        <v>97653</v>
      </c>
      <c r="G37" s="131"/>
      <c r="H37" s="130">
        <v>426553</v>
      </c>
      <c r="I37" s="131"/>
      <c r="J37" s="130">
        <v>0</v>
      </c>
      <c r="K37" s="131"/>
      <c r="L37" s="130">
        <v>426553</v>
      </c>
      <c r="M37" s="131"/>
    </row>
    <row r="38" spans="1:13" ht="10.5" customHeight="1" x14ac:dyDescent="0.25">
      <c r="A38" s="24" t="s">
        <v>166</v>
      </c>
      <c r="B38" s="26"/>
      <c r="C38" s="26"/>
      <c r="D38" s="130">
        <v>2552505</v>
      </c>
      <c r="E38" s="131"/>
      <c r="F38" s="130">
        <v>416777</v>
      </c>
      <c r="G38" s="131"/>
      <c r="H38" s="130">
        <v>0</v>
      </c>
      <c r="I38" s="131"/>
      <c r="J38" s="130">
        <v>2969282</v>
      </c>
      <c r="K38" s="131"/>
      <c r="L38" s="130">
        <v>2969282</v>
      </c>
      <c r="M38" s="131"/>
    </row>
    <row r="39" spans="1:13" ht="10.5" customHeight="1" x14ac:dyDescent="0.25">
      <c r="A39" s="24" t="s">
        <v>50</v>
      </c>
      <c r="B39" s="26"/>
      <c r="C39" s="26"/>
      <c r="D39" s="130">
        <v>77</v>
      </c>
      <c r="E39" s="131"/>
      <c r="F39" s="130">
        <v>0</v>
      </c>
      <c r="G39" s="131"/>
      <c r="H39" s="130">
        <v>77</v>
      </c>
      <c r="I39" s="131"/>
      <c r="J39" s="130">
        <v>0</v>
      </c>
      <c r="K39" s="131"/>
      <c r="L39" s="130">
        <v>77</v>
      </c>
      <c r="M39" s="131"/>
    </row>
    <row r="40" spans="1:13" ht="10.5" customHeight="1" x14ac:dyDescent="0.25">
      <c r="A40" s="24" t="s">
        <v>170</v>
      </c>
      <c r="B40" s="26"/>
      <c r="C40" s="26"/>
      <c r="D40" s="130">
        <v>1231978</v>
      </c>
      <c r="E40" s="131"/>
      <c r="F40" s="130">
        <v>130798</v>
      </c>
      <c r="G40" s="131"/>
      <c r="H40" s="130">
        <v>0</v>
      </c>
      <c r="I40" s="131"/>
      <c r="J40" s="130">
        <v>1362776</v>
      </c>
      <c r="K40" s="131"/>
      <c r="L40" s="130">
        <v>1362776</v>
      </c>
      <c r="M40" s="131"/>
    </row>
    <row r="41" spans="1:13" ht="10.5" customHeight="1" x14ac:dyDescent="0.25">
      <c r="A41" s="24" t="s">
        <v>51</v>
      </c>
      <c r="B41" s="26"/>
      <c r="C41" s="26"/>
      <c r="D41" s="130">
        <v>724</v>
      </c>
      <c r="E41" s="131"/>
      <c r="F41" s="130">
        <v>0</v>
      </c>
      <c r="G41" s="131"/>
      <c r="H41" s="130">
        <v>724</v>
      </c>
      <c r="I41" s="131"/>
      <c r="J41" s="130">
        <v>0</v>
      </c>
      <c r="K41" s="131"/>
      <c r="L41" s="130">
        <v>724</v>
      </c>
      <c r="M41" s="131"/>
    </row>
    <row r="42" spans="1:13" ht="10.5" customHeight="1" x14ac:dyDescent="0.25">
      <c r="A42" s="24" t="s">
        <v>167</v>
      </c>
      <c r="B42" s="26"/>
      <c r="C42" s="26"/>
      <c r="D42" s="130">
        <v>887920</v>
      </c>
      <c r="E42" s="131"/>
      <c r="F42" s="130">
        <v>107800</v>
      </c>
      <c r="G42" s="131"/>
      <c r="H42" s="130">
        <v>0</v>
      </c>
      <c r="I42" s="131"/>
      <c r="J42" s="130">
        <v>995720</v>
      </c>
      <c r="K42" s="131"/>
      <c r="L42" s="130">
        <v>995720</v>
      </c>
      <c r="M42" s="131"/>
    </row>
    <row r="43" spans="1:13" ht="10.5" customHeight="1" x14ac:dyDescent="0.25">
      <c r="A43" s="24" t="s">
        <v>52</v>
      </c>
      <c r="B43" s="26"/>
      <c r="C43" s="26"/>
      <c r="D43" s="130">
        <v>341</v>
      </c>
      <c r="E43" s="131"/>
      <c r="F43" s="130">
        <v>1000</v>
      </c>
      <c r="G43" s="131"/>
      <c r="H43" s="130">
        <v>1341</v>
      </c>
      <c r="I43" s="131"/>
      <c r="J43" s="130">
        <v>0</v>
      </c>
      <c r="K43" s="131"/>
      <c r="L43" s="130">
        <v>1341</v>
      </c>
      <c r="M43" s="131"/>
    </row>
    <row r="44" spans="1:13" ht="10.5" customHeight="1" x14ac:dyDescent="0.25">
      <c r="A44" s="24" t="s">
        <v>53</v>
      </c>
      <c r="B44" s="26"/>
      <c r="C44" s="26"/>
      <c r="D44" s="130">
        <v>25540</v>
      </c>
      <c r="E44" s="131"/>
      <c r="F44" s="130">
        <v>1935</v>
      </c>
      <c r="G44" s="131"/>
      <c r="H44" s="130">
        <v>27475</v>
      </c>
      <c r="I44" s="131"/>
      <c r="J44" s="130">
        <v>0</v>
      </c>
      <c r="K44" s="131"/>
      <c r="L44" s="130">
        <v>27475</v>
      </c>
      <c r="M44" s="131"/>
    </row>
    <row r="45" spans="1:13" ht="10.5" customHeight="1" x14ac:dyDescent="0.25">
      <c r="A45" s="24" t="s">
        <v>55</v>
      </c>
      <c r="B45" s="26"/>
      <c r="C45" s="26"/>
      <c r="D45" s="130">
        <v>150036</v>
      </c>
      <c r="E45" s="131"/>
      <c r="F45" s="130">
        <v>53903</v>
      </c>
      <c r="G45" s="131"/>
      <c r="H45" s="130">
        <v>203939</v>
      </c>
      <c r="I45" s="131"/>
      <c r="J45" s="130">
        <v>0</v>
      </c>
      <c r="K45" s="131"/>
      <c r="L45" s="130">
        <v>203939</v>
      </c>
      <c r="M45" s="131"/>
    </row>
    <row r="46" spans="1:13" ht="10.5" customHeight="1" x14ac:dyDescent="0.25">
      <c r="A46" s="24" t="s">
        <v>56</v>
      </c>
      <c r="B46" s="26"/>
      <c r="C46" s="26"/>
      <c r="D46" s="130">
        <v>239</v>
      </c>
      <c r="E46" s="131"/>
      <c r="F46" s="130">
        <v>0</v>
      </c>
      <c r="G46" s="131"/>
      <c r="H46" s="130">
        <v>239</v>
      </c>
      <c r="I46" s="131"/>
      <c r="J46" s="130">
        <v>0</v>
      </c>
      <c r="K46" s="131"/>
      <c r="L46" s="130">
        <v>239</v>
      </c>
      <c r="M46" s="131"/>
    </row>
    <row r="47" spans="1:13" ht="10.5" customHeight="1" x14ac:dyDescent="0.25">
      <c r="A47" s="24" t="s">
        <v>57</v>
      </c>
      <c r="B47" s="26"/>
      <c r="C47" s="26"/>
      <c r="D47" s="130">
        <v>17000</v>
      </c>
      <c r="E47" s="131"/>
      <c r="F47" s="130">
        <v>3500</v>
      </c>
      <c r="G47" s="131"/>
      <c r="H47" s="130">
        <v>20500</v>
      </c>
      <c r="I47" s="131"/>
      <c r="J47" s="130">
        <v>0</v>
      </c>
      <c r="K47" s="131"/>
      <c r="L47" s="130">
        <v>20500</v>
      </c>
      <c r="M47" s="131"/>
    </row>
    <row r="48" spans="1:13" ht="10.5" customHeight="1" x14ac:dyDescent="0.25">
      <c r="A48" s="24" t="s">
        <v>58</v>
      </c>
      <c r="B48" s="26"/>
      <c r="C48" s="26"/>
      <c r="D48" s="130">
        <v>166</v>
      </c>
      <c r="E48" s="131"/>
      <c r="F48" s="130">
        <v>0</v>
      </c>
      <c r="G48" s="131"/>
      <c r="H48" s="130">
        <v>166</v>
      </c>
      <c r="I48" s="131"/>
      <c r="J48" s="130">
        <v>0</v>
      </c>
      <c r="K48" s="131"/>
      <c r="L48" s="130">
        <v>166</v>
      </c>
      <c r="M48" s="131"/>
    </row>
    <row r="49" spans="1:13" ht="10.5" customHeight="1" x14ac:dyDescent="0.25">
      <c r="A49" s="24" t="s">
        <v>61</v>
      </c>
      <c r="B49" s="26"/>
      <c r="C49" s="26"/>
      <c r="D49" s="130">
        <v>20626</v>
      </c>
      <c r="E49" s="131"/>
      <c r="F49" s="130">
        <v>2548</v>
      </c>
      <c r="G49" s="131"/>
      <c r="H49" s="130">
        <v>23174</v>
      </c>
      <c r="I49" s="131"/>
      <c r="J49" s="130">
        <v>0</v>
      </c>
      <c r="K49" s="131"/>
      <c r="L49" s="130">
        <v>23174</v>
      </c>
      <c r="M49" s="131"/>
    </row>
    <row r="50" spans="1:13" ht="10.5" customHeight="1" x14ac:dyDescent="0.25">
      <c r="A50" s="24" t="s">
        <v>62</v>
      </c>
      <c r="B50" s="26"/>
      <c r="C50" s="26"/>
      <c r="D50" s="130">
        <v>384251</v>
      </c>
      <c r="E50" s="131"/>
      <c r="F50" s="130">
        <v>-12870</v>
      </c>
      <c r="G50" s="131"/>
      <c r="H50" s="130">
        <v>371381</v>
      </c>
      <c r="I50" s="131"/>
      <c r="J50" s="130">
        <v>0</v>
      </c>
      <c r="K50" s="131"/>
      <c r="L50" s="130">
        <v>371381</v>
      </c>
      <c r="M50" s="131"/>
    </row>
    <row r="51" spans="1:13" ht="30.6" x14ac:dyDescent="0.25">
      <c r="A51" s="24" t="s">
        <v>65</v>
      </c>
      <c r="B51" s="26"/>
      <c r="C51" s="26"/>
      <c r="D51" s="130">
        <v>725</v>
      </c>
      <c r="E51" s="131"/>
      <c r="F51" s="130">
        <v>0</v>
      </c>
      <c r="G51" s="131"/>
      <c r="H51" s="130">
        <v>725</v>
      </c>
      <c r="I51" s="131"/>
      <c r="J51" s="130">
        <v>0</v>
      </c>
      <c r="K51" s="131"/>
      <c r="L51" s="130">
        <v>725</v>
      </c>
      <c r="M51" s="131"/>
    </row>
    <row r="52" spans="1:13" ht="13.2" x14ac:dyDescent="0.25">
      <c r="A52" s="24" t="s">
        <v>66</v>
      </c>
      <c r="B52" s="26"/>
      <c r="C52" s="26"/>
      <c r="D52" s="130">
        <v>15170</v>
      </c>
      <c r="E52" s="131"/>
      <c r="F52" s="130">
        <v>0</v>
      </c>
      <c r="G52" s="131"/>
      <c r="H52" s="130">
        <v>15170</v>
      </c>
      <c r="I52" s="131"/>
      <c r="J52" s="130">
        <v>0</v>
      </c>
      <c r="K52" s="131"/>
      <c r="L52" s="130">
        <v>15170</v>
      </c>
      <c r="M52" s="131"/>
    </row>
    <row r="53" spans="1:13" ht="13.2" x14ac:dyDescent="0.25">
      <c r="A53" s="24" t="s">
        <v>67</v>
      </c>
      <c r="B53" s="26"/>
      <c r="C53" s="26"/>
      <c r="D53" s="130">
        <v>200</v>
      </c>
      <c r="E53" s="131"/>
      <c r="F53" s="130">
        <v>0</v>
      </c>
      <c r="G53" s="131"/>
      <c r="H53" s="130">
        <v>200</v>
      </c>
      <c r="I53" s="131"/>
      <c r="J53" s="130">
        <v>0</v>
      </c>
      <c r="K53" s="131"/>
      <c r="L53" s="130">
        <v>200</v>
      </c>
      <c r="M53" s="131"/>
    </row>
    <row r="54" spans="1:13" ht="13.2" x14ac:dyDescent="0.25">
      <c r="A54" s="24" t="s">
        <v>87</v>
      </c>
      <c r="B54" s="26"/>
      <c r="C54" s="26"/>
      <c r="D54" s="130">
        <v>30900</v>
      </c>
      <c r="E54" s="131"/>
      <c r="F54" s="130">
        <v>-8500</v>
      </c>
      <c r="G54" s="131"/>
      <c r="H54" s="130">
        <v>22400</v>
      </c>
      <c r="I54" s="131"/>
      <c r="J54" s="130">
        <v>0</v>
      </c>
      <c r="K54" s="131"/>
      <c r="L54" s="130">
        <v>22400</v>
      </c>
      <c r="M54" s="131"/>
    </row>
    <row r="55" spans="1:13" ht="13.2" x14ac:dyDescent="0.25">
      <c r="A55" s="24" t="s">
        <v>88</v>
      </c>
      <c r="B55" s="26"/>
      <c r="C55" s="26"/>
      <c r="D55" s="130">
        <v>1100</v>
      </c>
      <c r="E55" s="131"/>
      <c r="F55" s="130">
        <v>0</v>
      </c>
      <c r="G55" s="131"/>
      <c r="H55" s="130">
        <v>1100</v>
      </c>
      <c r="I55" s="131"/>
      <c r="J55" s="130">
        <v>0</v>
      </c>
      <c r="K55" s="131"/>
      <c r="L55" s="130">
        <v>1100</v>
      </c>
      <c r="M55" s="131"/>
    </row>
    <row r="56" spans="1:13" ht="10.5" customHeight="1" x14ac:dyDescent="0.25">
      <c r="A56" s="24" t="s">
        <v>84</v>
      </c>
      <c r="B56" s="26"/>
      <c r="C56" s="26"/>
      <c r="D56" s="130">
        <v>330</v>
      </c>
      <c r="E56" s="131"/>
      <c r="F56" s="130">
        <v>0</v>
      </c>
      <c r="G56" s="131"/>
      <c r="H56" s="130">
        <v>330</v>
      </c>
      <c r="I56" s="131"/>
      <c r="J56" s="130">
        <v>0</v>
      </c>
      <c r="K56" s="131"/>
      <c r="L56" s="130">
        <v>330</v>
      </c>
      <c r="M56" s="131"/>
    </row>
    <row r="57" spans="1:13" ht="10.5" customHeight="1" x14ac:dyDescent="0.25">
      <c r="A57" s="24" t="s">
        <v>85</v>
      </c>
      <c r="B57" s="26"/>
      <c r="C57" s="26"/>
      <c r="D57" s="130">
        <v>2167</v>
      </c>
      <c r="E57" s="131"/>
      <c r="F57" s="130">
        <v>0</v>
      </c>
      <c r="G57" s="131"/>
      <c r="H57" s="130">
        <v>2167</v>
      </c>
      <c r="I57" s="131"/>
      <c r="J57" s="130">
        <v>0</v>
      </c>
      <c r="K57" s="131"/>
      <c r="L57" s="130">
        <v>2167</v>
      </c>
      <c r="M57" s="131"/>
    </row>
    <row r="58" spans="1:13" ht="13.8" thickBot="1" x14ac:dyDescent="0.3">
      <c r="A58" s="29"/>
      <c r="B58" s="28"/>
      <c r="C58" s="28"/>
      <c r="D58" s="33"/>
      <c r="E58" s="33"/>
      <c r="F58" s="33"/>
      <c r="G58" s="33"/>
      <c r="H58" s="33"/>
      <c r="I58" s="33"/>
      <c r="J58" s="33"/>
      <c r="K58" s="33"/>
      <c r="L58" s="33"/>
      <c r="M58" s="34" t="s">
        <v>1</v>
      </c>
    </row>
    <row r="59" spans="1:13" ht="10.5" customHeight="1" x14ac:dyDescent="0.25">
      <c r="A59" s="30"/>
      <c r="D59" s="124" t="s">
        <v>154</v>
      </c>
      <c r="E59" s="124"/>
      <c r="F59" s="124" t="s">
        <v>3</v>
      </c>
      <c r="G59" s="124"/>
      <c r="H59" s="126" t="s">
        <v>101</v>
      </c>
      <c r="I59" s="126"/>
      <c r="J59" s="126"/>
      <c r="K59" s="126"/>
      <c r="L59" s="124" t="s">
        <v>155</v>
      </c>
      <c r="M59" s="124"/>
    </row>
    <row r="60" spans="1:13" ht="27" customHeight="1" thickBot="1" x14ac:dyDescent="0.3">
      <c r="A60" s="29"/>
      <c r="B60" s="28"/>
      <c r="C60" s="28"/>
      <c r="D60" s="125"/>
      <c r="E60" s="125"/>
      <c r="F60" s="125"/>
      <c r="G60" s="125"/>
      <c r="H60" s="127" t="s">
        <v>156</v>
      </c>
      <c r="I60" s="128"/>
      <c r="J60" s="127" t="s">
        <v>157</v>
      </c>
      <c r="K60" s="129"/>
      <c r="L60" s="125"/>
      <c r="M60" s="125"/>
    </row>
    <row r="61" spans="1:13" ht="13.2" x14ac:dyDescent="0.25">
      <c r="A61" s="24" t="s">
        <v>86</v>
      </c>
      <c r="B61" s="26"/>
      <c r="C61" s="26"/>
      <c r="D61" s="130">
        <v>50</v>
      </c>
      <c r="E61" s="131"/>
      <c r="F61" s="130">
        <v>0</v>
      </c>
      <c r="G61" s="131"/>
      <c r="H61" s="130">
        <v>50</v>
      </c>
      <c r="I61" s="131"/>
      <c r="J61" s="130">
        <v>0</v>
      </c>
      <c r="K61" s="131"/>
      <c r="L61" s="130">
        <v>50</v>
      </c>
      <c r="M61" s="131"/>
    </row>
    <row r="62" spans="1:13" ht="13.8" thickBot="1" x14ac:dyDescent="0.3">
      <c r="A62" s="24"/>
      <c r="B62" s="26"/>
      <c r="C62" s="26"/>
      <c r="D62" s="27"/>
      <c r="E62" s="39"/>
      <c r="F62" s="27"/>
      <c r="G62" s="39"/>
      <c r="H62" s="27"/>
      <c r="I62" s="39"/>
      <c r="J62" s="27"/>
      <c r="K62" s="39"/>
      <c r="L62" s="27"/>
      <c r="M62" s="39"/>
    </row>
    <row r="63" spans="1:13" s="23" customFormat="1" ht="13.8" thickBot="1" x14ac:dyDescent="0.3">
      <c r="A63" s="136" t="s">
        <v>102</v>
      </c>
      <c r="B63" s="136"/>
      <c r="C63" s="25"/>
      <c r="D63" s="132">
        <v>43186052</v>
      </c>
      <c r="E63" s="133"/>
      <c r="F63" s="132">
        <v>-2052639</v>
      </c>
      <c r="G63" s="133"/>
      <c r="H63" s="132">
        <v>35862635</v>
      </c>
      <c r="I63" s="133"/>
      <c r="J63" s="132">
        <v>5270778</v>
      </c>
      <c r="K63" s="133"/>
      <c r="L63" s="132">
        <v>41133413</v>
      </c>
      <c r="M63" s="133"/>
    </row>
    <row r="64" spans="1:13" ht="12.75" customHeight="1" x14ac:dyDescent="0.25">
      <c r="A64" s="134"/>
      <c r="B64" s="134"/>
      <c r="C64" s="134"/>
      <c r="D64" s="134"/>
      <c r="E64" s="134"/>
      <c r="F64" s="134"/>
      <c r="G64" s="134"/>
      <c r="H64" s="134"/>
      <c r="I64" s="134"/>
      <c r="J64" s="134"/>
      <c r="K64" s="134"/>
      <c r="L64" s="134"/>
      <c r="M64" s="134"/>
    </row>
    <row r="65" spans="1:13" ht="12.75" customHeight="1" x14ac:dyDescent="0.25">
      <c r="A65" s="135"/>
      <c r="B65" s="135"/>
      <c r="C65" s="135"/>
      <c r="D65" s="135"/>
      <c r="E65" s="135"/>
      <c r="F65" s="135"/>
      <c r="G65" s="135"/>
      <c r="H65" s="135"/>
      <c r="I65" s="135"/>
      <c r="J65" s="135"/>
      <c r="K65" s="135"/>
      <c r="L65" s="135"/>
      <c r="M65" s="135"/>
    </row>
    <row r="68" spans="1:13" ht="12.75" customHeight="1" x14ac:dyDescent="0.25">
      <c r="A68" s="31"/>
      <c r="B68" s="32"/>
      <c r="C68" s="32"/>
      <c r="D68" s="35"/>
      <c r="E68" s="35"/>
      <c r="F68" s="35"/>
      <c r="G68" s="35"/>
      <c r="H68" s="36"/>
      <c r="I68" s="37"/>
      <c r="J68" s="36"/>
      <c r="K68" s="38"/>
      <c r="L68" s="35"/>
      <c r="M68" s="35"/>
    </row>
  </sheetData>
  <mergeCells count="283">
    <mergeCell ref="A65:M65"/>
    <mergeCell ref="A64:M64"/>
    <mergeCell ref="A63:B63"/>
    <mergeCell ref="L63:M63"/>
    <mergeCell ref="D61:E61"/>
    <mergeCell ref="F61:G61"/>
    <mergeCell ref="H61:I61"/>
    <mergeCell ref="J61:K61"/>
    <mergeCell ref="L61:M61"/>
    <mergeCell ref="D63:E63"/>
    <mergeCell ref="F63:G63"/>
    <mergeCell ref="H63:I63"/>
    <mergeCell ref="J63:K63"/>
    <mergeCell ref="D56:E56"/>
    <mergeCell ref="F56:G56"/>
    <mergeCell ref="H56:I56"/>
    <mergeCell ref="J56:K56"/>
    <mergeCell ref="L56:M56"/>
    <mergeCell ref="D57:E57"/>
    <mergeCell ref="F57:G57"/>
    <mergeCell ref="H57:I57"/>
    <mergeCell ref="J57:K57"/>
    <mergeCell ref="L57:M57"/>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D50:E50"/>
    <mergeCell ref="F50:G50"/>
    <mergeCell ref="H50:I50"/>
    <mergeCell ref="J50:K50"/>
    <mergeCell ref="L50:M50"/>
    <mergeCell ref="D51:E51"/>
    <mergeCell ref="F51:G51"/>
    <mergeCell ref="H51:I51"/>
    <mergeCell ref="J51:K51"/>
    <mergeCell ref="L51:M51"/>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4:E44"/>
    <mergeCell ref="F44:G44"/>
    <mergeCell ref="H44:I44"/>
    <mergeCell ref="J44:K44"/>
    <mergeCell ref="L44:M44"/>
    <mergeCell ref="D45:E45"/>
    <mergeCell ref="F45:G45"/>
    <mergeCell ref="H45:I45"/>
    <mergeCell ref="J45:K45"/>
    <mergeCell ref="L45:M45"/>
    <mergeCell ref="D42:E42"/>
    <mergeCell ref="F42:G42"/>
    <mergeCell ref="H42:I42"/>
    <mergeCell ref="J42:K42"/>
    <mergeCell ref="L42:M42"/>
    <mergeCell ref="D43:E43"/>
    <mergeCell ref="F43:G43"/>
    <mergeCell ref="H43:I43"/>
    <mergeCell ref="J43:K43"/>
    <mergeCell ref="L43:M43"/>
    <mergeCell ref="D40:E40"/>
    <mergeCell ref="F40:G40"/>
    <mergeCell ref="H40:I40"/>
    <mergeCell ref="J40:K40"/>
    <mergeCell ref="L40:M40"/>
    <mergeCell ref="D41:E41"/>
    <mergeCell ref="F41:G41"/>
    <mergeCell ref="H41:I41"/>
    <mergeCell ref="J41:K41"/>
    <mergeCell ref="L41:M41"/>
    <mergeCell ref="D38:E38"/>
    <mergeCell ref="F38:G38"/>
    <mergeCell ref="H38:I38"/>
    <mergeCell ref="J38:K38"/>
    <mergeCell ref="L38:M38"/>
    <mergeCell ref="D39:E39"/>
    <mergeCell ref="F39:G39"/>
    <mergeCell ref="H39:I39"/>
    <mergeCell ref="J39:K39"/>
    <mergeCell ref="L39:M39"/>
    <mergeCell ref="J35:K35"/>
    <mergeCell ref="L35:M35"/>
    <mergeCell ref="D36:E36"/>
    <mergeCell ref="F36:G36"/>
    <mergeCell ref="H36:I36"/>
    <mergeCell ref="J36:K36"/>
    <mergeCell ref="L36:M36"/>
    <mergeCell ref="D37:E37"/>
    <mergeCell ref="F37:G37"/>
    <mergeCell ref="H37:I37"/>
    <mergeCell ref="J37:K37"/>
    <mergeCell ref="L37:M37"/>
    <mergeCell ref="D59:E60"/>
    <mergeCell ref="F59:G60"/>
    <mergeCell ref="H59:K59"/>
    <mergeCell ref="L59:M60"/>
    <mergeCell ref="H60:I60"/>
    <mergeCell ref="J60:K60"/>
    <mergeCell ref="D32:E32"/>
    <mergeCell ref="F32:G32"/>
    <mergeCell ref="H32:I32"/>
    <mergeCell ref="J32:K32"/>
    <mergeCell ref="L32:M32"/>
    <mergeCell ref="D33:E33"/>
    <mergeCell ref="F33:G33"/>
    <mergeCell ref="H33:I33"/>
    <mergeCell ref="J33:K33"/>
    <mergeCell ref="L33:M33"/>
    <mergeCell ref="D34:E34"/>
    <mergeCell ref="F34:G34"/>
    <mergeCell ref="H34:I34"/>
    <mergeCell ref="J34:K34"/>
    <mergeCell ref="L34:M34"/>
    <mergeCell ref="D35:E35"/>
    <mergeCell ref="F35:G35"/>
    <mergeCell ref="H35:I35"/>
    <mergeCell ref="D30:E30"/>
    <mergeCell ref="F30:G30"/>
    <mergeCell ref="H30:I30"/>
    <mergeCell ref="J30:K30"/>
    <mergeCell ref="L30:M30"/>
    <mergeCell ref="D31:E31"/>
    <mergeCell ref="F31:G31"/>
    <mergeCell ref="H31:I31"/>
    <mergeCell ref="J31:K31"/>
    <mergeCell ref="L31:M31"/>
    <mergeCell ref="D28:E28"/>
    <mergeCell ref="F28:G28"/>
    <mergeCell ref="H28:I28"/>
    <mergeCell ref="J28:K28"/>
    <mergeCell ref="L28:M28"/>
    <mergeCell ref="D29:E29"/>
    <mergeCell ref="F29:G29"/>
    <mergeCell ref="H29:I29"/>
    <mergeCell ref="J29:K29"/>
    <mergeCell ref="L29:M29"/>
    <mergeCell ref="D26:E26"/>
    <mergeCell ref="F26:G26"/>
    <mergeCell ref="H26:I26"/>
    <mergeCell ref="J26:K26"/>
    <mergeCell ref="L26:M26"/>
    <mergeCell ref="D27:E27"/>
    <mergeCell ref="F27:G27"/>
    <mergeCell ref="H27:I27"/>
    <mergeCell ref="J27:K27"/>
    <mergeCell ref="L27:M27"/>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D12:E12"/>
    <mergeCell ref="F12:G12"/>
    <mergeCell ref="H12:I12"/>
    <mergeCell ref="J12:K12"/>
    <mergeCell ref="L12:M12"/>
    <mergeCell ref="D13:E13"/>
    <mergeCell ref="F13:G13"/>
    <mergeCell ref="H13:I13"/>
    <mergeCell ref="J13:K13"/>
    <mergeCell ref="L13:M13"/>
    <mergeCell ref="D10:E10"/>
    <mergeCell ref="F10:G10"/>
    <mergeCell ref="H10:I10"/>
    <mergeCell ref="J10:K10"/>
    <mergeCell ref="L10:M10"/>
    <mergeCell ref="D11:E11"/>
    <mergeCell ref="F11:G11"/>
    <mergeCell ref="H11:I11"/>
    <mergeCell ref="J11:K11"/>
    <mergeCell ref="L11:M11"/>
    <mergeCell ref="D8:E8"/>
    <mergeCell ref="F8:G8"/>
    <mergeCell ref="H8:I8"/>
    <mergeCell ref="J8:K8"/>
    <mergeCell ref="L8:M8"/>
    <mergeCell ref="D9:E9"/>
    <mergeCell ref="F9:G9"/>
    <mergeCell ref="H9:I9"/>
    <mergeCell ref="J9:K9"/>
    <mergeCell ref="L9:M9"/>
    <mergeCell ref="A7:C7"/>
    <mergeCell ref="D7:E7"/>
    <mergeCell ref="F7:G7"/>
    <mergeCell ref="H7:I7"/>
    <mergeCell ref="J7:K7"/>
    <mergeCell ref="L7:M7"/>
    <mergeCell ref="A1:M1"/>
    <mergeCell ref="A2:M2"/>
    <mergeCell ref="D4:E5"/>
    <mergeCell ref="F4:G5"/>
    <mergeCell ref="H4:K4"/>
    <mergeCell ref="L4:M5"/>
    <mergeCell ref="H5:I5"/>
    <mergeCell ref="J5:K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69"/>
  <sheetViews>
    <sheetView workbookViewId="0"/>
  </sheetViews>
  <sheetFormatPr defaultColWidth="9.33203125" defaultRowHeight="10.8" x14ac:dyDescent="0.2"/>
  <cols>
    <col min="1" max="1" width="51" style="14" customWidth="1"/>
    <col min="2" max="5" width="6.6640625" style="41" customWidth="1"/>
    <col min="6" max="7" width="6.6640625" style="47" customWidth="1"/>
    <col min="8" max="8" width="9.33203125" style="14"/>
    <col min="9" max="9" width="4.33203125" style="14" customWidth="1"/>
    <col min="10" max="16384" width="9.33203125" style="14"/>
  </cols>
  <sheetData>
    <row r="1" spans="1:7" s="7" customFormat="1" ht="11.4" thickBot="1" x14ac:dyDescent="0.25">
      <c r="A1" s="6"/>
      <c r="B1" s="17"/>
      <c r="C1" s="17"/>
      <c r="D1" s="17"/>
      <c r="E1" s="17"/>
      <c r="F1" s="45"/>
      <c r="G1" s="45"/>
    </row>
    <row r="2" spans="1:7" s="8" customFormat="1" ht="19.5" customHeight="1" thickBot="1" x14ac:dyDescent="0.35">
      <c r="A2" s="11" t="s">
        <v>174</v>
      </c>
      <c r="B2" s="18"/>
      <c r="C2" s="18"/>
      <c r="D2" s="18"/>
      <c r="E2" s="18"/>
      <c r="F2" s="46"/>
      <c r="G2" s="46"/>
    </row>
    <row r="3" spans="1:7" ht="7.5" customHeight="1" x14ac:dyDescent="0.2"/>
    <row r="4" spans="1:7" s="7" customFormat="1" ht="14.4" thickBot="1" x14ac:dyDescent="0.3">
      <c r="B4" s="42"/>
      <c r="C4" s="42"/>
      <c r="D4" s="42"/>
      <c r="E4" s="42"/>
      <c r="F4" s="48"/>
      <c r="G4" s="49" t="s">
        <v>72</v>
      </c>
    </row>
    <row r="5" spans="1:7" s="9" customFormat="1" ht="30" customHeight="1" thickBot="1" x14ac:dyDescent="0.3">
      <c r="B5" s="198" t="s">
        <v>173</v>
      </c>
      <c r="C5" s="199"/>
      <c r="D5" s="198" t="s">
        <v>171</v>
      </c>
      <c r="E5" s="198"/>
      <c r="F5" s="200" t="s">
        <v>172</v>
      </c>
      <c r="G5" s="201"/>
    </row>
    <row r="6" spans="1:7" ht="13.8" x14ac:dyDescent="0.25">
      <c r="A6" s="12" t="s">
        <v>5</v>
      </c>
    </row>
    <row r="7" spans="1:7" ht="7.5" customHeight="1" x14ac:dyDescent="0.2"/>
    <row r="8" spans="1:7" x14ac:dyDescent="0.2">
      <c r="A8" s="14" t="s">
        <v>76</v>
      </c>
    </row>
    <row r="9" spans="1:7" ht="3" customHeight="1" x14ac:dyDescent="0.2"/>
    <row r="10" spans="1:7" ht="3" customHeight="1" x14ac:dyDescent="0.2"/>
    <row r="11" spans="1:7" ht="3" customHeight="1" x14ac:dyDescent="0.2"/>
    <row r="12" spans="1:7" ht="3" customHeight="1" x14ac:dyDescent="0.2"/>
    <row r="13" spans="1:7" x14ac:dyDescent="0.2">
      <c r="A13" s="4" t="s">
        <v>71</v>
      </c>
    </row>
    <row r="14" spans="1:7" x14ac:dyDescent="0.2">
      <c r="A14" s="5" t="s">
        <v>8</v>
      </c>
      <c r="B14" s="194">
        <v>52451983</v>
      </c>
      <c r="C14" s="195"/>
      <c r="D14" s="194">
        <v>26798374</v>
      </c>
      <c r="E14" s="194"/>
      <c r="F14" s="196">
        <v>0.51091250449005898</v>
      </c>
      <c r="G14" s="197"/>
    </row>
    <row r="15" spans="1:7" x14ac:dyDescent="0.2">
      <c r="A15" s="5" t="s">
        <v>9</v>
      </c>
      <c r="B15" s="194">
        <v>4563000</v>
      </c>
      <c r="C15" s="195"/>
      <c r="D15" s="194">
        <v>2356050</v>
      </c>
      <c r="E15" s="194"/>
      <c r="F15" s="196">
        <v>0.51633793556870478</v>
      </c>
      <c r="G15" s="197"/>
    </row>
    <row r="16" spans="1:7" x14ac:dyDescent="0.2">
      <c r="A16" s="4" t="s">
        <v>10</v>
      </c>
      <c r="B16" s="195"/>
      <c r="C16" s="195"/>
      <c r="D16" s="194"/>
      <c r="E16" s="194"/>
      <c r="F16" s="197"/>
      <c r="G16" s="197"/>
    </row>
    <row r="17" spans="1:7" x14ac:dyDescent="0.2">
      <c r="A17" s="5" t="s">
        <v>8</v>
      </c>
      <c r="B17" s="194">
        <v>-5416</v>
      </c>
      <c r="C17" s="195"/>
      <c r="D17" s="194">
        <v>-13460</v>
      </c>
      <c r="E17" s="194"/>
      <c r="F17" s="196">
        <v>2.485228951255539</v>
      </c>
      <c r="G17" s="197"/>
    </row>
    <row r="18" spans="1:7" x14ac:dyDescent="0.2">
      <c r="A18" s="5" t="s">
        <v>9</v>
      </c>
      <c r="B18" s="194">
        <v>0</v>
      </c>
      <c r="C18" s="195"/>
      <c r="D18" s="194">
        <v>0</v>
      </c>
      <c r="E18" s="194"/>
      <c r="F18" s="196" t="s">
        <v>69</v>
      </c>
      <c r="G18" s="197"/>
    </row>
    <row r="19" spans="1:7" x14ac:dyDescent="0.2">
      <c r="A19" s="4" t="s">
        <v>11</v>
      </c>
      <c r="B19" s="195"/>
      <c r="C19" s="195"/>
      <c r="D19" s="194"/>
      <c r="E19" s="194"/>
      <c r="F19" s="197"/>
      <c r="G19" s="197"/>
    </row>
    <row r="20" spans="1:7" x14ac:dyDescent="0.2">
      <c r="A20" s="5" t="s">
        <v>8</v>
      </c>
      <c r="B20" s="194">
        <v>52446567</v>
      </c>
      <c r="C20" s="195"/>
      <c r="D20" s="194">
        <v>26784914</v>
      </c>
      <c r="E20" s="194"/>
      <c r="F20" s="196">
        <v>0.51070862273978768</v>
      </c>
      <c r="G20" s="197"/>
    </row>
    <row r="21" spans="1:7" x14ac:dyDescent="0.2">
      <c r="A21" s="5" t="s">
        <v>9</v>
      </c>
      <c r="B21" s="194">
        <v>4563000</v>
      </c>
      <c r="C21" s="195"/>
      <c r="D21" s="194">
        <v>2356050</v>
      </c>
      <c r="E21" s="194"/>
      <c r="F21" s="196">
        <v>0.51633793556870478</v>
      </c>
      <c r="G21" s="197"/>
    </row>
    <row r="22" spans="1:7" x14ac:dyDescent="0.2">
      <c r="A22" s="4" t="s">
        <v>12</v>
      </c>
      <c r="B22" s="194">
        <v>0</v>
      </c>
      <c r="C22" s="195"/>
      <c r="D22" s="194">
        <v>0</v>
      </c>
      <c r="E22" s="194"/>
      <c r="F22" s="196" t="s">
        <v>69</v>
      </c>
      <c r="G22" s="197"/>
    </row>
    <row r="23" spans="1:7" x14ac:dyDescent="0.2">
      <c r="A23" s="4" t="s">
        <v>13</v>
      </c>
      <c r="B23" s="202">
        <v>56920604</v>
      </c>
      <c r="C23" s="195"/>
      <c r="D23" s="194">
        <v>29095489.745120432</v>
      </c>
      <c r="E23" s="194"/>
      <c r="F23" s="203">
        <v>0.51115918842183106</v>
      </c>
      <c r="G23" s="197"/>
    </row>
    <row r="24" spans="1:7" ht="3.75" customHeight="1" x14ac:dyDescent="0.2">
      <c r="A24" s="4"/>
      <c r="B24" s="195"/>
      <c r="C24" s="195"/>
      <c r="D24" s="195"/>
      <c r="E24" s="195"/>
      <c r="F24" s="197"/>
      <c r="G24" s="197"/>
    </row>
    <row r="25" spans="1:7" ht="3.75" customHeight="1" x14ac:dyDescent="0.2">
      <c r="B25" s="195"/>
      <c r="C25" s="195"/>
      <c r="D25" s="195"/>
      <c r="E25" s="195"/>
      <c r="F25" s="197"/>
      <c r="G25" s="197"/>
    </row>
    <row r="26" spans="1:7" ht="3.75" customHeight="1" x14ac:dyDescent="0.2"/>
    <row r="27" spans="1:7" x14ac:dyDescent="0.2">
      <c r="A27" s="14" t="s">
        <v>77</v>
      </c>
    </row>
    <row r="28" spans="1:7" ht="3" customHeight="1" x14ac:dyDescent="0.2"/>
    <row r="29" spans="1:7" ht="3" customHeight="1" x14ac:dyDescent="0.2"/>
    <row r="30" spans="1:7" ht="3" customHeight="1" x14ac:dyDescent="0.2">
      <c r="B30" s="195"/>
      <c r="C30" s="195"/>
      <c r="D30" s="195"/>
      <c r="E30" s="195"/>
      <c r="F30" s="197"/>
      <c r="G30" s="197"/>
    </row>
    <row r="31" spans="1:7" ht="3" customHeight="1" x14ac:dyDescent="0.2">
      <c r="B31" s="195"/>
      <c r="C31" s="195"/>
      <c r="D31" s="195"/>
      <c r="E31" s="195"/>
      <c r="F31" s="197"/>
      <c r="G31" s="197"/>
    </row>
    <row r="32" spans="1:7" x14ac:dyDescent="0.2">
      <c r="A32" s="4" t="s">
        <v>71</v>
      </c>
      <c r="B32" s="195"/>
      <c r="C32" s="195"/>
      <c r="D32" s="195"/>
      <c r="E32" s="195"/>
      <c r="F32" s="197"/>
      <c r="G32" s="197"/>
    </row>
    <row r="33" spans="1:7" x14ac:dyDescent="0.2">
      <c r="A33" s="5" t="s">
        <v>8</v>
      </c>
      <c r="B33" s="194">
        <v>0</v>
      </c>
      <c r="C33" s="195"/>
      <c r="D33" s="194">
        <v>0</v>
      </c>
      <c r="E33" s="195"/>
      <c r="F33" s="196" t="s">
        <v>69</v>
      </c>
      <c r="G33" s="197"/>
    </row>
    <row r="34" spans="1:7" x14ac:dyDescent="0.2">
      <c r="A34" s="5" t="s">
        <v>9</v>
      </c>
      <c r="B34" s="194">
        <v>0</v>
      </c>
      <c r="C34" s="195"/>
      <c r="D34" s="194">
        <v>0</v>
      </c>
      <c r="E34" s="195"/>
      <c r="F34" s="196" t="s">
        <v>69</v>
      </c>
      <c r="G34" s="197"/>
    </row>
    <row r="35" spans="1:7" x14ac:dyDescent="0.2">
      <c r="A35" s="4" t="s">
        <v>10</v>
      </c>
      <c r="B35" s="195"/>
      <c r="C35" s="195"/>
      <c r="D35" s="195"/>
      <c r="E35" s="195"/>
      <c r="F35" s="197"/>
      <c r="G35" s="197"/>
    </row>
    <row r="36" spans="1:7" x14ac:dyDescent="0.2">
      <c r="A36" s="5" t="s">
        <v>8</v>
      </c>
      <c r="B36" s="194">
        <v>10987085</v>
      </c>
      <c r="C36" s="195"/>
      <c r="D36" s="194">
        <v>5285189</v>
      </c>
      <c r="E36" s="195"/>
      <c r="F36" s="196">
        <v>0.48103650786355068</v>
      </c>
      <c r="G36" s="197"/>
    </row>
    <row r="37" spans="1:7" x14ac:dyDescent="0.2">
      <c r="A37" s="5" t="s">
        <v>9</v>
      </c>
      <c r="B37" s="194">
        <v>0</v>
      </c>
      <c r="C37" s="195"/>
      <c r="D37" s="194">
        <v>0</v>
      </c>
      <c r="E37" s="195"/>
      <c r="F37" s="196" t="s">
        <v>69</v>
      </c>
      <c r="G37" s="197"/>
    </row>
    <row r="38" spans="1:7" x14ac:dyDescent="0.2">
      <c r="A38" s="4" t="s">
        <v>11</v>
      </c>
      <c r="B38" s="195"/>
      <c r="C38" s="195"/>
      <c r="D38" s="195"/>
      <c r="E38" s="195"/>
      <c r="F38" s="197"/>
      <c r="G38" s="197"/>
    </row>
    <row r="39" spans="1:7" x14ac:dyDescent="0.2">
      <c r="A39" s="5" t="s">
        <v>8</v>
      </c>
      <c r="B39" s="194">
        <v>10987085</v>
      </c>
      <c r="C39" s="195"/>
      <c r="D39" s="194">
        <v>5285189</v>
      </c>
      <c r="E39" s="195"/>
      <c r="F39" s="196">
        <v>0.48103650786355068</v>
      </c>
      <c r="G39" s="197"/>
    </row>
    <row r="40" spans="1:7" x14ac:dyDescent="0.2">
      <c r="A40" s="5" t="s">
        <v>9</v>
      </c>
      <c r="B40" s="194">
        <v>0</v>
      </c>
      <c r="C40" s="195"/>
      <c r="D40" s="194">
        <v>0</v>
      </c>
      <c r="E40" s="195"/>
      <c r="F40" s="196" t="s">
        <v>69</v>
      </c>
      <c r="G40" s="197"/>
    </row>
    <row r="41" spans="1:7" x14ac:dyDescent="0.2">
      <c r="A41" s="4" t="s">
        <v>12</v>
      </c>
      <c r="B41" s="194">
        <v>0</v>
      </c>
      <c r="C41" s="195"/>
      <c r="D41" s="194">
        <v>0</v>
      </c>
      <c r="E41" s="195"/>
      <c r="F41" s="196" t="s">
        <v>69</v>
      </c>
      <c r="G41" s="197"/>
    </row>
    <row r="42" spans="1:7" x14ac:dyDescent="0.2">
      <c r="A42" s="4" t="s">
        <v>13</v>
      </c>
      <c r="B42" s="202">
        <v>3683453</v>
      </c>
      <c r="C42" s="195"/>
      <c r="D42" s="202">
        <v>1771875.3679995192</v>
      </c>
      <c r="E42" s="195"/>
      <c r="F42" s="203">
        <v>0.48103650786355062</v>
      </c>
      <c r="G42" s="197"/>
    </row>
    <row r="43" spans="1:7" ht="3.75" customHeight="1" x14ac:dyDescent="0.2">
      <c r="A43" s="4"/>
      <c r="B43" s="195"/>
      <c r="C43" s="195"/>
      <c r="D43" s="195"/>
      <c r="E43" s="195"/>
      <c r="F43" s="197"/>
      <c r="G43" s="197"/>
    </row>
    <row r="44" spans="1:7" ht="3.75" customHeight="1" x14ac:dyDescent="0.2">
      <c r="B44" s="195"/>
      <c r="C44" s="195"/>
      <c r="D44" s="195"/>
      <c r="E44" s="195"/>
      <c r="F44" s="197"/>
      <c r="G44" s="197"/>
    </row>
    <row r="45" spans="1:7" ht="3.75" customHeight="1" x14ac:dyDescent="0.2"/>
    <row r="46" spans="1:7" x14ac:dyDescent="0.2">
      <c r="A46" s="14" t="s">
        <v>78</v>
      </c>
    </row>
    <row r="47" spans="1:7" ht="3" customHeight="1" x14ac:dyDescent="0.2"/>
    <row r="48" spans="1:7" ht="3" customHeight="1" x14ac:dyDescent="0.2"/>
    <row r="49" spans="1:7" ht="3" customHeight="1" x14ac:dyDescent="0.2">
      <c r="B49" s="195"/>
      <c r="C49" s="195"/>
      <c r="D49" s="195"/>
      <c r="E49" s="195"/>
      <c r="F49" s="197"/>
      <c r="G49" s="197"/>
    </row>
    <row r="50" spans="1:7" ht="3" customHeight="1" x14ac:dyDescent="0.2">
      <c r="B50" s="195"/>
      <c r="C50" s="195"/>
      <c r="D50" s="195"/>
      <c r="E50" s="195"/>
      <c r="F50" s="197"/>
      <c r="G50" s="197"/>
    </row>
    <row r="51" spans="1:7" x14ac:dyDescent="0.2">
      <c r="A51" s="4" t="s">
        <v>71</v>
      </c>
      <c r="B51" s="195"/>
      <c r="C51" s="195"/>
      <c r="D51" s="195"/>
      <c r="E51" s="195"/>
      <c r="F51" s="197"/>
      <c r="G51" s="197"/>
    </row>
    <row r="52" spans="1:7" x14ac:dyDescent="0.2">
      <c r="A52" s="5" t="s">
        <v>8</v>
      </c>
      <c r="B52" s="194">
        <v>174721</v>
      </c>
      <c r="C52" s="195"/>
      <c r="D52" s="194">
        <v>71656</v>
      </c>
      <c r="E52" s="195"/>
      <c r="F52" s="196">
        <v>0.41011670033939823</v>
      </c>
      <c r="G52" s="197"/>
    </row>
    <row r="53" spans="1:7" x14ac:dyDescent="0.2">
      <c r="A53" s="5" t="s">
        <v>9</v>
      </c>
      <c r="B53" s="194">
        <v>500</v>
      </c>
      <c r="C53" s="195"/>
      <c r="D53" s="194">
        <v>0</v>
      </c>
      <c r="E53" s="195"/>
      <c r="F53" s="196" t="s">
        <v>69</v>
      </c>
      <c r="G53" s="197"/>
    </row>
    <row r="54" spans="1:7" x14ac:dyDescent="0.2">
      <c r="A54" s="4" t="s">
        <v>10</v>
      </c>
      <c r="B54" s="195"/>
      <c r="C54" s="195"/>
      <c r="D54" s="195"/>
      <c r="E54" s="195"/>
      <c r="F54" s="197"/>
      <c r="G54" s="197"/>
    </row>
    <row r="55" spans="1:7" x14ac:dyDescent="0.2">
      <c r="A55" s="5" t="s">
        <v>8</v>
      </c>
      <c r="B55" s="194">
        <v>-2771</v>
      </c>
      <c r="C55" s="195"/>
      <c r="D55" s="194">
        <v>1548</v>
      </c>
      <c r="E55" s="195"/>
      <c r="F55" s="196">
        <v>-0.5586430891374955</v>
      </c>
      <c r="G55" s="197"/>
    </row>
    <row r="56" spans="1:7" x14ac:dyDescent="0.2">
      <c r="A56" s="5" t="s">
        <v>9</v>
      </c>
      <c r="B56" s="194">
        <v>0</v>
      </c>
      <c r="C56" s="195"/>
      <c r="D56" s="194">
        <v>0</v>
      </c>
      <c r="E56" s="195"/>
      <c r="F56" s="196" t="s">
        <v>69</v>
      </c>
      <c r="G56" s="197"/>
    </row>
    <row r="57" spans="1:7" x14ac:dyDescent="0.2">
      <c r="A57" s="4" t="s">
        <v>11</v>
      </c>
      <c r="B57" s="195"/>
      <c r="C57" s="195"/>
      <c r="D57" s="195"/>
      <c r="E57" s="195"/>
      <c r="F57" s="197"/>
      <c r="G57" s="197"/>
    </row>
    <row r="58" spans="1:7" x14ac:dyDescent="0.2">
      <c r="A58" s="5" t="s">
        <v>8</v>
      </c>
      <c r="B58" s="194">
        <v>171950</v>
      </c>
      <c r="C58" s="195"/>
      <c r="D58" s="194">
        <v>73204</v>
      </c>
      <c r="E58" s="195"/>
      <c r="F58" s="197">
        <v>0.42572840942134343</v>
      </c>
      <c r="G58" s="197"/>
    </row>
    <row r="59" spans="1:7" x14ac:dyDescent="0.2">
      <c r="A59" s="5" t="s">
        <v>9</v>
      </c>
      <c r="B59" s="194">
        <v>500</v>
      </c>
      <c r="C59" s="195"/>
      <c r="D59" s="194">
        <v>0</v>
      </c>
      <c r="E59" s="195"/>
      <c r="F59" s="196" t="s">
        <v>69</v>
      </c>
      <c r="G59" s="196"/>
    </row>
    <row r="60" spans="1:7" x14ac:dyDescent="0.2">
      <c r="A60" s="4" t="s">
        <v>12</v>
      </c>
      <c r="B60" s="194">
        <v>0</v>
      </c>
      <c r="C60" s="195"/>
      <c r="D60" s="194">
        <v>0</v>
      </c>
      <c r="E60" s="195"/>
      <c r="F60" s="196" t="s">
        <v>69</v>
      </c>
      <c r="G60" s="197"/>
    </row>
    <row r="61" spans="1:7" x14ac:dyDescent="0.2">
      <c r="A61" s="4" t="s">
        <v>13</v>
      </c>
      <c r="B61" s="202">
        <v>170930</v>
      </c>
      <c r="C61" s="195"/>
      <c r="D61" s="202">
        <v>72769.757022390229</v>
      </c>
      <c r="E61" s="195"/>
      <c r="F61" s="203">
        <v>0.42572840942134343</v>
      </c>
      <c r="G61" s="197"/>
    </row>
    <row r="62" spans="1:7" ht="3.75" customHeight="1" x14ac:dyDescent="0.2">
      <c r="A62" s="4"/>
      <c r="B62" s="195"/>
      <c r="C62" s="195"/>
      <c r="D62" s="195"/>
      <c r="E62" s="195"/>
      <c r="F62" s="197"/>
      <c r="G62" s="197"/>
    </row>
    <row r="63" spans="1:7" ht="3.75" customHeight="1" x14ac:dyDescent="0.2">
      <c r="B63" s="195"/>
      <c r="C63" s="195"/>
      <c r="D63" s="195"/>
      <c r="E63" s="195"/>
      <c r="F63" s="197"/>
      <c r="G63" s="197"/>
    </row>
    <row r="64" spans="1:7" ht="3.75" customHeight="1" x14ac:dyDescent="0.2"/>
    <row r="65" spans="1:7" x14ac:dyDescent="0.2">
      <c r="A65" s="14" t="s">
        <v>79</v>
      </c>
    </row>
    <row r="66" spans="1:7" ht="3" customHeight="1" x14ac:dyDescent="0.2"/>
    <row r="67" spans="1:7" ht="3" customHeight="1" x14ac:dyDescent="0.2"/>
    <row r="68" spans="1:7" ht="3" customHeight="1" x14ac:dyDescent="0.2">
      <c r="B68" s="195"/>
      <c r="C68" s="195"/>
      <c r="D68" s="195"/>
      <c r="E68" s="195"/>
      <c r="F68" s="197"/>
      <c r="G68" s="197"/>
    </row>
    <row r="69" spans="1:7" ht="3" customHeight="1" x14ac:dyDescent="0.2">
      <c r="B69" s="195"/>
      <c r="C69" s="195"/>
      <c r="D69" s="195"/>
      <c r="E69" s="195"/>
      <c r="F69" s="197"/>
      <c r="G69" s="197"/>
    </row>
    <row r="70" spans="1:7" x14ac:dyDescent="0.2">
      <c r="A70" s="4" t="s">
        <v>71</v>
      </c>
      <c r="B70" s="195"/>
      <c r="C70" s="195"/>
      <c r="D70" s="195"/>
      <c r="E70" s="195"/>
      <c r="F70" s="197"/>
      <c r="G70" s="197"/>
    </row>
    <row r="71" spans="1:7" x14ac:dyDescent="0.2">
      <c r="A71" s="5" t="s">
        <v>8</v>
      </c>
      <c r="B71" s="194">
        <v>18058</v>
      </c>
      <c r="C71" s="195"/>
      <c r="D71" s="194">
        <v>8658</v>
      </c>
      <c r="E71" s="194"/>
      <c r="F71" s="196">
        <v>0.47945508915716029</v>
      </c>
      <c r="G71" s="197"/>
    </row>
    <row r="72" spans="1:7" x14ac:dyDescent="0.2">
      <c r="A72" s="5" t="s">
        <v>9</v>
      </c>
      <c r="B72" s="194">
        <v>100</v>
      </c>
      <c r="C72" s="195"/>
      <c r="D72" s="194">
        <v>0</v>
      </c>
      <c r="E72" s="194"/>
      <c r="F72" s="196" t="s">
        <v>69</v>
      </c>
      <c r="G72" s="197"/>
    </row>
    <row r="73" spans="1:7" x14ac:dyDescent="0.2">
      <c r="A73" s="4" t="s">
        <v>10</v>
      </c>
      <c r="B73" s="195"/>
      <c r="C73" s="195"/>
      <c r="D73" s="195"/>
      <c r="E73" s="195"/>
      <c r="F73" s="197"/>
      <c r="G73" s="197"/>
    </row>
    <row r="74" spans="1:7" x14ac:dyDescent="0.2">
      <c r="A74" s="5" t="s">
        <v>8</v>
      </c>
      <c r="B74" s="194">
        <v>0</v>
      </c>
      <c r="C74" s="195"/>
      <c r="D74" s="194">
        <v>0</v>
      </c>
      <c r="E74" s="194"/>
      <c r="F74" s="196" t="s">
        <v>69</v>
      </c>
      <c r="G74" s="197"/>
    </row>
    <row r="75" spans="1:7" x14ac:dyDescent="0.2">
      <c r="A75" s="5" t="s">
        <v>9</v>
      </c>
      <c r="B75" s="194">
        <v>0</v>
      </c>
      <c r="C75" s="195"/>
      <c r="D75" s="194">
        <v>0</v>
      </c>
      <c r="E75" s="194"/>
      <c r="F75" s="196" t="s">
        <v>69</v>
      </c>
      <c r="G75" s="197"/>
    </row>
    <row r="76" spans="1:7" x14ac:dyDescent="0.2">
      <c r="A76" s="4" t="s">
        <v>11</v>
      </c>
      <c r="B76" s="195"/>
      <c r="C76" s="195"/>
      <c r="D76" s="195"/>
      <c r="E76" s="195"/>
      <c r="F76" s="197"/>
      <c r="G76" s="197"/>
    </row>
    <row r="77" spans="1:7" x14ac:dyDescent="0.2">
      <c r="A77" s="5" t="s">
        <v>8</v>
      </c>
      <c r="B77" s="194">
        <v>18058</v>
      </c>
      <c r="C77" s="195"/>
      <c r="D77" s="194">
        <v>8658</v>
      </c>
      <c r="E77" s="194"/>
      <c r="F77" s="196">
        <v>0.47945508915716029</v>
      </c>
      <c r="G77" s="197"/>
    </row>
    <row r="78" spans="1:7" x14ac:dyDescent="0.2">
      <c r="A78" s="5" t="s">
        <v>9</v>
      </c>
      <c r="B78" s="194">
        <v>100</v>
      </c>
      <c r="C78" s="195"/>
      <c r="D78" s="194">
        <v>0</v>
      </c>
      <c r="E78" s="194"/>
      <c r="F78" s="196" t="s">
        <v>69</v>
      </c>
      <c r="G78" s="197"/>
    </row>
    <row r="79" spans="1:7" x14ac:dyDescent="0.2">
      <c r="A79" s="4" t="s">
        <v>12</v>
      </c>
      <c r="B79" s="194">
        <v>0</v>
      </c>
      <c r="C79" s="195"/>
      <c r="D79" s="194">
        <v>0</v>
      </c>
      <c r="E79" s="194"/>
      <c r="F79" s="196" t="s">
        <v>69</v>
      </c>
      <c r="G79" s="197"/>
    </row>
    <row r="80" spans="1:7" x14ac:dyDescent="0.2">
      <c r="A80" s="4" t="s">
        <v>13</v>
      </c>
      <c r="B80" s="202">
        <v>17330</v>
      </c>
      <c r="C80" s="195"/>
      <c r="D80" s="202">
        <v>8308.9566950935878</v>
      </c>
      <c r="E80" s="202"/>
      <c r="F80" s="203">
        <v>0.47945508915716029</v>
      </c>
      <c r="G80" s="197"/>
    </row>
    <row r="81" spans="1:7" ht="3.75" customHeight="1" x14ac:dyDescent="0.2">
      <c r="A81" s="4"/>
    </row>
    <row r="82" spans="1:7" ht="3.75" customHeight="1" x14ac:dyDescent="0.2"/>
    <row r="83" spans="1:7" ht="4.5" customHeight="1" x14ac:dyDescent="0.2"/>
    <row r="84" spans="1:7" ht="14.4" thickBot="1" x14ac:dyDescent="0.3">
      <c r="A84" s="7"/>
      <c r="B84" s="42"/>
      <c r="C84" s="42"/>
      <c r="D84" s="42"/>
      <c r="E84" s="42"/>
      <c r="F84" s="48"/>
      <c r="G84" s="49" t="s">
        <v>72</v>
      </c>
    </row>
    <row r="85" spans="1:7" ht="30" customHeight="1" thickBot="1" x14ac:dyDescent="0.25">
      <c r="A85" s="9"/>
      <c r="B85" s="198" t="s">
        <v>173</v>
      </c>
      <c r="C85" s="199"/>
      <c r="D85" s="198" t="s">
        <v>171</v>
      </c>
      <c r="E85" s="198"/>
      <c r="F85" s="200" t="s">
        <v>172</v>
      </c>
      <c r="G85" s="201"/>
    </row>
    <row r="87" spans="1:7" x14ac:dyDescent="0.2">
      <c r="A87" s="14" t="s">
        <v>15</v>
      </c>
    </row>
    <row r="88" spans="1:7" ht="3" customHeight="1" x14ac:dyDescent="0.2"/>
    <row r="89" spans="1:7" ht="3" customHeight="1" x14ac:dyDescent="0.2"/>
    <row r="90" spans="1:7" ht="3" customHeight="1" x14ac:dyDescent="0.2"/>
    <row r="91" spans="1:7" ht="3" customHeight="1" x14ac:dyDescent="0.2"/>
    <row r="92" spans="1:7" x14ac:dyDescent="0.2">
      <c r="A92" s="4" t="s">
        <v>71</v>
      </c>
    </row>
    <row r="93" spans="1:7" x14ac:dyDescent="0.2">
      <c r="A93" s="5" t="s">
        <v>8</v>
      </c>
      <c r="B93" s="194">
        <v>88069604</v>
      </c>
      <c r="C93" s="195"/>
      <c r="D93" s="194">
        <v>41494711</v>
      </c>
      <c r="E93" s="195"/>
      <c r="F93" s="196">
        <v>0.47115814214402507</v>
      </c>
      <c r="G93" s="197"/>
    </row>
    <row r="94" spans="1:7" x14ac:dyDescent="0.2">
      <c r="A94" s="5" t="s">
        <v>9</v>
      </c>
      <c r="B94" s="194">
        <v>4495435</v>
      </c>
      <c r="C94" s="195"/>
      <c r="D94" s="194">
        <v>1563976</v>
      </c>
      <c r="E94" s="195"/>
      <c r="F94" s="196">
        <v>0.34790315064059429</v>
      </c>
      <c r="G94" s="197"/>
    </row>
    <row r="95" spans="1:7" x14ac:dyDescent="0.2">
      <c r="A95" s="4" t="s">
        <v>10</v>
      </c>
      <c r="B95" s="195"/>
      <c r="C95" s="195"/>
      <c r="D95" s="195"/>
      <c r="E95" s="195"/>
      <c r="F95" s="197"/>
      <c r="G95" s="197"/>
    </row>
    <row r="96" spans="1:7" x14ac:dyDescent="0.2">
      <c r="A96" s="5" t="s">
        <v>8</v>
      </c>
      <c r="B96" s="194">
        <v>3948792</v>
      </c>
      <c r="C96" s="195"/>
      <c r="D96" s="194">
        <v>1682807</v>
      </c>
      <c r="E96" s="195"/>
      <c r="F96" s="196">
        <v>0.42615741725570755</v>
      </c>
      <c r="G96" s="197"/>
    </row>
    <row r="97" spans="1:7" x14ac:dyDescent="0.2">
      <c r="A97" s="5" t="s">
        <v>9</v>
      </c>
      <c r="B97" s="194">
        <v>0</v>
      </c>
      <c r="C97" s="195"/>
      <c r="D97" s="194">
        <v>0</v>
      </c>
      <c r="E97" s="195"/>
      <c r="F97" s="196" t="s">
        <v>69</v>
      </c>
      <c r="G97" s="197"/>
    </row>
    <row r="98" spans="1:7" x14ac:dyDescent="0.2">
      <c r="A98" s="4" t="s">
        <v>11</v>
      </c>
      <c r="B98" s="195"/>
      <c r="C98" s="195"/>
      <c r="D98" s="195"/>
      <c r="E98" s="195"/>
      <c r="F98" s="197"/>
      <c r="G98" s="197"/>
    </row>
    <row r="99" spans="1:7" x14ac:dyDescent="0.2">
      <c r="A99" s="5" t="s">
        <v>8</v>
      </c>
      <c r="B99" s="194">
        <v>92018396</v>
      </c>
      <c r="C99" s="195"/>
      <c r="D99" s="194">
        <v>43177518</v>
      </c>
      <c r="E99" s="195"/>
      <c r="F99" s="196">
        <v>0.46922702282269735</v>
      </c>
      <c r="G99" s="197"/>
    </row>
    <row r="100" spans="1:7" x14ac:dyDescent="0.2">
      <c r="A100" s="5" t="s">
        <v>9</v>
      </c>
      <c r="B100" s="194">
        <v>4495435</v>
      </c>
      <c r="C100" s="195"/>
      <c r="D100" s="194">
        <v>1563976</v>
      </c>
      <c r="E100" s="195"/>
      <c r="F100" s="196">
        <v>0.34790315064059429</v>
      </c>
      <c r="G100" s="197"/>
    </row>
    <row r="101" spans="1:7" x14ac:dyDescent="0.2">
      <c r="A101" s="4" t="s">
        <v>12</v>
      </c>
      <c r="B101" s="194">
        <v>0</v>
      </c>
      <c r="C101" s="195"/>
      <c r="D101" s="194">
        <v>0</v>
      </c>
      <c r="E101" s="195"/>
      <c r="F101" s="196" t="s">
        <v>69</v>
      </c>
      <c r="G101" s="197"/>
    </row>
    <row r="102" spans="1:7" x14ac:dyDescent="0.2">
      <c r="A102" s="4" t="s">
        <v>13</v>
      </c>
      <c r="B102" s="202">
        <v>89993955</v>
      </c>
      <c r="C102" s="195"/>
      <c r="D102" s="202">
        <v>41719036.079593293</v>
      </c>
      <c r="E102" s="195"/>
      <c r="F102" s="203">
        <v>0.4635759821822843</v>
      </c>
      <c r="G102" s="197"/>
    </row>
    <row r="103" spans="1:7" ht="3.75" customHeight="1" x14ac:dyDescent="0.2">
      <c r="A103" s="4"/>
      <c r="B103" s="195"/>
      <c r="C103" s="195"/>
      <c r="D103" s="195"/>
      <c r="E103" s="195"/>
      <c r="F103" s="197"/>
      <c r="G103" s="197"/>
    </row>
    <row r="104" spans="1:7" ht="3.75" customHeight="1" x14ac:dyDescent="0.2">
      <c r="B104" s="195"/>
      <c r="C104" s="195"/>
      <c r="D104" s="195"/>
      <c r="E104" s="195"/>
      <c r="F104" s="197"/>
      <c r="G104" s="197"/>
    </row>
    <row r="105" spans="1:7" ht="3.75" customHeight="1" x14ac:dyDescent="0.2"/>
    <row r="106" spans="1:7" x14ac:dyDescent="0.2">
      <c r="A106" s="14" t="s">
        <v>16</v>
      </c>
    </row>
    <row r="107" spans="1:7" ht="3" customHeight="1" x14ac:dyDescent="0.2"/>
    <row r="108" spans="1:7" ht="3" customHeight="1" x14ac:dyDescent="0.2"/>
    <row r="109" spans="1:7" ht="3" customHeight="1" x14ac:dyDescent="0.2">
      <c r="B109" s="195"/>
      <c r="C109" s="195"/>
      <c r="D109" s="195"/>
      <c r="E109" s="195"/>
      <c r="F109" s="197"/>
      <c r="G109" s="197"/>
    </row>
    <row r="110" spans="1:7" ht="3" customHeight="1" x14ac:dyDescent="0.2">
      <c r="B110" s="195"/>
      <c r="C110" s="195"/>
      <c r="D110" s="195"/>
      <c r="E110" s="195"/>
      <c r="F110" s="197"/>
      <c r="G110" s="197"/>
    </row>
    <row r="111" spans="1:7" x14ac:dyDescent="0.2">
      <c r="A111" s="4" t="s">
        <v>71</v>
      </c>
      <c r="B111" s="195"/>
      <c r="C111" s="195"/>
      <c r="D111" s="195"/>
      <c r="E111" s="195"/>
      <c r="F111" s="197"/>
      <c r="G111" s="197"/>
    </row>
    <row r="112" spans="1:7" x14ac:dyDescent="0.2">
      <c r="A112" s="5" t="s">
        <v>8</v>
      </c>
      <c r="B112" s="194">
        <v>0</v>
      </c>
      <c r="C112" s="195"/>
      <c r="D112" s="194">
        <v>0</v>
      </c>
      <c r="E112" s="194"/>
      <c r="F112" s="196" t="s">
        <v>69</v>
      </c>
      <c r="G112" s="196"/>
    </row>
    <row r="113" spans="1:7" x14ac:dyDescent="0.2">
      <c r="A113" s="5" t="s">
        <v>9</v>
      </c>
      <c r="B113" s="194">
        <v>0</v>
      </c>
      <c r="C113" s="195"/>
      <c r="D113" s="194">
        <v>0</v>
      </c>
      <c r="E113" s="194"/>
      <c r="F113" s="196" t="s">
        <v>69</v>
      </c>
      <c r="G113" s="196"/>
    </row>
    <row r="114" spans="1:7" x14ac:dyDescent="0.2">
      <c r="A114" s="4" t="s">
        <v>10</v>
      </c>
      <c r="B114" s="195"/>
      <c r="C114" s="195"/>
      <c r="D114" s="195"/>
      <c r="E114" s="195"/>
      <c r="F114" s="197"/>
      <c r="G114" s="197"/>
    </row>
    <row r="115" spans="1:7" x14ac:dyDescent="0.2">
      <c r="A115" s="5" t="s">
        <v>8</v>
      </c>
      <c r="B115" s="194">
        <v>14008184</v>
      </c>
      <c r="C115" s="195"/>
      <c r="D115" s="194">
        <v>6619555</v>
      </c>
      <c r="E115" s="194"/>
      <c r="F115" s="196">
        <v>0.47254911842962655</v>
      </c>
      <c r="G115" s="196"/>
    </row>
    <row r="116" spans="1:7" x14ac:dyDescent="0.2">
      <c r="A116" s="5" t="s">
        <v>9</v>
      </c>
      <c r="B116" s="194">
        <v>0</v>
      </c>
      <c r="C116" s="195"/>
      <c r="D116" s="194">
        <v>0</v>
      </c>
      <c r="E116" s="194"/>
      <c r="F116" s="196" t="s">
        <v>69</v>
      </c>
      <c r="G116" s="196"/>
    </row>
    <row r="117" spans="1:7" x14ac:dyDescent="0.2">
      <c r="A117" s="4" t="s">
        <v>11</v>
      </c>
      <c r="B117" s="195"/>
      <c r="C117" s="195"/>
      <c r="D117" s="195"/>
      <c r="E117" s="195"/>
      <c r="F117" s="197"/>
      <c r="G117" s="197"/>
    </row>
    <row r="118" spans="1:7" x14ac:dyDescent="0.2">
      <c r="A118" s="5" t="s">
        <v>8</v>
      </c>
      <c r="B118" s="194">
        <v>14008184</v>
      </c>
      <c r="C118" s="195"/>
      <c r="D118" s="194">
        <v>6619555</v>
      </c>
      <c r="E118" s="194"/>
      <c r="F118" s="196">
        <v>0.47254911842962655</v>
      </c>
      <c r="G118" s="196"/>
    </row>
    <row r="119" spans="1:7" x14ac:dyDescent="0.2">
      <c r="A119" s="5" t="s">
        <v>9</v>
      </c>
      <c r="B119" s="194">
        <v>0</v>
      </c>
      <c r="C119" s="195"/>
      <c r="D119" s="194">
        <v>0</v>
      </c>
      <c r="E119" s="194"/>
      <c r="F119" s="196" t="s">
        <v>69</v>
      </c>
      <c r="G119" s="196"/>
    </row>
    <row r="120" spans="1:7" x14ac:dyDescent="0.2">
      <c r="A120" s="4" t="s">
        <v>12</v>
      </c>
      <c r="B120" s="194">
        <v>0</v>
      </c>
      <c r="C120" s="195"/>
      <c r="D120" s="194">
        <v>0</v>
      </c>
      <c r="E120" s="194"/>
      <c r="F120" s="196" t="s">
        <v>69</v>
      </c>
      <c r="G120" s="196"/>
    </row>
    <row r="121" spans="1:7" x14ac:dyDescent="0.2">
      <c r="A121" s="4" t="s">
        <v>13</v>
      </c>
      <c r="B121" s="202">
        <v>-400000</v>
      </c>
      <c r="C121" s="195"/>
      <c r="D121" s="202">
        <v>-189019.64737185062</v>
      </c>
      <c r="E121" s="202"/>
      <c r="F121" s="203">
        <v>0.47254911842962655</v>
      </c>
      <c r="G121" s="203"/>
    </row>
    <row r="122" spans="1:7" ht="3.75" customHeight="1" x14ac:dyDescent="0.2">
      <c r="A122" s="4"/>
      <c r="B122" s="195"/>
      <c r="C122" s="195"/>
      <c r="D122" s="195"/>
      <c r="E122" s="195"/>
      <c r="F122" s="197"/>
      <c r="G122" s="197"/>
    </row>
    <row r="123" spans="1:7" ht="3.75" customHeight="1" x14ac:dyDescent="0.2">
      <c r="B123" s="195"/>
      <c r="C123" s="195"/>
      <c r="D123" s="195"/>
      <c r="E123" s="195"/>
      <c r="F123" s="197"/>
      <c r="G123" s="197"/>
    </row>
    <row r="124" spans="1:7" ht="3.75" customHeight="1" x14ac:dyDescent="0.2"/>
    <row r="125" spans="1:7" x14ac:dyDescent="0.2">
      <c r="A125" s="14" t="s">
        <v>17</v>
      </c>
    </row>
    <row r="126" spans="1:7" ht="3" customHeight="1" x14ac:dyDescent="0.2"/>
    <row r="127" spans="1:7" ht="3" customHeight="1" x14ac:dyDescent="0.2"/>
    <row r="128" spans="1:7" ht="3" customHeight="1" x14ac:dyDescent="0.2">
      <c r="B128" s="195"/>
      <c r="C128" s="195"/>
      <c r="D128" s="195"/>
      <c r="E128" s="195"/>
      <c r="F128" s="197"/>
      <c r="G128" s="197"/>
    </row>
    <row r="129" spans="1:7" ht="3" customHeight="1" x14ac:dyDescent="0.2">
      <c r="B129" s="195"/>
      <c r="C129" s="195"/>
      <c r="D129" s="195"/>
      <c r="E129" s="195"/>
      <c r="F129" s="197"/>
      <c r="G129" s="197"/>
    </row>
    <row r="130" spans="1:7" x14ac:dyDescent="0.2">
      <c r="A130" s="4" t="s">
        <v>71</v>
      </c>
      <c r="B130" s="195"/>
      <c r="C130" s="195"/>
      <c r="D130" s="195"/>
      <c r="E130" s="195"/>
      <c r="F130" s="197"/>
      <c r="G130" s="197"/>
    </row>
    <row r="131" spans="1:7" x14ac:dyDescent="0.2">
      <c r="A131" s="5" t="s">
        <v>8</v>
      </c>
      <c r="B131" s="194">
        <v>109045</v>
      </c>
      <c r="C131" s="195"/>
      <c r="D131" s="194">
        <v>43744</v>
      </c>
      <c r="E131" s="195"/>
      <c r="F131" s="196">
        <v>0.40115548626713743</v>
      </c>
      <c r="G131" s="197"/>
    </row>
    <row r="132" spans="1:7" x14ac:dyDescent="0.2">
      <c r="A132" s="5" t="s">
        <v>9</v>
      </c>
      <c r="B132" s="194">
        <v>310</v>
      </c>
      <c r="C132" s="195"/>
      <c r="D132" s="194">
        <v>0</v>
      </c>
      <c r="E132" s="195"/>
      <c r="F132" s="196" t="s">
        <v>69</v>
      </c>
      <c r="G132" s="197"/>
    </row>
    <row r="133" spans="1:7" x14ac:dyDescent="0.2">
      <c r="A133" s="4" t="s">
        <v>10</v>
      </c>
      <c r="B133" s="195"/>
      <c r="C133" s="195"/>
      <c r="D133" s="195"/>
      <c r="E133" s="195"/>
      <c r="F133" s="197"/>
      <c r="G133" s="197"/>
    </row>
    <row r="134" spans="1:7" x14ac:dyDescent="0.2">
      <c r="A134" s="5" t="s">
        <v>8</v>
      </c>
      <c r="B134" s="194">
        <v>9953</v>
      </c>
      <c r="C134" s="195"/>
      <c r="D134" s="194">
        <v>470</v>
      </c>
      <c r="E134" s="195"/>
      <c r="F134" s="196">
        <v>4.72219431327238E-2</v>
      </c>
      <c r="G134" s="197"/>
    </row>
    <row r="135" spans="1:7" x14ac:dyDescent="0.2">
      <c r="A135" s="5" t="s">
        <v>9</v>
      </c>
      <c r="B135" s="194">
        <v>0</v>
      </c>
      <c r="C135" s="195"/>
      <c r="D135" s="194">
        <v>0</v>
      </c>
      <c r="E135" s="195"/>
      <c r="F135" s="196" t="s">
        <v>69</v>
      </c>
      <c r="G135" s="197"/>
    </row>
    <row r="136" spans="1:7" x14ac:dyDescent="0.2">
      <c r="A136" s="4" t="s">
        <v>11</v>
      </c>
      <c r="B136" s="195"/>
      <c r="C136" s="195"/>
      <c r="D136" s="195"/>
      <c r="E136" s="195"/>
      <c r="F136" s="197"/>
      <c r="G136" s="197"/>
    </row>
    <row r="137" spans="1:7" x14ac:dyDescent="0.2">
      <c r="A137" s="5" t="s">
        <v>8</v>
      </c>
      <c r="B137" s="194">
        <v>118998</v>
      </c>
      <c r="C137" s="195"/>
      <c r="D137" s="194">
        <v>44214</v>
      </c>
      <c r="E137" s="195"/>
      <c r="F137" s="196">
        <v>0.37155246306660616</v>
      </c>
      <c r="G137" s="197"/>
    </row>
    <row r="138" spans="1:7" x14ac:dyDescent="0.2">
      <c r="A138" s="5" t="s">
        <v>9</v>
      </c>
      <c r="B138" s="194">
        <v>310</v>
      </c>
      <c r="C138" s="195"/>
      <c r="D138" s="194">
        <v>0</v>
      </c>
      <c r="E138" s="195"/>
      <c r="F138" s="196" t="s">
        <v>69</v>
      </c>
      <c r="G138" s="197"/>
    </row>
    <row r="139" spans="1:7" x14ac:dyDescent="0.2">
      <c r="A139" s="4" t="s">
        <v>12</v>
      </c>
      <c r="B139" s="194">
        <v>0</v>
      </c>
      <c r="C139" s="195"/>
      <c r="D139" s="194">
        <v>0</v>
      </c>
      <c r="E139" s="195"/>
      <c r="F139" s="196" t="s">
        <v>69</v>
      </c>
      <c r="G139" s="197"/>
    </row>
    <row r="140" spans="1:7" x14ac:dyDescent="0.2">
      <c r="A140" s="4" t="s">
        <v>13</v>
      </c>
      <c r="B140" s="202">
        <v>108253</v>
      </c>
      <c r="C140" s="195"/>
      <c r="D140" s="202">
        <v>40117.160140141488</v>
      </c>
      <c r="E140" s="195"/>
      <c r="F140" s="203">
        <v>0.37058705199986597</v>
      </c>
      <c r="G140" s="197"/>
    </row>
    <row r="141" spans="1:7" ht="3.75" customHeight="1" x14ac:dyDescent="0.2">
      <c r="A141" s="4"/>
      <c r="B141" s="195"/>
      <c r="C141" s="195"/>
      <c r="D141" s="195"/>
      <c r="E141" s="195"/>
      <c r="F141" s="197"/>
      <c r="G141" s="197"/>
    </row>
    <row r="142" spans="1:7" ht="3.75" customHeight="1" x14ac:dyDescent="0.2">
      <c r="B142" s="195"/>
      <c r="C142" s="195"/>
      <c r="D142" s="195"/>
      <c r="E142" s="195"/>
      <c r="F142" s="197"/>
      <c r="G142" s="197"/>
    </row>
    <row r="143" spans="1:7" ht="3.75" customHeight="1" x14ac:dyDescent="0.2"/>
    <row r="144" spans="1:7" x14ac:dyDescent="0.2">
      <c r="A144" s="14" t="s">
        <v>18</v>
      </c>
    </row>
    <row r="145" spans="1:7" ht="3" customHeight="1" x14ac:dyDescent="0.2"/>
    <row r="146" spans="1:7" ht="3" customHeight="1" x14ac:dyDescent="0.2"/>
    <row r="147" spans="1:7" ht="3" customHeight="1" x14ac:dyDescent="0.2">
      <c r="B147" s="195"/>
      <c r="C147" s="195"/>
      <c r="D147" s="195"/>
      <c r="E147" s="195"/>
      <c r="F147" s="197"/>
      <c r="G147" s="197"/>
    </row>
    <row r="148" spans="1:7" ht="3" customHeight="1" x14ac:dyDescent="0.2">
      <c r="B148" s="195"/>
      <c r="C148" s="195"/>
      <c r="D148" s="195"/>
      <c r="E148" s="195"/>
      <c r="F148" s="197"/>
      <c r="G148" s="197"/>
    </row>
    <row r="149" spans="1:7" x14ac:dyDescent="0.2">
      <c r="A149" s="4" t="s">
        <v>71</v>
      </c>
      <c r="B149" s="195"/>
      <c r="C149" s="195"/>
      <c r="D149" s="195"/>
      <c r="E149" s="195"/>
      <c r="F149" s="197"/>
      <c r="G149" s="197"/>
    </row>
    <row r="150" spans="1:7" x14ac:dyDescent="0.2">
      <c r="A150" s="5" t="s">
        <v>8</v>
      </c>
      <c r="B150" s="194">
        <v>6090689</v>
      </c>
      <c r="C150" s="195"/>
      <c r="D150" s="194">
        <v>2611135</v>
      </c>
      <c r="E150" s="195"/>
      <c r="F150" s="196">
        <v>0.42870929709266059</v>
      </c>
      <c r="G150" s="197"/>
    </row>
    <row r="151" spans="1:7" x14ac:dyDescent="0.2">
      <c r="A151" s="5" t="s">
        <v>9</v>
      </c>
      <c r="B151" s="194">
        <v>8031150</v>
      </c>
      <c r="C151" s="195"/>
      <c r="D151" s="194">
        <v>3920447</v>
      </c>
      <c r="E151" s="195"/>
      <c r="F151" s="196">
        <v>0.48815512099761554</v>
      </c>
      <c r="G151" s="197"/>
    </row>
    <row r="152" spans="1:7" x14ac:dyDescent="0.2">
      <c r="A152" s="4" t="s">
        <v>10</v>
      </c>
      <c r="B152" s="195"/>
      <c r="C152" s="195"/>
      <c r="D152" s="195"/>
      <c r="E152" s="195"/>
      <c r="F152" s="197"/>
      <c r="G152" s="197"/>
    </row>
    <row r="153" spans="1:7" x14ac:dyDescent="0.2">
      <c r="A153" s="5" t="s">
        <v>8</v>
      </c>
      <c r="B153" s="194">
        <v>1382106</v>
      </c>
      <c r="C153" s="195"/>
      <c r="D153" s="194">
        <v>288445</v>
      </c>
      <c r="E153" s="195"/>
      <c r="F153" s="196">
        <v>0.2086996221708031</v>
      </c>
      <c r="G153" s="197"/>
    </row>
    <row r="154" spans="1:7" x14ac:dyDescent="0.2">
      <c r="A154" s="5" t="s">
        <v>9</v>
      </c>
      <c r="B154" s="194">
        <v>0</v>
      </c>
      <c r="C154" s="195"/>
      <c r="D154" s="194">
        <v>0</v>
      </c>
      <c r="E154" s="195"/>
      <c r="F154" s="196" t="s">
        <v>69</v>
      </c>
      <c r="G154" s="197"/>
    </row>
    <row r="155" spans="1:7" x14ac:dyDescent="0.2">
      <c r="A155" s="4" t="s">
        <v>11</v>
      </c>
      <c r="B155" s="195"/>
      <c r="C155" s="195"/>
      <c r="D155" s="195"/>
      <c r="E155" s="195"/>
      <c r="F155" s="197"/>
      <c r="G155" s="197"/>
    </row>
    <row r="156" spans="1:7" x14ac:dyDescent="0.2">
      <c r="A156" s="5" t="s">
        <v>8</v>
      </c>
      <c r="B156" s="194">
        <v>7472795</v>
      </c>
      <c r="C156" s="195"/>
      <c r="D156" s="194">
        <v>2899580</v>
      </c>
      <c r="E156" s="195"/>
      <c r="F156" s="196">
        <v>0.38801813779181688</v>
      </c>
      <c r="G156" s="197"/>
    </row>
    <row r="157" spans="1:7" x14ac:dyDescent="0.2">
      <c r="A157" s="5" t="s">
        <v>9</v>
      </c>
      <c r="B157" s="194">
        <v>8031150</v>
      </c>
      <c r="C157" s="195"/>
      <c r="D157" s="194">
        <v>3920447</v>
      </c>
      <c r="E157" s="195"/>
      <c r="F157" s="196">
        <v>0.48815512099761554</v>
      </c>
      <c r="G157" s="197"/>
    </row>
    <row r="158" spans="1:7" x14ac:dyDescent="0.2">
      <c r="A158" s="4" t="s">
        <v>12</v>
      </c>
      <c r="B158" s="194">
        <v>0</v>
      </c>
      <c r="C158" s="195"/>
      <c r="D158" s="194">
        <v>0</v>
      </c>
      <c r="E158" s="195"/>
      <c r="F158" s="196" t="s">
        <v>69</v>
      </c>
      <c r="G158" s="197"/>
    </row>
    <row r="159" spans="1:7" x14ac:dyDescent="0.2">
      <c r="A159" s="4" t="s">
        <v>13</v>
      </c>
      <c r="B159" s="202">
        <v>12815083</v>
      </c>
      <c r="C159" s="195"/>
      <c r="D159" s="202">
        <v>5637224.0785968341</v>
      </c>
      <c r="E159" s="195"/>
      <c r="F159" s="203">
        <v>0.43988978289074165</v>
      </c>
      <c r="G159" s="197"/>
    </row>
    <row r="160" spans="1:7" ht="3.75" customHeight="1" x14ac:dyDescent="0.2">
      <c r="A160" s="4"/>
    </row>
    <row r="161" spans="1:7" ht="3.75" customHeight="1" x14ac:dyDescent="0.2"/>
    <row r="162" spans="1:7" ht="3.75" customHeight="1" x14ac:dyDescent="0.2"/>
    <row r="163" spans="1:7" ht="14.4" thickBot="1" x14ac:dyDescent="0.3">
      <c r="A163" s="7"/>
      <c r="B163" s="42"/>
      <c r="C163" s="42"/>
      <c r="D163" s="42"/>
      <c r="E163" s="42"/>
      <c r="F163" s="48"/>
      <c r="G163" s="49" t="s">
        <v>72</v>
      </c>
    </row>
    <row r="164" spans="1:7" ht="30" customHeight="1" thickBot="1" x14ac:dyDescent="0.25">
      <c r="A164" s="9"/>
      <c r="B164" s="198" t="s">
        <v>173</v>
      </c>
      <c r="C164" s="199"/>
      <c r="D164" s="198" t="s">
        <v>171</v>
      </c>
      <c r="E164" s="198"/>
      <c r="F164" s="200" t="s">
        <v>172</v>
      </c>
      <c r="G164" s="201"/>
    </row>
    <row r="165" spans="1:7" x14ac:dyDescent="0.2">
      <c r="A165" s="13"/>
      <c r="B165" s="19"/>
      <c r="C165" s="19"/>
      <c r="D165" s="19"/>
      <c r="E165" s="19"/>
      <c r="F165" s="50"/>
      <c r="G165" s="50"/>
    </row>
    <row r="166" spans="1:7" x14ac:dyDescent="0.2">
      <c r="A166" s="14" t="s">
        <v>80</v>
      </c>
    </row>
    <row r="167" spans="1:7" ht="3" customHeight="1" x14ac:dyDescent="0.2"/>
    <row r="168" spans="1:7" ht="3" customHeight="1" x14ac:dyDescent="0.2"/>
    <row r="169" spans="1:7" ht="3" customHeight="1" x14ac:dyDescent="0.2">
      <c r="B169" s="195"/>
      <c r="C169" s="195"/>
      <c r="D169" s="195"/>
      <c r="E169" s="195"/>
      <c r="F169" s="197"/>
      <c r="G169" s="197"/>
    </row>
    <row r="170" spans="1:7" ht="3" customHeight="1" x14ac:dyDescent="0.2">
      <c r="B170" s="195"/>
      <c r="C170" s="195"/>
      <c r="D170" s="195"/>
      <c r="E170" s="195"/>
      <c r="F170" s="197"/>
      <c r="G170" s="197"/>
    </row>
    <row r="171" spans="1:7" x14ac:dyDescent="0.2">
      <c r="A171" s="4" t="s">
        <v>71</v>
      </c>
      <c r="B171" s="195"/>
      <c r="C171" s="195"/>
      <c r="D171" s="195"/>
      <c r="E171" s="195"/>
      <c r="F171" s="197"/>
      <c r="G171" s="197"/>
    </row>
    <row r="172" spans="1:7" x14ac:dyDescent="0.2">
      <c r="A172" s="5" t="s">
        <v>8</v>
      </c>
      <c r="B172" s="194">
        <v>2</v>
      </c>
      <c r="C172" s="195"/>
      <c r="D172" s="194">
        <v>-7826</v>
      </c>
      <c r="E172" s="195"/>
      <c r="F172" s="196">
        <v>-3913</v>
      </c>
      <c r="G172" s="197"/>
    </row>
    <row r="173" spans="1:7" x14ac:dyDescent="0.2">
      <c r="A173" s="5" t="s">
        <v>9</v>
      </c>
      <c r="B173" s="194">
        <v>800</v>
      </c>
      <c r="C173" s="195"/>
      <c r="D173" s="194">
        <v>769</v>
      </c>
      <c r="E173" s="195"/>
      <c r="F173" s="196">
        <v>0.96125000000000005</v>
      </c>
      <c r="G173" s="197"/>
    </row>
    <row r="174" spans="1:7" x14ac:dyDescent="0.2">
      <c r="A174" s="4" t="s">
        <v>10</v>
      </c>
      <c r="B174" s="195"/>
      <c r="C174" s="195"/>
      <c r="D174" s="195"/>
      <c r="E174" s="195"/>
      <c r="F174" s="197"/>
      <c r="G174" s="197"/>
    </row>
    <row r="175" spans="1:7" x14ac:dyDescent="0.2">
      <c r="A175" s="5" t="s">
        <v>8</v>
      </c>
      <c r="B175" s="194">
        <v>0</v>
      </c>
      <c r="C175" s="195"/>
      <c r="D175" s="194">
        <v>0</v>
      </c>
      <c r="E175" s="195"/>
      <c r="F175" s="196" t="s">
        <v>69</v>
      </c>
      <c r="G175" s="197"/>
    </row>
    <row r="176" spans="1:7" x14ac:dyDescent="0.2">
      <c r="A176" s="5" t="s">
        <v>9</v>
      </c>
      <c r="B176" s="194">
        <v>0</v>
      </c>
      <c r="C176" s="195"/>
      <c r="D176" s="194">
        <v>0</v>
      </c>
      <c r="E176" s="195"/>
      <c r="F176" s="196" t="s">
        <v>69</v>
      </c>
      <c r="G176" s="197"/>
    </row>
    <row r="177" spans="1:7" x14ac:dyDescent="0.2">
      <c r="A177" s="4" t="s">
        <v>11</v>
      </c>
      <c r="B177" s="195"/>
      <c r="C177" s="195"/>
      <c r="D177" s="195"/>
      <c r="E177" s="195"/>
      <c r="F177" s="197"/>
      <c r="G177" s="197"/>
    </row>
    <row r="178" spans="1:7" x14ac:dyDescent="0.2">
      <c r="A178" s="5" t="s">
        <v>8</v>
      </c>
      <c r="B178" s="194">
        <v>2</v>
      </c>
      <c r="C178" s="195"/>
      <c r="D178" s="194">
        <v>-7826</v>
      </c>
      <c r="E178" s="195"/>
      <c r="F178" s="196">
        <v>-3913</v>
      </c>
      <c r="G178" s="197"/>
    </row>
    <row r="179" spans="1:7" x14ac:dyDescent="0.2">
      <c r="A179" s="5" t="s">
        <v>9</v>
      </c>
      <c r="B179" s="194">
        <v>800</v>
      </c>
      <c r="C179" s="195"/>
      <c r="D179" s="194">
        <v>769</v>
      </c>
      <c r="E179" s="195"/>
      <c r="F179" s="196">
        <v>0.96125000000000005</v>
      </c>
      <c r="G179" s="197"/>
    </row>
    <row r="180" spans="1:7" x14ac:dyDescent="0.2">
      <c r="A180" s="4" t="s">
        <v>12</v>
      </c>
      <c r="B180" s="194">
        <v>0</v>
      </c>
      <c r="C180" s="195"/>
      <c r="D180" s="194">
        <v>0</v>
      </c>
      <c r="E180" s="195"/>
      <c r="F180" s="196" t="s">
        <v>69</v>
      </c>
      <c r="G180" s="197"/>
    </row>
    <row r="181" spans="1:7" x14ac:dyDescent="0.2">
      <c r="A181" s="4" t="s">
        <v>13</v>
      </c>
      <c r="B181" s="202">
        <v>-159</v>
      </c>
      <c r="C181" s="195"/>
      <c r="D181" s="202">
        <v>1399.0810473815461</v>
      </c>
      <c r="E181" s="204"/>
      <c r="F181" s="203">
        <v>-8.7992518703241895</v>
      </c>
      <c r="G181" s="197"/>
    </row>
    <row r="182" spans="1:7" ht="3.75" customHeight="1" x14ac:dyDescent="0.2">
      <c r="A182" s="4"/>
    </row>
    <row r="183" spans="1:7" ht="3.75" customHeight="1" x14ac:dyDescent="0.2"/>
    <row r="184" spans="1:7" ht="3.75" customHeight="1" x14ac:dyDescent="0.2"/>
    <row r="185" spans="1:7" x14ac:dyDescent="0.2">
      <c r="A185" s="14" t="s">
        <v>81</v>
      </c>
    </row>
    <row r="186" spans="1:7" ht="3" customHeight="1" x14ac:dyDescent="0.2"/>
    <row r="187" spans="1:7" ht="3" customHeight="1" x14ac:dyDescent="0.2"/>
    <row r="188" spans="1:7" ht="3" customHeight="1" x14ac:dyDescent="0.2"/>
    <row r="189" spans="1:7" ht="3" customHeight="1" x14ac:dyDescent="0.2"/>
    <row r="190" spans="1:7" x14ac:dyDescent="0.2">
      <c r="A190" s="4" t="s">
        <v>74</v>
      </c>
      <c r="B190" s="195"/>
      <c r="C190" s="195"/>
      <c r="D190" s="195"/>
      <c r="E190" s="195"/>
      <c r="F190" s="197"/>
      <c r="G190" s="197"/>
    </row>
    <row r="191" spans="1:7" x14ac:dyDescent="0.2">
      <c r="A191" s="5" t="s">
        <v>8</v>
      </c>
      <c r="B191" s="194">
        <v>1797814</v>
      </c>
      <c r="C191" s="195"/>
      <c r="D191" s="194">
        <v>666628</v>
      </c>
      <c r="E191" s="195"/>
      <c r="F191" s="196">
        <v>0.37079920392209648</v>
      </c>
      <c r="G191" s="197"/>
    </row>
    <row r="192" spans="1:7" x14ac:dyDescent="0.2">
      <c r="A192" s="5" t="s">
        <v>9</v>
      </c>
      <c r="B192" s="194">
        <v>2994855</v>
      </c>
      <c r="C192" s="195"/>
      <c r="D192" s="194">
        <v>1503688</v>
      </c>
      <c r="E192" s="195"/>
      <c r="F192" s="196">
        <v>0.50209041840089086</v>
      </c>
      <c r="G192" s="197"/>
    </row>
    <row r="193" spans="1:7" x14ac:dyDescent="0.2">
      <c r="A193" s="4" t="s">
        <v>75</v>
      </c>
      <c r="B193" s="195"/>
      <c r="C193" s="195"/>
      <c r="D193" s="195"/>
      <c r="E193" s="195"/>
      <c r="F193" s="197"/>
      <c r="G193" s="197"/>
    </row>
    <row r="194" spans="1:7" x14ac:dyDescent="0.2">
      <c r="A194" s="5" t="s">
        <v>8</v>
      </c>
      <c r="B194" s="194">
        <v>24019159</v>
      </c>
      <c r="C194" s="195"/>
      <c r="D194" s="194">
        <v>13032726</v>
      </c>
      <c r="E194" s="195"/>
      <c r="F194" s="196">
        <v>-0.54259709925730537</v>
      </c>
      <c r="G194" s="197"/>
    </row>
    <row r="195" spans="1:7" x14ac:dyDescent="0.2">
      <c r="A195" s="5" t="s">
        <v>9</v>
      </c>
      <c r="B195" s="194">
        <v>0</v>
      </c>
      <c r="C195" s="195"/>
      <c r="D195" s="194">
        <v>40</v>
      </c>
      <c r="E195" s="195"/>
      <c r="F195" s="196" t="s">
        <v>69</v>
      </c>
      <c r="G195" s="197"/>
    </row>
    <row r="196" spans="1:7" x14ac:dyDescent="0.2">
      <c r="A196" s="4" t="s">
        <v>10</v>
      </c>
      <c r="B196" s="195"/>
      <c r="C196" s="195"/>
      <c r="D196" s="195"/>
      <c r="E196" s="195"/>
      <c r="F196" s="197"/>
      <c r="G196" s="197"/>
    </row>
    <row r="197" spans="1:7" x14ac:dyDescent="0.2">
      <c r="A197" s="5" t="s">
        <v>8</v>
      </c>
      <c r="B197" s="194">
        <v>-105460</v>
      </c>
      <c r="C197" s="195"/>
      <c r="D197" s="194">
        <v>395854</v>
      </c>
      <c r="E197" s="195"/>
      <c r="F197" s="196">
        <v>-3.7535937796320882</v>
      </c>
      <c r="G197" s="197"/>
    </row>
    <row r="198" spans="1:7" x14ac:dyDescent="0.2">
      <c r="A198" s="5" t="s">
        <v>9</v>
      </c>
      <c r="B198" s="194">
        <v>946000</v>
      </c>
      <c r="C198" s="195"/>
      <c r="D198" s="194">
        <v>33453</v>
      </c>
      <c r="E198" s="195"/>
      <c r="F198" s="196">
        <v>3.5362579281183935E-2</v>
      </c>
      <c r="G198" s="197"/>
    </row>
    <row r="199" spans="1:7" x14ac:dyDescent="0.2">
      <c r="A199" s="4" t="s">
        <v>11</v>
      </c>
      <c r="B199" s="194"/>
      <c r="C199" s="194"/>
      <c r="D199" s="194"/>
      <c r="E199" s="195"/>
      <c r="F199" s="196"/>
      <c r="G199" s="197"/>
    </row>
    <row r="200" spans="1:7" x14ac:dyDescent="0.2">
      <c r="A200" s="5" t="s">
        <v>8</v>
      </c>
      <c r="B200" s="194">
        <v>25711513</v>
      </c>
      <c r="C200" s="195"/>
      <c r="D200" s="194">
        <v>14095208</v>
      </c>
      <c r="E200" s="195"/>
      <c r="F200" s="196">
        <v>0.54820608962218598</v>
      </c>
      <c r="G200" s="197"/>
    </row>
    <row r="201" spans="1:7" x14ac:dyDescent="0.2">
      <c r="A201" s="5" t="s">
        <v>9</v>
      </c>
      <c r="B201" s="194">
        <v>3940855</v>
      </c>
      <c r="C201" s="195"/>
      <c r="D201" s="195">
        <v>1537181</v>
      </c>
      <c r="E201" s="195"/>
      <c r="F201" s="197">
        <v>0.39006281631777878</v>
      </c>
      <c r="G201" s="197"/>
    </row>
    <row r="202" spans="1:7" x14ac:dyDescent="0.2">
      <c r="A202" s="4" t="s">
        <v>12</v>
      </c>
      <c r="B202" s="194">
        <v>0</v>
      </c>
      <c r="C202" s="195"/>
      <c r="D202" s="194">
        <v>0</v>
      </c>
      <c r="E202" s="195"/>
      <c r="F202" s="196" t="s">
        <v>69</v>
      </c>
      <c r="G202" s="197"/>
    </row>
    <row r="203" spans="1:7" x14ac:dyDescent="0.2">
      <c r="A203" s="4" t="s">
        <v>13</v>
      </c>
      <c r="B203" s="202">
        <v>29311186</v>
      </c>
      <c r="C203" s="204"/>
      <c r="D203" s="202">
        <v>15452521.754868075</v>
      </c>
      <c r="E203" s="204"/>
      <c r="F203" s="203">
        <v>0.52718855371011175</v>
      </c>
      <c r="G203" s="205"/>
    </row>
    <row r="204" spans="1:7" ht="3.75" customHeight="1" x14ac:dyDescent="0.2">
      <c r="A204" s="4"/>
    </row>
    <row r="205" spans="1:7" ht="3.75" customHeight="1" x14ac:dyDescent="0.2"/>
    <row r="206" spans="1:7" ht="3.75" customHeight="1" x14ac:dyDescent="0.2"/>
    <row r="207" spans="1:7" x14ac:dyDescent="0.2">
      <c r="A207" s="14" t="s">
        <v>82</v>
      </c>
    </row>
    <row r="208" spans="1:7" ht="3" customHeight="1" x14ac:dyDescent="0.2"/>
    <row r="209" spans="1:7" ht="3" customHeight="1" x14ac:dyDescent="0.2"/>
    <row r="210" spans="1:7" ht="3" customHeight="1" x14ac:dyDescent="0.2">
      <c r="B210" s="195"/>
      <c r="C210" s="195"/>
      <c r="D210" s="195"/>
      <c r="E210" s="195"/>
      <c r="F210" s="197"/>
      <c r="G210" s="197"/>
    </row>
    <row r="211" spans="1:7" ht="3" customHeight="1" x14ac:dyDescent="0.2">
      <c r="B211" s="195"/>
      <c r="C211" s="195"/>
      <c r="D211" s="195"/>
      <c r="E211" s="195"/>
      <c r="F211" s="197"/>
      <c r="G211" s="197"/>
    </row>
    <row r="212" spans="1:7" x14ac:dyDescent="0.2">
      <c r="A212" s="4" t="s">
        <v>71</v>
      </c>
      <c r="B212" s="195"/>
      <c r="C212" s="195"/>
      <c r="D212" s="195"/>
      <c r="E212" s="195"/>
      <c r="F212" s="197"/>
      <c r="G212" s="197"/>
    </row>
    <row r="213" spans="1:7" x14ac:dyDescent="0.2">
      <c r="A213" s="5" t="s">
        <v>8</v>
      </c>
      <c r="B213" s="194">
        <v>18248390</v>
      </c>
      <c r="C213" s="195"/>
      <c r="D213" s="195">
        <v>9917349</v>
      </c>
      <c r="E213" s="195"/>
      <c r="F213" s="196">
        <v>0.54346432753793628</v>
      </c>
      <c r="G213" s="197"/>
    </row>
    <row r="214" spans="1:7" x14ac:dyDescent="0.2">
      <c r="A214" s="5" t="s">
        <v>9</v>
      </c>
      <c r="B214" s="194">
        <v>2097726</v>
      </c>
      <c r="C214" s="195"/>
      <c r="D214" s="195">
        <v>472404</v>
      </c>
      <c r="E214" s="195"/>
      <c r="F214" s="196">
        <v>0.22519814313213452</v>
      </c>
      <c r="G214" s="197"/>
    </row>
    <row r="215" spans="1:7" x14ac:dyDescent="0.2">
      <c r="A215" s="4" t="s">
        <v>10</v>
      </c>
      <c r="B215" s="195"/>
      <c r="C215" s="195"/>
      <c r="D215" s="195"/>
      <c r="E215" s="195"/>
      <c r="F215" s="197"/>
      <c r="G215" s="197"/>
    </row>
    <row r="216" spans="1:7" x14ac:dyDescent="0.2">
      <c r="A216" s="5" t="s">
        <v>8</v>
      </c>
      <c r="B216" s="194">
        <v>-1455033</v>
      </c>
      <c r="C216" s="195"/>
      <c r="D216" s="195">
        <v>-795026</v>
      </c>
      <c r="E216" s="195"/>
      <c r="F216" s="196">
        <v>0.54639722947864411</v>
      </c>
      <c r="G216" s="197"/>
    </row>
    <row r="217" spans="1:7" x14ac:dyDescent="0.2">
      <c r="A217" s="5" t="s">
        <v>9</v>
      </c>
      <c r="B217" s="194">
        <v>6851817</v>
      </c>
      <c r="C217" s="195"/>
      <c r="D217" s="195">
        <v>2491553</v>
      </c>
      <c r="E217" s="195"/>
      <c r="F217" s="196">
        <v>0.36363390907842402</v>
      </c>
      <c r="G217" s="197"/>
    </row>
    <row r="218" spans="1:7" x14ac:dyDescent="0.2">
      <c r="A218" s="4" t="s">
        <v>11</v>
      </c>
      <c r="B218" s="195"/>
      <c r="C218" s="195"/>
      <c r="D218" s="195"/>
      <c r="E218" s="195"/>
      <c r="F218" s="197"/>
      <c r="G218" s="197"/>
    </row>
    <row r="219" spans="1:7" x14ac:dyDescent="0.2">
      <c r="A219" s="5" t="s">
        <v>8</v>
      </c>
      <c r="B219" s="194">
        <v>16793357</v>
      </c>
      <c r="C219" s="195"/>
      <c r="D219" s="195">
        <v>9122323</v>
      </c>
      <c r="E219" s="195"/>
      <c r="F219" s="196">
        <v>0.54321021103761447</v>
      </c>
      <c r="G219" s="197"/>
    </row>
    <row r="220" spans="1:7" x14ac:dyDescent="0.2">
      <c r="A220" s="5" t="s">
        <v>9</v>
      </c>
      <c r="B220" s="194">
        <v>8949543</v>
      </c>
      <c r="C220" s="195"/>
      <c r="D220" s="194">
        <v>2963957</v>
      </c>
      <c r="E220" s="194"/>
      <c r="F220" s="196">
        <v>0.33118529069026204</v>
      </c>
      <c r="G220" s="197"/>
    </row>
    <row r="221" spans="1:7" x14ac:dyDescent="0.2">
      <c r="A221" s="4" t="s">
        <v>12</v>
      </c>
      <c r="B221" s="194">
        <v>0</v>
      </c>
      <c r="C221" s="195"/>
      <c r="D221" s="194">
        <v>0</v>
      </c>
      <c r="E221" s="194"/>
      <c r="F221" s="196" t="s">
        <v>69</v>
      </c>
      <c r="G221" s="197"/>
    </row>
    <row r="222" spans="1:7" x14ac:dyDescent="0.2">
      <c r="A222" s="4" t="s">
        <v>13</v>
      </c>
      <c r="B222" s="202">
        <v>24744227</v>
      </c>
      <c r="C222" s="195"/>
      <c r="D222" s="202">
        <v>11617403.474572018</v>
      </c>
      <c r="E222" s="202"/>
      <c r="F222" s="203">
        <v>0.46949955133260046</v>
      </c>
      <c r="G222" s="197"/>
    </row>
    <row r="223" spans="1:7" ht="3.75" customHeight="1" x14ac:dyDescent="0.2">
      <c r="A223" s="4"/>
      <c r="B223" s="195"/>
      <c r="C223" s="195"/>
      <c r="D223" s="195"/>
      <c r="E223" s="195"/>
      <c r="F223" s="197"/>
      <c r="G223" s="197"/>
    </row>
    <row r="224" spans="1:7" ht="3.75" customHeight="1" x14ac:dyDescent="0.2">
      <c r="B224" s="194"/>
      <c r="C224" s="194"/>
      <c r="D224" s="194"/>
      <c r="E224" s="195"/>
      <c r="F224" s="197"/>
      <c r="G224" s="197"/>
    </row>
    <row r="225" spans="1:7" ht="3.75" customHeight="1" x14ac:dyDescent="0.2">
      <c r="B225" s="194"/>
      <c r="C225" s="194"/>
      <c r="D225" s="194"/>
      <c r="E225" s="195"/>
    </row>
    <row r="226" spans="1:7" x14ac:dyDescent="0.2">
      <c r="A226" s="14" t="s">
        <v>83</v>
      </c>
    </row>
    <row r="227" spans="1:7" ht="3" customHeight="1" x14ac:dyDescent="0.2"/>
    <row r="228" spans="1:7" ht="3" customHeight="1" x14ac:dyDescent="0.2"/>
    <row r="229" spans="1:7" ht="3" customHeight="1" x14ac:dyDescent="0.2">
      <c r="B229" s="195"/>
      <c r="C229" s="195"/>
      <c r="D229" s="195"/>
      <c r="E229" s="195"/>
      <c r="F229" s="197"/>
      <c r="G229" s="197"/>
    </row>
    <row r="230" spans="1:7" ht="3" customHeight="1" x14ac:dyDescent="0.2">
      <c r="B230" s="195"/>
      <c r="C230" s="195"/>
      <c r="D230" s="195"/>
      <c r="E230" s="195"/>
      <c r="F230" s="197"/>
      <c r="G230" s="197"/>
    </row>
    <row r="231" spans="1:7" x14ac:dyDescent="0.2">
      <c r="A231" s="4" t="s">
        <v>71</v>
      </c>
      <c r="B231" s="195"/>
      <c r="C231" s="195"/>
      <c r="D231" s="195"/>
      <c r="E231" s="195"/>
      <c r="F231" s="197"/>
      <c r="G231" s="197"/>
    </row>
    <row r="232" spans="1:7" x14ac:dyDescent="0.2">
      <c r="A232" s="5" t="s">
        <v>8</v>
      </c>
      <c r="B232" s="194">
        <v>86500</v>
      </c>
      <c r="C232" s="195"/>
      <c r="D232" s="194">
        <v>33185</v>
      </c>
      <c r="E232" s="195"/>
      <c r="F232" s="196">
        <v>0.38364161849710982</v>
      </c>
      <c r="G232" s="197"/>
    </row>
    <row r="233" spans="1:7" x14ac:dyDescent="0.2">
      <c r="A233" s="5" t="s">
        <v>9</v>
      </c>
      <c r="B233" s="194">
        <v>2598</v>
      </c>
      <c r="C233" s="195"/>
      <c r="D233" s="194">
        <v>808</v>
      </c>
      <c r="E233" s="195"/>
      <c r="F233" s="196">
        <v>0.31100846805234794</v>
      </c>
      <c r="G233" s="197"/>
    </row>
    <row r="234" spans="1:7" x14ac:dyDescent="0.2">
      <c r="A234" s="4" t="s">
        <v>10</v>
      </c>
      <c r="B234" s="195"/>
      <c r="C234" s="195"/>
      <c r="D234" s="195"/>
      <c r="E234" s="195"/>
      <c r="F234" s="197"/>
      <c r="G234" s="197"/>
    </row>
    <row r="235" spans="1:7" x14ac:dyDescent="0.2">
      <c r="A235" s="5" t="s">
        <v>8</v>
      </c>
      <c r="B235" s="194">
        <v>21</v>
      </c>
      <c r="C235" s="195"/>
      <c r="D235" s="194">
        <v>0</v>
      </c>
      <c r="E235" s="195"/>
      <c r="F235" s="196" t="s">
        <v>69</v>
      </c>
      <c r="G235" s="197"/>
    </row>
    <row r="236" spans="1:7" x14ac:dyDescent="0.2">
      <c r="A236" s="5" t="s">
        <v>9</v>
      </c>
      <c r="B236" s="194">
        <v>0</v>
      </c>
      <c r="C236" s="195"/>
      <c r="D236" s="194">
        <v>0</v>
      </c>
      <c r="E236" s="195"/>
      <c r="F236" s="196" t="s">
        <v>69</v>
      </c>
      <c r="G236" s="197"/>
    </row>
    <row r="237" spans="1:7" x14ac:dyDescent="0.2">
      <c r="A237" s="4" t="s">
        <v>11</v>
      </c>
      <c r="B237" s="195"/>
      <c r="C237" s="195"/>
      <c r="D237" s="195"/>
      <c r="E237" s="195"/>
      <c r="F237" s="197"/>
      <c r="G237" s="197"/>
    </row>
    <row r="238" spans="1:7" x14ac:dyDescent="0.2">
      <c r="A238" s="5" t="s">
        <v>8</v>
      </c>
      <c r="B238" s="194">
        <v>86521</v>
      </c>
      <c r="C238" s="195"/>
      <c r="D238" s="194">
        <v>33185</v>
      </c>
      <c r="E238" s="195"/>
      <c r="F238" s="196">
        <v>0.38354850267565099</v>
      </c>
      <c r="G238" s="197"/>
    </row>
    <row r="239" spans="1:7" x14ac:dyDescent="0.2">
      <c r="A239" s="5" t="s">
        <v>9</v>
      </c>
      <c r="B239" s="194">
        <v>2598</v>
      </c>
      <c r="C239" s="195"/>
      <c r="D239" s="194">
        <v>808</v>
      </c>
      <c r="E239" s="195"/>
      <c r="F239" s="196">
        <v>0.31100846805234794</v>
      </c>
      <c r="G239" s="197"/>
    </row>
    <row r="240" spans="1:7" x14ac:dyDescent="0.2">
      <c r="A240" s="4" t="s">
        <v>12</v>
      </c>
      <c r="B240" s="194">
        <v>0</v>
      </c>
      <c r="C240" s="195"/>
      <c r="D240" s="194">
        <v>0</v>
      </c>
      <c r="E240" s="195"/>
      <c r="F240" s="196" t="s">
        <v>69</v>
      </c>
      <c r="G240" s="197"/>
    </row>
    <row r="241" spans="1:7" x14ac:dyDescent="0.2">
      <c r="A241" s="4" t="s">
        <v>13</v>
      </c>
      <c r="B241" s="202">
        <v>88508</v>
      </c>
      <c r="C241" s="195"/>
      <c r="D241" s="202">
        <v>33759.943940124998</v>
      </c>
      <c r="E241" s="195"/>
      <c r="F241" s="203">
        <v>0.38143381321603698</v>
      </c>
      <c r="G241" s="197"/>
    </row>
    <row r="242" spans="1:7" ht="3.75" customHeight="1" x14ac:dyDescent="0.2">
      <c r="A242" s="4"/>
    </row>
    <row r="243" spans="1:7" ht="3.75" customHeight="1" x14ac:dyDescent="0.2"/>
    <row r="244" spans="1:7" ht="3.75" customHeight="1" x14ac:dyDescent="0.2"/>
    <row r="245" spans="1:7" ht="14.4" thickBot="1" x14ac:dyDescent="0.3">
      <c r="A245" s="7"/>
      <c r="B245" s="42"/>
      <c r="C245" s="42"/>
      <c r="D245" s="42"/>
      <c r="E245" s="42"/>
      <c r="F245" s="48"/>
      <c r="G245" s="49" t="s">
        <v>72</v>
      </c>
    </row>
    <row r="246" spans="1:7" ht="30" customHeight="1" thickBot="1" x14ac:dyDescent="0.25">
      <c r="A246" s="9"/>
      <c r="B246" s="198" t="s">
        <v>173</v>
      </c>
      <c r="C246" s="199"/>
      <c r="D246" s="198" t="s">
        <v>171</v>
      </c>
      <c r="E246" s="198"/>
      <c r="F246" s="200" t="s">
        <v>172</v>
      </c>
      <c r="G246" s="201"/>
    </row>
    <row r="248" spans="1:7" x14ac:dyDescent="0.2">
      <c r="A248" s="14" t="s">
        <v>20</v>
      </c>
    </row>
    <row r="249" spans="1:7" ht="3" customHeight="1" x14ac:dyDescent="0.2"/>
    <row r="250" spans="1:7" ht="3" customHeight="1" x14ac:dyDescent="0.2"/>
    <row r="251" spans="1:7" ht="3" customHeight="1" x14ac:dyDescent="0.2"/>
    <row r="252" spans="1:7" ht="3" customHeight="1" x14ac:dyDescent="0.2"/>
    <row r="253" spans="1:7" x14ac:dyDescent="0.2">
      <c r="A253" s="4" t="s">
        <v>71</v>
      </c>
      <c r="B253" s="195"/>
      <c r="C253" s="195"/>
      <c r="D253" s="195"/>
      <c r="E253" s="195"/>
      <c r="F253" s="197"/>
      <c r="G253" s="197"/>
    </row>
    <row r="254" spans="1:7" x14ac:dyDescent="0.2">
      <c r="A254" s="5" t="s">
        <v>8</v>
      </c>
      <c r="B254" s="194">
        <v>23158</v>
      </c>
      <c r="C254" s="195"/>
      <c r="D254" s="194">
        <v>11041</v>
      </c>
      <c r="E254" s="195"/>
      <c r="F254" s="196">
        <v>0.47676828741687538</v>
      </c>
      <c r="G254" s="197"/>
    </row>
    <row r="255" spans="1:7" x14ac:dyDescent="0.2">
      <c r="A255" s="5" t="s">
        <v>9</v>
      </c>
      <c r="B255" s="194">
        <v>400</v>
      </c>
      <c r="C255" s="195"/>
      <c r="D255" s="194">
        <v>123</v>
      </c>
      <c r="E255" s="195"/>
      <c r="F255" s="196">
        <v>0.3075</v>
      </c>
      <c r="G255" s="197"/>
    </row>
    <row r="256" spans="1:7" x14ac:dyDescent="0.2">
      <c r="A256" s="4" t="s">
        <v>10</v>
      </c>
      <c r="B256" s="195"/>
      <c r="C256" s="195"/>
      <c r="D256" s="195"/>
      <c r="E256" s="195"/>
      <c r="F256" s="197"/>
      <c r="G256" s="197"/>
    </row>
    <row r="257" spans="1:7" x14ac:dyDescent="0.2">
      <c r="A257" s="5" t="s">
        <v>8</v>
      </c>
      <c r="B257" s="194">
        <v>-584</v>
      </c>
      <c r="C257" s="195"/>
      <c r="D257" s="194">
        <v>-33268</v>
      </c>
      <c r="E257" s="195"/>
      <c r="F257" s="196">
        <v>56.965753424657535</v>
      </c>
      <c r="G257" s="197"/>
    </row>
    <row r="258" spans="1:7" x14ac:dyDescent="0.2">
      <c r="A258" s="5" t="s">
        <v>9</v>
      </c>
      <c r="B258" s="194">
        <v>-31935</v>
      </c>
      <c r="C258" s="195"/>
      <c r="D258" s="194">
        <v>-21544</v>
      </c>
      <c r="E258" s="195"/>
      <c r="F258" s="196">
        <v>0.67462032253013937</v>
      </c>
      <c r="G258" s="197"/>
    </row>
    <row r="259" spans="1:7" x14ac:dyDescent="0.2">
      <c r="A259" s="4" t="s">
        <v>11</v>
      </c>
      <c r="B259" s="195"/>
      <c r="C259" s="195"/>
      <c r="D259" s="195"/>
      <c r="E259" s="195"/>
      <c r="F259" s="197"/>
      <c r="G259" s="197"/>
    </row>
    <row r="260" spans="1:7" x14ac:dyDescent="0.2">
      <c r="A260" s="5" t="s">
        <v>8</v>
      </c>
      <c r="B260" s="194">
        <v>22574</v>
      </c>
      <c r="C260" s="195"/>
      <c r="D260" s="194">
        <v>-22227</v>
      </c>
      <c r="E260" s="195"/>
      <c r="F260" s="196">
        <v>-0.98462833348099588</v>
      </c>
      <c r="G260" s="197"/>
    </row>
    <row r="261" spans="1:7" x14ac:dyDescent="0.2">
      <c r="A261" s="5" t="s">
        <v>9</v>
      </c>
      <c r="B261" s="194">
        <v>-31535</v>
      </c>
      <c r="C261" s="195"/>
      <c r="D261" s="194">
        <v>-21421</v>
      </c>
      <c r="E261" s="195"/>
      <c r="F261" s="196">
        <v>0.6792769938163945</v>
      </c>
      <c r="G261" s="197"/>
    </row>
    <row r="262" spans="1:7" x14ac:dyDescent="0.2">
      <c r="A262" s="4" t="s">
        <v>12</v>
      </c>
      <c r="B262" s="194">
        <v>0</v>
      </c>
      <c r="C262" s="195"/>
      <c r="D262" s="194">
        <v>0</v>
      </c>
      <c r="E262" s="195"/>
      <c r="F262" s="196" t="s">
        <v>69</v>
      </c>
      <c r="G262" s="197"/>
    </row>
    <row r="263" spans="1:7" x14ac:dyDescent="0.2">
      <c r="A263" s="4" t="s">
        <v>13</v>
      </c>
      <c r="B263" s="202">
        <v>-193215</v>
      </c>
      <c r="C263" s="195"/>
      <c r="D263" s="202">
        <v>-43648</v>
      </c>
      <c r="E263" s="195"/>
      <c r="F263" s="203">
        <v>0.22590378593794477</v>
      </c>
      <c r="G263" s="197"/>
    </row>
    <row r="264" spans="1:7" ht="3.75" customHeight="1" x14ac:dyDescent="0.2">
      <c r="A264" s="4"/>
      <c r="B264" s="195"/>
      <c r="C264" s="195"/>
      <c r="D264" s="20"/>
      <c r="E264" s="20"/>
      <c r="F264" s="51"/>
      <c r="G264" s="51"/>
    </row>
    <row r="265" spans="1:7" ht="3.75" customHeight="1" x14ac:dyDescent="0.2">
      <c r="B265" s="195"/>
      <c r="C265" s="195"/>
      <c r="D265" s="20"/>
      <c r="E265" s="20"/>
      <c r="F265" s="51"/>
      <c r="G265" s="51"/>
    </row>
    <row r="266" spans="1:7" ht="3.75" customHeight="1" x14ac:dyDescent="0.2"/>
    <row r="267" spans="1:7" x14ac:dyDescent="0.2">
      <c r="A267" s="14" t="s">
        <v>21</v>
      </c>
    </row>
    <row r="268" spans="1:7" ht="3" customHeight="1" x14ac:dyDescent="0.2"/>
    <row r="269" spans="1:7" ht="3" customHeight="1" x14ac:dyDescent="0.2"/>
    <row r="270" spans="1:7" ht="3" customHeight="1" x14ac:dyDescent="0.2">
      <c r="B270" s="195"/>
      <c r="C270" s="195"/>
      <c r="D270" s="195"/>
      <c r="E270" s="195"/>
      <c r="F270" s="197"/>
      <c r="G270" s="197"/>
    </row>
    <row r="271" spans="1:7" ht="3" customHeight="1" x14ac:dyDescent="0.2">
      <c r="B271" s="195"/>
      <c r="C271" s="195"/>
      <c r="D271" s="195"/>
      <c r="E271" s="195"/>
      <c r="F271" s="197"/>
      <c r="G271" s="197"/>
    </row>
    <row r="272" spans="1:7" x14ac:dyDescent="0.2">
      <c r="A272" s="4" t="s">
        <v>71</v>
      </c>
      <c r="B272" s="195"/>
      <c r="C272" s="195"/>
      <c r="D272" s="195"/>
      <c r="E272" s="195"/>
      <c r="F272" s="197"/>
      <c r="G272" s="197"/>
    </row>
    <row r="273" spans="1:7" x14ac:dyDescent="0.2">
      <c r="A273" s="5" t="s">
        <v>8</v>
      </c>
      <c r="B273" s="194">
        <v>48245</v>
      </c>
      <c r="C273" s="195"/>
      <c r="D273" s="194">
        <v>27912</v>
      </c>
      <c r="E273" s="195"/>
      <c r="F273" s="196">
        <v>0.57854699968908696</v>
      </c>
      <c r="G273" s="196"/>
    </row>
    <row r="274" spans="1:7" x14ac:dyDescent="0.2">
      <c r="A274" s="5" t="s">
        <v>9</v>
      </c>
      <c r="B274" s="194">
        <v>669</v>
      </c>
      <c r="C274" s="195"/>
      <c r="D274" s="194">
        <v>0</v>
      </c>
      <c r="E274" s="195"/>
      <c r="F274" s="196" t="s">
        <v>69</v>
      </c>
      <c r="G274" s="196"/>
    </row>
    <row r="275" spans="1:7" x14ac:dyDescent="0.2">
      <c r="A275" s="4" t="s">
        <v>10</v>
      </c>
      <c r="B275" s="195"/>
      <c r="C275" s="195"/>
      <c r="D275" s="195"/>
      <c r="E275" s="195"/>
      <c r="F275" s="197"/>
      <c r="G275" s="197"/>
    </row>
    <row r="276" spans="1:7" x14ac:dyDescent="0.2">
      <c r="A276" s="5" t="s">
        <v>8</v>
      </c>
      <c r="B276" s="194">
        <v>500</v>
      </c>
      <c r="C276" s="195"/>
      <c r="D276" s="194">
        <v>0</v>
      </c>
      <c r="E276" s="195"/>
      <c r="F276" s="196" t="s">
        <v>69</v>
      </c>
      <c r="G276" s="196"/>
    </row>
    <row r="277" spans="1:7" x14ac:dyDescent="0.2">
      <c r="A277" s="5" t="s">
        <v>9</v>
      </c>
      <c r="B277" s="194">
        <v>0</v>
      </c>
      <c r="C277" s="195"/>
      <c r="D277" s="194">
        <v>0</v>
      </c>
      <c r="E277" s="195"/>
      <c r="F277" s="196" t="s">
        <v>69</v>
      </c>
      <c r="G277" s="196"/>
    </row>
    <row r="278" spans="1:7" x14ac:dyDescent="0.2">
      <c r="A278" s="4" t="s">
        <v>11</v>
      </c>
      <c r="B278" s="195"/>
      <c r="C278" s="195"/>
      <c r="D278" s="195"/>
      <c r="E278" s="195"/>
      <c r="F278" s="197"/>
      <c r="G278" s="197"/>
    </row>
    <row r="279" spans="1:7" x14ac:dyDescent="0.2">
      <c r="A279" s="5" t="s">
        <v>8</v>
      </c>
      <c r="B279" s="194">
        <v>48745</v>
      </c>
      <c r="C279" s="195"/>
      <c r="D279" s="194">
        <v>27912</v>
      </c>
      <c r="E279" s="195"/>
      <c r="F279" s="196">
        <v>0.57261257564878454</v>
      </c>
      <c r="G279" s="196"/>
    </row>
    <row r="280" spans="1:7" x14ac:dyDescent="0.2">
      <c r="A280" s="5" t="s">
        <v>9</v>
      </c>
      <c r="B280" s="194">
        <v>669</v>
      </c>
      <c r="C280" s="195"/>
      <c r="D280" s="194">
        <v>0</v>
      </c>
      <c r="E280" s="195"/>
      <c r="F280" s="196" t="s">
        <v>69</v>
      </c>
      <c r="G280" s="196"/>
    </row>
    <row r="281" spans="1:7" x14ac:dyDescent="0.2">
      <c r="A281" s="4" t="s">
        <v>12</v>
      </c>
      <c r="B281" s="194">
        <v>0</v>
      </c>
      <c r="C281" s="195"/>
      <c r="D281" s="194">
        <v>0</v>
      </c>
      <c r="E281" s="195"/>
      <c r="F281" s="196" t="s">
        <v>69</v>
      </c>
      <c r="G281" s="196"/>
    </row>
    <row r="282" spans="1:7" x14ac:dyDescent="0.2">
      <c r="A282" s="4" t="s">
        <v>13</v>
      </c>
      <c r="B282" s="202">
        <v>46419</v>
      </c>
      <c r="C282" s="195"/>
      <c r="D282" s="202">
        <v>26220.243817541588</v>
      </c>
      <c r="E282" s="195"/>
      <c r="F282" s="203">
        <v>0.56486016108795079</v>
      </c>
      <c r="G282" s="203"/>
    </row>
    <row r="283" spans="1:7" ht="3.75" customHeight="1" x14ac:dyDescent="0.2">
      <c r="A283" s="4"/>
      <c r="B283" s="195"/>
      <c r="C283" s="195"/>
      <c r="D283" s="195"/>
      <c r="E283" s="195"/>
      <c r="F283" s="197"/>
      <c r="G283" s="197"/>
    </row>
    <row r="284" spans="1:7" ht="3.75" customHeight="1" x14ac:dyDescent="0.2">
      <c r="B284" s="195"/>
      <c r="C284" s="195"/>
      <c r="D284" s="195"/>
      <c r="E284" s="195"/>
      <c r="F284" s="197"/>
      <c r="G284" s="197"/>
    </row>
    <row r="285" spans="1:7" ht="3.75" customHeight="1" x14ac:dyDescent="0.2"/>
    <row r="286" spans="1:7" x14ac:dyDescent="0.2">
      <c r="A286" s="14" t="s">
        <v>22</v>
      </c>
    </row>
    <row r="287" spans="1:7" ht="3" customHeight="1" x14ac:dyDescent="0.2"/>
    <row r="288" spans="1:7" ht="3" customHeight="1" x14ac:dyDescent="0.2"/>
    <row r="289" spans="1:7" ht="3" customHeight="1" x14ac:dyDescent="0.2">
      <c r="B289" s="195"/>
      <c r="C289" s="195"/>
      <c r="D289" s="195"/>
      <c r="E289" s="195"/>
      <c r="F289" s="197"/>
      <c r="G289" s="197"/>
    </row>
    <row r="290" spans="1:7" ht="3" customHeight="1" x14ac:dyDescent="0.2">
      <c r="B290" s="195"/>
      <c r="C290" s="195"/>
      <c r="D290" s="195"/>
      <c r="E290" s="195"/>
      <c r="F290" s="197"/>
      <c r="G290" s="197"/>
    </row>
    <row r="291" spans="1:7" x14ac:dyDescent="0.2">
      <c r="A291" s="4" t="s">
        <v>71</v>
      </c>
      <c r="B291" s="195"/>
      <c r="C291" s="195"/>
      <c r="D291" s="195"/>
      <c r="E291" s="195"/>
      <c r="F291" s="197"/>
      <c r="G291" s="197"/>
    </row>
    <row r="292" spans="1:7" x14ac:dyDescent="0.2">
      <c r="A292" s="5" t="s">
        <v>8</v>
      </c>
      <c r="B292" s="194">
        <v>0</v>
      </c>
      <c r="C292" s="195"/>
      <c r="D292" s="194">
        <v>0</v>
      </c>
      <c r="E292" s="195"/>
      <c r="F292" s="196" t="s">
        <v>69</v>
      </c>
      <c r="G292" s="197"/>
    </row>
    <row r="293" spans="1:7" x14ac:dyDescent="0.2">
      <c r="A293" s="5" t="s">
        <v>9</v>
      </c>
      <c r="B293" s="194">
        <v>0</v>
      </c>
      <c r="C293" s="195"/>
      <c r="D293" s="194">
        <v>0</v>
      </c>
      <c r="E293" s="195"/>
      <c r="F293" s="196" t="s">
        <v>69</v>
      </c>
      <c r="G293" s="197"/>
    </row>
    <row r="294" spans="1:7" x14ac:dyDescent="0.2">
      <c r="A294" s="4" t="s">
        <v>10</v>
      </c>
      <c r="B294" s="195"/>
      <c r="C294" s="195"/>
      <c r="D294" s="195"/>
      <c r="E294" s="195"/>
      <c r="F294" s="197"/>
      <c r="G294" s="197"/>
    </row>
    <row r="295" spans="1:7" x14ac:dyDescent="0.2">
      <c r="A295" s="5" t="s">
        <v>8</v>
      </c>
      <c r="B295" s="194">
        <v>285325</v>
      </c>
      <c r="C295" s="195"/>
      <c r="D295" s="194">
        <v>146463</v>
      </c>
      <c r="E295" s="195"/>
      <c r="F295" s="196">
        <v>0.51331989836151759</v>
      </c>
      <c r="G295" s="197"/>
    </row>
    <row r="296" spans="1:7" x14ac:dyDescent="0.2">
      <c r="A296" s="5" t="s">
        <v>9</v>
      </c>
      <c r="B296" s="194">
        <v>0</v>
      </c>
      <c r="C296" s="195"/>
      <c r="D296" s="194">
        <v>0</v>
      </c>
      <c r="E296" s="195"/>
      <c r="F296" s="196" t="s">
        <v>69</v>
      </c>
      <c r="G296" s="197"/>
    </row>
    <row r="297" spans="1:7" x14ac:dyDescent="0.2">
      <c r="A297" s="4" t="s">
        <v>11</v>
      </c>
      <c r="B297" s="195"/>
      <c r="C297" s="195"/>
      <c r="D297" s="195"/>
      <c r="E297" s="195"/>
      <c r="F297" s="197"/>
      <c r="G297" s="197"/>
    </row>
    <row r="298" spans="1:7" x14ac:dyDescent="0.2">
      <c r="A298" s="5" t="s">
        <v>8</v>
      </c>
      <c r="B298" s="194">
        <v>285325</v>
      </c>
      <c r="C298" s="195"/>
      <c r="D298" s="194">
        <v>146463</v>
      </c>
      <c r="E298" s="195"/>
      <c r="F298" s="196">
        <v>0.51331989836151759</v>
      </c>
      <c r="G298" s="197"/>
    </row>
    <row r="299" spans="1:7" x14ac:dyDescent="0.2">
      <c r="A299" s="5" t="s">
        <v>9</v>
      </c>
      <c r="B299" s="194">
        <v>0</v>
      </c>
      <c r="C299" s="195"/>
      <c r="D299" s="194">
        <v>0</v>
      </c>
      <c r="E299" s="195"/>
      <c r="F299" s="196" t="s">
        <v>69</v>
      </c>
      <c r="G299" s="197"/>
    </row>
    <row r="300" spans="1:7" x14ac:dyDescent="0.2">
      <c r="A300" s="4" t="s">
        <v>12</v>
      </c>
      <c r="B300" s="194">
        <v>0</v>
      </c>
      <c r="C300" s="195"/>
      <c r="D300" s="194">
        <v>0</v>
      </c>
      <c r="E300" s="195"/>
      <c r="F300" s="196" t="s">
        <v>69</v>
      </c>
      <c r="G300" s="197"/>
    </row>
    <row r="301" spans="1:7" x14ac:dyDescent="0.2">
      <c r="A301" s="4" t="s">
        <v>13</v>
      </c>
      <c r="B301" s="202">
        <v>209821</v>
      </c>
      <c r="C301" s="195"/>
      <c r="D301" s="202">
        <v>107705.29439411199</v>
      </c>
      <c r="E301" s="195"/>
      <c r="F301" s="203">
        <v>0.51331989836151759</v>
      </c>
      <c r="G301" s="197"/>
    </row>
    <row r="302" spans="1:7" ht="3.75" customHeight="1" x14ac:dyDescent="0.2">
      <c r="A302" s="4"/>
      <c r="B302" s="195"/>
      <c r="C302" s="195"/>
      <c r="D302" s="195"/>
      <c r="E302" s="195"/>
      <c r="F302" s="197"/>
      <c r="G302" s="197"/>
    </row>
    <row r="303" spans="1:7" ht="3.75" customHeight="1" x14ac:dyDescent="0.2">
      <c r="B303" s="195"/>
      <c r="C303" s="195"/>
      <c r="D303" s="195"/>
      <c r="E303" s="195"/>
      <c r="F303" s="197"/>
      <c r="G303" s="197"/>
    </row>
    <row r="304" spans="1:7" ht="3.75" customHeight="1" x14ac:dyDescent="0.2"/>
    <row r="305" spans="1:7" x14ac:dyDescent="0.2">
      <c r="A305" s="14" t="s">
        <v>23</v>
      </c>
    </row>
    <row r="306" spans="1:7" ht="3" customHeight="1" x14ac:dyDescent="0.2"/>
    <row r="307" spans="1:7" ht="3" customHeight="1" x14ac:dyDescent="0.2"/>
    <row r="308" spans="1:7" ht="3" customHeight="1" x14ac:dyDescent="0.2">
      <c r="B308" s="195"/>
      <c r="C308" s="195"/>
      <c r="D308" s="195"/>
      <c r="E308" s="195"/>
      <c r="F308" s="197"/>
      <c r="G308" s="197"/>
    </row>
    <row r="309" spans="1:7" ht="3" customHeight="1" x14ac:dyDescent="0.2">
      <c r="B309" s="195"/>
      <c r="C309" s="195"/>
      <c r="D309" s="195"/>
      <c r="E309" s="195"/>
      <c r="F309" s="197"/>
      <c r="G309" s="197"/>
    </row>
    <row r="310" spans="1:7" x14ac:dyDescent="0.2">
      <c r="A310" s="4" t="s">
        <v>71</v>
      </c>
      <c r="B310" s="195"/>
      <c r="C310" s="195"/>
      <c r="D310" s="195"/>
      <c r="E310" s="195"/>
      <c r="F310" s="197"/>
      <c r="G310" s="197"/>
    </row>
    <row r="311" spans="1:7" x14ac:dyDescent="0.2">
      <c r="A311" s="5" t="s">
        <v>8</v>
      </c>
      <c r="B311" s="194">
        <v>0</v>
      </c>
      <c r="C311" s="195"/>
      <c r="D311" s="194">
        <v>0</v>
      </c>
      <c r="E311" s="195"/>
      <c r="F311" s="196" t="s">
        <v>69</v>
      </c>
      <c r="G311" s="197"/>
    </row>
    <row r="312" spans="1:7" x14ac:dyDescent="0.2">
      <c r="A312" s="5" t="s">
        <v>9</v>
      </c>
      <c r="B312" s="194">
        <v>0</v>
      </c>
      <c r="C312" s="195"/>
      <c r="D312" s="194">
        <v>0</v>
      </c>
      <c r="E312" s="195"/>
      <c r="F312" s="196" t="s">
        <v>69</v>
      </c>
      <c r="G312" s="197"/>
    </row>
    <row r="313" spans="1:7" x14ac:dyDescent="0.2">
      <c r="A313" s="4" t="s">
        <v>10</v>
      </c>
      <c r="B313" s="195"/>
      <c r="C313" s="195"/>
      <c r="D313" s="195"/>
      <c r="E313" s="195"/>
      <c r="F313" s="197"/>
      <c r="G313" s="197"/>
    </row>
    <row r="314" spans="1:7" x14ac:dyDescent="0.2">
      <c r="A314" s="5" t="s">
        <v>8</v>
      </c>
      <c r="B314" s="194">
        <v>1519000</v>
      </c>
      <c r="C314" s="195"/>
      <c r="D314" s="194">
        <v>-20</v>
      </c>
      <c r="E314" s="195"/>
      <c r="F314" s="196">
        <v>-1.3166556945358788E-5</v>
      </c>
      <c r="G314" s="197"/>
    </row>
    <row r="315" spans="1:7" x14ac:dyDescent="0.2">
      <c r="A315" s="5" t="s">
        <v>9</v>
      </c>
      <c r="B315" s="194">
        <v>0</v>
      </c>
      <c r="C315" s="195"/>
      <c r="D315" s="194">
        <v>0</v>
      </c>
      <c r="E315" s="195"/>
      <c r="F315" s="196" t="s">
        <v>69</v>
      </c>
      <c r="G315" s="197"/>
    </row>
    <row r="316" spans="1:7" x14ac:dyDescent="0.2">
      <c r="A316" s="4" t="s">
        <v>11</v>
      </c>
      <c r="B316" s="195"/>
      <c r="C316" s="195"/>
      <c r="D316" s="195"/>
      <c r="E316" s="195"/>
      <c r="F316" s="197"/>
      <c r="G316" s="197"/>
    </row>
    <row r="317" spans="1:7" x14ac:dyDescent="0.2">
      <c r="A317" s="5" t="s">
        <v>8</v>
      </c>
      <c r="B317" s="194">
        <v>1519000</v>
      </c>
      <c r="C317" s="195"/>
      <c r="D317" s="194">
        <v>-20</v>
      </c>
      <c r="E317" s="195"/>
      <c r="F317" s="196">
        <v>-1.3166556945358788E-5</v>
      </c>
      <c r="G317" s="197"/>
    </row>
    <row r="318" spans="1:7" x14ac:dyDescent="0.2">
      <c r="A318" s="5" t="s">
        <v>9</v>
      </c>
      <c r="B318" s="194">
        <v>0</v>
      </c>
      <c r="C318" s="195"/>
      <c r="D318" s="194">
        <v>0</v>
      </c>
      <c r="E318" s="195"/>
      <c r="F318" s="196" t="s">
        <v>69</v>
      </c>
      <c r="G318" s="197"/>
    </row>
    <row r="319" spans="1:7" x14ac:dyDescent="0.2">
      <c r="A319" s="4" t="s">
        <v>12</v>
      </c>
      <c r="B319" s="194">
        <v>0</v>
      </c>
      <c r="C319" s="195"/>
      <c r="D319" s="194">
        <v>0</v>
      </c>
      <c r="E319" s="195"/>
      <c r="F319" s="196" t="s">
        <v>69</v>
      </c>
      <c r="G319" s="197"/>
    </row>
    <row r="320" spans="1:7" x14ac:dyDescent="0.2">
      <c r="A320" s="4" t="s">
        <v>13</v>
      </c>
      <c r="B320" s="202">
        <v>1308000</v>
      </c>
      <c r="C320" s="195"/>
      <c r="D320" s="202">
        <v>-17.221856484529294</v>
      </c>
      <c r="E320" s="195"/>
      <c r="F320" s="203">
        <v>-1.3166556945358788E-5</v>
      </c>
      <c r="G320" s="197"/>
    </row>
    <row r="321" spans="1:7" ht="3.75" customHeight="1" x14ac:dyDescent="0.2">
      <c r="A321" s="4"/>
    </row>
    <row r="322" spans="1:7" ht="3.75" customHeight="1" x14ac:dyDescent="0.2"/>
    <row r="323" spans="1:7" ht="3.75" customHeight="1" x14ac:dyDescent="0.2"/>
    <row r="324" spans="1:7" ht="14.4" thickBot="1" x14ac:dyDescent="0.3">
      <c r="A324" s="7"/>
      <c r="B324" s="42"/>
      <c r="C324" s="42"/>
      <c r="D324" s="42"/>
      <c r="E324" s="42"/>
      <c r="F324" s="48"/>
      <c r="G324" s="49" t="s">
        <v>72</v>
      </c>
    </row>
    <row r="325" spans="1:7" ht="30" customHeight="1" thickBot="1" x14ac:dyDescent="0.25">
      <c r="A325" s="9"/>
      <c r="B325" s="198" t="s">
        <v>173</v>
      </c>
      <c r="C325" s="199"/>
      <c r="D325" s="198" t="s">
        <v>171</v>
      </c>
      <c r="E325" s="198"/>
      <c r="F325" s="200" t="s">
        <v>172</v>
      </c>
      <c r="G325" s="201"/>
    </row>
    <row r="327" spans="1:7" x14ac:dyDescent="0.2">
      <c r="A327" s="14" t="s">
        <v>25</v>
      </c>
    </row>
    <row r="328" spans="1:7" ht="3" customHeight="1" x14ac:dyDescent="0.2"/>
    <row r="329" spans="1:7" ht="3" customHeight="1" x14ac:dyDescent="0.2"/>
    <row r="330" spans="1:7" ht="3" customHeight="1" x14ac:dyDescent="0.2"/>
    <row r="331" spans="1:7" ht="3" customHeight="1" x14ac:dyDescent="0.2"/>
    <row r="332" spans="1:7" x14ac:dyDescent="0.2">
      <c r="A332" s="4" t="s">
        <v>71</v>
      </c>
    </row>
    <row r="333" spans="1:7" x14ac:dyDescent="0.2">
      <c r="A333" s="5" t="s">
        <v>8</v>
      </c>
      <c r="B333" s="194">
        <v>8896447</v>
      </c>
      <c r="C333" s="195"/>
      <c r="D333" s="194">
        <v>4033091</v>
      </c>
      <c r="E333" s="195"/>
      <c r="F333" s="196">
        <v>0.45333727048562195</v>
      </c>
      <c r="G333" s="197"/>
    </row>
    <row r="334" spans="1:7" x14ac:dyDescent="0.2">
      <c r="A334" s="5" t="s">
        <v>9</v>
      </c>
      <c r="B334" s="194">
        <v>501000</v>
      </c>
      <c r="C334" s="195"/>
      <c r="D334" s="194">
        <v>155307</v>
      </c>
      <c r="E334" s="195"/>
      <c r="F334" s="196">
        <v>0.30999401197604792</v>
      </c>
      <c r="G334" s="197"/>
    </row>
    <row r="335" spans="1:7" x14ac:dyDescent="0.2">
      <c r="A335" s="4" t="s">
        <v>10</v>
      </c>
      <c r="B335" s="195"/>
      <c r="C335" s="195"/>
      <c r="D335" s="195"/>
      <c r="E335" s="195"/>
      <c r="F335" s="197"/>
      <c r="G335" s="197"/>
    </row>
    <row r="336" spans="1:7" x14ac:dyDescent="0.2">
      <c r="A336" s="5" t="s">
        <v>8</v>
      </c>
      <c r="B336" s="194">
        <v>1134118</v>
      </c>
      <c r="C336" s="195"/>
      <c r="D336" s="194">
        <v>908557</v>
      </c>
      <c r="E336" s="195"/>
      <c r="F336" s="196">
        <v>0.80111328803528381</v>
      </c>
      <c r="G336" s="197"/>
    </row>
    <row r="337" spans="1:7" x14ac:dyDescent="0.2">
      <c r="A337" s="5" t="s">
        <v>9</v>
      </c>
      <c r="B337" s="194">
        <v>0</v>
      </c>
      <c r="C337" s="195"/>
      <c r="D337" s="194">
        <v>0</v>
      </c>
      <c r="E337" s="195"/>
      <c r="F337" s="196" t="s">
        <v>69</v>
      </c>
      <c r="G337" s="197"/>
    </row>
    <row r="338" spans="1:7" x14ac:dyDescent="0.2">
      <c r="A338" s="4" t="s">
        <v>11</v>
      </c>
      <c r="B338" s="195"/>
      <c r="C338" s="195"/>
      <c r="D338" s="195"/>
      <c r="E338" s="195"/>
      <c r="F338" s="197"/>
      <c r="G338" s="197"/>
    </row>
    <row r="339" spans="1:7" x14ac:dyDescent="0.2">
      <c r="A339" s="5" t="s">
        <v>8</v>
      </c>
      <c r="B339" s="194">
        <v>10030565</v>
      </c>
      <c r="C339" s="195"/>
      <c r="D339" s="194">
        <v>4941648</v>
      </c>
      <c r="E339" s="195"/>
      <c r="F339" s="196">
        <v>0.49265898780377776</v>
      </c>
      <c r="G339" s="197"/>
    </row>
    <row r="340" spans="1:7" x14ac:dyDescent="0.2">
      <c r="A340" s="5" t="s">
        <v>9</v>
      </c>
      <c r="B340" s="194">
        <v>501000</v>
      </c>
      <c r="C340" s="195"/>
      <c r="D340" s="194">
        <v>155307</v>
      </c>
      <c r="E340" s="195"/>
      <c r="F340" s="196">
        <v>0.30999401197604792</v>
      </c>
      <c r="G340" s="197"/>
    </row>
    <row r="341" spans="1:7" x14ac:dyDescent="0.2">
      <c r="A341" s="4" t="s">
        <v>12</v>
      </c>
      <c r="B341" s="194">
        <v>0</v>
      </c>
      <c r="C341" s="195"/>
      <c r="D341" s="194">
        <v>0</v>
      </c>
      <c r="E341" s="195"/>
      <c r="F341" s="196" t="s">
        <v>69</v>
      </c>
      <c r="G341" s="197"/>
    </row>
    <row r="342" spans="1:7" x14ac:dyDescent="0.2">
      <c r="A342" s="4" t="s">
        <v>13</v>
      </c>
      <c r="B342" s="202">
        <v>10195260</v>
      </c>
      <c r="C342" s="195"/>
      <c r="D342" s="202">
        <v>4934193.6771315569</v>
      </c>
      <c r="E342" s="195"/>
      <c r="F342" s="203">
        <v>0.48396938156864633</v>
      </c>
      <c r="G342" s="197"/>
    </row>
    <row r="343" spans="1:7" ht="3.75" customHeight="1" x14ac:dyDescent="0.2">
      <c r="A343" s="4"/>
      <c r="B343" s="195"/>
      <c r="C343" s="195"/>
      <c r="D343" s="195"/>
      <c r="E343" s="195"/>
      <c r="F343" s="197"/>
      <c r="G343" s="197"/>
    </row>
    <row r="344" spans="1:7" ht="3.75" customHeight="1" x14ac:dyDescent="0.2">
      <c r="B344" s="195"/>
      <c r="C344" s="195"/>
      <c r="D344" s="195"/>
      <c r="E344" s="195"/>
      <c r="F344" s="197"/>
      <c r="G344" s="197"/>
    </row>
    <row r="345" spans="1:7" ht="3.75" customHeight="1" x14ac:dyDescent="0.2"/>
    <row r="346" spans="1:7" x14ac:dyDescent="0.2">
      <c r="A346" s="14" t="s">
        <v>26</v>
      </c>
    </row>
    <row r="347" spans="1:7" ht="3" customHeight="1" x14ac:dyDescent="0.2"/>
    <row r="348" spans="1:7" ht="3" customHeight="1" x14ac:dyDescent="0.2"/>
    <row r="349" spans="1:7" ht="3" customHeight="1" x14ac:dyDescent="0.2">
      <c r="B349" s="195"/>
      <c r="C349" s="195"/>
      <c r="D349" s="195"/>
      <c r="E349" s="195"/>
      <c r="F349" s="197"/>
      <c r="G349" s="197"/>
    </row>
    <row r="350" spans="1:7" ht="3" customHeight="1" x14ac:dyDescent="0.2">
      <c r="B350" s="195"/>
      <c r="C350" s="195"/>
      <c r="D350" s="195"/>
      <c r="E350" s="195"/>
      <c r="F350" s="197"/>
      <c r="G350" s="197"/>
    </row>
    <row r="351" spans="1:7" x14ac:dyDescent="0.2">
      <c r="A351" s="4" t="s">
        <v>71</v>
      </c>
      <c r="B351" s="195"/>
      <c r="C351" s="195"/>
      <c r="D351" s="195"/>
      <c r="E351" s="195"/>
      <c r="F351" s="197"/>
      <c r="G351" s="197"/>
    </row>
    <row r="352" spans="1:7" x14ac:dyDescent="0.2">
      <c r="A352" s="5" t="s">
        <v>8</v>
      </c>
      <c r="B352" s="194">
        <v>26420</v>
      </c>
      <c r="C352" s="195"/>
      <c r="D352" s="194">
        <v>11159</v>
      </c>
      <c r="E352" s="195"/>
      <c r="F352" s="196">
        <v>0.42236941710825132</v>
      </c>
      <c r="G352" s="196"/>
    </row>
    <row r="353" spans="1:7" x14ac:dyDescent="0.2">
      <c r="A353" s="5" t="s">
        <v>9</v>
      </c>
      <c r="B353" s="194">
        <v>361</v>
      </c>
      <c r="C353" s="195"/>
      <c r="D353" s="194">
        <v>54</v>
      </c>
      <c r="E353" s="195"/>
      <c r="F353" s="196">
        <v>0.14958448753462603</v>
      </c>
      <c r="G353" s="196"/>
    </row>
    <row r="354" spans="1:7" x14ac:dyDescent="0.2">
      <c r="A354" s="4" t="s">
        <v>10</v>
      </c>
      <c r="B354" s="195"/>
      <c r="C354" s="195"/>
      <c r="D354" s="195"/>
      <c r="E354" s="195"/>
      <c r="F354" s="197"/>
      <c r="G354" s="197"/>
    </row>
    <row r="355" spans="1:7" x14ac:dyDescent="0.2">
      <c r="A355" s="5" t="s">
        <v>8</v>
      </c>
      <c r="B355" s="194">
        <v>190</v>
      </c>
      <c r="C355" s="195"/>
      <c r="D355" s="194">
        <v>-24</v>
      </c>
      <c r="E355" s="195"/>
      <c r="F355" s="196">
        <v>-0.12631578947368421</v>
      </c>
      <c r="G355" s="196"/>
    </row>
    <row r="356" spans="1:7" x14ac:dyDescent="0.2">
      <c r="A356" s="5" t="s">
        <v>9</v>
      </c>
      <c r="B356" s="194">
        <v>0</v>
      </c>
      <c r="C356" s="195"/>
      <c r="D356" s="194">
        <v>0</v>
      </c>
      <c r="E356" s="195"/>
      <c r="F356" s="196" t="s">
        <v>69</v>
      </c>
      <c r="G356" s="196"/>
    </row>
    <row r="357" spans="1:7" x14ac:dyDescent="0.2">
      <c r="A357" s="4" t="s">
        <v>11</v>
      </c>
      <c r="B357" s="195"/>
      <c r="C357" s="195"/>
      <c r="D357" s="195"/>
      <c r="E357" s="195"/>
      <c r="F357" s="197"/>
      <c r="G357" s="197"/>
    </row>
    <row r="358" spans="1:7" x14ac:dyDescent="0.2">
      <c r="A358" s="5" t="s">
        <v>8</v>
      </c>
      <c r="B358" s="194">
        <v>26610</v>
      </c>
      <c r="C358" s="195"/>
      <c r="D358" s="194">
        <v>11135</v>
      </c>
      <c r="E358" s="195"/>
      <c r="F358" s="196">
        <v>0.41845170988350244</v>
      </c>
      <c r="G358" s="196"/>
    </row>
    <row r="359" spans="1:7" x14ac:dyDescent="0.2">
      <c r="A359" s="5" t="s">
        <v>9</v>
      </c>
      <c r="B359" s="194">
        <v>361</v>
      </c>
      <c r="C359" s="195"/>
      <c r="D359" s="194">
        <v>54</v>
      </c>
      <c r="E359" s="195"/>
      <c r="F359" s="196">
        <v>0.14958448753462603</v>
      </c>
      <c r="G359" s="196"/>
    </row>
    <row r="360" spans="1:7" x14ac:dyDescent="0.2">
      <c r="A360" s="4" t="s">
        <v>12</v>
      </c>
      <c r="B360" s="194">
        <v>0</v>
      </c>
      <c r="C360" s="195"/>
      <c r="D360" s="194">
        <v>0</v>
      </c>
      <c r="E360" s="195"/>
      <c r="F360" s="196" t="s">
        <v>69</v>
      </c>
      <c r="G360" s="196"/>
    </row>
    <row r="361" spans="1:7" x14ac:dyDescent="0.2">
      <c r="A361" s="4" t="s">
        <v>13</v>
      </c>
      <c r="B361" s="202">
        <v>25941</v>
      </c>
      <c r="C361" s="195"/>
      <c r="D361" s="202">
        <v>10761.701420043752</v>
      </c>
      <c r="E361" s="195"/>
      <c r="F361" s="203">
        <v>0.41485299024878575</v>
      </c>
      <c r="G361" s="203"/>
    </row>
    <row r="362" spans="1:7" ht="3.75" customHeight="1" x14ac:dyDescent="0.2">
      <c r="A362" s="4"/>
      <c r="B362" s="195"/>
      <c r="C362" s="195"/>
      <c r="D362" s="195"/>
      <c r="E362" s="195"/>
      <c r="F362" s="197"/>
      <c r="G362" s="197"/>
    </row>
    <row r="363" spans="1:7" ht="3.75" customHeight="1" x14ac:dyDescent="0.2">
      <c r="B363" s="195"/>
      <c r="C363" s="195"/>
      <c r="D363" s="195"/>
      <c r="E363" s="195"/>
      <c r="F363" s="197"/>
      <c r="G363" s="197"/>
    </row>
    <row r="364" spans="1:7" ht="3.75" customHeight="1" x14ac:dyDescent="0.2"/>
    <row r="365" spans="1:7" x14ac:dyDescent="0.2">
      <c r="A365" s="14" t="s">
        <v>27</v>
      </c>
    </row>
    <row r="366" spans="1:7" ht="3" customHeight="1" x14ac:dyDescent="0.2"/>
    <row r="367" spans="1:7" ht="3" customHeight="1" x14ac:dyDescent="0.2"/>
    <row r="368" spans="1:7" ht="3" customHeight="1" x14ac:dyDescent="0.2">
      <c r="B368" s="195"/>
      <c r="C368" s="195"/>
      <c r="D368" s="195"/>
      <c r="E368" s="195"/>
      <c r="F368" s="197"/>
      <c r="G368" s="197"/>
    </row>
    <row r="369" spans="1:7" ht="3" customHeight="1" x14ac:dyDescent="0.2">
      <c r="B369" s="195"/>
      <c r="C369" s="195"/>
      <c r="D369" s="195"/>
      <c r="E369" s="195"/>
      <c r="F369" s="197"/>
      <c r="G369" s="197"/>
    </row>
    <row r="370" spans="1:7" x14ac:dyDescent="0.2">
      <c r="A370" s="4" t="s">
        <v>71</v>
      </c>
      <c r="B370" s="195"/>
      <c r="C370" s="195"/>
      <c r="D370" s="195"/>
      <c r="E370" s="195"/>
      <c r="F370" s="197"/>
      <c r="G370" s="197"/>
    </row>
    <row r="371" spans="1:7" x14ac:dyDescent="0.2">
      <c r="A371" s="5" t="s">
        <v>8</v>
      </c>
      <c r="B371" s="194">
        <v>8113007</v>
      </c>
      <c r="C371" s="195"/>
      <c r="D371" s="194">
        <v>3992897</v>
      </c>
      <c r="E371" s="195"/>
      <c r="F371" s="196">
        <v>0.49215993527430707</v>
      </c>
      <c r="G371" s="197"/>
    </row>
    <row r="372" spans="1:7" x14ac:dyDescent="0.2">
      <c r="A372" s="5" t="s">
        <v>9</v>
      </c>
      <c r="B372" s="194">
        <v>310500</v>
      </c>
      <c r="C372" s="195"/>
      <c r="D372" s="194">
        <v>132427</v>
      </c>
      <c r="E372" s="195"/>
      <c r="F372" s="196">
        <v>0.42649597423510466</v>
      </c>
      <c r="G372" s="197"/>
    </row>
    <row r="373" spans="1:7" x14ac:dyDescent="0.2">
      <c r="A373" s="4" t="s">
        <v>10</v>
      </c>
      <c r="B373" s="195"/>
      <c r="C373" s="195"/>
      <c r="D373" s="195"/>
      <c r="E373" s="195"/>
      <c r="F373" s="197"/>
      <c r="G373" s="197"/>
    </row>
    <row r="374" spans="1:7" x14ac:dyDescent="0.2">
      <c r="A374" s="5" t="s">
        <v>8</v>
      </c>
      <c r="B374" s="194">
        <v>59100</v>
      </c>
      <c r="C374" s="195"/>
      <c r="D374" s="194">
        <v>-83943</v>
      </c>
      <c r="E374" s="195"/>
      <c r="F374" s="196">
        <v>-1.4203553299492386</v>
      </c>
      <c r="G374" s="197"/>
    </row>
    <row r="375" spans="1:7" x14ac:dyDescent="0.2">
      <c r="A375" s="5" t="s">
        <v>9</v>
      </c>
      <c r="B375" s="194">
        <v>0</v>
      </c>
      <c r="C375" s="195"/>
      <c r="D375" s="194">
        <v>0</v>
      </c>
      <c r="E375" s="195"/>
      <c r="F375" s="196" t="s">
        <v>69</v>
      </c>
      <c r="G375" s="197"/>
    </row>
    <row r="376" spans="1:7" x14ac:dyDescent="0.2">
      <c r="A376" s="4" t="s">
        <v>11</v>
      </c>
      <c r="B376" s="195"/>
      <c r="C376" s="195"/>
      <c r="D376" s="195"/>
      <c r="E376" s="195"/>
      <c r="F376" s="197"/>
      <c r="G376" s="197"/>
    </row>
    <row r="377" spans="1:7" x14ac:dyDescent="0.2">
      <c r="A377" s="5" t="s">
        <v>8</v>
      </c>
      <c r="B377" s="194">
        <v>8172107</v>
      </c>
      <c r="C377" s="195"/>
      <c r="D377" s="194">
        <v>3908954</v>
      </c>
      <c r="E377" s="195"/>
      <c r="F377" s="196">
        <v>0.47832878350711755</v>
      </c>
      <c r="G377" s="197"/>
    </row>
    <row r="378" spans="1:7" x14ac:dyDescent="0.2">
      <c r="A378" s="5" t="s">
        <v>9</v>
      </c>
      <c r="B378" s="194">
        <v>310500</v>
      </c>
      <c r="C378" s="195"/>
      <c r="D378" s="194">
        <v>132427</v>
      </c>
      <c r="E378" s="195"/>
      <c r="F378" s="196">
        <v>0.42649597423510466</v>
      </c>
      <c r="G378" s="197"/>
    </row>
    <row r="379" spans="1:7" x14ac:dyDescent="0.2">
      <c r="A379" s="4" t="s">
        <v>12</v>
      </c>
      <c r="B379" s="194">
        <v>0</v>
      </c>
      <c r="C379" s="195"/>
      <c r="D379" s="194">
        <v>0</v>
      </c>
      <c r="E379" s="195"/>
      <c r="F379" s="196" t="s">
        <v>69</v>
      </c>
      <c r="G379" s="197"/>
    </row>
    <row r="380" spans="1:7" x14ac:dyDescent="0.2">
      <c r="A380" s="4" t="s">
        <v>13</v>
      </c>
      <c r="B380" s="202">
        <v>7861096</v>
      </c>
      <c r="C380" s="195"/>
      <c r="D380" s="202">
        <v>3745273.5949662644</v>
      </c>
      <c r="E380" s="195"/>
      <c r="F380" s="203">
        <v>0.47643147914314549</v>
      </c>
      <c r="G380" s="197"/>
    </row>
    <row r="381" spans="1:7" ht="3.75" customHeight="1" x14ac:dyDescent="0.2">
      <c r="A381" s="4"/>
      <c r="B381" s="195"/>
      <c r="C381" s="195"/>
      <c r="D381" s="195"/>
      <c r="E381" s="195"/>
      <c r="F381" s="197"/>
      <c r="G381" s="197"/>
    </row>
    <row r="382" spans="1:7" ht="3.75" customHeight="1" x14ac:dyDescent="0.2">
      <c r="B382" s="195"/>
      <c r="C382" s="195"/>
      <c r="D382" s="195"/>
      <c r="E382" s="195"/>
      <c r="F382" s="197"/>
      <c r="G382" s="197"/>
    </row>
    <row r="383" spans="1:7" ht="3.75" customHeight="1" x14ac:dyDescent="0.2"/>
    <row r="384" spans="1:7" x14ac:dyDescent="0.2">
      <c r="A384" s="14" t="s">
        <v>28</v>
      </c>
    </row>
    <row r="385" spans="1:7" ht="3" customHeight="1" x14ac:dyDescent="0.2"/>
    <row r="386" spans="1:7" ht="3" customHeight="1" x14ac:dyDescent="0.2"/>
    <row r="387" spans="1:7" ht="3" customHeight="1" x14ac:dyDescent="0.2">
      <c r="B387" s="195"/>
      <c r="C387" s="195"/>
      <c r="D387" s="195"/>
      <c r="E387" s="195"/>
      <c r="F387" s="197"/>
      <c r="G387" s="197"/>
    </row>
    <row r="388" spans="1:7" ht="3" customHeight="1" x14ac:dyDescent="0.2">
      <c r="B388" s="195"/>
      <c r="C388" s="195"/>
      <c r="D388" s="195"/>
      <c r="E388" s="195"/>
      <c r="F388" s="197"/>
      <c r="G388" s="197"/>
    </row>
    <row r="389" spans="1:7" x14ac:dyDescent="0.2">
      <c r="A389" s="4" t="s">
        <v>71</v>
      </c>
      <c r="B389" s="195"/>
      <c r="C389" s="195"/>
      <c r="D389" s="195"/>
      <c r="E389" s="195"/>
    </row>
    <row r="390" spans="1:7" x14ac:dyDescent="0.2">
      <c r="A390" s="5" t="s">
        <v>8</v>
      </c>
      <c r="B390" s="194">
        <v>0</v>
      </c>
      <c r="C390" s="195"/>
      <c r="D390" s="194">
        <v>0</v>
      </c>
      <c r="E390" s="195"/>
      <c r="F390" s="206" t="s">
        <v>69</v>
      </c>
      <c r="G390" s="206"/>
    </row>
    <row r="391" spans="1:7" x14ac:dyDescent="0.2">
      <c r="A391" s="5" t="s">
        <v>9</v>
      </c>
      <c r="B391" s="194">
        <v>0</v>
      </c>
      <c r="C391" s="195"/>
      <c r="D391" s="194">
        <v>0</v>
      </c>
      <c r="E391" s="195"/>
      <c r="F391" s="196" t="s">
        <v>69</v>
      </c>
      <c r="G391" s="197"/>
    </row>
    <row r="392" spans="1:7" x14ac:dyDescent="0.2">
      <c r="A392" s="4" t="s">
        <v>10</v>
      </c>
      <c r="B392" s="195"/>
      <c r="C392" s="195"/>
      <c r="D392" s="195"/>
      <c r="E392" s="195"/>
      <c r="F392" s="196"/>
      <c r="G392" s="197"/>
    </row>
    <row r="393" spans="1:7" x14ac:dyDescent="0.2">
      <c r="A393" s="5" t="s">
        <v>8</v>
      </c>
      <c r="B393" s="194">
        <v>76637</v>
      </c>
      <c r="C393" s="195"/>
      <c r="D393" s="194">
        <v>40867</v>
      </c>
      <c r="E393" s="195"/>
      <c r="F393" s="197">
        <v>0.53325417226665972</v>
      </c>
      <c r="G393" s="197"/>
    </row>
    <row r="394" spans="1:7" x14ac:dyDescent="0.2">
      <c r="A394" s="5" t="s">
        <v>9</v>
      </c>
      <c r="B394" s="194">
        <v>0</v>
      </c>
      <c r="C394" s="195"/>
      <c r="D394" s="194">
        <v>0</v>
      </c>
      <c r="E394" s="195"/>
      <c r="F394" s="196" t="s">
        <v>69</v>
      </c>
      <c r="G394" s="197"/>
    </row>
    <row r="395" spans="1:7" x14ac:dyDescent="0.2">
      <c r="A395" s="4" t="s">
        <v>11</v>
      </c>
      <c r="B395" s="195"/>
      <c r="C395" s="195"/>
      <c r="D395" s="195"/>
      <c r="E395" s="195"/>
      <c r="F395" s="196"/>
      <c r="G395" s="197"/>
    </row>
    <row r="396" spans="1:7" x14ac:dyDescent="0.2">
      <c r="A396" s="5" t="s">
        <v>8</v>
      </c>
      <c r="B396" s="194">
        <v>76637</v>
      </c>
      <c r="C396" s="195"/>
      <c r="D396" s="194">
        <v>40867</v>
      </c>
      <c r="E396" s="195"/>
      <c r="F396" s="197">
        <v>0.53325417226665972</v>
      </c>
      <c r="G396" s="197"/>
    </row>
    <row r="397" spans="1:7" x14ac:dyDescent="0.2">
      <c r="A397" s="5" t="s">
        <v>9</v>
      </c>
      <c r="B397" s="194">
        <v>0</v>
      </c>
      <c r="C397" s="195"/>
      <c r="D397" s="194">
        <v>0</v>
      </c>
      <c r="E397" s="195"/>
      <c r="F397" s="196" t="s">
        <v>69</v>
      </c>
      <c r="G397" s="197"/>
    </row>
    <row r="398" spans="1:7" x14ac:dyDescent="0.2">
      <c r="A398" s="4" t="s">
        <v>12</v>
      </c>
      <c r="B398" s="194">
        <v>0</v>
      </c>
      <c r="C398" s="195"/>
      <c r="D398" s="194">
        <v>0</v>
      </c>
      <c r="E398" s="195"/>
      <c r="F398" s="196" t="s">
        <v>69</v>
      </c>
      <c r="G398" s="197"/>
    </row>
    <row r="399" spans="1:7" x14ac:dyDescent="0.2">
      <c r="A399" s="4" t="s">
        <v>13</v>
      </c>
      <c r="B399" s="202">
        <v>-46535</v>
      </c>
      <c r="C399" s="195"/>
      <c r="D399" s="202">
        <v>-24814.98290642901</v>
      </c>
      <c r="E399" s="195"/>
      <c r="F399" s="203">
        <v>0.53325417226665972</v>
      </c>
      <c r="G399" s="205"/>
    </row>
    <row r="400" spans="1:7" ht="3.75" customHeight="1" x14ac:dyDescent="0.2">
      <c r="A400" s="4"/>
    </row>
    <row r="401" spans="1:7" ht="3.75" customHeight="1" x14ac:dyDescent="0.2"/>
    <row r="402" spans="1:7" ht="3.75" customHeight="1" x14ac:dyDescent="0.2"/>
    <row r="403" spans="1:7" ht="14.4" thickBot="1" x14ac:dyDescent="0.3">
      <c r="A403" s="7"/>
      <c r="B403" s="42"/>
      <c r="C403" s="42"/>
      <c r="D403" s="42"/>
      <c r="E403" s="42"/>
      <c r="F403" s="48"/>
      <c r="G403" s="49" t="s">
        <v>72</v>
      </c>
    </row>
    <row r="404" spans="1:7" ht="30" customHeight="1" thickBot="1" x14ac:dyDescent="0.25">
      <c r="A404" s="9"/>
      <c r="B404" s="198" t="s">
        <v>173</v>
      </c>
      <c r="C404" s="199"/>
      <c r="D404" s="198" t="s">
        <v>171</v>
      </c>
      <c r="E404" s="198"/>
      <c r="F404" s="200" t="s">
        <v>172</v>
      </c>
      <c r="G404" s="201"/>
    </row>
    <row r="406" spans="1:7" x14ac:dyDescent="0.2">
      <c r="A406" s="14" t="s">
        <v>30</v>
      </c>
    </row>
    <row r="407" spans="1:7" ht="3" customHeight="1" x14ac:dyDescent="0.2"/>
    <row r="408" spans="1:7" ht="3" customHeight="1" x14ac:dyDescent="0.2"/>
    <row r="409" spans="1:7" ht="3" customHeight="1" x14ac:dyDescent="0.2"/>
    <row r="410" spans="1:7" ht="3" customHeight="1" x14ac:dyDescent="0.2"/>
    <row r="411" spans="1:7" x14ac:dyDescent="0.2">
      <c r="A411" s="4" t="s">
        <v>71</v>
      </c>
    </row>
    <row r="412" spans="1:7" x14ac:dyDescent="0.2">
      <c r="A412" s="5" t="s">
        <v>8</v>
      </c>
      <c r="B412" s="194">
        <v>3355</v>
      </c>
      <c r="C412" s="195"/>
      <c r="D412" s="194">
        <v>1430</v>
      </c>
      <c r="E412" s="194"/>
      <c r="F412" s="196">
        <v>0.42622950819672129</v>
      </c>
      <c r="G412" s="196"/>
    </row>
    <row r="413" spans="1:7" x14ac:dyDescent="0.2">
      <c r="A413" s="5" t="s">
        <v>9</v>
      </c>
      <c r="B413" s="194">
        <v>52</v>
      </c>
      <c r="C413" s="195"/>
      <c r="D413" s="194">
        <v>0</v>
      </c>
      <c r="E413" s="194"/>
      <c r="F413" s="196" t="s">
        <v>69</v>
      </c>
      <c r="G413" s="196"/>
    </row>
    <row r="414" spans="1:7" x14ac:dyDescent="0.2">
      <c r="A414" s="4" t="s">
        <v>10</v>
      </c>
      <c r="B414" s="195"/>
      <c r="C414" s="195"/>
      <c r="D414" s="195"/>
      <c r="E414" s="195"/>
      <c r="F414" s="197"/>
      <c r="G414" s="197"/>
    </row>
    <row r="415" spans="1:7" x14ac:dyDescent="0.2">
      <c r="A415" s="5" t="s">
        <v>8</v>
      </c>
      <c r="B415" s="194">
        <v>1000</v>
      </c>
      <c r="C415" s="195"/>
      <c r="D415" s="194">
        <v>0</v>
      </c>
      <c r="E415" s="194"/>
      <c r="F415" s="196" t="s">
        <v>69</v>
      </c>
      <c r="G415" s="196"/>
    </row>
    <row r="416" spans="1:7" x14ac:dyDescent="0.2">
      <c r="A416" s="5" t="s">
        <v>9</v>
      </c>
      <c r="B416" s="194">
        <v>0</v>
      </c>
      <c r="C416" s="195"/>
      <c r="D416" s="194">
        <v>0</v>
      </c>
      <c r="E416" s="194"/>
      <c r="F416" s="196" t="s">
        <v>69</v>
      </c>
      <c r="G416" s="196"/>
    </row>
    <row r="417" spans="1:7" x14ac:dyDescent="0.2">
      <c r="A417" s="4" t="s">
        <v>11</v>
      </c>
      <c r="B417" s="195"/>
      <c r="C417" s="195"/>
      <c r="D417" s="195"/>
      <c r="E417" s="195"/>
      <c r="F417" s="197"/>
      <c r="G417" s="197"/>
    </row>
    <row r="418" spans="1:7" x14ac:dyDescent="0.2">
      <c r="A418" s="5" t="s">
        <v>8</v>
      </c>
      <c r="B418" s="194">
        <v>4355</v>
      </c>
      <c r="C418" s="195"/>
      <c r="D418" s="194">
        <v>1430</v>
      </c>
      <c r="E418" s="194"/>
      <c r="F418" s="196">
        <v>0.32835820895522388</v>
      </c>
      <c r="G418" s="196"/>
    </row>
    <row r="419" spans="1:7" x14ac:dyDescent="0.2">
      <c r="A419" s="5" t="s">
        <v>9</v>
      </c>
      <c r="B419" s="194">
        <v>52</v>
      </c>
      <c r="C419" s="195"/>
      <c r="D419" s="194">
        <v>0</v>
      </c>
      <c r="E419" s="194"/>
      <c r="F419" s="196" t="s">
        <v>69</v>
      </c>
      <c r="G419" s="196"/>
    </row>
    <row r="420" spans="1:7" x14ac:dyDescent="0.2">
      <c r="A420" s="4" t="s">
        <v>12</v>
      </c>
      <c r="B420" s="194">
        <v>0</v>
      </c>
      <c r="C420" s="195"/>
      <c r="D420" s="194">
        <v>0</v>
      </c>
      <c r="E420" s="194"/>
      <c r="F420" s="196" t="s">
        <v>69</v>
      </c>
      <c r="G420" s="196"/>
    </row>
    <row r="421" spans="1:7" x14ac:dyDescent="0.2">
      <c r="A421" s="4" t="s">
        <v>13</v>
      </c>
      <c r="B421" s="202">
        <v>2325</v>
      </c>
      <c r="C421" s="195"/>
      <c r="D421" s="202">
        <v>754.42477876106204</v>
      </c>
      <c r="E421" s="202"/>
      <c r="F421" s="203">
        <v>0.32448377581120946</v>
      </c>
      <c r="G421" s="203"/>
    </row>
    <row r="422" spans="1:7" ht="3.75" customHeight="1" x14ac:dyDescent="0.2">
      <c r="A422" s="4"/>
      <c r="B422" s="195"/>
      <c r="C422" s="195"/>
      <c r="D422" s="195"/>
      <c r="E422" s="195"/>
      <c r="F422" s="197"/>
      <c r="G422" s="197"/>
    </row>
    <row r="423" spans="1:7" ht="3.75" customHeight="1" x14ac:dyDescent="0.2">
      <c r="B423" s="195"/>
      <c r="C423" s="195"/>
      <c r="D423" s="195"/>
      <c r="E423" s="195"/>
      <c r="F423" s="197"/>
      <c r="G423" s="197"/>
    </row>
    <row r="424" spans="1:7" ht="3.75" customHeight="1" x14ac:dyDescent="0.2"/>
    <row r="425" spans="1:7" x14ac:dyDescent="0.2">
      <c r="A425" s="14" t="s">
        <v>31</v>
      </c>
    </row>
    <row r="426" spans="1:7" ht="3" customHeight="1" x14ac:dyDescent="0.2"/>
    <row r="427" spans="1:7" ht="3" customHeight="1" x14ac:dyDescent="0.2"/>
    <row r="428" spans="1:7" ht="3" customHeight="1" x14ac:dyDescent="0.2">
      <c r="B428" s="195"/>
      <c r="C428" s="195"/>
      <c r="D428" s="195"/>
      <c r="E428" s="195"/>
      <c r="F428" s="197"/>
      <c r="G428" s="197"/>
    </row>
    <row r="429" spans="1:7" ht="3" customHeight="1" x14ac:dyDescent="0.2">
      <c r="B429" s="195"/>
      <c r="C429" s="195"/>
      <c r="D429" s="195"/>
      <c r="E429" s="195"/>
      <c r="F429" s="197"/>
      <c r="G429" s="197"/>
    </row>
    <row r="430" spans="1:7" x14ac:dyDescent="0.2">
      <c r="A430" s="4" t="s">
        <v>71</v>
      </c>
      <c r="B430" s="195"/>
      <c r="C430" s="195"/>
      <c r="D430" s="195"/>
      <c r="E430" s="195"/>
      <c r="F430" s="197"/>
      <c r="G430" s="197"/>
    </row>
    <row r="431" spans="1:7" x14ac:dyDescent="0.2">
      <c r="A431" s="5" t="s">
        <v>8</v>
      </c>
      <c r="B431" s="194">
        <v>36950</v>
      </c>
      <c r="C431" s="195"/>
      <c r="D431" s="194">
        <v>17661</v>
      </c>
      <c r="E431" s="195"/>
      <c r="F431" s="196">
        <v>0.47797023004059541</v>
      </c>
      <c r="G431" s="197"/>
    </row>
    <row r="432" spans="1:7" x14ac:dyDescent="0.2">
      <c r="A432" s="5" t="s">
        <v>9</v>
      </c>
      <c r="B432" s="194">
        <v>3680</v>
      </c>
      <c r="C432" s="195"/>
      <c r="D432" s="194">
        <v>2108</v>
      </c>
      <c r="E432" s="195"/>
      <c r="F432" s="196">
        <v>0.57282608695652171</v>
      </c>
      <c r="G432" s="197"/>
    </row>
    <row r="433" spans="1:7" x14ac:dyDescent="0.2">
      <c r="A433" s="4" t="s">
        <v>10</v>
      </c>
      <c r="B433" s="195"/>
      <c r="C433" s="195"/>
      <c r="D433" s="195"/>
      <c r="E433" s="195"/>
      <c r="F433" s="197"/>
      <c r="G433" s="197"/>
    </row>
    <row r="434" spans="1:7" x14ac:dyDescent="0.2">
      <c r="A434" s="5" t="s">
        <v>8</v>
      </c>
      <c r="B434" s="194">
        <v>-80</v>
      </c>
      <c r="C434" s="195"/>
      <c r="D434" s="194">
        <v>-65</v>
      </c>
      <c r="E434" s="195"/>
      <c r="F434" s="196">
        <v>0.8125</v>
      </c>
      <c r="G434" s="197"/>
    </row>
    <row r="435" spans="1:7" x14ac:dyDescent="0.2">
      <c r="A435" s="5" t="s">
        <v>9</v>
      </c>
      <c r="B435" s="194">
        <v>0</v>
      </c>
      <c r="C435" s="195"/>
      <c r="D435" s="194">
        <v>0</v>
      </c>
      <c r="E435" s="195"/>
      <c r="F435" s="196" t="s">
        <v>69</v>
      </c>
      <c r="G435" s="197"/>
    </row>
    <row r="436" spans="1:7" x14ac:dyDescent="0.2">
      <c r="A436" s="4" t="s">
        <v>11</v>
      </c>
      <c r="B436" s="195"/>
      <c r="C436" s="195"/>
      <c r="D436" s="195"/>
      <c r="E436" s="195"/>
      <c r="F436" s="197"/>
      <c r="G436" s="197"/>
    </row>
    <row r="437" spans="1:7" x14ac:dyDescent="0.2">
      <c r="A437" s="5" t="s">
        <v>8</v>
      </c>
      <c r="B437" s="194">
        <v>36870</v>
      </c>
      <c r="C437" s="195"/>
      <c r="D437" s="194">
        <v>17596</v>
      </c>
      <c r="E437" s="195"/>
      <c r="F437" s="196">
        <v>0.47724437211825332</v>
      </c>
      <c r="G437" s="197"/>
    </row>
    <row r="438" spans="1:7" x14ac:dyDescent="0.2">
      <c r="A438" s="5" t="s">
        <v>9</v>
      </c>
      <c r="B438" s="194">
        <v>3680</v>
      </c>
      <c r="C438" s="195"/>
      <c r="D438" s="194">
        <v>2108</v>
      </c>
      <c r="E438" s="195"/>
      <c r="F438" s="196">
        <v>0.57282608695652171</v>
      </c>
      <c r="G438" s="197"/>
    </row>
    <row r="439" spans="1:7" x14ac:dyDescent="0.2">
      <c r="A439" s="4" t="s">
        <v>12</v>
      </c>
      <c r="B439" s="194">
        <v>0</v>
      </c>
      <c r="C439" s="195"/>
      <c r="D439" s="194">
        <v>0</v>
      </c>
      <c r="E439" s="195"/>
      <c r="F439" s="196" t="s">
        <v>69</v>
      </c>
      <c r="G439" s="197"/>
    </row>
    <row r="440" spans="1:7" x14ac:dyDescent="0.2">
      <c r="A440" s="4" t="s">
        <v>13</v>
      </c>
      <c r="B440" s="202">
        <v>34670</v>
      </c>
      <c r="C440" s="195"/>
      <c r="D440" s="202">
        <v>16846.798520345252</v>
      </c>
      <c r="E440" s="195"/>
      <c r="F440" s="203">
        <v>0.48591861898890254</v>
      </c>
      <c r="G440" s="197"/>
    </row>
    <row r="441" spans="1:7" ht="3.75" customHeight="1" x14ac:dyDescent="0.2">
      <c r="A441" s="4"/>
      <c r="B441" s="195"/>
      <c r="C441" s="195"/>
      <c r="D441" s="195"/>
      <c r="E441" s="195"/>
      <c r="F441" s="197"/>
      <c r="G441" s="197"/>
    </row>
    <row r="442" spans="1:7" ht="3.75" customHeight="1" x14ac:dyDescent="0.2">
      <c r="B442" s="195"/>
      <c r="C442" s="195"/>
      <c r="D442" s="195"/>
      <c r="E442" s="195"/>
      <c r="F442" s="197"/>
      <c r="G442" s="197"/>
    </row>
    <row r="443" spans="1:7" ht="3.75" customHeight="1" x14ac:dyDescent="0.2"/>
    <row r="444" spans="1:7" x14ac:dyDescent="0.2">
      <c r="A444" s="14" t="s">
        <v>32</v>
      </c>
    </row>
    <row r="445" spans="1:7" ht="3" customHeight="1" x14ac:dyDescent="0.2"/>
    <row r="446" spans="1:7" ht="3" customHeight="1" x14ac:dyDescent="0.2"/>
    <row r="447" spans="1:7" ht="3" customHeight="1" x14ac:dyDescent="0.2">
      <c r="B447" s="195"/>
      <c r="C447" s="195"/>
      <c r="D447" s="195"/>
      <c r="E447" s="195"/>
      <c r="F447" s="197"/>
      <c r="G447" s="197"/>
    </row>
    <row r="448" spans="1:7" ht="3" customHeight="1" x14ac:dyDescent="0.2">
      <c r="B448" s="195"/>
      <c r="C448" s="195"/>
      <c r="D448" s="195"/>
      <c r="E448" s="195"/>
      <c r="F448" s="197"/>
      <c r="G448" s="197"/>
    </row>
    <row r="449" spans="1:7" x14ac:dyDescent="0.2">
      <c r="A449" s="4" t="s">
        <v>71</v>
      </c>
      <c r="B449" s="195"/>
      <c r="C449" s="195"/>
      <c r="D449" s="195"/>
      <c r="E449" s="195"/>
      <c r="F449" s="197"/>
      <c r="G449" s="197"/>
    </row>
    <row r="450" spans="1:7" x14ac:dyDescent="0.2">
      <c r="A450" s="5" t="s">
        <v>8</v>
      </c>
      <c r="B450" s="194">
        <v>593420</v>
      </c>
      <c r="C450" s="195"/>
      <c r="D450" s="194">
        <v>260465</v>
      </c>
      <c r="E450" s="195"/>
      <c r="F450" s="196">
        <v>0.43892184287688313</v>
      </c>
      <c r="G450" s="196"/>
    </row>
    <row r="451" spans="1:7" x14ac:dyDescent="0.2">
      <c r="A451" s="5" t="s">
        <v>9</v>
      </c>
      <c r="B451" s="194">
        <v>2700</v>
      </c>
      <c r="C451" s="195"/>
      <c r="D451" s="194">
        <v>-29</v>
      </c>
      <c r="E451" s="195"/>
      <c r="F451" s="196">
        <v>-1.074074074074074E-2</v>
      </c>
      <c r="G451" s="196"/>
    </row>
    <row r="452" spans="1:7" x14ac:dyDescent="0.2">
      <c r="A452" s="4" t="s">
        <v>10</v>
      </c>
      <c r="B452" s="195"/>
      <c r="C452" s="195"/>
      <c r="D452" s="195"/>
      <c r="E452" s="195"/>
      <c r="F452" s="197"/>
      <c r="G452" s="197"/>
    </row>
    <row r="453" spans="1:7" x14ac:dyDescent="0.2">
      <c r="A453" s="5" t="s">
        <v>8</v>
      </c>
      <c r="B453" s="194">
        <v>8471</v>
      </c>
      <c r="C453" s="195"/>
      <c r="D453" s="194">
        <v>56</v>
      </c>
      <c r="E453" s="195"/>
      <c r="F453" s="196">
        <v>6.6107897532758824E-3</v>
      </c>
      <c r="G453" s="196"/>
    </row>
    <row r="454" spans="1:7" x14ac:dyDescent="0.2">
      <c r="A454" s="5" t="s">
        <v>9</v>
      </c>
      <c r="B454" s="194">
        <v>0</v>
      </c>
      <c r="C454" s="195"/>
      <c r="D454" s="194">
        <v>0</v>
      </c>
      <c r="E454" s="195"/>
      <c r="F454" s="196" t="s">
        <v>69</v>
      </c>
      <c r="G454" s="196"/>
    </row>
    <row r="455" spans="1:7" x14ac:dyDescent="0.2">
      <c r="A455" s="4" t="s">
        <v>11</v>
      </c>
      <c r="B455" s="195"/>
      <c r="C455" s="195"/>
      <c r="D455" s="195"/>
      <c r="E455" s="195"/>
      <c r="F455" s="197"/>
      <c r="G455" s="197"/>
    </row>
    <row r="456" spans="1:7" x14ac:dyDescent="0.2">
      <c r="A456" s="5" t="s">
        <v>8</v>
      </c>
      <c r="B456" s="194">
        <v>601891</v>
      </c>
      <c r="C456" s="195"/>
      <c r="D456" s="194">
        <v>260521</v>
      </c>
      <c r="E456" s="195"/>
      <c r="F456" s="196">
        <v>0.43283750712338281</v>
      </c>
      <c r="G456" s="196"/>
    </row>
    <row r="457" spans="1:7" x14ac:dyDescent="0.2">
      <c r="A457" s="5" t="s">
        <v>9</v>
      </c>
      <c r="B457" s="194">
        <v>2700</v>
      </c>
      <c r="C457" s="195"/>
      <c r="D457" s="194">
        <v>-29</v>
      </c>
      <c r="E457" s="195"/>
      <c r="F457" s="196">
        <v>-1.074074074074074E-2</v>
      </c>
      <c r="G457" s="196"/>
    </row>
    <row r="458" spans="1:7" x14ac:dyDescent="0.2">
      <c r="A458" s="4" t="s">
        <v>12</v>
      </c>
      <c r="B458" s="194">
        <v>0</v>
      </c>
      <c r="C458" s="195"/>
      <c r="D458" s="194">
        <v>0</v>
      </c>
      <c r="E458" s="195"/>
      <c r="F458" s="196" t="s">
        <v>69</v>
      </c>
      <c r="G458" s="196"/>
    </row>
    <row r="459" spans="1:7" x14ac:dyDescent="0.2">
      <c r="A459" s="4" t="s">
        <v>13</v>
      </c>
      <c r="B459" s="202">
        <v>587220</v>
      </c>
      <c r="C459" s="195"/>
      <c r="D459" s="202">
        <v>253007.59065219297</v>
      </c>
      <c r="E459" s="195"/>
      <c r="F459" s="203">
        <v>0.43085656253566462</v>
      </c>
      <c r="G459" s="203"/>
    </row>
    <row r="460" spans="1:7" ht="3.75" customHeight="1" x14ac:dyDescent="0.2">
      <c r="A460" s="4"/>
      <c r="B460" s="195"/>
      <c r="C460" s="195"/>
      <c r="D460" s="195"/>
      <c r="E460" s="195"/>
      <c r="F460" s="197"/>
      <c r="G460" s="197"/>
    </row>
    <row r="461" spans="1:7" ht="3.75" customHeight="1" x14ac:dyDescent="0.2">
      <c r="B461" s="195"/>
      <c r="C461" s="195"/>
      <c r="D461" s="195"/>
      <c r="E461" s="195"/>
      <c r="F461" s="197"/>
      <c r="G461" s="197"/>
    </row>
    <row r="462" spans="1:7" ht="3.75" customHeight="1" x14ac:dyDescent="0.2"/>
    <row r="463" spans="1:7" x14ac:dyDescent="0.2">
      <c r="A463" s="14" t="s">
        <v>33</v>
      </c>
    </row>
    <row r="464" spans="1:7" ht="3" customHeight="1" x14ac:dyDescent="0.2"/>
    <row r="465" spans="1:7" ht="3" customHeight="1" x14ac:dyDescent="0.2"/>
    <row r="466" spans="1:7" ht="3" customHeight="1" x14ac:dyDescent="0.2">
      <c r="B466" s="195"/>
      <c r="C466" s="195"/>
      <c r="D466" s="195"/>
      <c r="E466" s="195"/>
      <c r="F466" s="197"/>
      <c r="G466" s="197"/>
    </row>
    <row r="467" spans="1:7" ht="3" customHeight="1" x14ac:dyDescent="0.2">
      <c r="B467" s="195"/>
      <c r="C467" s="195"/>
      <c r="D467" s="195"/>
      <c r="E467" s="195"/>
      <c r="F467" s="197"/>
      <c r="G467" s="197"/>
    </row>
    <row r="468" spans="1:7" x14ac:dyDescent="0.2">
      <c r="A468" s="4" t="s">
        <v>71</v>
      </c>
      <c r="B468" s="195"/>
      <c r="C468" s="195"/>
      <c r="D468" s="195"/>
      <c r="E468" s="195"/>
      <c r="F468" s="197"/>
      <c r="G468" s="197"/>
    </row>
    <row r="469" spans="1:7" x14ac:dyDescent="0.2">
      <c r="A469" s="5" t="s">
        <v>8</v>
      </c>
      <c r="B469" s="194">
        <v>33400</v>
      </c>
      <c r="C469" s="195"/>
      <c r="D469" s="194">
        <v>16836</v>
      </c>
      <c r="E469" s="195"/>
      <c r="F469" s="196">
        <v>0.50407185628742512</v>
      </c>
      <c r="G469" s="196"/>
    </row>
    <row r="470" spans="1:7" x14ac:dyDescent="0.2">
      <c r="A470" s="5" t="s">
        <v>9</v>
      </c>
      <c r="B470" s="194">
        <v>1600</v>
      </c>
      <c r="C470" s="195"/>
      <c r="D470" s="194">
        <v>19</v>
      </c>
      <c r="E470" s="195"/>
      <c r="F470" s="196">
        <v>1.1875E-2</v>
      </c>
      <c r="G470" s="196"/>
    </row>
    <row r="471" spans="1:7" x14ac:dyDescent="0.2">
      <c r="A471" s="4" t="s">
        <v>10</v>
      </c>
      <c r="B471" s="195"/>
      <c r="C471" s="195"/>
      <c r="D471" s="195"/>
      <c r="E471" s="195"/>
      <c r="F471" s="197"/>
      <c r="G471" s="197"/>
    </row>
    <row r="472" spans="1:7" x14ac:dyDescent="0.2">
      <c r="A472" s="5" t="s">
        <v>8</v>
      </c>
      <c r="B472" s="194">
        <v>1400</v>
      </c>
      <c r="C472" s="195"/>
      <c r="D472" s="194">
        <v>-138</v>
      </c>
      <c r="E472" s="195"/>
      <c r="F472" s="196">
        <v>-9.8571428571428574E-2</v>
      </c>
      <c r="G472" s="196"/>
    </row>
    <row r="473" spans="1:7" x14ac:dyDescent="0.2">
      <c r="A473" s="5" t="s">
        <v>9</v>
      </c>
      <c r="B473" s="194">
        <v>0</v>
      </c>
      <c r="C473" s="195"/>
      <c r="D473" s="194">
        <v>0</v>
      </c>
      <c r="E473" s="195"/>
      <c r="F473" s="196" t="s">
        <v>69</v>
      </c>
      <c r="G473" s="196"/>
    </row>
    <row r="474" spans="1:7" x14ac:dyDescent="0.2">
      <c r="A474" s="4" t="s">
        <v>11</v>
      </c>
      <c r="B474" s="195"/>
      <c r="C474" s="195"/>
      <c r="D474" s="195"/>
      <c r="E474" s="195"/>
      <c r="F474" s="197"/>
      <c r="G474" s="197"/>
    </row>
    <row r="475" spans="1:7" x14ac:dyDescent="0.2">
      <c r="A475" s="5" t="s">
        <v>8</v>
      </c>
      <c r="B475" s="194">
        <v>34800</v>
      </c>
      <c r="C475" s="195"/>
      <c r="D475" s="194">
        <v>16698</v>
      </c>
      <c r="E475" s="195"/>
      <c r="F475" s="196">
        <v>0.47982758620689653</v>
      </c>
      <c r="G475" s="196"/>
    </row>
    <row r="476" spans="1:7" x14ac:dyDescent="0.2">
      <c r="A476" s="5" t="s">
        <v>9</v>
      </c>
      <c r="B476" s="194">
        <v>1600</v>
      </c>
      <c r="C476" s="195"/>
      <c r="D476" s="194">
        <v>19</v>
      </c>
      <c r="E476" s="195"/>
      <c r="F476" s="196">
        <v>1.1875E-2</v>
      </c>
      <c r="G476" s="196"/>
    </row>
    <row r="477" spans="1:7" x14ac:dyDescent="0.2">
      <c r="A477" s="4" t="s">
        <v>12</v>
      </c>
      <c r="B477" s="194">
        <v>0</v>
      </c>
      <c r="C477" s="195"/>
      <c r="D477" s="194">
        <v>0</v>
      </c>
      <c r="E477" s="195"/>
      <c r="F477" s="196" t="s">
        <v>69</v>
      </c>
      <c r="G477" s="196"/>
    </row>
    <row r="478" spans="1:7" x14ac:dyDescent="0.2">
      <c r="A478" s="4" t="s">
        <v>13</v>
      </c>
      <c r="B478" s="202">
        <v>32708</v>
      </c>
      <c r="C478" s="195"/>
      <c r="D478" s="202">
        <v>15021.418571428572</v>
      </c>
      <c r="E478" s="195"/>
      <c r="F478" s="203">
        <v>0.45925824175824176</v>
      </c>
      <c r="G478" s="203"/>
    </row>
    <row r="479" spans="1:7" ht="3.75" customHeight="1" x14ac:dyDescent="0.2">
      <c r="A479" s="4"/>
    </row>
    <row r="480" spans="1:7" ht="3.75" customHeight="1" x14ac:dyDescent="0.2"/>
    <row r="481" spans="1:7" ht="3.75" customHeight="1" x14ac:dyDescent="0.2"/>
    <row r="482" spans="1:7" ht="14.4" thickBot="1" x14ac:dyDescent="0.3">
      <c r="A482" s="7"/>
      <c r="B482" s="42"/>
      <c r="C482" s="42"/>
      <c r="D482" s="42"/>
      <c r="E482" s="42"/>
      <c r="F482" s="48"/>
      <c r="G482" s="49" t="s">
        <v>72</v>
      </c>
    </row>
    <row r="483" spans="1:7" ht="30" customHeight="1" thickBot="1" x14ac:dyDescent="0.25">
      <c r="A483" s="9"/>
      <c r="B483" s="198" t="s">
        <v>173</v>
      </c>
      <c r="C483" s="199"/>
      <c r="D483" s="198" t="s">
        <v>171</v>
      </c>
      <c r="E483" s="198"/>
      <c r="F483" s="200" t="s">
        <v>172</v>
      </c>
      <c r="G483" s="201"/>
    </row>
    <row r="485" spans="1:7" x14ac:dyDescent="0.2">
      <c r="A485" s="14" t="s">
        <v>35</v>
      </c>
    </row>
    <row r="486" spans="1:7" ht="3" customHeight="1" x14ac:dyDescent="0.2"/>
    <row r="487" spans="1:7" ht="3" customHeight="1" x14ac:dyDescent="0.2"/>
    <row r="488" spans="1:7" ht="3" customHeight="1" x14ac:dyDescent="0.2"/>
    <row r="489" spans="1:7" ht="3" customHeight="1" x14ac:dyDescent="0.2"/>
    <row r="490" spans="1:7" x14ac:dyDescent="0.2">
      <c r="A490" s="4" t="s">
        <v>71</v>
      </c>
    </row>
    <row r="491" spans="1:7" x14ac:dyDescent="0.2">
      <c r="A491" s="5" t="s">
        <v>8</v>
      </c>
      <c r="B491" s="194">
        <v>11276</v>
      </c>
      <c r="C491" s="195"/>
      <c r="D491" s="194">
        <v>1862</v>
      </c>
      <c r="E491" s="195"/>
      <c r="F491" s="196">
        <v>0.16512947853848883</v>
      </c>
      <c r="G491" s="196"/>
    </row>
    <row r="492" spans="1:7" x14ac:dyDescent="0.2">
      <c r="A492" s="5" t="s">
        <v>9</v>
      </c>
      <c r="B492" s="194">
        <v>1800</v>
      </c>
      <c r="C492" s="195"/>
      <c r="D492" s="194">
        <v>-595</v>
      </c>
      <c r="E492" s="195"/>
      <c r="F492" s="196">
        <v>-0.33055555555555555</v>
      </c>
      <c r="G492" s="196"/>
    </row>
    <row r="493" spans="1:7" x14ac:dyDescent="0.2">
      <c r="A493" s="4" t="s">
        <v>10</v>
      </c>
      <c r="B493" s="195"/>
      <c r="C493" s="195"/>
      <c r="D493" s="195"/>
      <c r="E493" s="195"/>
      <c r="F493" s="197"/>
      <c r="G493" s="197"/>
    </row>
    <row r="494" spans="1:7" x14ac:dyDescent="0.2">
      <c r="A494" s="5" t="s">
        <v>8</v>
      </c>
      <c r="B494" s="194">
        <v>700</v>
      </c>
      <c r="C494" s="195"/>
      <c r="D494" s="194">
        <v>-718</v>
      </c>
      <c r="E494" s="195"/>
      <c r="F494" s="196">
        <v>-1.0257142857142858</v>
      </c>
      <c r="G494" s="196"/>
    </row>
    <row r="495" spans="1:7" x14ac:dyDescent="0.2">
      <c r="A495" s="5" t="s">
        <v>9</v>
      </c>
      <c r="B495" s="194">
        <v>0</v>
      </c>
      <c r="C495" s="195"/>
      <c r="D495" s="194">
        <v>0</v>
      </c>
      <c r="E495" s="195"/>
      <c r="F495" s="196" t="s">
        <v>69</v>
      </c>
      <c r="G495" s="196"/>
    </row>
    <row r="496" spans="1:7" x14ac:dyDescent="0.2">
      <c r="A496" s="4" t="s">
        <v>11</v>
      </c>
      <c r="B496" s="195"/>
      <c r="C496" s="195"/>
      <c r="D496" s="195"/>
      <c r="E496" s="195"/>
      <c r="F496" s="197"/>
      <c r="G496" s="197"/>
    </row>
    <row r="497" spans="1:7" x14ac:dyDescent="0.2">
      <c r="A497" s="5" t="s">
        <v>8</v>
      </c>
      <c r="B497" s="194">
        <v>11976</v>
      </c>
      <c r="C497" s="195"/>
      <c r="D497" s="194">
        <v>1144</v>
      </c>
      <c r="E497" s="195"/>
      <c r="F497" s="196">
        <v>9.5524382097528393E-2</v>
      </c>
      <c r="G497" s="196"/>
    </row>
    <row r="498" spans="1:7" x14ac:dyDescent="0.2">
      <c r="A498" s="5" t="s">
        <v>9</v>
      </c>
      <c r="B498" s="194">
        <v>1800</v>
      </c>
      <c r="C498" s="195"/>
      <c r="D498" s="194">
        <v>-595</v>
      </c>
      <c r="E498" s="195"/>
      <c r="F498" s="196">
        <v>-0.33055555555555555</v>
      </c>
      <c r="G498" s="196"/>
    </row>
    <row r="499" spans="1:7" x14ac:dyDescent="0.2">
      <c r="A499" s="4" t="s">
        <v>12</v>
      </c>
      <c r="B499" s="194">
        <v>0</v>
      </c>
      <c r="C499" s="195"/>
      <c r="D499" s="194">
        <v>0</v>
      </c>
      <c r="E499" s="195"/>
      <c r="F499" s="196" t="s">
        <v>69</v>
      </c>
      <c r="G499" s="196"/>
    </row>
    <row r="500" spans="1:7" x14ac:dyDescent="0.2">
      <c r="A500" s="4" t="s">
        <v>13</v>
      </c>
      <c r="B500" s="202">
        <v>11146</v>
      </c>
      <c r="C500" s="195"/>
      <c r="D500" s="202">
        <v>444.18945993031355</v>
      </c>
      <c r="E500" s="195"/>
      <c r="F500" s="203">
        <v>3.9851916376306619E-2</v>
      </c>
      <c r="G500" s="203"/>
    </row>
    <row r="501" spans="1:7" ht="3.75" customHeight="1" x14ac:dyDescent="0.2">
      <c r="A501" s="4"/>
      <c r="B501" s="195"/>
      <c r="C501" s="195"/>
      <c r="D501" s="195"/>
      <c r="E501" s="195"/>
      <c r="F501" s="197"/>
      <c r="G501" s="197"/>
    </row>
    <row r="502" spans="1:7" ht="3.75" customHeight="1" x14ac:dyDescent="0.2">
      <c r="B502" s="195"/>
      <c r="C502" s="195"/>
      <c r="D502" s="195"/>
      <c r="E502" s="195"/>
      <c r="F502" s="197"/>
      <c r="G502" s="197"/>
    </row>
    <row r="503" spans="1:7" ht="3.75" customHeight="1" x14ac:dyDescent="0.2"/>
    <row r="504" spans="1:7" x14ac:dyDescent="0.2">
      <c r="A504" s="14" t="s">
        <v>36</v>
      </c>
    </row>
    <row r="505" spans="1:7" ht="3" customHeight="1" x14ac:dyDescent="0.2"/>
    <row r="506" spans="1:7" ht="3" customHeight="1" x14ac:dyDescent="0.2"/>
    <row r="507" spans="1:7" ht="3" customHeight="1" x14ac:dyDescent="0.2">
      <c r="B507" s="195"/>
      <c r="C507" s="195"/>
      <c r="D507" s="195"/>
      <c r="E507" s="195"/>
      <c r="F507" s="197"/>
      <c r="G507" s="197"/>
    </row>
    <row r="508" spans="1:7" ht="3" customHeight="1" x14ac:dyDescent="0.2">
      <c r="B508" s="195"/>
      <c r="C508" s="195"/>
      <c r="D508" s="195"/>
      <c r="E508" s="195"/>
      <c r="F508" s="197"/>
      <c r="G508" s="197"/>
    </row>
    <row r="509" spans="1:7" x14ac:dyDescent="0.2">
      <c r="A509" s="4" t="s">
        <v>71</v>
      </c>
      <c r="B509" s="195"/>
      <c r="C509" s="195"/>
      <c r="D509" s="195"/>
      <c r="E509" s="195"/>
      <c r="F509" s="197"/>
      <c r="G509" s="197"/>
    </row>
    <row r="510" spans="1:7" x14ac:dyDescent="0.2">
      <c r="A510" s="5" t="s">
        <v>8</v>
      </c>
      <c r="B510" s="194">
        <v>36759408</v>
      </c>
      <c r="C510" s="195"/>
      <c r="D510" s="194">
        <v>17575312</v>
      </c>
      <c r="E510" s="195"/>
      <c r="F510" s="196">
        <v>0.47811738426255396</v>
      </c>
      <c r="G510" s="196"/>
    </row>
    <row r="511" spans="1:7" x14ac:dyDescent="0.2">
      <c r="A511" s="5" t="s">
        <v>9</v>
      </c>
      <c r="B511" s="194">
        <v>9916815</v>
      </c>
      <c r="C511" s="195"/>
      <c r="D511" s="194">
        <v>3282778</v>
      </c>
      <c r="E511" s="195"/>
      <c r="F511" s="196">
        <v>0.33103148541139471</v>
      </c>
      <c r="G511" s="196"/>
    </row>
    <row r="512" spans="1:7" x14ac:dyDescent="0.2">
      <c r="A512" s="4" t="s">
        <v>10</v>
      </c>
      <c r="B512" s="195"/>
      <c r="C512" s="195"/>
      <c r="D512" s="195"/>
      <c r="E512" s="195"/>
      <c r="F512" s="197"/>
      <c r="G512" s="197"/>
    </row>
    <row r="513" spans="1:7" x14ac:dyDescent="0.2">
      <c r="A513" s="5" t="s">
        <v>8</v>
      </c>
      <c r="B513" s="194">
        <v>3063760</v>
      </c>
      <c r="C513" s="195"/>
      <c r="D513" s="194">
        <v>1138851</v>
      </c>
      <c r="E513" s="195"/>
      <c r="F513" s="196">
        <v>0.37171677938219705</v>
      </c>
      <c r="G513" s="196"/>
    </row>
    <row r="514" spans="1:7" x14ac:dyDescent="0.2">
      <c r="A514" s="5" t="s">
        <v>9</v>
      </c>
      <c r="B514" s="194">
        <v>0</v>
      </c>
      <c r="C514" s="195"/>
      <c r="D514" s="194">
        <v>0</v>
      </c>
      <c r="E514" s="195"/>
      <c r="F514" s="196" t="s">
        <v>69</v>
      </c>
      <c r="G514" s="196"/>
    </row>
    <row r="515" spans="1:7" x14ac:dyDescent="0.2">
      <c r="A515" s="4" t="s">
        <v>11</v>
      </c>
      <c r="B515" s="195"/>
      <c r="C515" s="195"/>
      <c r="D515" s="195"/>
      <c r="E515" s="195"/>
      <c r="F515" s="197"/>
      <c r="G515" s="197"/>
    </row>
    <row r="516" spans="1:7" x14ac:dyDescent="0.2">
      <c r="A516" s="5" t="s">
        <v>8</v>
      </c>
      <c r="B516" s="194">
        <v>39823168</v>
      </c>
      <c r="C516" s="195"/>
      <c r="D516" s="194">
        <v>18714163</v>
      </c>
      <c r="E516" s="195"/>
      <c r="F516" s="196">
        <v>0.4699315483891186</v>
      </c>
      <c r="G516" s="196"/>
    </row>
    <row r="517" spans="1:7" x14ac:dyDescent="0.2">
      <c r="A517" s="5" t="s">
        <v>9</v>
      </c>
      <c r="B517" s="194">
        <v>9916815</v>
      </c>
      <c r="C517" s="195"/>
      <c r="D517" s="194">
        <v>3282778</v>
      </c>
      <c r="E517" s="195"/>
      <c r="F517" s="196">
        <v>0.33103148541139471</v>
      </c>
      <c r="G517" s="196"/>
    </row>
    <row r="518" spans="1:7" x14ac:dyDescent="0.2">
      <c r="A518" s="4" t="s">
        <v>12</v>
      </c>
      <c r="B518" s="194">
        <v>0</v>
      </c>
      <c r="C518" s="195"/>
      <c r="D518" s="194">
        <v>0</v>
      </c>
      <c r="E518" s="195"/>
      <c r="F518" s="196" t="s">
        <v>69</v>
      </c>
      <c r="G518" s="196"/>
    </row>
    <row r="519" spans="1:7" x14ac:dyDescent="0.2">
      <c r="A519" s="4" t="s">
        <v>13</v>
      </c>
      <c r="B519" s="202">
        <v>38651322</v>
      </c>
      <c r="C519" s="195"/>
      <c r="D519" s="202">
        <v>17093106.959968239</v>
      </c>
      <c r="E519" s="195"/>
      <c r="F519" s="203">
        <v>0.44223861113905077</v>
      </c>
      <c r="G519" s="197"/>
    </row>
    <row r="520" spans="1:7" ht="3.75" customHeight="1" x14ac:dyDescent="0.2">
      <c r="A520" s="4"/>
      <c r="B520" s="195"/>
      <c r="C520" s="195"/>
      <c r="D520" s="195"/>
      <c r="E520" s="195"/>
      <c r="F520" s="197"/>
      <c r="G520" s="197"/>
    </row>
    <row r="521" spans="1:7" ht="3.75" customHeight="1" x14ac:dyDescent="0.2">
      <c r="B521" s="195"/>
      <c r="C521" s="195"/>
      <c r="D521" s="195"/>
      <c r="E521" s="195"/>
      <c r="F521" s="197"/>
      <c r="G521" s="197"/>
    </row>
    <row r="522" spans="1:7" ht="3.75" customHeight="1" x14ac:dyDescent="0.2"/>
    <row r="523" spans="1:7" x14ac:dyDescent="0.2">
      <c r="A523" s="14" t="s">
        <v>37</v>
      </c>
    </row>
    <row r="524" spans="1:7" ht="3" customHeight="1" x14ac:dyDescent="0.2"/>
    <row r="525" spans="1:7" ht="3" customHeight="1" x14ac:dyDescent="0.2"/>
    <row r="526" spans="1:7" ht="3" customHeight="1" x14ac:dyDescent="0.2">
      <c r="B526" s="195"/>
      <c r="C526" s="195"/>
      <c r="D526" s="195"/>
      <c r="E526" s="195"/>
      <c r="F526" s="197"/>
      <c r="G526" s="197"/>
    </row>
    <row r="527" spans="1:7" ht="3" customHeight="1" x14ac:dyDescent="0.2">
      <c r="B527" s="195"/>
      <c r="C527" s="195"/>
      <c r="D527" s="195"/>
      <c r="E527" s="195"/>
      <c r="F527" s="197"/>
      <c r="G527" s="197"/>
    </row>
    <row r="528" spans="1:7" x14ac:dyDescent="0.2">
      <c r="A528" s="4" t="s">
        <v>71</v>
      </c>
      <c r="B528" s="195"/>
      <c r="C528" s="195"/>
      <c r="D528" s="195"/>
      <c r="E528" s="195"/>
      <c r="F528" s="197"/>
      <c r="G528" s="197"/>
    </row>
    <row r="529" spans="1:7" x14ac:dyDescent="0.2">
      <c r="A529" s="5" t="s">
        <v>8</v>
      </c>
      <c r="B529" s="194">
        <v>0</v>
      </c>
      <c r="C529" s="195"/>
      <c r="D529" s="194">
        <v>0</v>
      </c>
      <c r="E529" s="195"/>
      <c r="F529" s="196" t="s">
        <v>69</v>
      </c>
      <c r="G529" s="197"/>
    </row>
    <row r="530" spans="1:7" x14ac:dyDescent="0.2">
      <c r="A530" s="5" t="s">
        <v>9</v>
      </c>
      <c r="B530" s="194">
        <v>0</v>
      </c>
      <c r="C530" s="195"/>
      <c r="D530" s="194">
        <v>0</v>
      </c>
      <c r="E530" s="195"/>
      <c r="F530" s="196" t="s">
        <v>69</v>
      </c>
      <c r="G530" s="197"/>
    </row>
    <row r="531" spans="1:7" x14ac:dyDescent="0.2">
      <c r="A531" s="4" t="s">
        <v>10</v>
      </c>
      <c r="B531" s="195"/>
      <c r="C531" s="195"/>
      <c r="D531" s="195"/>
      <c r="E531" s="195"/>
      <c r="F531" s="197"/>
      <c r="G531" s="197"/>
    </row>
    <row r="532" spans="1:7" x14ac:dyDescent="0.2">
      <c r="A532" s="5" t="s">
        <v>8</v>
      </c>
      <c r="B532" s="194">
        <v>5296897</v>
      </c>
      <c r="C532" s="195"/>
      <c r="D532" s="194">
        <v>2686397</v>
      </c>
      <c r="E532" s="195"/>
      <c r="F532" s="196">
        <v>0.50716428882796849</v>
      </c>
      <c r="G532" s="197"/>
    </row>
    <row r="533" spans="1:7" x14ac:dyDescent="0.2">
      <c r="A533" s="5" t="s">
        <v>9</v>
      </c>
      <c r="B533" s="194">
        <v>0</v>
      </c>
      <c r="C533" s="195"/>
      <c r="D533" s="194">
        <v>0</v>
      </c>
      <c r="E533" s="195"/>
      <c r="F533" s="196" t="s">
        <v>69</v>
      </c>
      <c r="G533" s="197"/>
    </row>
    <row r="534" spans="1:7" x14ac:dyDescent="0.2">
      <c r="A534" s="4" t="s">
        <v>11</v>
      </c>
      <c r="B534" s="195"/>
      <c r="C534" s="195"/>
      <c r="D534" s="195"/>
      <c r="E534" s="195"/>
      <c r="F534" s="197"/>
      <c r="G534" s="197"/>
    </row>
    <row r="535" spans="1:7" x14ac:dyDescent="0.2">
      <c r="A535" s="5" t="s">
        <v>8</v>
      </c>
      <c r="B535" s="194">
        <v>5296897</v>
      </c>
      <c r="C535" s="195"/>
      <c r="D535" s="194">
        <v>2686397</v>
      </c>
      <c r="E535" s="195"/>
      <c r="F535" s="196">
        <v>0.50716428882796849</v>
      </c>
      <c r="G535" s="197"/>
    </row>
    <row r="536" spans="1:7" x14ac:dyDescent="0.2">
      <c r="A536" s="5" t="s">
        <v>9</v>
      </c>
      <c r="B536" s="194">
        <v>0</v>
      </c>
      <c r="C536" s="195"/>
      <c r="D536" s="194">
        <v>0</v>
      </c>
      <c r="E536" s="195"/>
      <c r="F536" s="196" t="s">
        <v>69</v>
      </c>
      <c r="G536" s="197"/>
    </row>
    <row r="537" spans="1:7" x14ac:dyDescent="0.2">
      <c r="A537" s="4" t="s">
        <v>12</v>
      </c>
      <c r="B537" s="194">
        <v>0</v>
      </c>
      <c r="C537" s="195"/>
      <c r="D537" s="194">
        <v>0</v>
      </c>
      <c r="E537" s="195"/>
      <c r="F537" s="196" t="s">
        <v>69</v>
      </c>
      <c r="G537" s="197"/>
    </row>
    <row r="538" spans="1:7" x14ac:dyDescent="0.2">
      <c r="A538" s="4" t="s">
        <v>13</v>
      </c>
      <c r="B538" s="202">
        <v>2103511</v>
      </c>
      <c r="C538" s="195"/>
      <c r="D538" s="202">
        <v>1066825.6603568089</v>
      </c>
      <c r="E538" s="195"/>
      <c r="F538" s="203">
        <v>0.50716428882796849</v>
      </c>
      <c r="G538" s="197"/>
    </row>
    <row r="539" spans="1:7" ht="3.75" customHeight="1" x14ac:dyDescent="0.2">
      <c r="A539" s="4"/>
      <c r="B539" s="195"/>
      <c r="C539" s="195"/>
      <c r="D539" s="195"/>
      <c r="E539" s="195"/>
      <c r="F539" s="197"/>
      <c r="G539" s="197"/>
    </row>
    <row r="540" spans="1:7" ht="3.75" customHeight="1" x14ac:dyDescent="0.2">
      <c r="B540" s="195"/>
      <c r="C540" s="195"/>
      <c r="D540" s="195"/>
      <c r="E540" s="195"/>
      <c r="F540" s="197"/>
      <c r="G540" s="197"/>
    </row>
    <row r="541" spans="1:7" ht="3.75" customHeight="1" x14ac:dyDescent="0.2"/>
    <row r="542" spans="1:7" x14ac:dyDescent="0.2">
      <c r="A542" s="14" t="s">
        <v>38</v>
      </c>
    </row>
    <row r="543" spans="1:7" ht="3" customHeight="1" x14ac:dyDescent="0.2"/>
    <row r="544" spans="1:7" ht="3" customHeight="1" x14ac:dyDescent="0.2"/>
    <row r="545" spans="1:7" ht="3" customHeight="1" x14ac:dyDescent="0.2">
      <c r="B545" s="195"/>
      <c r="C545" s="195"/>
      <c r="D545" s="195"/>
      <c r="E545" s="195"/>
      <c r="F545" s="197"/>
      <c r="G545" s="197"/>
    </row>
    <row r="546" spans="1:7" ht="3" customHeight="1" x14ac:dyDescent="0.2">
      <c r="B546" s="195"/>
      <c r="C546" s="195"/>
      <c r="D546" s="195"/>
      <c r="E546" s="195"/>
      <c r="F546" s="197"/>
      <c r="G546" s="197"/>
    </row>
    <row r="547" spans="1:7" x14ac:dyDescent="0.2">
      <c r="A547" s="4" t="s">
        <v>71</v>
      </c>
      <c r="B547" s="195"/>
      <c r="C547" s="195"/>
      <c r="D547" s="195"/>
      <c r="E547" s="195"/>
      <c r="F547" s="197"/>
      <c r="G547" s="197"/>
    </row>
    <row r="548" spans="1:7" x14ac:dyDescent="0.2">
      <c r="A548" s="5" t="s">
        <v>8</v>
      </c>
      <c r="B548" s="194">
        <v>2135849</v>
      </c>
      <c r="C548" s="195"/>
      <c r="D548" s="194">
        <v>985969</v>
      </c>
      <c r="E548" s="195"/>
      <c r="F548" s="196">
        <v>0.46162860764033414</v>
      </c>
      <c r="G548" s="197"/>
    </row>
    <row r="549" spans="1:7" x14ac:dyDescent="0.2">
      <c r="A549" s="5" t="s">
        <v>9</v>
      </c>
      <c r="B549" s="194">
        <v>102000</v>
      </c>
      <c r="C549" s="195"/>
      <c r="D549" s="194">
        <v>34343</v>
      </c>
      <c r="E549" s="195"/>
      <c r="F549" s="196">
        <v>0.33669607843137256</v>
      </c>
      <c r="G549" s="197"/>
    </row>
    <row r="550" spans="1:7" x14ac:dyDescent="0.2">
      <c r="A550" s="4" t="s">
        <v>10</v>
      </c>
      <c r="B550" s="195"/>
      <c r="C550" s="195"/>
      <c r="D550" s="195"/>
      <c r="E550" s="195"/>
      <c r="F550" s="197"/>
      <c r="G550" s="197"/>
    </row>
    <row r="551" spans="1:7" x14ac:dyDescent="0.2">
      <c r="A551" s="5" t="s">
        <v>8</v>
      </c>
      <c r="B551" s="194">
        <v>80000</v>
      </c>
      <c r="C551" s="195"/>
      <c r="D551" s="194">
        <v>39990</v>
      </c>
      <c r="E551" s="195"/>
      <c r="F551" s="196">
        <v>0.49987500000000001</v>
      </c>
      <c r="G551" s="197"/>
    </row>
    <row r="552" spans="1:7" x14ac:dyDescent="0.2">
      <c r="A552" s="5" t="s">
        <v>9</v>
      </c>
      <c r="B552" s="194">
        <v>0</v>
      </c>
      <c r="C552" s="195"/>
      <c r="D552" s="194">
        <v>0</v>
      </c>
      <c r="E552" s="195"/>
      <c r="F552" s="196" t="s">
        <v>69</v>
      </c>
      <c r="G552" s="197"/>
    </row>
    <row r="553" spans="1:7" x14ac:dyDescent="0.2">
      <c r="A553" s="4" t="s">
        <v>11</v>
      </c>
      <c r="B553" s="195"/>
      <c r="C553" s="195"/>
      <c r="D553" s="195"/>
      <c r="E553" s="195"/>
      <c r="F553" s="197"/>
      <c r="G553" s="197"/>
    </row>
    <row r="554" spans="1:7" x14ac:dyDescent="0.2">
      <c r="A554" s="5" t="s">
        <v>8</v>
      </c>
      <c r="B554" s="194">
        <v>2215849</v>
      </c>
      <c r="C554" s="195"/>
      <c r="D554" s="194">
        <v>1025959</v>
      </c>
      <c r="E554" s="195"/>
      <c r="F554" s="196">
        <v>0.4630094379174754</v>
      </c>
      <c r="G554" s="197"/>
    </row>
    <row r="555" spans="1:7" x14ac:dyDescent="0.2">
      <c r="A555" s="5" t="s">
        <v>9</v>
      </c>
      <c r="B555" s="194">
        <v>102000</v>
      </c>
      <c r="C555" s="195"/>
      <c r="D555" s="194">
        <v>34343</v>
      </c>
      <c r="E555" s="195"/>
      <c r="F555" s="196">
        <v>0.33669607843137256</v>
      </c>
      <c r="G555" s="197"/>
    </row>
    <row r="556" spans="1:7" x14ac:dyDescent="0.2">
      <c r="A556" s="4" t="s">
        <v>12</v>
      </c>
      <c r="B556" s="194">
        <v>0</v>
      </c>
      <c r="C556" s="195"/>
      <c r="D556" s="194">
        <v>0</v>
      </c>
      <c r="E556" s="195"/>
      <c r="F556" s="196" t="s">
        <v>69</v>
      </c>
      <c r="G556" s="197"/>
    </row>
    <row r="557" spans="1:7" x14ac:dyDescent="0.2">
      <c r="A557" s="4" t="s">
        <v>13</v>
      </c>
      <c r="B557" s="202">
        <v>2117253</v>
      </c>
      <c r="C557" s="195"/>
      <c r="D557" s="202">
        <v>968539.18887986231</v>
      </c>
      <c r="E557" s="195"/>
      <c r="F557" s="203">
        <v>0.45745085206154501</v>
      </c>
      <c r="G557" s="197"/>
    </row>
    <row r="558" spans="1:7" ht="3.75" customHeight="1" x14ac:dyDescent="0.2">
      <c r="A558" s="4"/>
    </row>
    <row r="559" spans="1:7" ht="3.75" customHeight="1" x14ac:dyDescent="0.2"/>
    <row r="560" spans="1:7" ht="3.75" customHeight="1" x14ac:dyDescent="0.2"/>
    <row r="561" spans="1:7" ht="14.4" thickBot="1" x14ac:dyDescent="0.3">
      <c r="A561" s="7"/>
      <c r="B561" s="42"/>
      <c r="C561" s="42"/>
      <c r="D561" s="42"/>
      <c r="E561" s="42"/>
      <c r="F561" s="48"/>
      <c r="G561" s="49" t="s">
        <v>72</v>
      </c>
    </row>
    <row r="562" spans="1:7" ht="30" customHeight="1" thickBot="1" x14ac:dyDescent="0.25">
      <c r="A562" s="9"/>
      <c r="B562" s="198" t="s">
        <v>173</v>
      </c>
      <c r="C562" s="199"/>
      <c r="D562" s="198" t="s">
        <v>171</v>
      </c>
      <c r="E562" s="198"/>
      <c r="F562" s="200" t="s">
        <v>172</v>
      </c>
      <c r="G562" s="201"/>
    </row>
    <row r="564" spans="1:7" x14ac:dyDescent="0.2">
      <c r="A564" s="14" t="s">
        <v>40</v>
      </c>
    </row>
    <row r="565" spans="1:7" ht="3" customHeight="1" x14ac:dyDescent="0.2"/>
    <row r="566" spans="1:7" ht="3" customHeight="1" x14ac:dyDescent="0.2"/>
    <row r="567" spans="1:7" ht="3" customHeight="1" x14ac:dyDescent="0.2"/>
    <row r="568" spans="1:7" ht="3" customHeight="1" x14ac:dyDescent="0.2"/>
    <row r="569" spans="1:7" x14ac:dyDescent="0.2">
      <c r="A569" s="4" t="s">
        <v>71</v>
      </c>
    </row>
    <row r="570" spans="1:7" x14ac:dyDescent="0.2">
      <c r="A570" s="5" t="s">
        <v>8</v>
      </c>
      <c r="B570" s="194">
        <v>5763445</v>
      </c>
      <c r="C570" s="195"/>
      <c r="D570" s="194">
        <v>1577329</v>
      </c>
      <c r="E570" s="195"/>
      <c r="F570" s="196">
        <v>0.27367815603341406</v>
      </c>
      <c r="G570" s="196"/>
    </row>
    <row r="571" spans="1:7" x14ac:dyDescent="0.2">
      <c r="A571" s="5" t="s">
        <v>9</v>
      </c>
      <c r="B571" s="194">
        <v>1635000</v>
      </c>
      <c r="C571" s="195"/>
      <c r="D571" s="194">
        <v>90405</v>
      </c>
      <c r="E571" s="195"/>
      <c r="F571" s="196">
        <v>5.5293577981651375E-2</v>
      </c>
      <c r="G571" s="196"/>
    </row>
    <row r="572" spans="1:7" x14ac:dyDescent="0.2">
      <c r="A572" s="4" t="s">
        <v>10</v>
      </c>
      <c r="B572" s="195"/>
      <c r="C572" s="195"/>
      <c r="D572" s="195"/>
      <c r="E572" s="195"/>
      <c r="F572" s="197"/>
      <c r="G572" s="197"/>
    </row>
    <row r="573" spans="1:7" x14ac:dyDescent="0.2">
      <c r="A573" s="5" t="s">
        <v>8</v>
      </c>
      <c r="B573" s="194">
        <v>93036</v>
      </c>
      <c r="C573" s="195"/>
      <c r="D573" s="194">
        <v>-38960</v>
      </c>
      <c r="E573" s="195"/>
      <c r="F573" s="196">
        <v>-0.41876262951975579</v>
      </c>
      <c r="G573" s="196"/>
    </row>
    <row r="574" spans="1:7" x14ac:dyDescent="0.2">
      <c r="A574" s="5" t="s">
        <v>9</v>
      </c>
      <c r="B574" s="194">
        <v>0</v>
      </c>
      <c r="C574" s="195"/>
      <c r="D574" s="194">
        <v>764</v>
      </c>
      <c r="E574" s="195"/>
      <c r="F574" s="196" t="s">
        <v>69</v>
      </c>
      <c r="G574" s="196"/>
    </row>
    <row r="575" spans="1:7" x14ac:dyDescent="0.2">
      <c r="A575" s="4" t="s">
        <v>11</v>
      </c>
      <c r="B575" s="195"/>
      <c r="C575" s="195"/>
      <c r="D575" s="195"/>
      <c r="E575" s="195"/>
      <c r="F575" s="197"/>
      <c r="G575" s="197"/>
    </row>
    <row r="576" spans="1:7" x14ac:dyDescent="0.2">
      <c r="A576" s="5" t="s">
        <v>8</v>
      </c>
      <c r="B576" s="194">
        <v>5856481</v>
      </c>
      <c r="C576" s="195"/>
      <c r="D576" s="194">
        <v>1538369</v>
      </c>
      <c r="E576" s="195"/>
      <c r="F576" s="196">
        <v>0.26267804847313603</v>
      </c>
      <c r="G576" s="196"/>
    </row>
    <row r="577" spans="1:7" x14ac:dyDescent="0.2">
      <c r="A577" s="5" t="s">
        <v>9</v>
      </c>
      <c r="B577" s="194">
        <v>1635000</v>
      </c>
      <c r="C577" s="195"/>
      <c r="D577" s="194">
        <v>91169</v>
      </c>
      <c r="E577" s="195"/>
      <c r="F577" s="196">
        <v>5.5760856269113153E-2</v>
      </c>
      <c r="G577" s="196"/>
    </row>
    <row r="578" spans="1:7" x14ac:dyDescent="0.2">
      <c r="A578" s="4" t="s">
        <v>12</v>
      </c>
      <c r="B578" s="194">
        <v>0</v>
      </c>
      <c r="C578" s="195"/>
      <c r="D578" s="194">
        <v>0</v>
      </c>
      <c r="E578" s="195"/>
      <c r="F578" s="196" t="s">
        <v>69</v>
      </c>
      <c r="G578" s="196"/>
    </row>
    <row r="579" spans="1:7" x14ac:dyDescent="0.2">
      <c r="A579" s="4" t="s">
        <v>13</v>
      </c>
      <c r="B579" s="202">
        <v>7231115</v>
      </c>
      <c r="C579" s="195"/>
      <c r="D579" s="202">
        <v>1572903.4986366516</v>
      </c>
      <c r="E579" s="195"/>
      <c r="F579" s="203">
        <v>0.21751880569409443</v>
      </c>
      <c r="G579" s="203"/>
    </row>
    <row r="580" spans="1:7" ht="3.75" customHeight="1" x14ac:dyDescent="0.2">
      <c r="A580" s="4"/>
      <c r="B580" s="195"/>
      <c r="C580" s="195"/>
      <c r="D580" s="195"/>
      <c r="E580" s="195"/>
      <c r="F580" s="197"/>
      <c r="G580" s="197"/>
    </row>
    <row r="581" spans="1:7" ht="3.75" customHeight="1" x14ac:dyDescent="0.2">
      <c r="B581" s="195"/>
      <c r="C581" s="195"/>
      <c r="D581" s="195"/>
      <c r="E581" s="195"/>
      <c r="F581" s="197"/>
      <c r="G581" s="197"/>
    </row>
    <row r="582" spans="1:7" ht="3.75" customHeight="1" x14ac:dyDescent="0.2"/>
    <row r="583" spans="1:7" x14ac:dyDescent="0.2">
      <c r="A583" s="14" t="s">
        <v>41</v>
      </c>
    </row>
    <row r="584" spans="1:7" ht="3" customHeight="1" x14ac:dyDescent="0.2"/>
    <row r="585" spans="1:7" ht="3" customHeight="1" x14ac:dyDescent="0.2"/>
    <row r="586" spans="1:7" ht="3" customHeight="1" x14ac:dyDescent="0.2">
      <c r="B586" s="195"/>
      <c r="C586" s="195"/>
      <c r="D586" s="195"/>
      <c r="E586" s="195"/>
      <c r="F586" s="197"/>
      <c r="G586" s="197"/>
    </row>
    <row r="587" spans="1:7" ht="3" customHeight="1" x14ac:dyDescent="0.2">
      <c r="B587" s="195"/>
      <c r="C587" s="195"/>
      <c r="D587" s="195"/>
      <c r="E587" s="195"/>
      <c r="F587" s="197"/>
      <c r="G587" s="197"/>
    </row>
    <row r="588" spans="1:7" x14ac:dyDescent="0.2">
      <c r="A588" s="4" t="s">
        <v>71</v>
      </c>
      <c r="B588" s="195"/>
      <c r="C588" s="195"/>
      <c r="D588" s="195"/>
      <c r="E588" s="195"/>
      <c r="F588" s="197"/>
      <c r="G588" s="197"/>
    </row>
    <row r="589" spans="1:7" x14ac:dyDescent="0.2">
      <c r="A589" s="5" t="s">
        <v>8</v>
      </c>
      <c r="B589" s="194">
        <v>0</v>
      </c>
      <c r="C589" s="195"/>
      <c r="D589" s="194">
        <v>0</v>
      </c>
      <c r="E589" s="195"/>
      <c r="F589" s="196" t="s">
        <v>69</v>
      </c>
      <c r="G589" s="197"/>
    </row>
    <row r="590" spans="1:7" x14ac:dyDescent="0.2">
      <c r="A590" s="5" t="s">
        <v>9</v>
      </c>
      <c r="B590" s="194">
        <v>0</v>
      </c>
      <c r="C590" s="195"/>
      <c r="D590" s="194">
        <v>0</v>
      </c>
      <c r="E590" s="195"/>
      <c r="F590" s="196" t="s">
        <v>69</v>
      </c>
      <c r="G590" s="197"/>
    </row>
    <row r="591" spans="1:7" x14ac:dyDescent="0.2">
      <c r="A591" s="4" t="s">
        <v>10</v>
      </c>
      <c r="B591" s="195"/>
      <c r="C591" s="195"/>
      <c r="D591" s="195"/>
      <c r="E591" s="195"/>
      <c r="F591" s="197"/>
      <c r="G591" s="197"/>
    </row>
    <row r="592" spans="1:7" x14ac:dyDescent="0.2">
      <c r="A592" s="5" t="s">
        <v>8</v>
      </c>
      <c r="B592" s="194">
        <v>55142</v>
      </c>
      <c r="C592" s="195"/>
      <c r="D592" s="194">
        <v>27571</v>
      </c>
      <c r="E592" s="195"/>
      <c r="F592" s="196">
        <v>0.5</v>
      </c>
      <c r="G592" s="197"/>
    </row>
    <row r="593" spans="1:7" x14ac:dyDescent="0.2">
      <c r="A593" s="5" t="s">
        <v>9</v>
      </c>
      <c r="B593" s="194">
        <v>0</v>
      </c>
      <c r="C593" s="195"/>
      <c r="D593" s="194">
        <v>0</v>
      </c>
      <c r="E593" s="195"/>
      <c r="F593" s="196" t="s">
        <v>69</v>
      </c>
      <c r="G593" s="197"/>
    </row>
    <row r="594" spans="1:7" x14ac:dyDescent="0.2">
      <c r="A594" s="4" t="s">
        <v>11</v>
      </c>
      <c r="B594" s="195"/>
      <c r="C594" s="195"/>
      <c r="D594" s="195"/>
      <c r="E594" s="195"/>
      <c r="F594" s="197"/>
      <c r="G594" s="197"/>
    </row>
    <row r="595" spans="1:7" x14ac:dyDescent="0.2">
      <c r="A595" s="5" t="s">
        <v>8</v>
      </c>
      <c r="B595" s="194">
        <v>55142</v>
      </c>
      <c r="C595" s="195"/>
      <c r="D595" s="194">
        <v>27571</v>
      </c>
      <c r="E595" s="195"/>
      <c r="F595" s="196">
        <v>0.5</v>
      </c>
      <c r="G595" s="197"/>
    </row>
    <row r="596" spans="1:7" x14ac:dyDescent="0.2">
      <c r="A596" s="5" t="s">
        <v>9</v>
      </c>
      <c r="B596" s="194">
        <v>0</v>
      </c>
      <c r="C596" s="195"/>
      <c r="D596" s="194">
        <v>0</v>
      </c>
      <c r="E596" s="195"/>
      <c r="F596" s="196" t="s">
        <v>69</v>
      </c>
      <c r="G596" s="197"/>
    </row>
    <row r="597" spans="1:7" x14ac:dyDescent="0.2">
      <c r="A597" s="4" t="s">
        <v>12</v>
      </c>
      <c r="B597" s="194">
        <v>0</v>
      </c>
      <c r="C597" s="195"/>
      <c r="D597" s="194">
        <v>0</v>
      </c>
      <c r="E597" s="195"/>
      <c r="F597" s="196" t="s">
        <v>69</v>
      </c>
      <c r="G597" s="197"/>
    </row>
    <row r="598" spans="1:7" x14ac:dyDescent="0.2">
      <c r="A598" s="4" t="s">
        <v>13</v>
      </c>
      <c r="B598" s="202">
        <v>94995</v>
      </c>
      <c r="C598" s="195"/>
      <c r="D598" s="202">
        <v>47497.5</v>
      </c>
      <c r="E598" s="195"/>
      <c r="F598" s="203">
        <v>0.5</v>
      </c>
      <c r="G598" s="197"/>
    </row>
    <row r="599" spans="1:7" ht="3.75" customHeight="1" x14ac:dyDescent="0.2">
      <c r="A599" s="4"/>
      <c r="B599" s="195"/>
      <c r="C599" s="195"/>
      <c r="D599" s="195"/>
      <c r="E599" s="195"/>
      <c r="F599" s="197"/>
      <c r="G599" s="197"/>
    </row>
    <row r="600" spans="1:7" ht="3.75" customHeight="1" x14ac:dyDescent="0.2">
      <c r="B600" s="195"/>
      <c r="C600" s="195"/>
      <c r="D600" s="195"/>
      <c r="E600" s="195"/>
      <c r="F600" s="197"/>
      <c r="G600" s="197"/>
    </row>
    <row r="601" spans="1:7" ht="3.75" customHeight="1" x14ac:dyDescent="0.2"/>
    <row r="602" spans="1:7" x14ac:dyDescent="0.2">
      <c r="A602" s="14" t="s">
        <v>42</v>
      </c>
    </row>
    <row r="603" spans="1:7" ht="3" customHeight="1" x14ac:dyDescent="0.2"/>
    <row r="604" spans="1:7" ht="3" customHeight="1" x14ac:dyDescent="0.2"/>
    <row r="605" spans="1:7" ht="3" customHeight="1" x14ac:dyDescent="0.2">
      <c r="B605" s="195"/>
      <c r="C605" s="195"/>
      <c r="D605" s="195"/>
      <c r="E605" s="195"/>
      <c r="F605" s="197"/>
      <c r="G605" s="197"/>
    </row>
    <row r="606" spans="1:7" ht="3" customHeight="1" x14ac:dyDescent="0.2">
      <c r="B606" s="195"/>
      <c r="C606" s="195"/>
      <c r="D606" s="195"/>
      <c r="E606" s="195"/>
      <c r="F606" s="197"/>
      <c r="G606" s="197"/>
    </row>
    <row r="607" spans="1:7" x14ac:dyDescent="0.2">
      <c r="A607" s="4" t="s">
        <v>71</v>
      </c>
      <c r="B607" s="195"/>
      <c r="C607" s="195"/>
      <c r="D607" s="195"/>
      <c r="E607" s="195"/>
      <c r="F607" s="197"/>
      <c r="G607" s="197"/>
    </row>
    <row r="608" spans="1:7" x14ac:dyDescent="0.2">
      <c r="A608" s="5" t="s">
        <v>8</v>
      </c>
      <c r="B608" s="194">
        <v>2135623</v>
      </c>
      <c r="C608" s="195"/>
      <c r="D608" s="194">
        <v>868857</v>
      </c>
      <c r="E608" s="195"/>
      <c r="F608" s="196">
        <v>0.40684006493655483</v>
      </c>
      <c r="G608" s="197"/>
    </row>
    <row r="609" spans="1:7" x14ac:dyDescent="0.2">
      <c r="A609" s="5" t="s">
        <v>9</v>
      </c>
      <c r="B609" s="194">
        <v>1956721</v>
      </c>
      <c r="C609" s="195"/>
      <c r="D609" s="194">
        <v>854933</v>
      </c>
      <c r="E609" s="195"/>
      <c r="F609" s="196">
        <v>0.43692125755281414</v>
      </c>
      <c r="G609" s="197"/>
    </row>
    <row r="610" spans="1:7" x14ac:dyDescent="0.2">
      <c r="A610" s="4" t="s">
        <v>10</v>
      </c>
      <c r="B610" s="195"/>
      <c r="C610" s="195"/>
      <c r="D610" s="195"/>
      <c r="E610" s="195"/>
      <c r="F610" s="197"/>
      <c r="G610" s="197"/>
    </row>
    <row r="611" spans="1:7" x14ac:dyDescent="0.2">
      <c r="A611" s="5" t="s">
        <v>8</v>
      </c>
      <c r="B611" s="194">
        <v>434002</v>
      </c>
      <c r="C611" s="195"/>
      <c r="D611" s="194">
        <v>-154652</v>
      </c>
      <c r="E611" s="195"/>
      <c r="F611" s="196">
        <v>-0.35633937170796448</v>
      </c>
      <c r="G611" s="197"/>
    </row>
    <row r="612" spans="1:7" x14ac:dyDescent="0.2">
      <c r="A612" s="5" t="s">
        <v>9</v>
      </c>
      <c r="B612" s="194">
        <v>-77800</v>
      </c>
      <c r="C612" s="195"/>
      <c r="D612" s="194">
        <v>1085</v>
      </c>
      <c r="E612" s="195"/>
      <c r="F612" s="196">
        <v>-1.3946015424164524E-2</v>
      </c>
      <c r="G612" s="197"/>
    </row>
    <row r="613" spans="1:7" x14ac:dyDescent="0.2">
      <c r="A613" s="4" t="s">
        <v>11</v>
      </c>
      <c r="B613" s="195"/>
      <c r="C613" s="195"/>
      <c r="D613" s="195"/>
      <c r="E613" s="195"/>
      <c r="F613" s="197"/>
      <c r="G613" s="197"/>
    </row>
    <row r="614" spans="1:7" x14ac:dyDescent="0.2">
      <c r="A614" s="5" t="s">
        <v>8</v>
      </c>
      <c r="B614" s="194">
        <v>2569625</v>
      </c>
      <c r="C614" s="195"/>
      <c r="D614" s="194">
        <v>714205</v>
      </c>
      <c r="E614" s="195"/>
      <c r="F614" s="196">
        <v>0.27794133385221581</v>
      </c>
      <c r="G614" s="197"/>
    </row>
    <row r="615" spans="1:7" x14ac:dyDescent="0.2">
      <c r="A615" s="5" t="s">
        <v>9</v>
      </c>
      <c r="B615" s="194">
        <v>1878921</v>
      </c>
      <c r="C615" s="195"/>
      <c r="D615" s="194">
        <v>856018</v>
      </c>
      <c r="E615" s="195"/>
      <c r="F615" s="196">
        <v>0.45559020310060933</v>
      </c>
      <c r="G615" s="197"/>
    </row>
    <row r="616" spans="1:7" x14ac:dyDescent="0.2">
      <c r="A616" s="4" t="s">
        <v>12</v>
      </c>
      <c r="B616" s="194">
        <v>0</v>
      </c>
      <c r="C616" s="195"/>
      <c r="D616" s="194">
        <v>0</v>
      </c>
      <c r="E616" s="195"/>
      <c r="F616" s="196" t="s">
        <v>69</v>
      </c>
      <c r="G616" s="197"/>
    </row>
    <row r="617" spans="1:7" x14ac:dyDescent="0.2">
      <c r="A617" s="4" t="s">
        <v>13</v>
      </c>
      <c r="B617" s="202">
        <v>4113327</v>
      </c>
      <c r="C617" s="195"/>
      <c r="D617" s="202">
        <v>1451899.2636967227</v>
      </c>
      <c r="E617" s="195"/>
      <c r="F617" s="203">
        <v>0.35297443254492594</v>
      </c>
      <c r="G617" s="197"/>
    </row>
    <row r="618" spans="1:7" ht="3.75" customHeight="1" x14ac:dyDescent="0.2">
      <c r="A618" s="4"/>
      <c r="B618" s="195"/>
      <c r="C618" s="195"/>
      <c r="D618" s="195"/>
      <c r="E618" s="195"/>
      <c r="F618" s="197"/>
      <c r="G618" s="197"/>
    </row>
    <row r="619" spans="1:7" ht="3.75" customHeight="1" x14ac:dyDescent="0.2">
      <c r="B619" s="195"/>
      <c r="C619" s="195"/>
      <c r="D619" s="195"/>
      <c r="E619" s="195"/>
      <c r="F619" s="197"/>
      <c r="G619" s="197"/>
    </row>
    <row r="620" spans="1:7" ht="3.75" customHeight="1" x14ac:dyDescent="0.2"/>
    <row r="621" spans="1:7" x14ac:dyDescent="0.2">
      <c r="A621" s="14" t="s">
        <v>43</v>
      </c>
    </row>
    <row r="622" spans="1:7" ht="3" customHeight="1" x14ac:dyDescent="0.2"/>
    <row r="623" spans="1:7" ht="3" customHeight="1" x14ac:dyDescent="0.2"/>
    <row r="624" spans="1:7" ht="3" customHeight="1" x14ac:dyDescent="0.2">
      <c r="B624" s="195"/>
      <c r="C624" s="195"/>
      <c r="D624" s="195"/>
      <c r="E624" s="195"/>
      <c r="F624" s="197"/>
      <c r="G624" s="197"/>
    </row>
    <row r="625" spans="1:7" ht="3" customHeight="1" x14ac:dyDescent="0.2">
      <c r="B625" s="195"/>
      <c r="C625" s="195"/>
      <c r="D625" s="195"/>
      <c r="E625" s="195"/>
      <c r="F625" s="197"/>
      <c r="G625" s="197"/>
    </row>
    <row r="626" spans="1:7" x14ac:dyDescent="0.2">
      <c r="A626" s="4" t="s">
        <v>71</v>
      </c>
      <c r="B626" s="195"/>
      <c r="C626" s="195"/>
      <c r="D626" s="195"/>
      <c r="E626" s="195"/>
      <c r="F626" s="197"/>
      <c r="G626" s="197"/>
    </row>
    <row r="627" spans="1:7" x14ac:dyDescent="0.2">
      <c r="A627" s="5" t="s">
        <v>8</v>
      </c>
      <c r="B627" s="194">
        <v>700</v>
      </c>
      <c r="C627" s="195"/>
      <c r="D627" s="194">
        <v>-16267</v>
      </c>
      <c r="E627" s="195"/>
      <c r="F627" s="196">
        <v>-23.238571428571429</v>
      </c>
      <c r="G627" s="197"/>
    </row>
    <row r="628" spans="1:7" x14ac:dyDescent="0.2">
      <c r="A628" s="5" t="s">
        <v>9</v>
      </c>
      <c r="B628" s="194">
        <v>1490</v>
      </c>
      <c r="C628" s="195"/>
      <c r="D628" s="194">
        <v>290</v>
      </c>
      <c r="E628" s="195"/>
      <c r="F628" s="196">
        <v>0.19463087248322147</v>
      </c>
      <c r="G628" s="197"/>
    </row>
    <row r="629" spans="1:7" x14ac:dyDescent="0.2">
      <c r="A629" s="4" t="s">
        <v>10</v>
      </c>
      <c r="B629" s="195"/>
      <c r="C629" s="195"/>
      <c r="D629" s="195"/>
      <c r="E629" s="195"/>
      <c r="F629" s="197"/>
      <c r="G629" s="197"/>
    </row>
    <row r="630" spans="1:7" x14ac:dyDescent="0.2">
      <c r="A630" s="5" t="s">
        <v>8</v>
      </c>
      <c r="B630" s="194">
        <v>0</v>
      </c>
      <c r="C630" s="195"/>
      <c r="D630" s="194">
        <v>0</v>
      </c>
      <c r="E630" s="195"/>
      <c r="F630" s="196" t="s">
        <v>69</v>
      </c>
      <c r="G630" s="197"/>
    </row>
    <row r="631" spans="1:7" x14ac:dyDescent="0.2">
      <c r="A631" s="5" t="s">
        <v>9</v>
      </c>
      <c r="B631" s="194">
        <v>0</v>
      </c>
      <c r="C631" s="195"/>
      <c r="D631" s="194">
        <v>0</v>
      </c>
      <c r="E631" s="195"/>
      <c r="F631" s="196" t="s">
        <v>69</v>
      </c>
      <c r="G631" s="197"/>
    </row>
    <row r="632" spans="1:7" x14ac:dyDescent="0.2">
      <c r="A632" s="4" t="s">
        <v>11</v>
      </c>
      <c r="B632" s="195"/>
      <c r="C632" s="195"/>
      <c r="D632" s="195"/>
      <c r="E632" s="195"/>
      <c r="F632" s="197"/>
      <c r="G632" s="197"/>
    </row>
    <row r="633" spans="1:7" x14ac:dyDescent="0.2">
      <c r="A633" s="5" t="s">
        <v>8</v>
      </c>
      <c r="B633" s="194">
        <v>700</v>
      </c>
      <c r="C633" s="195"/>
      <c r="D633" s="194">
        <v>-16267</v>
      </c>
      <c r="E633" s="195"/>
      <c r="F633" s="196">
        <v>-23.238571428571429</v>
      </c>
      <c r="G633" s="197"/>
    </row>
    <row r="634" spans="1:7" x14ac:dyDescent="0.2">
      <c r="A634" s="5" t="s">
        <v>9</v>
      </c>
      <c r="B634" s="194">
        <v>1490</v>
      </c>
      <c r="C634" s="195"/>
      <c r="D634" s="194">
        <v>290</v>
      </c>
      <c r="E634" s="195"/>
      <c r="F634" s="196">
        <v>0.19463087248322147</v>
      </c>
      <c r="G634" s="197"/>
    </row>
    <row r="635" spans="1:7" x14ac:dyDescent="0.2">
      <c r="A635" s="4" t="s">
        <v>12</v>
      </c>
      <c r="B635" s="194">
        <v>0</v>
      </c>
      <c r="C635" s="195"/>
      <c r="D635" s="194">
        <v>0</v>
      </c>
      <c r="E635" s="195"/>
      <c r="F635" s="196" t="s">
        <v>69</v>
      </c>
      <c r="G635" s="197"/>
    </row>
    <row r="636" spans="1:7" x14ac:dyDescent="0.2">
      <c r="A636" s="4" t="s">
        <v>13</v>
      </c>
      <c r="B636" s="202">
        <v>6135</v>
      </c>
      <c r="C636" s="195"/>
      <c r="D636" s="202">
        <v>-44757.486301369863</v>
      </c>
      <c r="E636" s="195"/>
      <c r="F636" s="203">
        <v>-7.2954337899543376</v>
      </c>
      <c r="G636" s="197"/>
    </row>
    <row r="637" spans="1:7" ht="3.75" customHeight="1" x14ac:dyDescent="0.2">
      <c r="A637" s="4"/>
    </row>
    <row r="638" spans="1:7" ht="3.75" customHeight="1" x14ac:dyDescent="0.2"/>
    <row r="639" spans="1:7" ht="3.75" customHeight="1" x14ac:dyDescent="0.2"/>
    <row r="640" spans="1:7" ht="14.4" thickBot="1" x14ac:dyDescent="0.3">
      <c r="A640" s="7"/>
      <c r="B640" s="42"/>
      <c r="C640" s="42"/>
      <c r="D640" s="42"/>
      <c r="E640" s="42"/>
      <c r="F640" s="48"/>
      <c r="G640" s="49" t="s">
        <v>72</v>
      </c>
    </row>
    <row r="641" spans="1:7" ht="30" customHeight="1" thickBot="1" x14ac:dyDescent="0.25">
      <c r="A641" s="9"/>
      <c r="B641" s="198" t="s">
        <v>173</v>
      </c>
      <c r="C641" s="199"/>
      <c r="D641" s="198" t="s">
        <v>171</v>
      </c>
      <c r="E641" s="198"/>
      <c r="F641" s="200" t="s">
        <v>172</v>
      </c>
      <c r="G641" s="201"/>
    </row>
    <row r="643" spans="1:7" x14ac:dyDescent="0.2">
      <c r="A643" s="14" t="s">
        <v>45</v>
      </c>
    </row>
    <row r="644" spans="1:7" ht="3" customHeight="1" x14ac:dyDescent="0.2"/>
    <row r="645" spans="1:7" ht="3" customHeight="1" x14ac:dyDescent="0.2"/>
    <row r="646" spans="1:7" ht="3" customHeight="1" x14ac:dyDescent="0.2"/>
    <row r="647" spans="1:7" ht="3" customHeight="1" x14ac:dyDescent="0.2"/>
    <row r="648" spans="1:7" x14ac:dyDescent="0.2">
      <c r="A648" s="4" t="s">
        <v>71</v>
      </c>
    </row>
    <row r="649" spans="1:7" x14ac:dyDescent="0.2">
      <c r="A649" s="5" t="s">
        <v>8</v>
      </c>
      <c r="B649" s="194">
        <v>2234262</v>
      </c>
      <c r="C649" s="195"/>
      <c r="D649" s="194">
        <v>896309</v>
      </c>
      <c r="E649" s="195"/>
      <c r="F649" s="196">
        <v>0.40116557503103933</v>
      </c>
      <c r="G649" s="197"/>
    </row>
    <row r="650" spans="1:7" x14ac:dyDescent="0.2">
      <c r="A650" s="5" t="s">
        <v>9</v>
      </c>
      <c r="B650" s="194">
        <v>380974</v>
      </c>
      <c r="C650" s="195"/>
      <c r="D650" s="194">
        <v>157153</v>
      </c>
      <c r="E650" s="195"/>
      <c r="F650" s="196">
        <v>0.41250321544252366</v>
      </c>
      <c r="G650" s="197"/>
    </row>
    <row r="651" spans="1:7" x14ac:dyDescent="0.2">
      <c r="A651" s="4" t="s">
        <v>10</v>
      </c>
      <c r="B651" s="195"/>
      <c r="C651" s="195"/>
      <c r="D651" s="195"/>
      <c r="E651" s="195"/>
      <c r="F651" s="197"/>
      <c r="G651" s="197"/>
    </row>
    <row r="652" spans="1:7" x14ac:dyDescent="0.2">
      <c r="A652" s="5" t="s">
        <v>8</v>
      </c>
      <c r="B652" s="194">
        <v>19346</v>
      </c>
      <c r="C652" s="195"/>
      <c r="D652" s="194">
        <v>-41137</v>
      </c>
      <c r="E652" s="195"/>
      <c r="F652" s="196">
        <v>-2.1263827147730798</v>
      </c>
      <c r="G652" s="197"/>
    </row>
    <row r="653" spans="1:7" x14ac:dyDescent="0.2">
      <c r="A653" s="5" t="s">
        <v>9</v>
      </c>
      <c r="B653" s="194">
        <v>1000</v>
      </c>
      <c r="C653" s="195"/>
      <c r="D653" s="194">
        <v>0</v>
      </c>
      <c r="E653" s="195"/>
      <c r="F653" s="196" t="s">
        <v>69</v>
      </c>
      <c r="G653" s="197"/>
    </row>
    <row r="654" spans="1:7" x14ac:dyDescent="0.2">
      <c r="A654" s="4" t="s">
        <v>11</v>
      </c>
      <c r="B654" s="195"/>
      <c r="C654" s="195"/>
      <c r="D654" s="195"/>
      <c r="E654" s="195"/>
      <c r="F654" s="197"/>
      <c r="G654" s="197"/>
    </row>
    <row r="655" spans="1:7" x14ac:dyDescent="0.2">
      <c r="A655" s="5" t="s">
        <v>8</v>
      </c>
      <c r="B655" s="194">
        <v>2253608</v>
      </c>
      <c r="C655" s="195"/>
      <c r="D655" s="194">
        <v>855172</v>
      </c>
      <c r="E655" s="195"/>
      <c r="F655" s="196">
        <v>0.37946794651066201</v>
      </c>
      <c r="G655" s="197"/>
    </row>
    <row r="656" spans="1:7" x14ac:dyDescent="0.2">
      <c r="A656" s="5" t="s">
        <v>9</v>
      </c>
      <c r="B656" s="194">
        <v>381974</v>
      </c>
      <c r="C656" s="195"/>
      <c r="D656" s="194">
        <v>157153</v>
      </c>
      <c r="E656" s="195"/>
      <c r="F656" s="196">
        <v>0.41142329059045901</v>
      </c>
      <c r="G656" s="197"/>
    </row>
    <row r="657" spans="1:7" x14ac:dyDescent="0.2">
      <c r="A657" s="4" t="s">
        <v>12</v>
      </c>
      <c r="B657" s="194">
        <v>10000</v>
      </c>
      <c r="C657" s="195"/>
      <c r="D657" s="194">
        <v>-173</v>
      </c>
      <c r="E657" s="195"/>
      <c r="F657" s="196">
        <v>-1.7299999999999999E-2</v>
      </c>
      <c r="G657" s="197"/>
    </row>
    <row r="658" spans="1:7" x14ac:dyDescent="0.2">
      <c r="A658" s="4" t="s">
        <v>13</v>
      </c>
      <c r="B658" s="202">
        <v>2455741</v>
      </c>
      <c r="C658" s="195"/>
      <c r="D658" s="202">
        <v>939522.25432135537</v>
      </c>
      <c r="E658" s="195"/>
      <c r="F658" s="203">
        <v>0.38258198007092581</v>
      </c>
      <c r="G658" s="197"/>
    </row>
    <row r="659" spans="1:7" ht="3.75" customHeight="1" x14ac:dyDescent="0.2">
      <c r="A659" s="4"/>
      <c r="B659" s="195"/>
      <c r="C659" s="195"/>
      <c r="D659" s="195"/>
      <c r="E659" s="195"/>
      <c r="F659" s="197"/>
      <c r="G659" s="197"/>
    </row>
    <row r="660" spans="1:7" ht="3.75" customHeight="1" x14ac:dyDescent="0.2">
      <c r="B660" s="195"/>
      <c r="C660" s="195"/>
      <c r="D660" s="195"/>
      <c r="E660" s="195"/>
      <c r="F660" s="197"/>
      <c r="G660" s="197"/>
    </row>
    <row r="661" spans="1:7" ht="3.75" customHeight="1" x14ac:dyDescent="0.2"/>
    <row r="662" spans="1:7" x14ac:dyDescent="0.2">
      <c r="A662" s="14" t="s">
        <v>46</v>
      </c>
    </row>
    <row r="663" spans="1:7" ht="3" customHeight="1" x14ac:dyDescent="0.2"/>
    <row r="664" spans="1:7" ht="3" customHeight="1" x14ac:dyDescent="0.2"/>
    <row r="665" spans="1:7" ht="3" customHeight="1" x14ac:dyDescent="0.2">
      <c r="B665" s="195"/>
      <c r="C665" s="195"/>
      <c r="D665" s="195"/>
      <c r="E665" s="195"/>
      <c r="F665" s="197"/>
      <c r="G665" s="197"/>
    </row>
    <row r="666" spans="1:7" ht="3" customHeight="1" x14ac:dyDescent="0.2">
      <c r="B666" s="195"/>
      <c r="C666" s="195"/>
      <c r="D666" s="195"/>
      <c r="E666" s="195"/>
      <c r="F666" s="197"/>
      <c r="G666" s="197"/>
    </row>
    <row r="667" spans="1:7" x14ac:dyDescent="0.2">
      <c r="A667" s="4" t="s">
        <v>71</v>
      </c>
      <c r="B667" s="195"/>
      <c r="C667" s="195"/>
      <c r="D667" s="195"/>
      <c r="E667" s="195"/>
      <c r="F667" s="197"/>
      <c r="G667" s="197"/>
    </row>
    <row r="668" spans="1:7" x14ac:dyDescent="0.2">
      <c r="A668" s="5" t="s">
        <v>8</v>
      </c>
      <c r="B668" s="194">
        <v>126</v>
      </c>
      <c r="C668" s="195"/>
      <c r="D668" s="194">
        <v>-1091</v>
      </c>
      <c r="E668" s="195"/>
      <c r="F668" s="196">
        <v>-8.6587301587301582</v>
      </c>
      <c r="G668" s="197"/>
    </row>
    <row r="669" spans="1:7" x14ac:dyDescent="0.2">
      <c r="A669" s="5" t="s">
        <v>9</v>
      </c>
      <c r="B669" s="194">
        <v>500</v>
      </c>
      <c r="C669" s="195"/>
      <c r="D669" s="194">
        <v>-147</v>
      </c>
      <c r="E669" s="195"/>
      <c r="F669" s="196">
        <v>-0.29399999999999998</v>
      </c>
      <c r="G669" s="197"/>
    </row>
    <row r="670" spans="1:7" x14ac:dyDescent="0.2">
      <c r="A670" s="4" t="s">
        <v>10</v>
      </c>
      <c r="B670" s="195"/>
      <c r="C670" s="195"/>
      <c r="D670" s="195"/>
      <c r="E670" s="195"/>
      <c r="F670" s="197"/>
      <c r="G670" s="197"/>
    </row>
    <row r="671" spans="1:7" x14ac:dyDescent="0.2">
      <c r="A671" s="5" t="s">
        <v>8</v>
      </c>
      <c r="B671" s="194">
        <v>0</v>
      </c>
      <c r="C671" s="195"/>
      <c r="D671" s="194">
        <v>0</v>
      </c>
      <c r="E671" s="195"/>
      <c r="F671" s="196" t="s">
        <v>69</v>
      </c>
      <c r="G671" s="197"/>
    </row>
    <row r="672" spans="1:7" x14ac:dyDescent="0.2">
      <c r="A672" s="5" t="s">
        <v>9</v>
      </c>
      <c r="B672" s="194">
        <v>0</v>
      </c>
      <c r="C672" s="195"/>
      <c r="D672" s="194">
        <v>0</v>
      </c>
      <c r="E672" s="195"/>
      <c r="F672" s="196" t="s">
        <v>69</v>
      </c>
      <c r="G672" s="197"/>
    </row>
    <row r="673" spans="1:7" x14ac:dyDescent="0.2">
      <c r="A673" s="4" t="s">
        <v>11</v>
      </c>
      <c r="B673" s="195"/>
      <c r="C673" s="195"/>
      <c r="D673" s="195"/>
      <c r="E673" s="195"/>
      <c r="F673" s="197"/>
      <c r="G673" s="197"/>
    </row>
    <row r="674" spans="1:7" x14ac:dyDescent="0.2">
      <c r="A674" s="5" t="s">
        <v>8</v>
      </c>
      <c r="B674" s="194">
        <v>126</v>
      </c>
      <c r="C674" s="195"/>
      <c r="D674" s="194">
        <v>-1091</v>
      </c>
      <c r="E674" s="195"/>
      <c r="F674" s="196">
        <v>-8.6587301587301582</v>
      </c>
      <c r="G674" s="197"/>
    </row>
    <row r="675" spans="1:7" x14ac:dyDescent="0.2">
      <c r="A675" s="5" t="s">
        <v>9</v>
      </c>
      <c r="B675" s="194">
        <v>500</v>
      </c>
      <c r="C675" s="195"/>
      <c r="D675" s="194">
        <v>-147</v>
      </c>
      <c r="E675" s="195"/>
      <c r="F675" s="196">
        <v>-0.29399999999999998</v>
      </c>
      <c r="G675" s="197"/>
    </row>
    <row r="676" spans="1:7" x14ac:dyDescent="0.2">
      <c r="A676" s="4" t="s">
        <v>12</v>
      </c>
      <c r="B676" s="194">
        <v>0</v>
      </c>
      <c r="C676" s="195"/>
      <c r="D676" s="194">
        <v>0</v>
      </c>
      <c r="E676" s="195"/>
      <c r="F676" s="196" t="s">
        <v>94</v>
      </c>
      <c r="G676" s="197"/>
    </row>
    <row r="677" spans="1:7" x14ac:dyDescent="0.2">
      <c r="A677" s="4" t="s">
        <v>13</v>
      </c>
      <c r="B677" s="202">
        <v>618</v>
      </c>
      <c r="C677" s="195"/>
      <c r="D677" s="202">
        <v>-1222.1789137380192</v>
      </c>
      <c r="E677" s="195"/>
      <c r="F677" s="203">
        <v>-1.9776357827476039</v>
      </c>
      <c r="G677" s="197"/>
    </row>
    <row r="678" spans="1:7" ht="3.75" customHeight="1" x14ac:dyDescent="0.2">
      <c r="A678" s="4"/>
      <c r="B678" s="195"/>
      <c r="C678" s="195"/>
      <c r="D678" s="195"/>
      <c r="E678" s="195"/>
      <c r="F678" s="197"/>
      <c r="G678" s="197"/>
    </row>
    <row r="679" spans="1:7" ht="3.75" customHeight="1" x14ac:dyDescent="0.2">
      <c r="B679" s="195"/>
      <c r="C679" s="195"/>
      <c r="D679" s="195"/>
      <c r="E679" s="195"/>
      <c r="F679" s="197"/>
      <c r="G679" s="197"/>
    </row>
    <row r="680" spans="1:7" ht="3.75" customHeight="1" x14ac:dyDescent="0.2"/>
    <row r="681" spans="1:7" x14ac:dyDescent="0.2">
      <c r="A681" s="14" t="s">
        <v>47</v>
      </c>
    </row>
    <row r="682" spans="1:7" ht="3" customHeight="1" x14ac:dyDescent="0.2"/>
    <row r="683" spans="1:7" ht="3" customHeight="1" x14ac:dyDescent="0.2"/>
    <row r="684" spans="1:7" ht="3" customHeight="1" x14ac:dyDescent="0.2">
      <c r="B684" s="195"/>
      <c r="C684" s="195"/>
      <c r="D684" s="195"/>
      <c r="E684" s="195"/>
      <c r="F684" s="197"/>
      <c r="G684" s="197"/>
    </row>
    <row r="685" spans="1:7" ht="3" customHeight="1" x14ac:dyDescent="0.2">
      <c r="B685" s="195"/>
      <c r="C685" s="195"/>
      <c r="D685" s="195"/>
      <c r="E685" s="195"/>
      <c r="F685" s="197"/>
      <c r="G685" s="197"/>
    </row>
    <row r="686" spans="1:7" x14ac:dyDescent="0.2">
      <c r="A686" s="4" t="s">
        <v>71</v>
      </c>
      <c r="B686" s="195"/>
      <c r="C686" s="195"/>
      <c r="D686" s="195"/>
      <c r="E686" s="195"/>
      <c r="F686" s="197"/>
      <c r="G686" s="197"/>
    </row>
    <row r="687" spans="1:7" x14ac:dyDescent="0.2">
      <c r="A687" s="5" t="s">
        <v>8</v>
      </c>
      <c r="B687" s="194">
        <v>2637533</v>
      </c>
      <c r="C687" s="195"/>
      <c r="D687" s="194">
        <v>1276854</v>
      </c>
      <c r="E687" s="195"/>
      <c r="F687" s="196">
        <v>0.48410920356257153</v>
      </c>
      <c r="G687" s="197"/>
    </row>
    <row r="688" spans="1:7" x14ac:dyDescent="0.2">
      <c r="A688" s="5" t="s">
        <v>9</v>
      </c>
      <c r="B688" s="194">
        <v>538371</v>
      </c>
      <c r="C688" s="195"/>
      <c r="D688" s="194">
        <v>252091</v>
      </c>
      <c r="E688" s="195"/>
      <c r="F688" s="196">
        <v>0.46824773251159518</v>
      </c>
      <c r="G688" s="197"/>
    </row>
    <row r="689" spans="1:7" x14ac:dyDescent="0.2">
      <c r="A689" s="4" t="s">
        <v>10</v>
      </c>
      <c r="B689" s="195"/>
      <c r="C689" s="195"/>
      <c r="D689" s="195"/>
      <c r="E689" s="195"/>
      <c r="F689" s="197"/>
      <c r="G689" s="197"/>
    </row>
    <row r="690" spans="1:7" x14ac:dyDescent="0.2">
      <c r="A690" s="5" t="s">
        <v>8</v>
      </c>
      <c r="B690" s="194">
        <v>5716425</v>
      </c>
      <c r="C690" s="195"/>
      <c r="D690" s="194">
        <v>1707783</v>
      </c>
      <c r="E690" s="195"/>
      <c r="F690" s="196">
        <v>0.29875018040121232</v>
      </c>
      <c r="G690" s="197"/>
    </row>
    <row r="691" spans="1:7" x14ac:dyDescent="0.2">
      <c r="A691" s="5" t="s">
        <v>9</v>
      </c>
      <c r="B691" s="194">
        <v>54400</v>
      </c>
      <c r="C691" s="195"/>
      <c r="D691" s="194">
        <v>54498</v>
      </c>
      <c r="E691" s="195"/>
      <c r="F691" s="196">
        <v>1.0018014705882352</v>
      </c>
      <c r="G691" s="197"/>
    </row>
    <row r="692" spans="1:7" x14ac:dyDescent="0.2">
      <c r="A692" s="4" t="s">
        <v>11</v>
      </c>
      <c r="B692" s="195"/>
      <c r="C692" s="195"/>
      <c r="D692" s="195"/>
      <c r="E692" s="195"/>
      <c r="F692" s="197"/>
      <c r="G692" s="197"/>
    </row>
    <row r="693" spans="1:7" x14ac:dyDescent="0.2">
      <c r="A693" s="5" t="s">
        <v>8</v>
      </c>
      <c r="B693" s="194">
        <v>8353958</v>
      </c>
      <c r="C693" s="195"/>
      <c r="D693" s="194">
        <v>2984637</v>
      </c>
      <c r="E693" s="195"/>
      <c r="F693" s="196">
        <v>0.35727220558207257</v>
      </c>
      <c r="G693" s="197"/>
    </row>
    <row r="694" spans="1:7" x14ac:dyDescent="0.2">
      <c r="A694" s="5" t="s">
        <v>9</v>
      </c>
      <c r="B694" s="194">
        <v>592771</v>
      </c>
      <c r="C694" s="195"/>
      <c r="D694" s="194">
        <v>306589</v>
      </c>
      <c r="E694" s="195"/>
      <c r="F694" s="196">
        <v>0.51721322399375136</v>
      </c>
      <c r="G694" s="197"/>
    </row>
    <row r="695" spans="1:7" x14ac:dyDescent="0.2">
      <c r="A695" s="4" t="s">
        <v>12</v>
      </c>
      <c r="B695" s="194">
        <v>0</v>
      </c>
      <c r="C695" s="195"/>
      <c r="D695" s="194">
        <v>0</v>
      </c>
      <c r="E695" s="195"/>
      <c r="F695" s="196" t="s">
        <v>69</v>
      </c>
      <c r="G695" s="197"/>
    </row>
    <row r="696" spans="1:7" x14ac:dyDescent="0.2">
      <c r="A696" s="4" t="s">
        <v>13</v>
      </c>
      <c r="B696" s="202">
        <v>5631594</v>
      </c>
      <c r="C696" s="195"/>
      <c r="D696" s="202">
        <v>2071689.9544228958</v>
      </c>
      <c r="E696" s="195"/>
      <c r="F696" s="203">
        <v>0.36786919554621583</v>
      </c>
      <c r="G696" s="197"/>
    </row>
    <row r="697" spans="1:7" ht="3.75" customHeight="1" x14ac:dyDescent="0.2">
      <c r="A697" s="4"/>
      <c r="B697" s="195"/>
      <c r="C697" s="195"/>
      <c r="D697" s="195"/>
      <c r="E697" s="195"/>
      <c r="F697" s="197"/>
      <c r="G697" s="197"/>
    </row>
    <row r="698" spans="1:7" ht="3.75" customHeight="1" x14ac:dyDescent="0.2">
      <c r="B698" s="195"/>
      <c r="C698" s="195"/>
      <c r="D698" s="195"/>
      <c r="E698" s="195"/>
      <c r="F698" s="197"/>
      <c r="G698" s="197"/>
    </row>
    <row r="699" spans="1:7" ht="3.75" customHeight="1" x14ac:dyDescent="0.2"/>
    <row r="700" spans="1:7" x14ac:dyDescent="0.2">
      <c r="A700" s="14" t="s">
        <v>48</v>
      </c>
    </row>
    <row r="701" spans="1:7" ht="3" customHeight="1" x14ac:dyDescent="0.2"/>
    <row r="702" spans="1:7" ht="3" customHeight="1" x14ac:dyDescent="0.2"/>
    <row r="703" spans="1:7" ht="3" customHeight="1" x14ac:dyDescent="0.2">
      <c r="B703" s="195"/>
      <c r="C703" s="195"/>
      <c r="D703" s="195"/>
      <c r="E703" s="195"/>
      <c r="F703" s="197"/>
      <c r="G703" s="197"/>
    </row>
    <row r="704" spans="1:7" ht="3" customHeight="1" x14ac:dyDescent="0.2">
      <c r="B704" s="195"/>
      <c r="C704" s="195"/>
      <c r="D704" s="195"/>
      <c r="E704" s="195"/>
      <c r="F704" s="197"/>
      <c r="G704" s="197"/>
    </row>
    <row r="705" spans="1:7" x14ac:dyDescent="0.2">
      <c r="A705" s="4" t="s">
        <v>71</v>
      </c>
      <c r="B705" s="195"/>
      <c r="C705" s="195"/>
      <c r="D705" s="195"/>
      <c r="E705" s="195"/>
      <c r="F705" s="197"/>
      <c r="G705" s="197"/>
    </row>
    <row r="706" spans="1:7" x14ac:dyDescent="0.2">
      <c r="A706" s="5" t="s">
        <v>8</v>
      </c>
      <c r="B706" s="194">
        <v>7340634</v>
      </c>
      <c r="C706" s="195"/>
      <c r="D706" s="194">
        <v>3149805</v>
      </c>
      <c r="E706" s="195"/>
      <c r="F706" s="196">
        <v>0.4290916833614099</v>
      </c>
      <c r="G706" s="197"/>
    </row>
    <row r="707" spans="1:7" x14ac:dyDescent="0.2">
      <c r="A707" s="5" t="s">
        <v>9</v>
      </c>
      <c r="B707" s="194">
        <v>328900</v>
      </c>
      <c r="C707" s="195"/>
      <c r="D707" s="194">
        <v>143779</v>
      </c>
      <c r="E707" s="195"/>
      <c r="F707" s="196">
        <v>0.43715110975980542</v>
      </c>
      <c r="G707" s="197"/>
    </row>
    <row r="708" spans="1:7" x14ac:dyDescent="0.2">
      <c r="A708" s="4" t="s">
        <v>10</v>
      </c>
      <c r="B708" s="195"/>
      <c r="C708" s="195"/>
      <c r="D708" s="195"/>
      <c r="E708" s="195"/>
      <c r="F708" s="197"/>
      <c r="G708" s="197"/>
    </row>
    <row r="709" spans="1:7" x14ac:dyDescent="0.2">
      <c r="A709" s="5" t="s">
        <v>8</v>
      </c>
      <c r="B709" s="194">
        <v>76133149</v>
      </c>
      <c r="C709" s="195"/>
      <c r="D709" s="194">
        <v>38067774</v>
      </c>
      <c r="E709" s="195"/>
      <c r="F709" s="196">
        <v>0.50001575529208697</v>
      </c>
      <c r="G709" s="197"/>
    </row>
    <row r="710" spans="1:7" x14ac:dyDescent="0.2">
      <c r="A710" s="5" t="s">
        <v>9</v>
      </c>
      <c r="B710" s="194">
        <v>0</v>
      </c>
      <c r="C710" s="195"/>
      <c r="D710" s="194">
        <v>0</v>
      </c>
      <c r="E710" s="195"/>
      <c r="F710" s="196" t="s">
        <v>69</v>
      </c>
      <c r="G710" s="197"/>
    </row>
    <row r="711" spans="1:7" x14ac:dyDescent="0.2">
      <c r="A711" s="4" t="s">
        <v>11</v>
      </c>
      <c r="B711" s="195"/>
      <c r="C711" s="195"/>
      <c r="D711" s="195"/>
      <c r="E711" s="195"/>
      <c r="F711" s="197"/>
      <c r="G711" s="197"/>
    </row>
    <row r="712" spans="1:7" x14ac:dyDescent="0.2">
      <c r="A712" s="5" t="s">
        <v>8</v>
      </c>
      <c r="B712" s="194">
        <v>83473783</v>
      </c>
      <c r="C712" s="195"/>
      <c r="D712" s="194">
        <v>41217579</v>
      </c>
      <c r="E712" s="195"/>
      <c r="F712" s="196">
        <v>0.49377873529464933</v>
      </c>
      <c r="G712" s="197"/>
    </row>
    <row r="713" spans="1:7" x14ac:dyDescent="0.2">
      <c r="A713" s="5" t="s">
        <v>9</v>
      </c>
      <c r="B713" s="194">
        <v>328900</v>
      </c>
      <c r="C713" s="195"/>
      <c r="D713" s="194">
        <v>143779</v>
      </c>
      <c r="E713" s="195"/>
      <c r="F713" s="196">
        <v>0.43715110975980542</v>
      </c>
      <c r="G713" s="197"/>
    </row>
    <row r="714" spans="1:7" x14ac:dyDescent="0.2">
      <c r="A714" s="4" t="s">
        <v>12</v>
      </c>
      <c r="B714" s="194">
        <v>2561145</v>
      </c>
      <c r="C714" s="195"/>
      <c r="D714" s="194">
        <v>45000</v>
      </c>
      <c r="E714" s="195"/>
      <c r="F714" s="196">
        <v>1.757026642380654E-2</v>
      </c>
      <c r="G714" s="197"/>
    </row>
    <row r="715" spans="1:7" x14ac:dyDescent="0.2">
      <c r="A715" s="4" t="s">
        <v>13</v>
      </c>
      <c r="B715" s="202">
        <v>85007986</v>
      </c>
      <c r="C715" s="195"/>
      <c r="D715" s="202">
        <v>40756311.788020656</v>
      </c>
      <c r="E715" s="195"/>
      <c r="F715" s="203">
        <v>0.47944097614570774</v>
      </c>
      <c r="G715" s="197"/>
    </row>
    <row r="716" spans="1:7" ht="3.75" customHeight="1" x14ac:dyDescent="0.2">
      <c r="A716" s="4"/>
    </row>
    <row r="717" spans="1:7" ht="3.75" customHeight="1" x14ac:dyDescent="0.2"/>
    <row r="718" spans="1:7" ht="3.75" customHeight="1" x14ac:dyDescent="0.2"/>
    <row r="719" spans="1:7" ht="14.4" thickBot="1" x14ac:dyDescent="0.3">
      <c r="A719" s="7"/>
      <c r="B719" s="42"/>
      <c r="C719" s="42"/>
      <c r="D719" s="42"/>
      <c r="E719" s="42"/>
      <c r="F719" s="48"/>
      <c r="G719" s="49" t="s">
        <v>72</v>
      </c>
    </row>
    <row r="720" spans="1:7" ht="30" customHeight="1" thickBot="1" x14ac:dyDescent="0.25">
      <c r="A720" s="9"/>
      <c r="B720" s="198" t="s">
        <v>173</v>
      </c>
      <c r="C720" s="199"/>
      <c r="D720" s="198" t="s">
        <v>171</v>
      </c>
      <c r="E720" s="198"/>
      <c r="F720" s="200" t="s">
        <v>172</v>
      </c>
      <c r="G720" s="201"/>
    </row>
    <row r="722" spans="1:7" x14ac:dyDescent="0.2">
      <c r="A722" s="14" t="s">
        <v>50</v>
      </c>
    </row>
    <row r="723" spans="1:7" ht="3" customHeight="1" x14ac:dyDescent="0.2"/>
    <row r="724" spans="1:7" ht="3" customHeight="1" x14ac:dyDescent="0.2"/>
    <row r="725" spans="1:7" ht="3" customHeight="1" x14ac:dyDescent="0.2"/>
    <row r="726" spans="1:7" ht="3" customHeight="1" x14ac:dyDescent="0.2"/>
    <row r="727" spans="1:7" x14ac:dyDescent="0.2">
      <c r="A727" s="4" t="s">
        <v>71</v>
      </c>
    </row>
    <row r="728" spans="1:7" x14ac:dyDescent="0.2">
      <c r="A728" s="5" t="s">
        <v>8</v>
      </c>
      <c r="B728" s="194">
        <v>7857</v>
      </c>
      <c r="C728" s="195"/>
      <c r="D728" s="194">
        <v>3191</v>
      </c>
      <c r="E728" s="195"/>
      <c r="F728" s="196">
        <v>0.4061346569937635</v>
      </c>
      <c r="G728" s="197"/>
    </row>
    <row r="729" spans="1:7" x14ac:dyDescent="0.2">
      <c r="A729" s="5" t="s">
        <v>9</v>
      </c>
      <c r="B729" s="194">
        <v>77</v>
      </c>
      <c r="C729" s="195"/>
      <c r="D729" s="194">
        <v>0</v>
      </c>
      <c r="E729" s="195"/>
      <c r="F729" s="196" t="s">
        <v>69</v>
      </c>
      <c r="G729" s="197"/>
    </row>
    <row r="730" spans="1:7" x14ac:dyDescent="0.2">
      <c r="A730" s="4" t="s">
        <v>10</v>
      </c>
      <c r="B730" s="195"/>
      <c r="C730" s="195"/>
      <c r="D730" s="195"/>
      <c r="E730" s="195"/>
      <c r="F730" s="197"/>
      <c r="G730" s="197"/>
    </row>
    <row r="731" spans="1:7" x14ac:dyDescent="0.2">
      <c r="A731" s="5" t="s">
        <v>8</v>
      </c>
      <c r="B731" s="194">
        <v>0</v>
      </c>
      <c r="C731" s="195"/>
      <c r="D731" s="194">
        <v>0</v>
      </c>
      <c r="E731" s="195"/>
      <c r="F731" s="196" t="s">
        <v>69</v>
      </c>
      <c r="G731" s="197"/>
    </row>
    <row r="732" spans="1:7" x14ac:dyDescent="0.2">
      <c r="A732" s="5" t="s">
        <v>9</v>
      </c>
      <c r="B732" s="194">
        <v>0</v>
      </c>
      <c r="C732" s="195"/>
      <c r="D732" s="194">
        <v>0</v>
      </c>
      <c r="E732" s="195"/>
      <c r="F732" s="196" t="s">
        <v>69</v>
      </c>
      <c r="G732" s="197"/>
    </row>
    <row r="733" spans="1:7" x14ac:dyDescent="0.2">
      <c r="A733" s="4" t="s">
        <v>11</v>
      </c>
      <c r="B733" s="195"/>
      <c r="C733" s="195"/>
      <c r="D733" s="195"/>
      <c r="E733" s="195"/>
      <c r="F733" s="197"/>
      <c r="G733" s="197"/>
    </row>
    <row r="734" spans="1:7" x14ac:dyDescent="0.2">
      <c r="A734" s="5" t="s">
        <v>8</v>
      </c>
      <c r="B734" s="194">
        <v>7857</v>
      </c>
      <c r="C734" s="195"/>
      <c r="D734" s="194">
        <v>3191</v>
      </c>
      <c r="E734" s="195"/>
      <c r="F734" s="196">
        <v>0.4061346569937635</v>
      </c>
      <c r="G734" s="197"/>
    </row>
    <row r="735" spans="1:7" x14ac:dyDescent="0.2">
      <c r="A735" s="5" t="s">
        <v>9</v>
      </c>
      <c r="B735" s="194">
        <v>77</v>
      </c>
      <c r="C735" s="195"/>
      <c r="D735" s="194">
        <v>0</v>
      </c>
      <c r="E735" s="195"/>
      <c r="F735" s="196" t="s">
        <v>69</v>
      </c>
      <c r="G735" s="197"/>
    </row>
    <row r="736" spans="1:7" x14ac:dyDescent="0.2">
      <c r="A736" s="4" t="s">
        <v>12</v>
      </c>
      <c r="B736" s="194">
        <v>27162064</v>
      </c>
      <c r="C736" s="195"/>
      <c r="D736" s="194">
        <v>12749300</v>
      </c>
      <c r="E736" s="195"/>
      <c r="F736" s="196">
        <v>0.46937891023303679</v>
      </c>
      <c r="G736" s="197"/>
    </row>
    <row r="737" spans="1:7" x14ac:dyDescent="0.2">
      <c r="A737" s="4" t="s">
        <v>13</v>
      </c>
      <c r="B737" s="202">
        <v>27169942</v>
      </c>
      <c r="C737" s="195"/>
      <c r="D737" s="202">
        <v>12752464.715879699</v>
      </c>
      <c r="E737" s="195"/>
      <c r="F737" s="203">
        <v>0.46935929108275976</v>
      </c>
      <c r="G737" s="197"/>
    </row>
    <row r="738" spans="1:7" ht="3.75" customHeight="1" x14ac:dyDescent="0.2">
      <c r="A738" s="4"/>
      <c r="B738" s="195"/>
      <c r="C738" s="195"/>
      <c r="D738" s="195"/>
      <c r="E738" s="195"/>
      <c r="F738" s="197"/>
      <c r="G738" s="197"/>
    </row>
    <row r="739" spans="1:7" ht="3.75" customHeight="1" x14ac:dyDescent="0.2">
      <c r="B739" s="195"/>
      <c r="C739" s="195"/>
      <c r="D739" s="195"/>
      <c r="E739" s="195"/>
      <c r="F739" s="197"/>
      <c r="G739" s="197"/>
    </row>
    <row r="740" spans="1:7" ht="3.75" customHeight="1" x14ac:dyDescent="0.2"/>
    <row r="741" spans="1:7" x14ac:dyDescent="0.2">
      <c r="A741" s="14" t="s">
        <v>51</v>
      </c>
    </row>
    <row r="742" spans="1:7" ht="3" customHeight="1" x14ac:dyDescent="0.2"/>
    <row r="743" spans="1:7" ht="3" customHeight="1" x14ac:dyDescent="0.2"/>
    <row r="744" spans="1:7" ht="3" customHeight="1" x14ac:dyDescent="0.2">
      <c r="B744" s="195"/>
      <c r="C744" s="195"/>
      <c r="D744" s="195"/>
      <c r="E744" s="195"/>
      <c r="F744" s="197"/>
      <c r="G744" s="197"/>
    </row>
    <row r="745" spans="1:7" ht="3" customHeight="1" x14ac:dyDescent="0.2">
      <c r="B745" s="195"/>
      <c r="C745" s="195"/>
      <c r="D745" s="195"/>
      <c r="E745" s="195"/>
      <c r="F745" s="197"/>
      <c r="G745" s="197"/>
    </row>
    <row r="746" spans="1:7" x14ac:dyDescent="0.2">
      <c r="A746" s="4" t="s">
        <v>71</v>
      </c>
      <c r="B746" s="195"/>
      <c r="C746" s="195"/>
      <c r="D746" s="195"/>
      <c r="E746" s="195"/>
      <c r="F746" s="197"/>
      <c r="G746" s="197"/>
    </row>
    <row r="747" spans="1:7" x14ac:dyDescent="0.2">
      <c r="A747" s="5" t="s">
        <v>8</v>
      </c>
      <c r="B747" s="194">
        <v>6166</v>
      </c>
      <c r="C747" s="195"/>
      <c r="D747" s="194">
        <v>2771</v>
      </c>
      <c r="E747" s="195"/>
      <c r="F747" s="196">
        <v>0.44939993512812199</v>
      </c>
      <c r="G747" s="196"/>
    </row>
    <row r="748" spans="1:7" x14ac:dyDescent="0.2">
      <c r="A748" s="5" t="s">
        <v>9</v>
      </c>
      <c r="B748" s="194">
        <v>724</v>
      </c>
      <c r="C748" s="195"/>
      <c r="D748" s="194">
        <v>0</v>
      </c>
      <c r="E748" s="195"/>
      <c r="F748" s="196" t="s">
        <v>69</v>
      </c>
      <c r="G748" s="196"/>
    </row>
    <row r="749" spans="1:7" x14ac:dyDescent="0.2">
      <c r="A749" s="4" t="s">
        <v>10</v>
      </c>
      <c r="B749" s="195"/>
      <c r="C749" s="195"/>
      <c r="D749" s="195"/>
      <c r="E749" s="195"/>
      <c r="F749" s="197"/>
      <c r="G749" s="197"/>
    </row>
    <row r="750" spans="1:7" x14ac:dyDescent="0.2">
      <c r="A750" s="5" t="s">
        <v>8</v>
      </c>
      <c r="B750" s="194">
        <v>-20</v>
      </c>
      <c r="C750" s="195"/>
      <c r="D750" s="194">
        <v>0</v>
      </c>
      <c r="E750" s="195"/>
      <c r="F750" s="196" t="s">
        <v>69</v>
      </c>
      <c r="G750" s="196"/>
    </row>
    <row r="751" spans="1:7" x14ac:dyDescent="0.2">
      <c r="A751" s="5" t="s">
        <v>9</v>
      </c>
      <c r="B751" s="194">
        <v>0</v>
      </c>
      <c r="C751" s="195"/>
      <c r="D751" s="194">
        <v>0</v>
      </c>
      <c r="E751" s="195"/>
      <c r="F751" s="196" t="s">
        <v>69</v>
      </c>
      <c r="G751" s="196"/>
    </row>
    <row r="752" spans="1:7" x14ac:dyDescent="0.2">
      <c r="A752" s="4" t="s">
        <v>11</v>
      </c>
      <c r="B752" s="195"/>
      <c r="C752" s="195"/>
      <c r="D752" s="195"/>
      <c r="E752" s="195"/>
      <c r="F752" s="197"/>
      <c r="G752" s="197"/>
    </row>
    <row r="753" spans="1:7" x14ac:dyDescent="0.2">
      <c r="A753" s="5" t="s">
        <v>8</v>
      </c>
      <c r="B753" s="194">
        <v>6146</v>
      </c>
      <c r="C753" s="195"/>
      <c r="D753" s="194">
        <v>2771</v>
      </c>
      <c r="E753" s="195"/>
      <c r="F753" s="196">
        <v>0.45086234949560688</v>
      </c>
      <c r="G753" s="196"/>
    </row>
    <row r="754" spans="1:7" x14ac:dyDescent="0.2">
      <c r="A754" s="5" t="s">
        <v>9</v>
      </c>
      <c r="B754" s="194">
        <v>724</v>
      </c>
      <c r="C754" s="195"/>
      <c r="D754" s="194">
        <v>0</v>
      </c>
      <c r="E754" s="195"/>
      <c r="F754" s="196" t="s">
        <v>69</v>
      </c>
      <c r="G754" s="196"/>
    </row>
    <row r="755" spans="1:7" x14ac:dyDescent="0.2">
      <c r="A755" s="4" t="s">
        <v>12</v>
      </c>
      <c r="B755" s="194">
        <v>12844485</v>
      </c>
      <c r="C755" s="195"/>
      <c r="D755" s="194">
        <v>6364022</v>
      </c>
      <c r="E755" s="195"/>
      <c r="F755" s="196">
        <v>0.49546727642252686</v>
      </c>
      <c r="G755" s="196"/>
    </row>
    <row r="756" spans="1:7" x14ac:dyDescent="0.2">
      <c r="A756" s="4" t="s">
        <v>13</v>
      </c>
      <c r="B756" s="202">
        <v>12851155</v>
      </c>
      <c r="C756" s="195"/>
      <c r="D756" s="202">
        <v>6366693.9163936414</v>
      </c>
      <c r="E756" s="195"/>
      <c r="F756" s="203">
        <v>0.49541803179509092</v>
      </c>
      <c r="G756" s="203"/>
    </row>
    <row r="757" spans="1:7" ht="3.75" customHeight="1" x14ac:dyDescent="0.2">
      <c r="A757" s="4"/>
      <c r="B757" s="195"/>
      <c r="C757" s="195"/>
      <c r="D757" s="195"/>
      <c r="E757" s="195"/>
      <c r="F757" s="197"/>
      <c r="G757" s="197"/>
    </row>
    <row r="758" spans="1:7" ht="3.75" customHeight="1" x14ac:dyDescent="0.2">
      <c r="B758" s="195"/>
      <c r="C758" s="195"/>
      <c r="D758" s="195"/>
      <c r="E758" s="195"/>
      <c r="F758" s="197"/>
      <c r="G758" s="197"/>
    </row>
    <row r="759" spans="1:7" ht="3.75" customHeight="1" x14ac:dyDescent="0.2"/>
    <row r="760" spans="1:7" x14ac:dyDescent="0.2">
      <c r="A760" s="14" t="s">
        <v>52</v>
      </c>
    </row>
    <row r="761" spans="1:7" ht="3" customHeight="1" x14ac:dyDescent="0.2"/>
    <row r="762" spans="1:7" ht="3" customHeight="1" x14ac:dyDescent="0.2"/>
    <row r="763" spans="1:7" ht="3" customHeight="1" x14ac:dyDescent="0.2">
      <c r="B763" s="195"/>
      <c r="C763" s="195"/>
      <c r="D763" s="195"/>
      <c r="E763" s="195"/>
      <c r="F763" s="197"/>
      <c r="G763" s="197"/>
    </row>
    <row r="764" spans="1:7" ht="3" customHeight="1" x14ac:dyDescent="0.2">
      <c r="B764" s="195"/>
      <c r="C764" s="195"/>
      <c r="D764" s="195"/>
      <c r="E764" s="195"/>
      <c r="F764" s="197"/>
      <c r="G764" s="197"/>
    </row>
    <row r="765" spans="1:7" x14ac:dyDescent="0.2">
      <c r="A765" s="4" t="s">
        <v>71</v>
      </c>
      <c r="B765" s="195"/>
      <c r="C765" s="195"/>
      <c r="D765" s="195"/>
      <c r="E765" s="195"/>
      <c r="F765" s="197"/>
      <c r="G765" s="197"/>
    </row>
    <row r="766" spans="1:7" x14ac:dyDescent="0.2">
      <c r="A766" s="5" t="s">
        <v>8</v>
      </c>
      <c r="B766" s="194">
        <v>25960</v>
      </c>
      <c r="C766" s="195"/>
      <c r="D766" s="194">
        <v>9419</v>
      </c>
      <c r="E766" s="195"/>
      <c r="F766" s="196">
        <v>0.36282742681047764</v>
      </c>
      <c r="G766" s="197"/>
    </row>
    <row r="767" spans="1:7" x14ac:dyDescent="0.2">
      <c r="A767" s="5" t="s">
        <v>9</v>
      </c>
      <c r="B767" s="194">
        <v>341</v>
      </c>
      <c r="C767" s="195"/>
      <c r="D767" s="194">
        <v>27</v>
      </c>
      <c r="E767" s="195"/>
      <c r="F767" s="196">
        <v>7.9178885630498533E-2</v>
      </c>
      <c r="G767" s="197"/>
    </row>
    <row r="768" spans="1:7" x14ac:dyDescent="0.2">
      <c r="A768" s="4" t="s">
        <v>10</v>
      </c>
      <c r="B768" s="195"/>
      <c r="C768" s="195"/>
      <c r="D768" s="195"/>
      <c r="E768" s="195"/>
      <c r="F768" s="197"/>
      <c r="G768" s="197"/>
    </row>
    <row r="769" spans="1:7" x14ac:dyDescent="0.2">
      <c r="A769" s="5" t="s">
        <v>8</v>
      </c>
      <c r="B769" s="194">
        <v>-15</v>
      </c>
      <c r="C769" s="195"/>
      <c r="D769" s="194">
        <v>0</v>
      </c>
      <c r="E769" s="195"/>
      <c r="F769" s="196" t="s">
        <v>69</v>
      </c>
      <c r="G769" s="197"/>
    </row>
    <row r="770" spans="1:7" x14ac:dyDescent="0.2">
      <c r="A770" s="5" t="s">
        <v>9</v>
      </c>
      <c r="B770" s="194">
        <v>0</v>
      </c>
      <c r="C770" s="195"/>
      <c r="D770" s="194">
        <v>0</v>
      </c>
      <c r="E770" s="195"/>
      <c r="F770" s="196" t="s">
        <v>69</v>
      </c>
      <c r="G770" s="197"/>
    </row>
    <row r="771" spans="1:7" x14ac:dyDescent="0.2">
      <c r="A771" s="4" t="s">
        <v>11</v>
      </c>
      <c r="B771" s="195"/>
      <c r="C771" s="195"/>
      <c r="D771" s="195"/>
      <c r="E771" s="195"/>
      <c r="F771" s="197"/>
      <c r="G771" s="197"/>
    </row>
    <row r="772" spans="1:7" x14ac:dyDescent="0.2">
      <c r="A772" s="5" t="s">
        <v>8</v>
      </c>
      <c r="B772" s="194">
        <v>25945</v>
      </c>
      <c r="C772" s="195"/>
      <c r="D772" s="194">
        <v>9419</v>
      </c>
      <c r="E772" s="195"/>
      <c r="F772" s="196">
        <v>0.36303719406436691</v>
      </c>
      <c r="G772" s="197"/>
    </row>
    <row r="773" spans="1:7" x14ac:dyDescent="0.2">
      <c r="A773" s="5" t="s">
        <v>9</v>
      </c>
      <c r="B773" s="194">
        <v>341</v>
      </c>
      <c r="C773" s="195"/>
      <c r="D773" s="194">
        <v>27</v>
      </c>
      <c r="E773" s="195"/>
      <c r="F773" s="196">
        <v>7.9178885630498533E-2</v>
      </c>
      <c r="G773" s="197"/>
    </row>
    <row r="774" spans="1:7" x14ac:dyDescent="0.2">
      <c r="A774" s="4" t="s">
        <v>12</v>
      </c>
      <c r="B774" s="194">
        <v>14056000</v>
      </c>
      <c r="C774" s="195"/>
      <c r="D774" s="194">
        <v>7027980</v>
      </c>
      <c r="E774" s="195"/>
      <c r="F774" s="196">
        <v>0.49999857712009105</v>
      </c>
      <c r="G774" s="197"/>
    </row>
    <row r="775" spans="1:7" x14ac:dyDescent="0.2">
      <c r="A775" s="4" t="s">
        <v>13</v>
      </c>
      <c r="B775" s="202">
        <v>14088389</v>
      </c>
      <c r="C775" s="195"/>
      <c r="D775" s="202">
        <v>7040475.8891215529</v>
      </c>
      <c r="E775" s="195"/>
      <c r="F775" s="203">
        <v>0.49973605137688581</v>
      </c>
      <c r="G775" s="197"/>
    </row>
    <row r="776" spans="1:7" ht="3.75" customHeight="1" x14ac:dyDescent="0.2">
      <c r="A776" s="4"/>
      <c r="B776" s="195"/>
      <c r="C776" s="195"/>
      <c r="D776" s="195"/>
      <c r="E776" s="195"/>
      <c r="F776" s="197"/>
      <c r="G776" s="197"/>
    </row>
    <row r="777" spans="1:7" ht="3.75" customHeight="1" x14ac:dyDescent="0.2">
      <c r="B777" s="195"/>
      <c r="C777" s="195"/>
      <c r="D777" s="195"/>
      <c r="E777" s="195"/>
      <c r="F777" s="197"/>
      <c r="G777" s="197"/>
    </row>
    <row r="778" spans="1:7" ht="3.75" customHeight="1" x14ac:dyDescent="0.2"/>
    <row r="779" spans="1:7" x14ac:dyDescent="0.2">
      <c r="A779" s="14" t="s">
        <v>53</v>
      </c>
    </row>
    <row r="780" spans="1:7" ht="3" customHeight="1" x14ac:dyDescent="0.2"/>
    <row r="781" spans="1:7" ht="3" customHeight="1" x14ac:dyDescent="0.2"/>
    <row r="782" spans="1:7" ht="3" customHeight="1" x14ac:dyDescent="0.2">
      <c r="B782" s="195"/>
      <c r="C782" s="195"/>
      <c r="D782" s="195"/>
      <c r="E782" s="195"/>
      <c r="F782" s="197"/>
      <c r="G782" s="197"/>
    </row>
    <row r="783" spans="1:7" ht="3" customHeight="1" x14ac:dyDescent="0.2">
      <c r="B783" s="195"/>
      <c r="C783" s="195"/>
      <c r="D783" s="195"/>
      <c r="E783" s="195"/>
      <c r="F783" s="197"/>
      <c r="G783" s="197"/>
    </row>
    <row r="784" spans="1:7" x14ac:dyDescent="0.2">
      <c r="A784" s="4" t="s">
        <v>71</v>
      </c>
      <c r="B784" s="195"/>
      <c r="C784" s="195"/>
      <c r="D784" s="195"/>
      <c r="E784" s="195"/>
      <c r="F784" s="197"/>
      <c r="G784" s="197"/>
    </row>
    <row r="785" spans="1:7" x14ac:dyDescent="0.2">
      <c r="A785" s="5" t="s">
        <v>8</v>
      </c>
      <c r="B785" s="194">
        <v>179702</v>
      </c>
      <c r="C785" s="195"/>
      <c r="D785" s="194">
        <v>74704</v>
      </c>
      <c r="E785" s="195"/>
      <c r="F785" s="196">
        <v>0.41571045397380108</v>
      </c>
      <c r="G785" s="197"/>
    </row>
    <row r="786" spans="1:7" x14ac:dyDescent="0.2">
      <c r="A786" s="5" t="s">
        <v>9</v>
      </c>
      <c r="B786" s="194">
        <v>25540</v>
      </c>
      <c r="C786" s="195"/>
      <c r="D786" s="194">
        <v>9500</v>
      </c>
      <c r="E786" s="195"/>
      <c r="F786" s="196">
        <v>0.37196554424432265</v>
      </c>
      <c r="G786" s="197"/>
    </row>
    <row r="787" spans="1:7" x14ac:dyDescent="0.2">
      <c r="A787" s="4" t="s">
        <v>10</v>
      </c>
      <c r="B787" s="195"/>
      <c r="C787" s="195"/>
      <c r="D787" s="195"/>
      <c r="E787" s="195"/>
      <c r="F787" s="197"/>
      <c r="G787" s="197"/>
    </row>
    <row r="788" spans="1:7" x14ac:dyDescent="0.2">
      <c r="A788" s="5" t="s">
        <v>8</v>
      </c>
      <c r="B788" s="194">
        <v>-1470799</v>
      </c>
      <c r="C788" s="195"/>
      <c r="D788" s="194">
        <v>-690680</v>
      </c>
      <c r="E788" s="195"/>
      <c r="F788" s="196">
        <v>0.46959509763060758</v>
      </c>
      <c r="G788" s="197"/>
    </row>
    <row r="789" spans="1:7" x14ac:dyDescent="0.2">
      <c r="A789" s="5" t="s">
        <v>9</v>
      </c>
      <c r="B789" s="194">
        <v>669242</v>
      </c>
      <c r="C789" s="195"/>
      <c r="D789" s="194">
        <v>-1341620</v>
      </c>
      <c r="E789" s="195"/>
      <c r="F789" s="196">
        <v>-2.004685898374579</v>
      </c>
      <c r="G789" s="197"/>
    </row>
    <row r="790" spans="1:7" x14ac:dyDescent="0.2">
      <c r="A790" s="4" t="s">
        <v>11</v>
      </c>
      <c r="B790" s="195"/>
      <c r="C790" s="195"/>
      <c r="D790" s="195"/>
      <c r="E790" s="195"/>
      <c r="F790" s="197"/>
      <c r="G790" s="197"/>
    </row>
    <row r="791" spans="1:7" x14ac:dyDescent="0.2">
      <c r="A791" s="5" t="s">
        <v>8</v>
      </c>
      <c r="B791" s="194">
        <v>-1291097</v>
      </c>
      <c r="C791" s="195"/>
      <c r="D791" s="194">
        <v>-615976</v>
      </c>
      <c r="E791" s="195"/>
      <c r="F791" s="196">
        <v>0.47709505947268099</v>
      </c>
      <c r="G791" s="197"/>
    </row>
    <row r="792" spans="1:7" x14ac:dyDescent="0.2">
      <c r="A792" s="5" t="s">
        <v>9</v>
      </c>
      <c r="B792" s="194">
        <v>694782</v>
      </c>
      <c r="C792" s="195"/>
      <c r="D792" s="194">
        <v>-1332120</v>
      </c>
      <c r="E792" s="195"/>
      <c r="F792" s="196">
        <v>-1.9173208286915895</v>
      </c>
      <c r="G792" s="197"/>
    </row>
    <row r="793" spans="1:7" x14ac:dyDescent="0.2">
      <c r="A793" s="4" t="s">
        <v>12</v>
      </c>
      <c r="B793" s="194">
        <v>0</v>
      </c>
      <c r="C793" s="195"/>
      <c r="D793" s="194">
        <v>0</v>
      </c>
      <c r="E793" s="195"/>
      <c r="F793" s="196" t="s">
        <v>69</v>
      </c>
      <c r="G793" s="197"/>
    </row>
    <row r="794" spans="1:7" x14ac:dyDescent="0.2">
      <c r="A794" s="4" t="s">
        <v>13</v>
      </c>
      <c r="B794" s="202">
        <v>-2754312</v>
      </c>
      <c r="C794" s="195"/>
      <c r="D794" s="202">
        <v>-8998036.5913183466</v>
      </c>
      <c r="E794" s="195"/>
      <c r="F794" s="203">
        <v>3.266890821126418</v>
      </c>
      <c r="G794" s="197"/>
    </row>
    <row r="795" spans="1:7" ht="3.75" customHeight="1" x14ac:dyDescent="0.2">
      <c r="A795" s="4"/>
    </row>
    <row r="796" spans="1:7" ht="3.75" customHeight="1" x14ac:dyDescent="0.2"/>
    <row r="797" spans="1:7" ht="3.75" customHeight="1" x14ac:dyDescent="0.2"/>
    <row r="798" spans="1:7" ht="14.4" thickBot="1" x14ac:dyDescent="0.3">
      <c r="A798" s="7"/>
      <c r="B798" s="42"/>
      <c r="C798" s="42"/>
      <c r="D798" s="42"/>
      <c r="E798" s="42"/>
      <c r="F798" s="48"/>
      <c r="G798" s="49" t="s">
        <v>72</v>
      </c>
    </row>
    <row r="799" spans="1:7" ht="30" customHeight="1" thickBot="1" x14ac:dyDescent="0.25">
      <c r="A799" s="9"/>
      <c r="B799" s="198" t="s">
        <v>173</v>
      </c>
      <c r="C799" s="199"/>
      <c r="D799" s="198" t="s">
        <v>171</v>
      </c>
      <c r="E799" s="198"/>
      <c r="F799" s="200" t="s">
        <v>172</v>
      </c>
      <c r="G799" s="201"/>
    </row>
    <row r="801" spans="1:7" x14ac:dyDescent="0.2">
      <c r="A801" s="14" t="s">
        <v>55</v>
      </c>
    </row>
    <row r="802" spans="1:7" ht="3" customHeight="1" x14ac:dyDescent="0.2"/>
    <row r="803" spans="1:7" ht="3" customHeight="1" x14ac:dyDescent="0.2"/>
    <row r="804" spans="1:7" ht="3" customHeight="1" x14ac:dyDescent="0.2"/>
    <row r="805" spans="1:7" ht="3" customHeight="1" x14ac:dyDescent="0.2"/>
    <row r="806" spans="1:7" x14ac:dyDescent="0.2">
      <c r="A806" s="4" t="s">
        <v>71</v>
      </c>
    </row>
    <row r="807" spans="1:7" x14ac:dyDescent="0.2">
      <c r="A807" s="5" t="s">
        <v>8</v>
      </c>
      <c r="B807" s="194">
        <v>3380039</v>
      </c>
      <c r="C807" s="195"/>
      <c r="D807" s="194">
        <v>1603050</v>
      </c>
      <c r="E807" s="195"/>
      <c r="F807" s="196">
        <v>0.47426967558658345</v>
      </c>
      <c r="G807" s="196"/>
    </row>
    <row r="808" spans="1:7" x14ac:dyDescent="0.2">
      <c r="A808" s="5" t="s">
        <v>9</v>
      </c>
      <c r="B808" s="194">
        <v>150036</v>
      </c>
      <c r="C808" s="195"/>
      <c r="D808" s="194">
        <v>101999</v>
      </c>
      <c r="E808" s="195"/>
      <c r="F808" s="196">
        <v>0.67983017409155133</v>
      </c>
      <c r="G808" s="196"/>
    </row>
    <row r="809" spans="1:7" x14ac:dyDescent="0.2">
      <c r="A809" s="4" t="s">
        <v>10</v>
      </c>
      <c r="B809" s="195"/>
      <c r="C809" s="195"/>
      <c r="D809" s="195"/>
      <c r="E809" s="195"/>
      <c r="F809" s="197"/>
      <c r="G809" s="197"/>
    </row>
    <row r="810" spans="1:7" x14ac:dyDescent="0.2">
      <c r="A810" s="5" t="s">
        <v>8</v>
      </c>
      <c r="B810" s="194">
        <v>12679316</v>
      </c>
      <c r="C810" s="195"/>
      <c r="D810" s="194">
        <v>6217140</v>
      </c>
      <c r="E810" s="195"/>
      <c r="F810" s="196">
        <v>0.4903371759170605</v>
      </c>
      <c r="G810" s="196"/>
    </row>
    <row r="811" spans="1:7" x14ac:dyDescent="0.2">
      <c r="A811" s="5" t="s">
        <v>9</v>
      </c>
      <c r="B811" s="194">
        <v>5000</v>
      </c>
      <c r="C811" s="195"/>
      <c r="D811" s="194">
        <v>491</v>
      </c>
      <c r="E811" s="195"/>
      <c r="F811" s="196">
        <v>9.8199999999999996E-2</v>
      </c>
      <c r="G811" s="196"/>
    </row>
    <row r="812" spans="1:7" x14ac:dyDescent="0.2">
      <c r="A812" s="4" t="s">
        <v>11</v>
      </c>
      <c r="B812" s="195"/>
      <c r="C812" s="195"/>
      <c r="D812" s="195"/>
      <c r="E812" s="195"/>
      <c r="F812" s="197"/>
      <c r="G812" s="197"/>
    </row>
    <row r="813" spans="1:7" x14ac:dyDescent="0.2">
      <c r="A813" s="5" t="s">
        <v>8</v>
      </c>
      <c r="B813" s="194">
        <v>16059355</v>
      </c>
      <c r="C813" s="195"/>
      <c r="D813" s="194">
        <v>7820190</v>
      </c>
      <c r="E813" s="195"/>
      <c r="F813" s="196">
        <v>0.4869554225558872</v>
      </c>
      <c r="G813" s="196"/>
    </row>
    <row r="814" spans="1:7" x14ac:dyDescent="0.2">
      <c r="A814" s="5" t="s">
        <v>9</v>
      </c>
      <c r="B814" s="194">
        <v>155036</v>
      </c>
      <c r="C814" s="195"/>
      <c r="D814" s="194">
        <v>102490</v>
      </c>
      <c r="E814" s="195"/>
      <c r="F814" s="196">
        <v>0.66107226708635414</v>
      </c>
      <c r="G814" s="196"/>
    </row>
    <row r="815" spans="1:7" x14ac:dyDescent="0.2">
      <c r="A815" s="4" t="s">
        <v>12</v>
      </c>
      <c r="B815" s="194">
        <v>0</v>
      </c>
      <c r="C815" s="195"/>
      <c r="D815" s="194">
        <v>0</v>
      </c>
      <c r="E815" s="195"/>
      <c r="F815" s="196" t="s">
        <v>69</v>
      </c>
      <c r="G815" s="196"/>
    </row>
    <row r="816" spans="1:7" x14ac:dyDescent="0.2">
      <c r="A816" s="4" t="s">
        <v>13</v>
      </c>
      <c r="B816" s="202">
        <v>15973979</v>
      </c>
      <c r="C816" s="195"/>
      <c r="D816" s="202">
        <v>7805209.8252546154</v>
      </c>
      <c r="E816" s="195"/>
      <c r="F816" s="203">
        <v>0.4886202633204047</v>
      </c>
      <c r="G816" s="203"/>
    </row>
    <row r="817" spans="1:7" ht="3.75" customHeight="1" x14ac:dyDescent="0.2">
      <c r="A817" s="4"/>
      <c r="B817" s="195"/>
      <c r="C817" s="195"/>
      <c r="D817" s="195"/>
      <c r="E817" s="195"/>
      <c r="F817" s="197"/>
      <c r="G817" s="197"/>
    </row>
    <row r="818" spans="1:7" ht="3.75" customHeight="1" x14ac:dyDescent="0.2">
      <c r="B818" s="195"/>
      <c r="C818" s="195"/>
      <c r="D818" s="195"/>
      <c r="E818" s="195"/>
      <c r="F818" s="197"/>
      <c r="G818" s="197"/>
    </row>
    <row r="819" spans="1:7" ht="3.75" customHeight="1" x14ac:dyDescent="0.2"/>
    <row r="820" spans="1:7" x14ac:dyDescent="0.2">
      <c r="A820" s="14" t="s">
        <v>56</v>
      </c>
    </row>
    <row r="821" spans="1:7" ht="3" customHeight="1" x14ac:dyDescent="0.2"/>
    <row r="822" spans="1:7" ht="3" customHeight="1" x14ac:dyDescent="0.2"/>
    <row r="823" spans="1:7" ht="3" customHeight="1" x14ac:dyDescent="0.2">
      <c r="B823" s="195"/>
      <c r="C823" s="195"/>
      <c r="D823" s="195"/>
      <c r="E823" s="195"/>
      <c r="F823" s="197"/>
      <c r="G823" s="197"/>
    </row>
    <row r="824" spans="1:7" ht="3" customHeight="1" x14ac:dyDescent="0.2">
      <c r="B824" s="195"/>
      <c r="C824" s="195"/>
      <c r="D824" s="195"/>
      <c r="E824" s="195"/>
      <c r="F824" s="197"/>
      <c r="G824" s="197"/>
    </row>
    <row r="825" spans="1:7" x14ac:dyDescent="0.2">
      <c r="A825" s="4" t="s">
        <v>71</v>
      </c>
      <c r="B825" s="195"/>
      <c r="C825" s="195"/>
      <c r="D825" s="195"/>
      <c r="E825" s="195"/>
      <c r="F825" s="197"/>
      <c r="G825" s="197"/>
    </row>
    <row r="826" spans="1:7" x14ac:dyDescent="0.2">
      <c r="A826" s="5" t="s">
        <v>8</v>
      </c>
      <c r="B826" s="194">
        <v>169950</v>
      </c>
      <c r="C826" s="195"/>
      <c r="D826" s="194">
        <v>84984</v>
      </c>
      <c r="E826" s="195"/>
      <c r="F826" s="196">
        <v>0.50005295675198591</v>
      </c>
      <c r="G826" s="197"/>
    </row>
    <row r="827" spans="1:7" x14ac:dyDescent="0.2">
      <c r="A827" s="5" t="s">
        <v>9</v>
      </c>
      <c r="B827" s="194">
        <v>239</v>
      </c>
      <c r="C827" s="195"/>
      <c r="D827" s="194">
        <v>120</v>
      </c>
      <c r="E827" s="195"/>
      <c r="F827" s="196">
        <v>0.502092050209205</v>
      </c>
      <c r="G827" s="197"/>
    </row>
    <row r="828" spans="1:7" x14ac:dyDescent="0.2">
      <c r="A828" s="4" t="s">
        <v>10</v>
      </c>
      <c r="B828" s="195"/>
      <c r="C828" s="195"/>
      <c r="D828" s="195"/>
      <c r="E828" s="195"/>
      <c r="F828" s="197"/>
      <c r="G828" s="197"/>
    </row>
    <row r="829" spans="1:7" x14ac:dyDescent="0.2">
      <c r="A829" s="5" t="s">
        <v>8</v>
      </c>
      <c r="B829" s="194">
        <v>5300</v>
      </c>
      <c r="C829" s="195"/>
      <c r="D829" s="194">
        <v>2652</v>
      </c>
      <c r="E829" s="195"/>
      <c r="F829" s="196">
        <v>0.50037735849056608</v>
      </c>
      <c r="G829" s="197"/>
    </row>
    <row r="830" spans="1:7" x14ac:dyDescent="0.2">
      <c r="A830" s="5" t="s">
        <v>9</v>
      </c>
      <c r="B830" s="194">
        <v>0</v>
      </c>
      <c r="C830" s="195"/>
      <c r="D830" s="194">
        <v>0</v>
      </c>
      <c r="E830" s="195"/>
      <c r="F830" s="196" t="s">
        <v>94</v>
      </c>
      <c r="G830" s="197"/>
    </row>
    <row r="831" spans="1:7" x14ac:dyDescent="0.2">
      <c r="A831" s="4" t="s">
        <v>11</v>
      </c>
      <c r="B831" s="195"/>
      <c r="C831" s="195"/>
      <c r="D831" s="195"/>
      <c r="E831" s="195"/>
      <c r="F831" s="197"/>
      <c r="G831" s="197"/>
    </row>
    <row r="832" spans="1:7" x14ac:dyDescent="0.2">
      <c r="A832" s="5" t="s">
        <v>8</v>
      </c>
      <c r="B832" s="194">
        <v>175250</v>
      </c>
      <c r="C832" s="195"/>
      <c r="D832" s="194">
        <v>87636</v>
      </c>
      <c r="E832" s="195"/>
      <c r="F832" s="196">
        <v>0.50006276747503564</v>
      </c>
      <c r="G832" s="197"/>
    </row>
    <row r="833" spans="1:7" x14ac:dyDescent="0.2">
      <c r="A833" s="5" t="s">
        <v>9</v>
      </c>
      <c r="B833" s="194">
        <v>239</v>
      </c>
      <c r="C833" s="195"/>
      <c r="D833" s="194">
        <v>120</v>
      </c>
      <c r="E833" s="195"/>
      <c r="F833" s="196">
        <v>0.502092050209205</v>
      </c>
      <c r="G833" s="197"/>
    </row>
    <row r="834" spans="1:7" x14ac:dyDescent="0.2">
      <c r="A834" s="4" t="s">
        <v>12</v>
      </c>
      <c r="B834" s="194">
        <v>0</v>
      </c>
      <c r="C834" s="195"/>
      <c r="D834" s="194">
        <v>0</v>
      </c>
      <c r="E834" s="195"/>
      <c r="F834" s="196" t="s">
        <v>69</v>
      </c>
      <c r="G834" s="197"/>
    </row>
    <row r="835" spans="1:7" x14ac:dyDescent="0.2">
      <c r="A835" s="4" t="s">
        <v>13</v>
      </c>
      <c r="B835" s="202">
        <v>163590</v>
      </c>
      <c r="C835" s="195"/>
      <c r="D835" s="202">
        <v>81805.72024457372</v>
      </c>
      <c r="E835" s="195"/>
      <c r="F835" s="203">
        <v>0.50006553117289398</v>
      </c>
      <c r="G835" s="197"/>
    </row>
    <row r="836" spans="1:7" ht="3.75" customHeight="1" x14ac:dyDescent="0.2">
      <c r="A836" s="4"/>
      <c r="B836" s="195"/>
      <c r="C836" s="195"/>
      <c r="D836" s="195"/>
      <c r="E836" s="195"/>
      <c r="F836" s="197"/>
      <c r="G836" s="197"/>
    </row>
    <row r="837" spans="1:7" ht="3.75" customHeight="1" x14ac:dyDescent="0.2">
      <c r="B837" s="195"/>
      <c r="C837" s="195"/>
      <c r="D837" s="195"/>
      <c r="E837" s="195"/>
      <c r="F837" s="197"/>
      <c r="G837" s="197"/>
    </row>
    <row r="838" spans="1:7" ht="3.75" customHeight="1" x14ac:dyDescent="0.2"/>
    <row r="839" spans="1:7" x14ac:dyDescent="0.2">
      <c r="A839" s="14" t="s">
        <v>57</v>
      </c>
    </row>
    <row r="840" spans="1:7" ht="3" customHeight="1" x14ac:dyDescent="0.2"/>
    <row r="841" spans="1:7" ht="3" customHeight="1" x14ac:dyDescent="0.2"/>
    <row r="842" spans="1:7" ht="3" customHeight="1" x14ac:dyDescent="0.2">
      <c r="B842" s="195"/>
      <c r="C842" s="195"/>
      <c r="D842" s="195"/>
      <c r="E842" s="195"/>
      <c r="F842" s="197"/>
      <c r="G842" s="197"/>
    </row>
    <row r="843" spans="1:7" ht="3" customHeight="1" x14ac:dyDescent="0.2">
      <c r="B843" s="195"/>
      <c r="C843" s="195"/>
      <c r="D843" s="195"/>
      <c r="E843" s="195"/>
      <c r="F843" s="197"/>
      <c r="G843" s="197"/>
    </row>
    <row r="844" spans="1:7" x14ac:dyDescent="0.2">
      <c r="A844" s="4" t="s">
        <v>71</v>
      </c>
      <c r="B844" s="195"/>
      <c r="C844" s="195"/>
      <c r="D844" s="195"/>
      <c r="E844" s="195"/>
      <c r="F844" s="197"/>
      <c r="G844" s="197"/>
    </row>
    <row r="845" spans="1:7" x14ac:dyDescent="0.2">
      <c r="A845" s="5" t="s">
        <v>8</v>
      </c>
      <c r="B845" s="194">
        <v>187639</v>
      </c>
      <c r="C845" s="195"/>
      <c r="D845" s="194">
        <v>83135</v>
      </c>
      <c r="E845" s="195"/>
      <c r="F845" s="196">
        <v>0.44305821284487767</v>
      </c>
      <c r="G845" s="197"/>
    </row>
    <row r="846" spans="1:7" x14ac:dyDescent="0.2">
      <c r="A846" s="5" t="s">
        <v>9</v>
      </c>
      <c r="B846" s="194">
        <v>17000</v>
      </c>
      <c r="C846" s="195"/>
      <c r="D846" s="194">
        <v>6416</v>
      </c>
      <c r="E846" s="195"/>
      <c r="F846" s="196">
        <v>0.37741176470588234</v>
      </c>
      <c r="G846" s="197"/>
    </row>
    <row r="847" spans="1:7" x14ac:dyDescent="0.2">
      <c r="A847" s="4" t="s">
        <v>10</v>
      </c>
      <c r="B847" s="195"/>
      <c r="C847" s="195"/>
      <c r="D847" s="195"/>
      <c r="E847" s="195"/>
      <c r="F847" s="197"/>
      <c r="G847" s="197"/>
    </row>
    <row r="848" spans="1:7" x14ac:dyDescent="0.2">
      <c r="A848" s="5" t="s">
        <v>8</v>
      </c>
      <c r="B848" s="194">
        <v>-3559</v>
      </c>
      <c r="C848" s="195"/>
      <c r="D848" s="194">
        <v>-1860</v>
      </c>
      <c r="E848" s="195"/>
      <c r="F848" s="196">
        <v>0.52261871312166341</v>
      </c>
      <c r="G848" s="197"/>
    </row>
    <row r="849" spans="1:7" x14ac:dyDescent="0.2">
      <c r="A849" s="5" t="s">
        <v>9</v>
      </c>
      <c r="B849" s="194">
        <v>0</v>
      </c>
      <c r="C849" s="195"/>
      <c r="D849" s="194">
        <v>0</v>
      </c>
      <c r="E849" s="195"/>
      <c r="F849" s="196" t="s">
        <v>69</v>
      </c>
      <c r="G849" s="197"/>
    </row>
    <row r="850" spans="1:7" x14ac:dyDescent="0.2">
      <c r="A850" s="4" t="s">
        <v>11</v>
      </c>
      <c r="B850" s="195"/>
      <c r="C850" s="195"/>
      <c r="D850" s="195"/>
      <c r="E850" s="195"/>
      <c r="F850" s="197"/>
      <c r="G850" s="197"/>
    </row>
    <row r="851" spans="1:7" x14ac:dyDescent="0.2">
      <c r="A851" s="5" t="s">
        <v>8</v>
      </c>
      <c r="B851" s="194">
        <v>184080</v>
      </c>
      <c r="C851" s="195"/>
      <c r="D851" s="194">
        <v>81275</v>
      </c>
      <c r="E851" s="195"/>
      <c r="F851" s="196">
        <v>0.44151999130812691</v>
      </c>
      <c r="G851" s="197"/>
    </row>
    <row r="852" spans="1:7" x14ac:dyDescent="0.2">
      <c r="A852" s="5" t="s">
        <v>9</v>
      </c>
      <c r="B852" s="194">
        <v>17000</v>
      </c>
      <c r="C852" s="195"/>
      <c r="D852" s="194">
        <v>6416</v>
      </c>
      <c r="E852" s="195"/>
      <c r="F852" s="196">
        <v>0.37741176470588234</v>
      </c>
      <c r="G852" s="197"/>
    </row>
    <row r="853" spans="1:7" x14ac:dyDescent="0.2">
      <c r="A853" s="4" t="s">
        <v>12</v>
      </c>
      <c r="B853" s="194">
        <v>0</v>
      </c>
      <c r="C853" s="195"/>
      <c r="D853" s="194">
        <v>0</v>
      </c>
      <c r="E853" s="195"/>
      <c r="F853" s="196" t="s">
        <v>69</v>
      </c>
      <c r="G853" s="197"/>
    </row>
    <row r="854" spans="1:7" x14ac:dyDescent="0.2">
      <c r="A854" s="4" t="s">
        <v>13</v>
      </c>
      <c r="B854" s="202">
        <v>181639</v>
      </c>
      <c r="C854" s="195"/>
      <c r="D854" s="202">
        <v>79212.778739805042</v>
      </c>
      <c r="E854" s="195"/>
      <c r="F854" s="203">
        <v>0.43610005967774013</v>
      </c>
      <c r="G854" s="197"/>
    </row>
    <row r="855" spans="1:7" ht="3.75" customHeight="1" x14ac:dyDescent="0.2">
      <c r="A855" s="4"/>
      <c r="B855" s="195"/>
      <c r="C855" s="195"/>
      <c r="D855" s="195"/>
      <c r="E855" s="195"/>
      <c r="F855" s="197"/>
      <c r="G855" s="197"/>
    </row>
    <row r="856" spans="1:7" ht="3.75" customHeight="1" x14ac:dyDescent="0.2">
      <c r="B856" s="195"/>
      <c r="C856" s="195"/>
      <c r="D856" s="195"/>
      <c r="E856" s="195"/>
      <c r="F856" s="197"/>
      <c r="G856" s="197"/>
    </row>
    <row r="857" spans="1:7" ht="3.75" customHeight="1" x14ac:dyDescent="0.2"/>
    <row r="858" spans="1:7" x14ac:dyDescent="0.2">
      <c r="A858" s="14" t="s">
        <v>58</v>
      </c>
    </row>
    <row r="859" spans="1:7" ht="3" customHeight="1" x14ac:dyDescent="0.2"/>
    <row r="860" spans="1:7" ht="3" customHeight="1" x14ac:dyDescent="0.2"/>
    <row r="861" spans="1:7" ht="3" customHeight="1" x14ac:dyDescent="0.2">
      <c r="B861" s="195"/>
      <c r="C861" s="195"/>
      <c r="D861" s="195"/>
      <c r="E861" s="195"/>
      <c r="F861" s="197"/>
      <c r="G861" s="197"/>
    </row>
    <row r="862" spans="1:7" ht="3" customHeight="1" x14ac:dyDescent="0.2">
      <c r="B862" s="195"/>
      <c r="C862" s="195"/>
      <c r="D862" s="195"/>
      <c r="E862" s="195"/>
      <c r="F862" s="197"/>
      <c r="G862" s="197"/>
    </row>
    <row r="863" spans="1:7" x14ac:dyDescent="0.2">
      <c r="A863" s="4" t="s">
        <v>71</v>
      </c>
      <c r="B863" s="195"/>
      <c r="C863" s="195"/>
      <c r="D863" s="195"/>
      <c r="E863" s="195"/>
      <c r="F863" s="197"/>
      <c r="G863" s="197"/>
    </row>
    <row r="864" spans="1:7" x14ac:dyDescent="0.2">
      <c r="A864" s="5" t="s">
        <v>8</v>
      </c>
      <c r="B864" s="194">
        <v>220</v>
      </c>
      <c r="C864" s="195"/>
      <c r="D864" s="194">
        <v>-490</v>
      </c>
      <c r="E864" s="195"/>
      <c r="F864" s="196">
        <v>-2.2272727272727271</v>
      </c>
      <c r="G864" s="196"/>
    </row>
    <row r="865" spans="1:7" x14ac:dyDescent="0.2">
      <c r="A865" s="5" t="s">
        <v>9</v>
      </c>
      <c r="B865" s="194">
        <v>166</v>
      </c>
      <c r="C865" s="195"/>
      <c r="D865" s="194">
        <v>30</v>
      </c>
      <c r="E865" s="195"/>
      <c r="F865" s="196">
        <v>0.18072289156626506</v>
      </c>
      <c r="G865" s="196"/>
    </row>
    <row r="866" spans="1:7" x14ac:dyDescent="0.2">
      <c r="A866" s="4" t="s">
        <v>10</v>
      </c>
      <c r="B866" s="195"/>
      <c r="C866" s="195"/>
      <c r="D866" s="195"/>
      <c r="E866" s="195"/>
      <c r="F866" s="197"/>
      <c r="G866" s="197"/>
    </row>
    <row r="867" spans="1:7" x14ac:dyDescent="0.2">
      <c r="A867" s="5" t="s">
        <v>8</v>
      </c>
      <c r="B867" s="194">
        <v>-253</v>
      </c>
      <c r="C867" s="195"/>
      <c r="D867" s="194">
        <v>-191</v>
      </c>
      <c r="E867" s="195"/>
      <c r="F867" s="196">
        <v>0.75494071146245056</v>
      </c>
      <c r="G867" s="196"/>
    </row>
    <row r="868" spans="1:7" x14ac:dyDescent="0.2">
      <c r="A868" s="5" t="s">
        <v>9</v>
      </c>
      <c r="B868" s="194">
        <v>0</v>
      </c>
      <c r="C868" s="195"/>
      <c r="D868" s="194">
        <v>0</v>
      </c>
      <c r="E868" s="195"/>
      <c r="F868" s="196" t="s">
        <v>69</v>
      </c>
      <c r="G868" s="196"/>
    </row>
    <row r="869" spans="1:7" x14ac:dyDescent="0.2">
      <c r="A869" s="4" t="s">
        <v>11</v>
      </c>
      <c r="B869" s="195"/>
      <c r="C869" s="195"/>
      <c r="D869" s="195"/>
      <c r="E869" s="195"/>
      <c r="F869" s="197"/>
      <c r="G869" s="197"/>
    </row>
    <row r="870" spans="1:7" x14ac:dyDescent="0.2">
      <c r="A870" s="5" t="s">
        <v>8</v>
      </c>
      <c r="B870" s="194">
        <v>-33</v>
      </c>
      <c r="C870" s="195"/>
      <c r="D870" s="194">
        <v>-681</v>
      </c>
      <c r="E870" s="195"/>
      <c r="F870" s="196">
        <v>20.636363636363637</v>
      </c>
      <c r="G870" s="196"/>
    </row>
    <row r="871" spans="1:7" x14ac:dyDescent="0.2">
      <c r="A871" s="5" t="s">
        <v>9</v>
      </c>
      <c r="B871" s="194">
        <v>166</v>
      </c>
      <c r="C871" s="195"/>
      <c r="D871" s="194">
        <v>30</v>
      </c>
      <c r="E871" s="195"/>
      <c r="F871" s="196">
        <v>0.18072289156626506</v>
      </c>
      <c r="G871" s="196"/>
    </row>
    <row r="872" spans="1:7" x14ac:dyDescent="0.2">
      <c r="A872" s="4" t="s">
        <v>12</v>
      </c>
      <c r="B872" s="194">
        <v>0</v>
      </c>
      <c r="C872" s="195"/>
      <c r="D872" s="194">
        <v>0</v>
      </c>
      <c r="E872" s="195"/>
      <c r="F872" s="196" t="s">
        <v>69</v>
      </c>
      <c r="G872" s="196"/>
    </row>
    <row r="873" spans="1:7" x14ac:dyDescent="0.2">
      <c r="A873" s="4" t="s">
        <v>13</v>
      </c>
      <c r="B873" s="202">
        <v>172</v>
      </c>
      <c r="C873" s="195"/>
      <c r="D873" s="202">
        <v>-841.8947368421052</v>
      </c>
      <c r="E873" s="195"/>
      <c r="F873" s="203">
        <v>-4.8947368421052628</v>
      </c>
      <c r="G873" s="203"/>
    </row>
    <row r="874" spans="1:7" ht="3.75" customHeight="1" x14ac:dyDescent="0.2">
      <c r="A874" s="4"/>
    </row>
    <row r="875" spans="1:7" ht="3.75" customHeight="1" x14ac:dyDescent="0.2"/>
    <row r="876" spans="1:7" ht="3.75" customHeight="1" x14ac:dyDescent="0.2"/>
    <row r="877" spans="1:7" ht="14.4" thickBot="1" x14ac:dyDescent="0.3">
      <c r="A877" s="7"/>
      <c r="B877" s="42"/>
      <c r="C877" s="42"/>
      <c r="D877" s="42"/>
      <c r="E877" s="42"/>
      <c r="F877" s="48"/>
      <c r="G877" s="49" t="s">
        <v>72</v>
      </c>
    </row>
    <row r="878" spans="1:7" ht="30" customHeight="1" thickBot="1" x14ac:dyDescent="0.25">
      <c r="A878" s="9"/>
      <c r="B878" s="198" t="s">
        <v>173</v>
      </c>
      <c r="C878" s="199"/>
      <c r="D878" s="198" t="s">
        <v>171</v>
      </c>
      <c r="E878" s="198"/>
      <c r="F878" s="200" t="s">
        <v>172</v>
      </c>
      <c r="G878" s="201"/>
    </row>
    <row r="880" spans="1:7" x14ac:dyDescent="0.2">
      <c r="A880" s="14" t="s">
        <v>60</v>
      </c>
    </row>
    <row r="881" spans="1:7" ht="3" customHeight="1" x14ac:dyDescent="0.2"/>
    <row r="882" spans="1:7" ht="3" customHeight="1" x14ac:dyDescent="0.2"/>
    <row r="883" spans="1:7" ht="3" customHeight="1" x14ac:dyDescent="0.2"/>
    <row r="884" spans="1:7" ht="3" customHeight="1" x14ac:dyDescent="0.2"/>
    <row r="885" spans="1:7" x14ac:dyDescent="0.2">
      <c r="A885" s="4" t="s">
        <v>71</v>
      </c>
    </row>
    <row r="886" spans="1:7" x14ac:dyDescent="0.2">
      <c r="A886" s="5" t="s">
        <v>8</v>
      </c>
      <c r="B886" s="194">
        <v>0</v>
      </c>
      <c r="C886" s="195"/>
      <c r="D886" s="194">
        <v>0</v>
      </c>
      <c r="E886" s="195"/>
      <c r="F886" s="196" t="s">
        <v>69</v>
      </c>
      <c r="G886" s="197"/>
    </row>
    <row r="887" spans="1:7" x14ac:dyDescent="0.2">
      <c r="A887" s="5" t="s">
        <v>9</v>
      </c>
      <c r="B887" s="194">
        <v>0</v>
      </c>
      <c r="C887" s="195"/>
      <c r="D887" s="194">
        <v>0</v>
      </c>
      <c r="E887" s="195"/>
      <c r="F887" s="196" t="s">
        <v>69</v>
      </c>
      <c r="G887" s="197"/>
    </row>
    <row r="888" spans="1:7" x14ac:dyDescent="0.2">
      <c r="A888" s="4" t="s">
        <v>10</v>
      </c>
      <c r="B888" s="195"/>
      <c r="C888" s="195"/>
      <c r="D888" s="195"/>
      <c r="E888" s="195"/>
      <c r="F888" s="197"/>
      <c r="G888" s="197"/>
    </row>
    <row r="889" spans="1:7" x14ac:dyDescent="0.2">
      <c r="A889" s="5" t="s">
        <v>8</v>
      </c>
      <c r="B889" s="194">
        <v>2365</v>
      </c>
      <c r="C889" s="195"/>
      <c r="D889" s="194">
        <v>1397</v>
      </c>
      <c r="E889" s="195"/>
      <c r="F889" s="196">
        <v>0.59069767441860466</v>
      </c>
      <c r="G889" s="197"/>
    </row>
    <row r="890" spans="1:7" x14ac:dyDescent="0.2">
      <c r="A890" s="5" t="s">
        <v>9</v>
      </c>
      <c r="B890" s="194">
        <v>0</v>
      </c>
      <c r="C890" s="195"/>
      <c r="D890" s="194">
        <v>0</v>
      </c>
      <c r="E890" s="195"/>
      <c r="F890" s="196" t="s">
        <v>69</v>
      </c>
      <c r="G890" s="197"/>
    </row>
    <row r="891" spans="1:7" x14ac:dyDescent="0.2">
      <c r="A891" s="4" t="s">
        <v>11</v>
      </c>
      <c r="B891" s="195"/>
      <c r="C891" s="195"/>
      <c r="D891" s="195"/>
      <c r="E891" s="195"/>
      <c r="F891" s="197"/>
      <c r="G891" s="197"/>
    </row>
    <row r="892" spans="1:7" x14ac:dyDescent="0.2">
      <c r="A892" s="5" t="s">
        <v>8</v>
      </c>
      <c r="B892" s="194">
        <v>2365</v>
      </c>
      <c r="C892" s="195"/>
      <c r="D892" s="194">
        <v>1397</v>
      </c>
      <c r="E892" s="195"/>
      <c r="F892" s="196">
        <v>0.59069767441860466</v>
      </c>
      <c r="G892" s="197"/>
    </row>
    <row r="893" spans="1:7" x14ac:dyDescent="0.2">
      <c r="A893" s="5" t="s">
        <v>9</v>
      </c>
      <c r="B893" s="194">
        <v>0</v>
      </c>
      <c r="C893" s="195"/>
      <c r="D893" s="194">
        <v>0</v>
      </c>
      <c r="E893" s="195"/>
      <c r="F893" s="196" t="s">
        <v>69</v>
      </c>
      <c r="G893" s="197"/>
    </row>
    <row r="894" spans="1:7" x14ac:dyDescent="0.2">
      <c r="A894" s="4" t="s">
        <v>12</v>
      </c>
      <c r="B894" s="194">
        <v>0</v>
      </c>
      <c r="C894" s="195"/>
      <c r="D894" s="194">
        <v>0</v>
      </c>
      <c r="E894" s="195"/>
      <c r="F894" s="196" t="s">
        <v>69</v>
      </c>
      <c r="G894" s="197"/>
    </row>
    <row r="895" spans="1:7" x14ac:dyDescent="0.2">
      <c r="A895" s="4" t="s">
        <v>13</v>
      </c>
      <c r="B895" s="202">
        <v>2357</v>
      </c>
      <c r="C895" s="195"/>
      <c r="D895" s="202">
        <v>1392.2744186046511</v>
      </c>
      <c r="E895" s="195"/>
      <c r="F895" s="203">
        <v>0.59069767441860466</v>
      </c>
      <c r="G895" s="197"/>
    </row>
    <row r="896" spans="1:7" ht="3.75" customHeight="1" x14ac:dyDescent="0.2">
      <c r="A896" s="4"/>
      <c r="B896" s="195"/>
      <c r="C896" s="195"/>
      <c r="D896" s="195"/>
      <c r="E896" s="195"/>
      <c r="F896" s="197"/>
      <c r="G896" s="197"/>
    </row>
    <row r="897" spans="1:7" ht="3.75" customHeight="1" x14ac:dyDescent="0.2">
      <c r="B897" s="195"/>
      <c r="C897" s="195"/>
      <c r="D897" s="195"/>
      <c r="E897" s="195"/>
      <c r="F897" s="197"/>
      <c r="G897" s="197"/>
    </row>
    <row r="898" spans="1:7" ht="3.75" customHeight="1" x14ac:dyDescent="0.2"/>
    <row r="899" spans="1:7" x14ac:dyDescent="0.2">
      <c r="A899" s="14" t="s">
        <v>61</v>
      </c>
    </row>
    <row r="900" spans="1:7" ht="3" customHeight="1" x14ac:dyDescent="0.2"/>
    <row r="901" spans="1:7" ht="3" customHeight="1" x14ac:dyDescent="0.2"/>
    <row r="902" spans="1:7" ht="3" customHeight="1" x14ac:dyDescent="0.2">
      <c r="B902" s="195"/>
      <c r="C902" s="195"/>
      <c r="D902" s="195"/>
      <c r="E902" s="195"/>
      <c r="F902" s="197"/>
      <c r="G902" s="197"/>
    </row>
    <row r="903" spans="1:7" ht="3" customHeight="1" x14ac:dyDescent="0.2">
      <c r="B903" s="195"/>
      <c r="C903" s="195"/>
      <c r="D903" s="195"/>
      <c r="E903" s="195"/>
      <c r="F903" s="197"/>
      <c r="G903" s="197"/>
    </row>
    <row r="904" spans="1:7" x14ac:dyDescent="0.2">
      <c r="A904" s="4" t="s">
        <v>71</v>
      </c>
      <c r="B904" s="195"/>
      <c r="C904" s="195"/>
      <c r="D904" s="195"/>
      <c r="E904" s="195"/>
      <c r="F904" s="197"/>
      <c r="G904" s="197"/>
    </row>
    <row r="905" spans="1:7" x14ac:dyDescent="0.2">
      <c r="A905" s="5" t="s">
        <v>8</v>
      </c>
      <c r="B905" s="194">
        <v>407354</v>
      </c>
      <c r="C905" s="195"/>
      <c r="D905" s="194">
        <v>180562</v>
      </c>
      <c r="E905" s="195"/>
      <c r="F905" s="196">
        <v>0.44325574316196725</v>
      </c>
      <c r="G905" s="196"/>
    </row>
    <row r="906" spans="1:7" x14ac:dyDescent="0.2">
      <c r="A906" s="5" t="s">
        <v>9</v>
      </c>
      <c r="B906" s="194">
        <v>20626</v>
      </c>
      <c r="C906" s="195"/>
      <c r="D906" s="194">
        <v>39082</v>
      </c>
      <c r="E906" s="195"/>
      <c r="F906" s="196">
        <v>1.8947929797343159</v>
      </c>
      <c r="G906" s="196"/>
    </row>
    <row r="907" spans="1:7" x14ac:dyDescent="0.2">
      <c r="A907" s="4" t="s">
        <v>10</v>
      </c>
      <c r="B907" s="195"/>
      <c r="C907" s="195"/>
      <c r="D907" s="195"/>
      <c r="E907" s="195"/>
      <c r="F907" s="197"/>
      <c r="G907" s="197"/>
    </row>
    <row r="908" spans="1:7" x14ac:dyDescent="0.2">
      <c r="A908" s="5" t="s">
        <v>8</v>
      </c>
      <c r="B908" s="194">
        <v>5480</v>
      </c>
      <c r="C908" s="195"/>
      <c r="D908" s="194">
        <v>-1012</v>
      </c>
      <c r="E908" s="195"/>
      <c r="F908" s="196">
        <v>-0.18467153284671534</v>
      </c>
      <c r="G908" s="196"/>
    </row>
    <row r="909" spans="1:7" x14ac:dyDescent="0.2">
      <c r="A909" s="5" t="s">
        <v>9</v>
      </c>
      <c r="B909" s="194">
        <v>0</v>
      </c>
      <c r="C909" s="195"/>
      <c r="D909" s="194">
        <v>0</v>
      </c>
      <c r="E909" s="195"/>
      <c r="F909" s="196" t="s">
        <v>69</v>
      </c>
      <c r="G909" s="196"/>
    </row>
    <row r="910" spans="1:7" x14ac:dyDescent="0.2">
      <c r="A910" s="4" t="s">
        <v>11</v>
      </c>
      <c r="B910" s="195"/>
      <c r="C910" s="195"/>
      <c r="D910" s="195"/>
      <c r="E910" s="195"/>
      <c r="F910" s="197"/>
      <c r="G910" s="197"/>
    </row>
    <row r="911" spans="1:7" x14ac:dyDescent="0.2">
      <c r="A911" s="5" t="s">
        <v>8</v>
      </c>
      <c r="B911" s="194">
        <v>412834</v>
      </c>
      <c r="C911" s="195"/>
      <c r="D911" s="194">
        <v>179550</v>
      </c>
      <c r="E911" s="195"/>
      <c r="F911" s="196">
        <v>0.43492057340238449</v>
      </c>
      <c r="G911" s="196"/>
    </row>
    <row r="912" spans="1:7" x14ac:dyDescent="0.2">
      <c r="A912" s="5" t="s">
        <v>9</v>
      </c>
      <c r="B912" s="194">
        <v>20626</v>
      </c>
      <c r="C912" s="195"/>
      <c r="D912" s="194">
        <v>39082</v>
      </c>
      <c r="E912" s="195"/>
      <c r="F912" s="196">
        <v>1.8947929797343159</v>
      </c>
      <c r="G912" s="196"/>
    </row>
    <row r="913" spans="1:7" x14ac:dyDescent="0.2">
      <c r="A913" s="4" t="s">
        <v>12</v>
      </c>
      <c r="B913" s="194">
        <v>0</v>
      </c>
      <c r="C913" s="195"/>
      <c r="D913" s="194">
        <v>0</v>
      </c>
      <c r="E913" s="195"/>
      <c r="F913" s="196" t="s">
        <v>69</v>
      </c>
      <c r="G913" s="196"/>
    </row>
    <row r="914" spans="1:7" x14ac:dyDescent="0.2">
      <c r="A914" s="4" t="s">
        <v>13</v>
      </c>
      <c r="B914" s="202">
        <v>441339</v>
      </c>
      <c r="C914" s="195"/>
      <c r="D914" s="202">
        <v>222606.07264338117</v>
      </c>
      <c r="E914" s="195"/>
      <c r="F914" s="203">
        <v>0.50438794813823651</v>
      </c>
      <c r="G914" s="203"/>
    </row>
    <row r="915" spans="1:7" ht="3.75" customHeight="1" x14ac:dyDescent="0.2">
      <c r="A915" s="4"/>
      <c r="B915" s="195"/>
      <c r="C915" s="195"/>
      <c r="D915" s="195"/>
      <c r="E915" s="195"/>
      <c r="F915" s="197"/>
      <c r="G915" s="197"/>
    </row>
    <row r="916" spans="1:7" ht="3.75" customHeight="1" x14ac:dyDescent="0.2">
      <c r="B916" s="195"/>
      <c r="C916" s="195"/>
      <c r="D916" s="195"/>
      <c r="E916" s="195"/>
      <c r="F916" s="197"/>
      <c r="G916" s="197"/>
    </row>
    <row r="917" spans="1:7" ht="3.75" customHeight="1" x14ac:dyDescent="0.2"/>
    <row r="918" spans="1:7" x14ac:dyDescent="0.2">
      <c r="A918" s="14" t="s">
        <v>62</v>
      </c>
    </row>
    <row r="919" spans="1:7" ht="3" customHeight="1" x14ac:dyDescent="0.2"/>
    <row r="920" spans="1:7" ht="3" customHeight="1" x14ac:dyDescent="0.2"/>
    <row r="921" spans="1:7" ht="3" customHeight="1" x14ac:dyDescent="0.2">
      <c r="B921" s="195"/>
      <c r="C921" s="195"/>
      <c r="D921" s="195"/>
      <c r="E921" s="195"/>
      <c r="F921" s="197"/>
      <c r="G921" s="197"/>
    </row>
    <row r="922" spans="1:7" ht="3" customHeight="1" x14ac:dyDescent="0.2">
      <c r="B922" s="195"/>
      <c r="C922" s="195"/>
      <c r="D922" s="195"/>
      <c r="E922" s="195"/>
      <c r="F922" s="197"/>
      <c r="G922" s="197"/>
    </row>
    <row r="923" spans="1:7" x14ac:dyDescent="0.2">
      <c r="A923" s="4" t="s">
        <v>71</v>
      </c>
      <c r="B923" s="195"/>
      <c r="C923" s="195"/>
      <c r="D923" s="195"/>
      <c r="E923" s="195"/>
      <c r="F923" s="197"/>
      <c r="G923" s="197"/>
    </row>
    <row r="924" spans="1:7" x14ac:dyDescent="0.2">
      <c r="A924" s="5" t="s">
        <v>8</v>
      </c>
      <c r="B924" s="194">
        <v>2143540</v>
      </c>
      <c r="C924" s="195"/>
      <c r="D924" s="194">
        <v>1003993</v>
      </c>
      <c r="E924" s="195"/>
      <c r="F924" s="196">
        <v>0.46838080931543147</v>
      </c>
      <c r="G924" s="196"/>
    </row>
    <row r="925" spans="1:7" x14ac:dyDescent="0.2">
      <c r="A925" s="5" t="s">
        <v>9</v>
      </c>
      <c r="B925" s="194">
        <v>384251</v>
      </c>
      <c r="C925" s="195"/>
      <c r="D925" s="194">
        <v>109670</v>
      </c>
      <c r="E925" s="195"/>
      <c r="F925" s="196">
        <v>0.28541239970748289</v>
      </c>
      <c r="G925" s="196"/>
    </row>
    <row r="926" spans="1:7" x14ac:dyDescent="0.2">
      <c r="A926" s="4" t="s">
        <v>10</v>
      </c>
      <c r="B926" s="195"/>
      <c r="C926" s="195"/>
      <c r="D926" s="195"/>
      <c r="E926" s="195"/>
      <c r="F926" s="197"/>
      <c r="G926" s="197"/>
    </row>
    <row r="927" spans="1:7" x14ac:dyDescent="0.2">
      <c r="A927" s="5" t="s">
        <v>8</v>
      </c>
      <c r="B927" s="194">
        <v>29977</v>
      </c>
      <c r="C927" s="195"/>
      <c r="D927" s="194">
        <v>1925</v>
      </c>
      <c r="E927" s="195"/>
      <c r="F927" s="196">
        <v>6.4215898855789433E-2</v>
      </c>
      <c r="G927" s="196"/>
    </row>
    <row r="928" spans="1:7" x14ac:dyDescent="0.2">
      <c r="A928" s="5" t="s">
        <v>9</v>
      </c>
      <c r="B928" s="194">
        <v>0</v>
      </c>
      <c r="C928" s="195"/>
      <c r="D928" s="194">
        <v>0</v>
      </c>
      <c r="E928" s="195"/>
      <c r="F928" s="196" t="s">
        <v>69</v>
      </c>
      <c r="G928" s="196"/>
    </row>
    <row r="929" spans="1:7" x14ac:dyDescent="0.2">
      <c r="A929" s="4" t="s">
        <v>11</v>
      </c>
      <c r="B929" s="195"/>
      <c r="C929" s="195"/>
      <c r="D929" s="195"/>
      <c r="E929" s="195"/>
      <c r="F929" s="197"/>
      <c r="G929" s="197"/>
    </row>
    <row r="930" spans="1:7" x14ac:dyDescent="0.2">
      <c r="A930" s="5" t="s">
        <v>8</v>
      </c>
      <c r="B930" s="194">
        <v>2173517</v>
      </c>
      <c r="C930" s="195"/>
      <c r="D930" s="194">
        <v>1005918</v>
      </c>
      <c r="E930" s="195"/>
      <c r="F930" s="196">
        <v>0.46280659410531411</v>
      </c>
      <c r="G930" s="196"/>
    </row>
    <row r="931" spans="1:7" x14ac:dyDescent="0.2">
      <c r="A931" s="5" t="s">
        <v>9</v>
      </c>
      <c r="B931" s="194">
        <v>384251</v>
      </c>
      <c r="C931" s="195"/>
      <c r="D931" s="194">
        <v>109670</v>
      </c>
      <c r="E931" s="195"/>
      <c r="F931" s="196">
        <v>0.28541239970748289</v>
      </c>
      <c r="G931" s="196"/>
    </row>
    <row r="932" spans="1:7" x14ac:dyDescent="0.2">
      <c r="A932" s="4" t="s">
        <v>12</v>
      </c>
      <c r="B932" s="194">
        <v>0</v>
      </c>
      <c r="C932" s="195"/>
      <c r="D932" s="194">
        <v>0</v>
      </c>
      <c r="E932" s="195"/>
      <c r="F932" s="196" t="s">
        <v>69</v>
      </c>
      <c r="G932" s="196"/>
    </row>
    <row r="933" spans="1:7" x14ac:dyDescent="0.2">
      <c r="A933" s="4" t="s">
        <v>13</v>
      </c>
      <c r="B933" s="202">
        <v>2114673</v>
      </c>
      <c r="C933" s="195"/>
      <c r="D933" s="202">
        <v>922329.08642378834</v>
      </c>
      <c r="E933" s="195"/>
      <c r="F933" s="203">
        <v>0.43615683674203448</v>
      </c>
      <c r="G933" s="203"/>
    </row>
    <row r="934" spans="1:7" ht="3.75" customHeight="1" x14ac:dyDescent="0.2">
      <c r="A934" s="4"/>
      <c r="B934" s="195"/>
      <c r="C934" s="195"/>
      <c r="D934" s="195"/>
      <c r="E934" s="195"/>
      <c r="F934" s="197"/>
      <c r="G934" s="197"/>
    </row>
    <row r="935" spans="1:7" ht="3.75" customHeight="1" x14ac:dyDescent="0.2">
      <c r="B935" s="195"/>
      <c r="C935" s="195"/>
      <c r="D935" s="195"/>
      <c r="E935" s="195"/>
      <c r="F935" s="197"/>
      <c r="G935" s="197"/>
    </row>
    <row r="936" spans="1:7" ht="3.75" customHeight="1" x14ac:dyDescent="0.2"/>
    <row r="937" spans="1:7" x14ac:dyDescent="0.2">
      <c r="A937" s="14" t="s">
        <v>63</v>
      </c>
    </row>
    <row r="938" spans="1:7" ht="3" customHeight="1" x14ac:dyDescent="0.2"/>
    <row r="939" spans="1:7" ht="3" customHeight="1" x14ac:dyDescent="0.2"/>
    <row r="940" spans="1:7" ht="3" customHeight="1" x14ac:dyDescent="0.2">
      <c r="B940" s="195"/>
      <c r="C940" s="195"/>
      <c r="D940" s="195"/>
      <c r="E940" s="195"/>
      <c r="F940" s="197"/>
      <c r="G940" s="197"/>
    </row>
    <row r="941" spans="1:7" ht="3" customHeight="1" x14ac:dyDescent="0.2">
      <c r="B941" s="195"/>
      <c r="C941" s="195"/>
      <c r="D941" s="195"/>
      <c r="E941" s="195"/>
      <c r="F941" s="197"/>
      <c r="G941" s="197"/>
    </row>
    <row r="942" spans="1:7" x14ac:dyDescent="0.2">
      <c r="A942" s="4" t="s">
        <v>71</v>
      </c>
      <c r="B942" s="195"/>
      <c r="C942" s="195"/>
      <c r="D942" s="195"/>
      <c r="E942" s="195"/>
      <c r="F942" s="197"/>
      <c r="G942" s="197"/>
    </row>
    <row r="943" spans="1:7" x14ac:dyDescent="0.2">
      <c r="A943" s="5" t="s">
        <v>8</v>
      </c>
      <c r="B943" s="194">
        <v>0</v>
      </c>
      <c r="C943" s="195"/>
      <c r="D943" s="194">
        <v>0</v>
      </c>
      <c r="E943" s="195"/>
      <c r="F943" s="196" t="s">
        <v>69</v>
      </c>
      <c r="G943" s="197"/>
    </row>
    <row r="944" spans="1:7" x14ac:dyDescent="0.2">
      <c r="A944" s="5" t="s">
        <v>9</v>
      </c>
      <c r="B944" s="194">
        <v>0</v>
      </c>
      <c r="C944" s="195"/>
      <c r="D944" s="194">
        <v>0</v>
      </c>
      <c r="E944" s="195"/>
      <c r="F944" s="196" t="s">
        <v>69</v>
      </c>
      <c r="G944" s="197"/>
    </row>
    <row r="945" spans="1:7" x14ac:dyDescent="0.2">
      <c r="A945" s="4" t="s">
        <v>10</v>
      </c>
      <c r="B945" s="195"/>
      <c r="C945" s="195"/>
      <c r="D945" s="195"/>
      <c r="E945" s="195"/>
      <c r="F945" s="197"/>
      <c r="G945" s="197"/>
    </row>
    <row r="946" spans="1:7" x14ac:dyDescent="0.2">
      <c r="A946" s="5" t="s">
        <v>8</v>
      </c>
      <c r="B946" s="194">
        <v>8168000</v>
      </c>
      <c r="C946" s="195"/>
      <c r="D946" s="194">
        <v>4331004</v>
      </c>
      <c r="E946" s="195"/>
      <c r="F946" s="196">
        <v>0.53024045053868751</v>
      </c>
      <c r="G946" s="197"/>
    </row>
    <row r="947" spans="1:7" x14ac:dyDescent="0.2">
      <c r="A947" s="5" t="s">
        <v>9</v>
      </c>
      <c r="B947" s="194">
        <v>0</v>
      </c>
      <c r="C947" s="195"/>
      <c r="D947" s="194">
        <v>0</v>
      </c>
      <c r="E947" s="195"/>
      <c r="F947" s="196" t="s">
        <v>69</v>
      </c>
      <c r="G947" s="197"/>
    </row>
    <row r="948" spans="1:7" x14ac:dyDescent="0.2">
      <c r="A948" s="4" t="s">
        <v>11</v>
      </c>
      <c r="B948" s="195"/>
      <c r="C948" s="195"/>
      <c r="D948" s="195"/>
      <c r="E948" s="195"/>
      <c r="F948" s="197"/>
      <c r="G948" s="197"/>
    </row>
    <row r="949" spans="1:7" x14ac:dyDescent="0.2">
      <c r="A949" s="5" t="s">
        <v>8</v>
      </c>
      <c r="B949" s="194">
        <v>8168000</v>
      </c>
      <c r="C949" s="195"/>
      <c r="D949" s="194">
        <v>4331004</v>
      </c>
      <c r="E949" s="195"/>
      <c r="F949" s="196">
        <v>0.53024045053868751</v>
      </c>
      <c r="G949" s="197"/>
    </row>
    <row r="950" spans="1:7" x14ac:dyDescent="0.2">
      <c r="A950" s="5" t="s">
        <v>9</v>
      </c>
      <c r="B950" s="194">
        <v>0</v>
      </c>
      <c r="C950" s="195"/>
      <c r="D950" s="194">
        <v>0</v>
      </c>
      <c r="E950" s="195"/>
      <c r="F950" s="196" t="s">
        <v>69</v>
      </c>
      <c r="G950" s="197"/>
    </row>
    <row r="951" spans="1:7" x14ac:dyDescent="0.2">
      <c r="A951" s="4" t="s">
        <v>12</v>
      </c>
      <c r="B951" s="194">
        <v>0</v>
      </c>
      <c r="C951" s="195"/>
      <c r="D951" s="194">
        <v>0</v>
      </c>
      <c r="E951" s="195"/>
      <c r="F951" s="196" t="s">
        <v>69</v>
      </c>
      <c r="G951" s="197"/>
    </row>
    <row r="952" spans="1:7" x14ac:dyDescent="0.2">
      <c r="A952" s="4" t="s">
        <v>13</v>
      </c>
      <c r="B952" s="202">
        <v>2377900</v>
      </c>
      <c r="C952" s="195"/>
      <c r="D952" s="202">
        <v>1260858.767335945</v>
      </c>
      <c r="E952" s="195"/>
      <c r="F952" s="203">
        <v>0.53024045053868751</v>
      </c>
      <c r="G952" s="197"/>
    </row>
    <row r="953" spans="1:7" ht="3.75" customHeight="1" x14ac:dyDescent="0.2">
      <c r="A953" s="4"/>
    </row>
    <row r="954" spans="1:7" ht="3.75" customHeight="1" x14ac:dyDescent="0.2"/>
    <row r="955" spans="1:7" ht="3.75" customHeight="1" x14ac:dyDescent="0.2"/>
    <row r="956" spans="1:7" ht="14.4" thickBot="1" x14ac:dyDescent="0.3">
      <c r="A956" s="7"/>
      <c r="B956" s="42"/>
      <c r="C956" s="42"/>
      <c r="D956" s="42"/>
      <c r="E956" s="42"/>
      <c r="F956" s="48"/>
      <c r="G956" s="49" t="s">
        <v>72</v>
      </c>
    </row>
    <row r="957" spans="1:7" ht="30" customHeight="1" thickBot="1" x14ac:dyDescent="0.25">
      <c r="A957" s="9"/>
      <c r="B957" s="198" t="s">
        <v>173</v>
      </c>
      <c r="C957" s="199"/>
      <c r="D957" s="198" t="s">
        <v>171</v>
      </c>
      <c r="E957" s="198"/>
      <c r="F957" s="200" t="s">
        <v>172</v>
      </c>
      <c r="G957" s="201"/>
    </row>
    <row r="959" spans="1:7" x14ac:dyDescent="0.2">
      <c r="A959" s="14" t="s">
        <v>65</v>
      </c>
    </row>
    <row r="960" spans="1:7" ht="3" customHeight="1" x14ac:dyDescent="0.2"/>
    <row r="961" spans="1:7" ht="3" customHeight="1" x14ac:dyDescent="0.2"/>
    <row r="962" spans="1:7" ht="3" customHeight="1" x14ac:dyDescent="0.2"/>
    <row r="963" spans="1:7" ht="3" customHeight="1" x14ac:dyDescent="0.2"/>
    <row r="964" spans="1:7" x14ac:dyDescent="0.2">
      <c r="A964" s="4" t="s">
        <v>71</v>
      </c>
    </row>
    <row r="965" spans="1:7" x14ac:dyDescent="0.2">
      <c r="A965" s="5" t="s">
        <v>8</v>
      </c>
      <c r="B965" s="194">
        <v>33813</v>
      </c>
      <c r="C965" s="195"/>
      <c r="D965" s="194">
        <v>16006</v>
      </c>
      <c r="E965" s="195"/>
      <c r="F965" s="196">
        <v>0.4733682311536983</v>
      </c>
      <c r="G965" s="197"/>
    </row>
    <row r="966" spans="1:7" x14ac:dyDescent="0.2">
      <c r="A966" s="5" t="s">
        <v>9</v>
      </c>
      <c r="B966" s="194">
        <v>725</v>
      </c>
      <c r="C966" s="195"/>
      <c r="D966" s="194">
        <v>43</v>
      </c>
      <c r="E966" s="195"/>
      <c r="F966" s="196">
        <v>5.9310344827586209E-2</v>
      </c>
      <c r="G966" s="197"/>
    </row>
    <row r="967" spans="1:7" x14ac:dyDescent="0.2">
      <c r="A967" s="4" t="s">
        <v>10</v>
      </c>
      <c r="B967" s="195"/>
      <c r="C967" s="195"/>
      <c r="D967" s="195"/>
      <c r="E967" s="195"/>
      <c r="F967" s="197"/>
      <c r="G967" s="197"/>
    </row>
    <row r="968" spans="1:7" x14ac:dyDescent="0.2">
      <c r="A968" s="5" t="s">
        <v>8</v>
      </c>
      <c r="B968" s="194">
        <v>-400</v>
      </c>
      <c r="C968" s="195"/>
      <c r="D968" s="194">
        <v>-60</v>
      </c>
      <c r="E968" s="195"/>
      <c r="F968" s="196">
        <v>0.15</v>
      </c>
      <c r="G968" s="197"/>
    </row>
    <row r="969" spans="1:7" x14ac:dyDescent="0.2">
      <c r="A969" s="5" t="s">
        <v>9</v>
      </c>
      <c r="B969" s="194">
        <v>0</v>
      </c>
      <c r="C969" s="195"/>
      <c r="D969" s="194">
        <v>0</v>
      </c>
      <c r="E969" s="195"/>
      <c r="F969" s="196" t="s">
        <v>69</v>
      </c>
      <c r="G969" s="197"/>
    </row>
    <row r="970" spans="1:7" x14ac:dyDescent="0.2">
      <c r="A970" s="4" t="s">
        <v>11</v>
      </c>
      <c r="B970" s="195"/>
      <c r="C970" s="195"/>
      <c r="D970" s="195"/>
      <c r="E970" s="195"/>
      <c r="F970" s="197"/>
      <c r="G970" s="197"/>
    </row>
    <row r="971" spans="1:7" x14ac:dyDescent="0.2">
      <c r="A971" s="5" t="s">
        <v>8</v>
      </c>
      <c r="B971" s="194">
        <v>33413</v>
      </c>
      <c r="C971" s="195"/>
      <c r="D971" s="194">
        <v>15946</v>
      </c>
      <c r="E971" s="195"/>
      <c r="F971" s="196">
        <v>0.47723939783916441</v>
      </c>
      <c r="G971" s="197"/>
    </row>
    <row r="972" spans="1:7" x14ac:dyDescent="0.2">
      <c r="A972" s="5" t="s">
        <v>9</v>
      </c>
      <c r="B972" s="194">
        <v>725</v>
      </c>
      <c r="C972" s="195"/>
      <c r="D972" s="194">
        <v>43</v>
      </c>
      <c r="E972" s="195"/>
      <c r="F972" s="196">
        <v>5.9310344827586209E-2</v>
      </c>
      <c r="G972" s="197"/>
    </row>
    <row r="973" spans="1:7" x14ac:dyDescent="0.2">
      <c r="A973" s="4" t="s">
        <v>12</v>
      </c>
      <c r="B973" s="194">
        <v>0</v>
      </c>
      <c r="C973" s="195"/>
      <c r="D973" s="194">
        <v>0</v>
      </c>
      <c r="E973" s="195"/>
      <c r="F973" s="196" t="s">
        <v>69</v>
      </c>
      <c r="G973" s="197"/>
    </row>
    <row r="974" spans="1:7" x14ac:dyDescent="0.2">
      <c r="A974" s="4" t="s">
        <v>13</v>
      </c>
      <c r="B974" s="202">
        <v>32938</v>
      </c>
      <c r="C974" s="195"/>
      <c r="D974" s="202">
        <v>15426.963559669575</v>
      </c>
      <c r="E974" s="195"/>
      <c r="F974" s="203">
        <v>0.46836370027535296</v>
      </c>
      <c r="G974" s="197"/>
    </row>
    <row r="975" spans="1:7" ht="3.75" customHeight="1" x14ac:dyDescent="0.2">
      <c r="A975" s="4"/>
      <c r="B975" s="195"/>
      <c r="C975" s="195"/>
      <c r="D975" s="195"/>
      <c r="E975" s="195"/>
      <c r="F975" s="197"/>
      <c r="G975" s="197"/>
    </row>
    <row r="976" spans="1:7" ht="3.75" customHeight="1" x14ac:dyDescent="0.2">
      <c r="B976" s="195"/>
      <c r="C976" s="195"/>
      <c r="D976" s="195"/>
      <c r="E976" s="195"/>
      <c r="F976" s="197"/>
      <c r="G976" s="197"/>
    </row>
    <row r="977" spans="1:7" ht="3.75" customHeight="1" x14ac:dyDescent="0.2"/>
    <row r="978" spans="1:7" x14ac:dyDescent="0.2">
      <c r="A978" s="14" t="s">
        <v>66</v>
      </c>
    </row>
    <row r="979" spans="1:7" ht="3" customHeight="1" x14ac:dyDescent="0.2"/>
    <row r="980" spans="1:7" ht="3" customHeight="1" x14ac:dyDescent="0.2"/>
    <row r="981" spans="1:7" ht="3" customHeight="1" x14ac:dyDescent="0.2">
      <c r="B981" s="195"/>
      <c r="C981" s="195"/>
      <c r="D981" s="195"/>
      <c r="E981" s="195"/>
      <c r="F981" s="197"/>
      <c r="G981" s="197"/>
    </row>
    <row r="982" spans="1:7" ht="3" customHeight="1" x14ac:dyDescent="0.2">
      <c r="B982" s="195"/>
      <c r="C982" s="195"/>
      <c r="D982" s="195"/>
      <c r="E982" s="195"/>
      <c r="F982" s="197"/>
      <c r="G982" s="197"/>
    </row>
    <row r="983" spans="1:7" x14ac:dyDescent="0.2">
      <c r="A983" s="4" t="s">
        <v>71</v>
      </c>
      <c r="B983" s="195"/>
      <c r="C983" s="195"/>
      <c r="D983" s="195"/>
      <c r="E983" s="195"/>
      <c r="F983" s="197"/>
      <c r="G983" s="197"/>
    </row>
    <row r="984" spans="1:7" x14ac:dyDescent="0.2">
      <c r="A984" s="5" t="s">
        <v>8</v>
      </c>
      <c r="B984" s="194">
        <v>96036</v>
      </c>
      <c r="C984" s="195"/>
      <c r="D984" s="194">
        <v>48024</v>
      </c>
      <c r="E984" s="195"/>
      <c r="F984" s="196">
        <v>0.50006247657128577</v>
      </c>
      <c r="G984" s="197"/>
    </row>
    <row r="985" spans="1:7" x14ac:dyDescent="0.2">
      <c r="A985" s="5" t="s">
        <v>9</v>
      </c>
      <c r="B985" s="194">
        <v>15170</v>
      </c>
      <c r="C985" s="195"/>
      <c r="D985" s="194">
        <v>7584</v>
      </c>
      <c r="E985" s="195"/>
      <c r="F985" s="196">
        <v>0.49993408042188531</v>
      </c>
      <c r="G985" s="197"/>
    </row>
    <row r="986" spans="1:7" x14ac:dyDescent="0.2">
      <c r="A986" s="4" t="s">
        <v>10</v>
      </c>
      <c r="B986" s="195"/>
      <c r="C986" s="195"/>
      <c r="D986" s="195"/>
      <c r="E986" s="195"/>
      <c r="F986" s="197"/>
      <c r="G986" s="197"/>
    </row>
    <row r="987" spans="1:7" x14ac:dyDescent="0.2">
      <c r="A987" s="5" t="s">
        <v>8</v>
      </c>
      <c r="B987" s="194">
        <v>5860</v>
      </c>
      <c r="C987" s="195"/>
      <c r="D987" s="194">
        <v>2928</v>
      </c>
      <c r="E987" s="195"/>
      <c r="F987" s="196">
        <v>0.49965870307167237</v>
      </c>
      <c r="G987" s="197"/>
    </row>
    <row r="988" spans="1:7" x14ac:dyDescent="0.2">
      <c r="A988" s="5" t="s">
        <v>9</v>
      </c>
      <c r="B988" s="194">
        <v>0</v>
      </c>
      <c r="C988" s="195"/>
      <c r="D988" s="194">
        <v>0</v>
      </c>
      <c r="E988" s="195"/>
      <c r="F988" s="196" t="s">
        <v>69</v>
      </c>
      <c r="G988" s="197"/>
    </row>
    <row r="989" spans="1:7" x14ac:dyDescent="0.2">
      <c r="A989" s="4" t="s">
        <v>11</v>
      </c>
      <c r="B989" s="195"/>
      <c r="C989" s="195"/>
      <c r="D989" s="195"/>
      <c r="E989" s="195"/>
      <c r="F989" s="197"/>
      <c r="G989" s="197"/>
    </row>
    <row r="990" spans="1:7" x14ac:dyDescent="0.2">
      <c r="A990" s="5" t="s">
        <v>8</v>
      </c>
      <c r="B990" s="194">
        <v>101896</v>
      </c>
      <c r="C990" s="195"/>
      <c r="D990" s="194">
        <v>50952</v>
      </c>
      <c r="E990" s="195"/>
      <c r="F990" s="196">
        <v>0.50003925571170604</v>
      </c>
      <c r="G990" s="197"/>
    </row>
    <row r="991" spans="1:7" x14ac:dyDescent="0.2">
      <c r="A991" s="5" t="s">
        <v>9</v>
      </c>
      <c r="B991" s="194">
        <v>15170</v>
      </c>
      <c r="C991" s="195"/>
      <c r="D991" s="194">
        <v>7584</v>
      </c>
      <c r="E991" s="195"/>
      <c r="F991" s="196">
        <v>0.49993408042188531</v>
      </c>
      <c r="G991" s="197"/>
    </row>
    <row r="992" spans="1:7" x14ac:dyDescent="0.2">
      <c r="A992" s="4" t="s">
        <v>12</v>
      </c>
      <c r="B992" s="194">
        <v>0</v>
      </c>
      <c r="C992" s="195"/>
      <c r="D992" s="194">
        <v>0</v>
      </c>
      <c r="E992" s="195"/>
      <c r="F992" s="196" t="s">
        <v>69</v>
      </c>
      <c r="G992" s="197"/>
    </row>
    <row r="993" spans="1:7" x14ac:dyDescent="0.2">
      <c r="A993" s="4" t="s">
        <v>13</v>
      </c>
      <c r="B993" s="202">
        <v>103255</v>
      </c>
      <c r="C993" s="195"/>
      <c r="D993" s="202">
        <v>51630.14607144687</v>
      </c>
      <c r="E993" s="195"/>
      <c r="F993" s="203">
        <v>0.50002562656962735</v>
      </c>
      <c r="G993" s="197"/>
    </row>
    <row r="994" spans="1:7" ht="3.75" customHeight="1" x14ac:dyDescent="0.2">
      <c r="A994" s="4"/>
      <c r="B994" s="195"/>
      <c r="C994" s="195"/>
      <c r="D994" s="195"/>
      <c r="E994" s="195"/>
      <c r="F994" s="197"/>
      <c r="G994" s="197"/>
    </row>
    <row r="995" spans="1:7" ht="3.75" customHeight="1" x14ac:dyDescent="0.2">
      <c r="B995" s="195"/>
      <c r="C995" s="195"/>
      <c r="D995" s="195"/>
      <c r="E995" s="195"/>
      <c r="F995" s="197"/>
      <c r="G995" s="197"/>
    </row>
    <row r="996" spans="1:7" ht="3.75" customHeight="1" x14ac:dyDescent="0.2"/>
    <row r="997" spans="1:7" x14ac:dyDescent="0.2">
      <c r="A997" s="14" t="s">
        <v>67</v>
      </c>
    </row>
    <row r="998" spans="1:7" ht="3" customHeight="1" x14ac:dyDescent="0.2"/>
    <row r="999" spans="1:7" ht="3" customHeight="1" x14ac:dyDescent="0.2"/>
    <row r="1000" spans="1:7" ht="3" customHeight="1" x14ac:dyDescent="0.2">
      <c r="B1000" s="195"/>
      <c r="C1000" s="195"/>
      <c r="D1000" s="195"/>
      <c r="E1000" s="195"/>
      <c r="F1000" s="197"/>
      <c r="G1000" s="197"/>
    </row>
    <row r="1001" spans="1:7" ht="3" customHeight="1" x14ac:dyDescent="0.2">
      <c r="B1001" s="195"/>
      <c r="C1001" s="195"/>
      <c r="D1001" s="195"/>
      <c r="E1001" s="195"/>
      <c r="F1001" s="197"/>
      <c r="G1001" s="197"/>
    </row>
    <row r="1002" spans="1:7" x14ac:dyDescent="0.2">
      <c r="A1002" s="4" t="s">
        <v>71</v>
      </c>
      <c r="B1002" s="195"/>
      <c r="C1002" s="195"/>
      <c r="D1002" s="195"/>
      <c r="E1002" s="195"/>
      <c r="F1002" s="197"/>
      <c r="G1002" s="197"/>
    </row>
    <row r="1003" spans="1:7" x14ac:dyDescent="0.2">
      <c r="A1003" s="5" t="s">
        <v>8</v>
      </c>
      <c r="B1003" s="194">
        <v>23900</v>
      </c>
      <c r="C1003" s="195"/>
      <c r="D1003" s="194">
        <v>11952</v>
      </c>
      <c r="E1003" s="195"/>
      <c r="F1003" s="196">
        <v>0.50008368200836817</v>
      </c>
      <c r="G1003" s="197"/>
    </row>
    <row r="1004" spans="1:7" x14ac:dyDescent="0.2">
      <c r="A1004" s="5" t="s">
        <v>9</v>
      </c>
      <c r="B1004" s="194">
        <v>200</v>
      </c>
      <c r="C1004" s="195"/>
      <c r="D1004" s="194">
        <v>102</v>
      </c>
      <c r="E1004" s="195"/>
      <c r="F1004" s="196">
        <v>0.51</v>
      </c>
      <c r="G1004" s="197"/>
    </row>
    <row r="1005" spans="1:7" x14ac:dyDescent="0.2">
      <c r="A1005" s="4" t="s">
        <v>10</v>
      </c>
      <c r="B1005" s="195"/>
      <c r="C1005" s="195"/>
      <c r="D1005" s="195"/>
      <c r="E1005" s="195"/>
      <c r="F1005" s="197"/>
      <c r="G1005" s="197"/>
    </row>
    <row r="1006" spans="1:7" x14ac:dyDescent="0.2">
      <c r="A1006" s="5" t="s">
        <v>8</v>
      </c>
      <c r="B1006" s="194">
        <v>8100</v>
      </c>
      <c r="C1006" s="195"/>
      <c r="D1006" s="194">
        <v>4050</v>
      </c>
      <c r="E1006" s="195"/>
      <c r="F1006" s="196">
        <v>0.5</v>
      </c>
      <c r="G1006" s="197"/>
    </row>
    <row r="1007" spans="1:7" x14ac:dyDescent="0.2">
      <c r="A1007" s="5" t="s">
        <v>9</v>
      </c>
      <c r="B1007" s="194">
        <v>0</v>
      </c>
      <c r="C1007" s="195"/>
      <c r="D1007" s="194">
        <v>0</v>
      </c>
      <c r="E1007" s="195"/>
      <c r="F1007" s="196" t="s">
        <v>69</v>
      </c>
      <c r="G1007" s="197"/>
    </row>
    <row r="1008" spans="1:7" x14ac:dyDescent="0.2">
      <c r="A1008" s="4" t="s">
        <v>11</v>
      </c>
      <c r="B1008" s="195"/>
      <c r="C1008" s="195"/>
      <c r="D1008" s="195"/>
      <c r="E1008" s="195"/>
      <c r="F1008" s="197"/>
      <c r="G1008" s="197"/>
    </row>
    <row r="1009" spans="1:7" x14ac:dyDescent="0.2">
      <c r="A1009" s="5" t="s">
        <v>8</v>
      </c>
      <c r="B1009" s="194">
        <v>32000</v>
      </c>
      <c r="C1009" s="195"/>
      <c r="D1009" s="194">
        <v>16002</v>
      </c>
      <c r="E1009" s="195"/>
      <c r="F1009" s="196">
        <v>0.50006249999999997</v>
      </c>
      <c r="G1009" s="197"/>
    </row>
    <row r="1010" spans="1:7" x14ac:dyDescent="0.2">
      <c r="A1010" s="5" t="s">
        <v>9</v>
      </c>
      <c r="B1010" s="194">
        <v>200</v>
      </c>
      <c r="C1010" s="195"/>
      <c r="D1010" s="194">
        <v>102</v>
      </c>
      <c r="E1010" s="195"/>
      <c r="F1010" s="196">
        <v>0.51</v>
      </c>
      <c r="G1010" s="197"/>
    </row>
    <row r="1011" spans="1:7" x14ac:dyDescent="0.2">
      <c r="A1011" s="4" t="s">
        <v>12</v>
      </c>
      <c r="B1011" s="194">
        <v>0</v>
      </c>
      <c r="C1011" s="195"/>
      <c r="D1011" s="194">
        <v>0</v>
      </c>
      <c r="E1011" s="195"/>
      <c r="F1011" s="196" t="s">
        <v>69</v>
      </c>
      <c r="G1011" s="197"/>
    </row>
    <row r="1012" spans="1:7" x14ac:dyDescent="0.2">
      <c r="A1012" s="4" t="s">
        <v>13</v>
      </c>
      <c r="B1012" s="202">
        <v>23220</v>
      </c>
      <c r="C1012" s="195"/>
      <c r="D1012" s="202">
        <v>11612.884472049689</v>
      </c>
      <c r="E1012" s="195"/>
      <c r="F1012" s="203">
        <v>0.50012422360248443</v>
      </c>
      <c r="G1012" s="197"/>
    </row>
    <row r="1013" spans="1:7" ht="3.75" customHeight="1" x14ac:dyDescent="0.2">
      <c r="A1013" s="4"/>
      <c r="B1013" s="195"/>
      <c r="C1013" s="195"/>
      <c r="D1013" s="195"/>
      <c r="E1013" s="195"/>
      <c r="F1013" s="197"/>
      <c r="G1013" s="197"/>
    </row>
    <row r="1014" spans="1:7" ht="3.75" customHeight="1" x14ac:dyDescent="0.2">
      <c r="B1014" s="195"/>
      <c r="C1014" s="195"/>
      <c r="D1014" s="195"/>
      <c r="E1014" s="195"/>
      <c r="F1014" s="197"/>
      <c r="G1014" s="197"/>
    </row>
    <row r="1015" spans="1:7" ht="3.75" customHeight="1" x14ac:dyDescent="0.2"/>
    <row r="1016" spans="1:7" x14ac:dyDescent="0.2">
      <c r="A1016" s="15" t="s">
        <v>90</v>
      </c>
    </row>
    <row r="1017" spans="1:7" s="10" customFormat="1" x14ac:dyDescent="0.2">
      <c r="B1017" s="41"/>
      <c r="C1017" s="41"/>
      <c r="D1017" s="41"/>
      <c r="E1017" s="41"/>
      <c r="F1017" s="47"/>
      <c r="G1017" s="47"/>
    </row>
    <row r="1018" spans="1:7" ht="11.4" thickBot="1" x14ac:dyDescent="0.25">
      <c r="A1018" s="4" t="s">
        <v>71</v>
      </c>
      <c r="B1018" s="42"/>
      <c r="C1018" s="42"/>
      <c r="D1018" s="42"/>
      <c r="E1018" s="42"/>
      <c r="F1018" s="48"/>
      <c r="G1018" s="48"/>
    </row>
    <row r="1019" spans="1:7" x14ac:dyDescent="0.2">
      <c r="A1019" s="5" t="s">
        <v>8</v>
      </c>
      <c r="B1019" s="195">
        <v>274521399</v>
      </c>
      <c r="C1019" s="195"/>
      <c r="D1019" s="195">
        <v>132479072</v>
      </c>
      <c r="E1019" s="195"/>
      <c r="F1019" s="197">
        <v>0.48258194983189634</v>
      </c>
      <c r="G1019" s="197"/>
    </row>
    <row r="1020" spans="1:7" ht="11.4" thickBot="1" x14ac:dyDescent="0.25">
      <c r="A1020" s="5" t="s">
        <v>9</v>
      </c>
      <c r="B1020" s="207">
        <v>38485102</v>
      </c>
      <c r="C1020" s="207"/>
      <c r="D1020" s="207">
        <v>15197794</v>
      </c>
      <c r="E1020" s="207"/>
      <c r="F1020" s="208">
        <v>0.39490070729187621</v>
      </c>
      <c r="G1020" s="208"/>
    </row>
    <row r="1021" spans="1:7" ht="11.4" thickBot="1" x14ac:dyDescent="0.25">
      <c r="A1021" s="4" t="s">
        <v>10</v>
      </c>
      <c r="B1021" s="18"/>
      <c r="C1021" s="18"/>
      <c r="D1021" s="18"/>
      <c r="E1021" s="18"/>
      <c r="F1021" s="46"/>
      <c r="G1021" s="46"/>
    </row>
    <row r="1022" spans="1:7" x14ac:dyDescent="0.2">
      <c r="A1022" s="5" t="s">
        <v>8</v>
      </c>
      <c r="B1022" s="211">
        <v>142174347</v>
      </c>
      <c r="C1022" s="211"/>
      <c r="D1022" s="211">
        <v>67744059</v>
      </c>
      <c r="E1022" s="211"/>
      <c r="F1022" s="212">
        <v>0.47648581076303448</v>
      </c>
      <c r="G1022" s="212"/>
    </row>
    <row r="1023" spans="1:7" ht="11.4" thickBot="1" x14ac:dyDescent="0.25">
      <c r="A1023" s="5" t="s">
        <v>9</v>
      </c>
      <c r="B1023" s="207">
        <v>8417724</v>
      </c>
      <c r="C1023" s="207"/>
      <c r="D1023" s="207">
        <v>1218680</v>
      </c>
      <c r="E1023" s="207"/>
      <c r="F1023" s="208">
        <v>0.14477547612632582</v>
      </c>
      <c r="G1023" s="208"/>
    </row>
    <row r="1024" spans="1:7" ht="11.4" thickBot="1" x14ac:dyDescent="0.25">
      <c r="A1024" s="4" t="s">
        <v>11</v>
      </c>
      <c r="B1024" s="21"/>
      <c r="C1024" s="21"/>
      <c r="D1024" s="21"/>
      <c r="E1024" s="18"/>
      <c r="F1024" s="52"/>
      <c r="G1024" s="46"/>
    </row>
    <row r="1025" spans="1:7" x14ac:dyDescent="0.2">
      <c r="A1025" s="5" t="s">
        <v>8</v>
      </c>
      <c r="B1025" s="195">
        <v>416695746</v>
      </c>
      <c r="C1025" s="195"/>
      <c r="D1025" s="195">
        <v>200223131</v>
      </c>
      <c r="E1025" s="195"/>
      <c r="F1025" s="197">
        <v>0.4805019799746168</v>
      </c>
      <c r="G1025" s="197"/>
    </row>
    <row r="1026" spans="1:7" ht="11.4" thickBot="1" x14ac:dyDescent="0.25">
      <c r="A1026" s="5" t="s">
        <v>9</v>
      </c>
      <c r="B1026" s="207">
        <v>46902826</v>
      </c>
      <c r="C1026" s="207"/>
      <c r="D1026" s="207">
        <v>16416474</v>
      </c>
      <c r="E1026" s="207"/>
      <c r="F1026" s="208">
        <v>0.35001481592792633</v>
      </c>
      <c r="G1026" s="208"/>
    </row>
    <row r="1027" spans="1:7" ht="11.4" thickBot="1" x14ac:dyDescent="0.25">
      <c r="A1027" s="4" t="s">
        <v>12</v>
      </c>
      <c r="B1027" s="209">
        <v>56633694</v>
      </c>
      <c r="C1027" s="209"/>
      <c r="D1027" s="209">
        <v>26186129</v>
      </c>
      <c r="E1027" s="209"/>
      <c r="F1027" s="210">
        <v>0.46237720251834535</v>
      </c>
      <c r="G1027" s="210"/>
    </row>
    <row r="1028" spans="1:7" s="10" customFormat="1" ht="11.4" thickBot="1" x14ac:dyDescent="0.25">
      <c r="A1028" s="4" t="s">
        <v>13</v>
      </c>
      <c r="B1028" s="209">
        <v>457712059</v>
      </c>
      <c r="C1028" s="209"/>
      <c r="D1028" s="209">
        <v>207837791.43876436</v>
      </c>
      <c r="E1028" s="209"/>
      <c r="F1028" s="210">
        <v>0.45407978084047895</v>
      </c>
      <c r="G1028" s="210"/>
    </row>
    <row r="1029" spans="1:7" s="10" customFormat="1" x14ac:dyDescent="0.2">
      <c r="B1029" s="194"/>
      <c r="C1029" s="194"/>
      <c r="D1029" s="194"/>
      <c r="E1029" s="195"/>
      <c r="F1029" s="196"/>
      <c r="G1029" s="197"/>
    </row>
    <row r="1030" spans="1:7" ht="3.75" customHeight="1" x14ac:dyDescent="0.2">
      <c r="A1030" s="4"/>
      <c r="B1030" s="194"/>
      <c r="C1030" s="194"/>
      <c r="D1030" s="194"/>
      <c r="E1030" s="195"/>
      <c r="F1030" s="196"/>
      <c r="G1030" s="197"/>
    </row>
    <row r="1031" spans="1:7" ht="3.75" customHeight="1" x14ac:dyDescent="0.2">
      <c r="B1031" s="194"/>
      <c r="C1031" s="194"/>
      <c r="D1031" s="194"/>
      <c r="E1031" s="195"/>
      <c r="F1031" s="196"/>
      <c r="G1031" s="197"/>
    </row>
    <row r="1032" spans="1:7" ht="3.75" customHeight="1" x14ac:dyDescent="0.2">
      <c r="B1032" s="202"/>
      <c r="C1032" s="202"/>
      <c r="D1032" s="202"/>
      <c r="E1032" s="195"/>
      <c r="F1032" s="203"/>
      <c r="G1032" s="197"/>
    </row>
    <row r="1033" spans="1:7" ht="14.4" thickBot="1" x14ac:dyDescent="0.3">
      <c r="A1033" s="7"/>
      <c r="B1033" s="42"/>
      <c r="C1033" s="42"/>
      <c r="D1033" s="42"/>
      <c r="E1033" s="42"/>
      <c r="F1033" s="48"/>
      <c r="G1033" s="49" t="s">
        <v>72</v>
      </c>
    </row>
    <row r="1034" spans="1:7" ht="30" customHeight="1" thickBot="1" x14ac:dyDescent="0.25">
      <c r="A1034" s="9"/>
      <c r="B1034" s="198" t="s">
        <v>173</v>
      </c>
      <c r="C1034" s="199"/>
      <c r="D1034" s="198" t="s">
        <v>171</v>
      </c>
      <c r="E1034" s="198"/>
      <c r="F1034" s="200" t="s">
        <v>172</v>
      </c>
      <c r="G1034" s="201"/>
    </row>
    <row r="1035" spans="1:7" ht="13.8" x14ac:dyDescent="0.25">
      <c r="A1035" s="12" t="s">
        <v>70</v>
      </c>
    </row>
    <row r="1037" spans="1:7" x14ac:dyDescent="0.2">
      <c r="A1037" s="14" t="s">
        <v>84</v>
      </c>
    </row>
    <row r="1038" spans="1:7" ht="3" customHeight="1" x14ac:dyDescent="0.2"/>
    <row r="1039" spans="1:7" ht="3" customHeight="1" x14ac:dyDescent="0.2"/>
    <row r="1040" spans="1:7" ht="3" customHeight="1" x14ac:dyDescent="0.2"/>
    <row r="1041" spans="1:7" ht="3" customHeight="1" x14ac:dyDescent="0.2"/>
    <row r="1042" spans="1:7" x14ac:dyDescent="0.2">
      <c r="A1042" s="4" t="s">
        <v>71</v>
      </c>
    </row>
    <row r="1043" spans="1:7" x14ac:dyDescent="0.2">
      <c r="A1043" s="5" t="s">
        <v>8</v>
      </c>
      <c r="B1043" s="194">
        <v>20600</v>
      </c>
      <c r="C1043" s="195"/>
      <c r="D1043" s="194">
        <v>8861</v>
      </c>
      <c r="E1043" s="195"/>
      <c r="F1043" s="196">
        <v>0.43014563106796116</v>
      </c>
      <c r="G1043" s="197"/>
    </row>
    <row r="1044" spans="1:7" x14ac:dyDescent="0.2">
      <c r="A1044" s="5" t="s">
        <v>9</v>
      </c>
      <c r="B1044" s="194">
        <v>330</v>
      </c>
      <c r="C1044" s="195"/>
      <c r="D1044" s="194">
        <v>96</v>
      </c>
      <c r="E1044" s="195"/>
      <c r="F1044" s="196">
        <v>0.29090909090909089</v>
      </c>
      <c r="G1044" s="197"/>
    </row>
    <row r="1045" spans="1:7" x14ac:dyDescent="0.2">
      <c r="A1045" s="4" t="s">
        <v>10</v>
      </c>
      <c r="B1045" s="195"/>
      <c r="C1045" s="195"/>
      <c r="D1045" s="194"/>
      <c r="E1045" s="195"/>
      <c r="F1045" s="196"/>
      <c r="G1045" s="197"/>
    </row>
    <row r="1046" spans="1:7" x14ac:dyDescent="0.2">
      <c r="A1046" s="5" t="s">
        <v>8</v>
      </c>
      <c r="B1046" s="194">
        <v>-20</v>
      </c>
      <c r="C1046" s="195"/>
      <c r="D1046" s="194">
        <v>0</v>
      </c>
      <c r="E1046" s="195"/>
      <c r="F1046" s="196" t="s">
        <v>69</v>
      </c>
      <c r="G1046" s="197"/>
    </row>
    <row r="1047" spans="1:7" x14ac:dyDescent="0.2">
      <c r="A1047" s="5" t="s">
        <v>9</v>
      </c>
      <c r="B1047" s="194">
        <v>0</v>
      </c>
      <c r="C1047" s="195"/>
      <c r="D1047" s="194">
        <v>0</v>
      </c>
      <c r="E1047" s="195"/>
      <c r="F1047" s="196" t="s">
        <v>69</v>
      </c>
      <c r="G1047" s="197"/>
    </row>
    <row r="1048" spans="1:7" x14ac:dyDescent="0.2">
      <c r="A1048" s="4" t="s">
        <v>11</v>
      </c>
      <c r="B1048" s="195"/>
      <c r="C1048" s="195"/>
      <c r="D1048" s="194"/>
      <c r="E1048" s="195"/>
      <c r="F1048" s="196"/>
      <c r="G1048" s="197"/>
    </row>
    <row r="1049" spans="1:7" x14ac:dyDescent="0.2">
      <c r="A1049" s="5" t="s">
        <v>8</v>
      </c>
      <c r="B1049" s="194">
        <v>20580</v>
      </c>
      <c r="C1049" s="195"/>
      <c r="D1049" s="194">
        <v>8861</v>
      </c>
      <c r="E1049" s="195"/>
      <c r="F1049" s="196">
        <v>0.43056365403304181</v>
      </c>
      <c r="G1049" s="197"/>
    </row>
    <row r="1050" spans="1:7" x14ac:dyDescent="0.2">
      <c r="A1050" s="5" t="s">
        <v>9</v>
      </c>
      <c r="B1050" s="194">
        <v>330</v>
      </c>
      <c r="C1050" s="195"/>
      <c r="D1050" s="194">
        <v>96</v>
      </c>
      <c r="E1050" s="195"/>
      <c r="F1050" s="196">
        <v>0.29090909090909089</v>
      </c>
      <c r="G1050" s="197"/>
    </row>
    <row r="1051" spans="1:7" x14ac:dyDescent="0.2">
      <c r="A1051" s="4" t="s">
        <v>12</v>
      </c>
      <c r="B1051" s="194">
        <v>0</v>
      </c>
      <c r="C1051" s="195"/>
      <c r="D1051" s="194">
        <v>0</v>
      </c>
      <c r="E1051" s="195"/>
      <c r="F1051" s="196" t="s">
        <v>69</v>
      </c>
      <c r="G1051" s="197"/>
    </row>
    <row r="1052" spans="1:7" x14ac:dyDescent="0.2">
      <c r="A1052" s="4" t="s">
        <v>13</v>
      </c>
      <c r="B1052" s="202">
        <v>19950</v>
      </c>
      <c r="C1052" s="195"/>
      <c r="D1052" s="194">
        <v>8545.7747489239591</v>
      </c>
      <c r="E1052" s="195"/>
      <c r="F1052" s="196">
        <v>0.42835963653754183</v>
      </c>
      <c r="G1052" s="197"/>
    </row>
    <row r="1053" spans="1:7" ht="3.75" customHeight="1" x14ac:dyDescent="0.2">
      <c r="A1053" s="4"/>
      <c r="B1053" s="195"/>
      <c r="C1053" s="195"/>
      <c r="D1053" s="195"/>
      <c r="E1053" s="195"/>
      <c r="F1053" s="197"/>
      <c r="G1053" s="197"/>
    </row>
    <row r="1054" spans="1:7" ht="3.75" customHeight="1" x14ac:dyDescent="0.2">
      <c r="B1054" s="195"/>
      <c r="C1054" s="195"/>
      <c r="D1054" s="195"/>
      <c r="E1054" s="195"/>
      <c r="F1054" s="197"/>
      <c r="G1054" s="197"/>
    </row>
    <row r="1055" spans="1:7" ht="3.75" customHeight="1" x14ac:dyDescent="0.2"/>
    <row r="1056" spans="1:7" x14ac:dyDescent="0.2">
      <c r="A1056" s="14" t="s">
        <v>85</v>
      </c>
    </row>
    <row r="1057" spans="1:7" ht="3" customHeight="1" x14ac:dyDescent="0.2"/>
    <row r="1058" spans="1:7" ht="3" customHeight="1" x14ac:dyDescent="0.2"/>
    <row r="1059" spans="1:7" ht="3" customHeight="1" x14ac:dyDescent="0.2">
      <c r="B1059" s="195"/>
      <c r="C1059" s="195"/>
      <c r="D1059" s="195"/>
      <c r="E1059" s="195"/>
      <c r="F1059" s="197"/>
      <c r="G1059" s="197"/>
    </row>
    <row r="1060" spans="1:7" ht="3" customHeight="1" x14ac:dyDescent="0.2">
      <c r="B1060" s="195"/>
      <c r="C1060" s="195"/>
      <c r="D1060" s="195"/>
      <c r="E1060" s="195"/>
      <c r="F1060" s="197"/>
      <c r="G1060" s="197"/>
    </row>
    <row r="1061" spans="1:7" x14ac:dyDescent="0.2">
      <c r="A1061" s="4" t="s">
        <v>71</v>
      </c>
      <c r="B1061" s="195"/>
      <c r="C1061" s="195"/>
      <c r="D1061" s="195"/>
      <c r="E1061" s="195"/>
      <c r="F1061" s="197"/>
      <c r="G1061" s="197"/>
    </row>
    <row r="1062" spans="1:7" x14ac:dyDescent="0.2">
      <c r="A1062" s="5" t="s">
        <v>8</v>
      </c>
      <c r="B1062" s="194">
        <v>175000</v>
      </c>
      <c r="C1062" s="195"/>
      <c r="D1062" s="194">
        <v>76083</v>
      </c>
      <c r="E1062" s="195"/>
      <c r="F1062" s="196">
        <v>0.43475999999999998</v>
      </c>
      <c r="G1062" s="197"/>
    </row>
    <row r="1063" spans="1:7" x14ac:dyDescent="0.2">
      <c r="A1063" s="5" t="s">
        <v>9</v>
      </c>
      <c r="B1063" s="194">
        <v>2167</v>
      </c>
      <c r="C1063" s="195"/>
      <c r="D1063" s="194">
        <v>91</v>
      </c>
      <c r="E1063" s="195"/>
      <c r="F1063" s="196">
        <v>4.1993539455468389E-2</v>
      </c>
      <c r="G1063" s="197"/>
    </row>
    <row r="1064" spans="1:7" x14ac:dyDescent="0.2">
      <c r="A1064" s="4" t="s">
        <v>10</v>
      </c>
      <c r="B1064" s="195"/>
      <c r="C1064" s="195"/>
      <c r="D1064" s="195"/>
      <c r="E1064" s="195"/>
      <c r="F1064" s="197"/>
      <c r="G1064" s="197"/>
    </row>
    <row r="1065" spans="1:7" x14ac:dyDescent="0.2">
      <c r="A1065" s="5" t="s">
        <v>8</v>
      </c>
      <c r="B1065" s="194">
        <v>1000</v>
      </c>
      <c r="C1065" s="195"/>
      <c r="D1065" s="194">
        <v>-15</v>
      </c>
      <c r="E1065" s="195"/>
      <c r="F1065" s="196" t="s">
        <v>69</v>
      </c>
      <c r="G1065" s="197"/>
    </row>
    <row r="1066" spans="1:7" x14ac:dyDescent="0.2">
      <c r="A1066" s="5" t="s">
        <v>9</v>
      </c>
      <c r="B1066" s="194">
        <v>0</v>
      </c>
      <c r="C1066" s="195"/>
      <c r="D1066" s="194">
        <v>0</v>
      </c>
      <c r="E1066" s="195"/>
      <c r="F1066" s="196" t="s">
        <v>69</v>
      </c>
      <c r="G1066" s="197"/>
    </row>
    <row r="1067" spans="1:7" x14ac:dyDescent="0.2">
      <c r="A1067" s="4" t="s">
        <v>11</v>
      </c>
      <c r="B1067" s="195"/>
      <c r="C1067" s="195"/>
      <c r="D1067" s="195"/>
      <c r="E1067" s="195"/>
      <c r="F1067" s="197"/>
      <c r="G1067" s="197"/>
    </row>
    <row r="1068" spans="1:7" x14ac:dyDescent="0.2">
      <c r="A1068" s="5" t="s">
        <v>8</v>
      </c>
      <c r="B1068" s="194">
        <v>176000</v>
      </c>
      <c r="C1068" s="195"/>
      <c r="D1068" s="194">
        <v>76068</v>
      </c>
      <c r="E1068" s="195"/>
      <c r="F1068" s="196">
        <v>0.43220454545454545</v>
      </c>
      <c r="G1068" s="197"/>
    </row>
    <row r="1069" spans="1:7" x14ac:dyDescent="0.2">
      <c r="A1069" s="5" t="s">
        <v>9</v>
      </c>
      <c r="B1069" s="194">
        <v>2167</v>
      </c>
      <c r="C1069" s="195"/>
      <c r="D1069" s="194">
        <v>91</v>
      </c>
      <c r="E1069" s="195"/>
      <c r="F1069" s="196" t="s">
        <v>69</v>
      </c>
      <c r="G1069" s="197"/>
    </row>
    <row r="1070" spans="1:7" x14ac:dyDescent="0.2">
      <c r="A1070" s="4" t="s">
        <v>12</v>
      </c>
      <c r="B1070" s="194">
        <v>0</v>
      </c>
      <c r="C1070" s="195"/>
      <c r="D1070" s="194">
        <v>0</v>
      </c>
      <c r="E1070" s="195"/>
      <c r="F1070" s="196" t="s">
        <v>69</v>
      </c>
      <c r="G1070" s="197"/>
    </row>
    <row r="1071" spans="1:7" x14ac:dyDescent="0.2">
      <c r="A1071" s="4" t="s">
        <v>13</v>
      </c>
      <c r="B1071" s="202">
        <v>178013</v>
      </c>
      <c r="C1071" s="195"/>
      <c r="D1071" s="202">
        <v>76093.171389763535</v>
      </c>
      <c r="E1071" s="195"/>
      <c r="F1071" s="203">
        <v>0.42745850802898405</v>
      </c>
      <c r="G1071" s="197"/>
    </row>
    <row r="1072" spans="1:7" ht="3.75" customHeight="1" x14ac:dyDescent="0.2">
      <c r="A1072" s="4"/>
      <c r="B1072" s="195"/>
      <c r="C1072" s="195"/>
      <c r="D1072" s="195"/>
      <c r="E1072" s="195"/>
      <c r="F1072" s="197"/>
      <c r="G1072" s="197"/>
    </row>
    <row r="1073" spans="1:7" ht="3.75" customHeight="1" x14ac:dyDescent="0.2">
      <c r="B1073" s="195"/>
      <c r="C1073" s="195"/>
      <c r="D1073" s="195"/>
      <c r="E1073" s="195"/>
      <c r="F1073" s="197"/>
      <c r="G1073" s="197"/>
    </row>
    <row r="1074" spans="1:7" ht="3.75" customHeight="1" x14ac:dyDescent="0.2"/>
    <row r="1075" spans="1:7" x14ac:dyDescent="0.2">
      <c r="A1075" s="14" t="s">
        <v>86</v>
      </c>
    </row>
    <row r="1076" spans="1:7" ht="3" customHeight="1" x14ac:dyDescent="0.2"/>
    <row r="1077" spans="1:7" ht="3" customHeight="1" x14ac:dyDescent="0.2"/>
    <row r="1078" spans="1:7" ht="3" customHeight="1" x14ac:dyDescent="0.2">
      <c r="B1078" s="195"/>
      <c r="C1078" s="195"/>
      <c r="D1078" s="195"/>
      <c r="E1078" s="195"/>
      <c r="F1078" s="197"/>
      <c r="G1078" s="197"/>
    </row>
    <row r="1079" spans="1:7" ht="3" customHeight="1" x14ac:dyDescent="0.2">
      <c r="B1079" s="195"/>
      <c r="C1079" s="195"/>
      <c r="D1079" s="195"/>
      <c r="E1079" s="195"/>
      <c r="F1079" s="197"/>
      <c r="G1079" s="197"/>
    </row>
    <row r="1080" spans="1:7" x14ac:dyDescent="0.2">
      <c r="A1080" s="4" t="s">
        <v>71</v>
      </c>
      <c r="B1080" s="195"/>
      <c r="C1080" s="195"/>
      <c r="D1080" s="195"/>
      <c r="E1080" s="195"/>
      <c r="F1080" s="197"/>
      <c r="G1080" s="197"/>
    </row>
    <row r="1081" spans="1:7" x14ac:dyDescent="0.2">
      <c r="A1081" s="5" t="s">
        <v>8</v>
      </c>
      <c r="B1081" s="194">
        <v>2567</v>
      </c>
      <c r="C1081" s="195"/>
      <c r="D1081" s="194">
        <v>1142</v>
      </c>
      <c r="E1081" s="195"/>
      <c r="F1081" s="196">
        <v>0.44487728866380988</v>
      </c>
      <c r="G1081" s="197"/>
    </row>
    <row r="1082" spans="1:7" x14ac:dyDescent="0.2">
      <c r="A1082" s="5" t="s">
        <v>9</v>
      </c>
      <c r="B1082" s="194">
        <v>50</v>
      </c>
      <c r="C1082" s="195"/>
      <c r="D1082" s="194">
        <v>0</v>
      </c>
      <c r="E1082" s="195"/>
      <c r="F1082" s="196" t="s">
        <v>69</v>
      </c>
      <c r="G1082" s="197"/>
    </row>
    <row r="1083" spans="1:7" x14ac:dyDescent="0.2">
      <c r="A1083" s="4" t="s">
        <v>10</v>
      </c>
      <c r="B1083" s="195"/>
      <c r="C1083" s="195"/>
      <c r="D1083" s="195"/>
      <c r="E1083" s="195"/>
      <c r="F1083" s="197"/>
      <c r="G1083" s="197"/>
    </row>
    <row r="1084" spans="1:7" x14ac:dyDescent="0.2">
      <c r="A1084" s="5" t="s">
        <v>8</v>
      </c>
      <c r="B1084" s="194">
        <v>0</v>
      </c>
      <c r="C1084" s="195"/>
      <c r="D1084" s="194">
        <v>0</v>
      </c>
      <c r="E1084" s="195"/>
      <c r="F1084" s="196" t="s">
        <v>69</v>
      </c>
      <c r="G1084" s="197"/>
    </row>
    <row r="1085" spans="1:7" x14ac:dyDescent="0.2">
      <c r="A1085" s="5" t="s">
        <v>9</v>
      </c>
      <c r="B1085" s="194">
        <v>0</v>
      </c>
      <c r="C1085" s="195"/>
      <c r="D1085" s="194">
        <v>0</v>
      </c>
      <c r="E1085" s="195"/>
      <c r="F1085" s="196" t="s">
        <v>69</v>
      </c>
      <c r="G1085" s="197"/>
    </row>
    <row r="1086" spans="1:7" x14ac:dyDescent="0.2">
      <c r="A1086" s="4" t="s">
        <v>11</v>
      </c>
      <c r="B1086" s="195"/>
      <c r="C1086" s="195"/>
      <c r="D1086" s="195"/>
      <c r="E1086" s="195"/>
      <c r="F1086" s="197"/>
      <c r="G1086" s="197"/>
    </row>
    <row r="1087" spans="1:7" x14ac:dyDescent="0.2">
      <c r="A1087" s="5" t="s">
        <v>8</v>
      </c>
      <c r="B1087" s="194">
        <v>2567</v>
      </c>
      <c r="C1087" s="195"/>
      <c r="D1087" s="194">
        <v>1142</v>
      </c>
      <c r="E1087" s="195"/>
      <c r="F1087" s="196">
        <v>0.44487728866380988</v>
      </c>
      <c r="G1087" s="197"/>
    </row>
    <row r="1088" spans="1:7" x14ac:dyDescent="0.2">
      <c r="A1088" s="5" t="s">
        <v>9</v>
      </c>
      <c r="B1088" s="194">
        <v>50</v>
      </c>
      <c r="C1088" s="195"/>
      <c r="D1088" s="194">
        <v>0</v>
      </c>
      <c r="E1088" s="195"/>
      <c r="F1088" s="196" t="s">
        <v>69</v>
      </c>
      <c r="G1088" s="197"/>
    </row>
    <row r="1089" spans="1:7" x14ac:dyDescent="0.2">
      <c r="A1089" s="4" t="s">
        <v>12</v>
      </c>
      <c r="B1089" s="194">
        <v>0</v>
      </c>
      <c r="C1089" s="195"/>
      <c r="D1089" s="194">
        <v>0</v>
      </c>
      <c r="E1089" s="195"/>
      <c r="F1089" s="196" t="s">
        <v>69</v>
      </c>
      <c r="G1089" s="197"/>
    </row>
    <row r="1090" spans="1:7" x14ac:dyDescent="0.2">
      <c r="A1090" s="4" t="s">
        <v>13</v>
      </c>
      <c r="B1090" s="202">
        <v>2571</v>
      </c>
      <c r="C1090" s="195"/>
      <c r="D1090" s="202">
        <v>1121.9266335498662</v>
      </c>
      <c r="E1090" s="195"/>
      <c r="F1090" s="203">
        <v>0.43637753152464653</v>
      </c>
      <c r="G1090" s="197"/>
    </row>
    <row r="1091" spans="1:7" ht="3.75" customHeight="1" x14ac:dyDescent="0.2">
      <c r="A1091" s="4"/>
      <c r="B1091" s="195"/>
      <c r="C1091" s="195"/>
      <c r="D1091" s="195"/>
      <c r="E1091" s="195"/>
      <c r="F1091" s="197"/>
      <c r="G1091" s="197"/>
    </row>
    <row r="1092" spans="1:7" ht="3.75" customHeight="1" x14ac:dyDescent="0.2">
      <c r="B1092" s="195"/>
      <c r="C1092" s="195"/>
      <c r="D1092" s="195"/>
      <c r="E1092" s="195"/>
      <c r="F1092" s="197"/>
      <c r="G1092" s="197"/>
    </row>
    <row r="1093" spans="1:7" ht="3.75" customHeight="1" x14ac:dyDescent="0.2"/>
    <row r="1094" spans="1:7" x14ac:dyDescent="0.2">
      <c r="A1094" s="14" t="s">
        <v>87</v>
      </c>
    </row>
    <row r="1095" spans="1:7" ht="3" customHeight="1" x14ac:dyDescent="0.2"/>
    <row r="1096" spans="1:7" ht="3" customHeight="1" x14ac:dyDescent="0.2"/>
    <row r="1097" spans="1:7" ht="3" customHeight="1" x14ac:dyDescent="0.2">
      <c r="B1097" s="195"/>
      <c r="C1097" s="195"/>
      <c r="D1097" s="195"/>
      <c r="E1097" s="195"/>
      <c r="F1097" s="197"/>
      <c r="G1097" s="197"/>
    </row>
    <row r="1098" spans="1:7" ht="3" customHeight="1" x14ac:dyDescent="0.2">
      <c r="B1098" s="195"/>
      <c r="C1098" s="195"/>
      <c r="D1098" s="195"/>
      <c r="E1098" s="195"/>
      <c r="F1098" s="197"/>
      <c r="G1098" s="197"/>
    </row>
    <row r="1099" spans="1:7" x14ac:dyDescent="0.2">
      <c r="A1099" s="4" t="s">
        <v>71</v>
      </c>
      <c r="B1099" s="195"/>
      <c r="C1099" s="195"/>
      <c r="D1099" s="195"/>
      <c r="E1099" s="195"/>
      <c r="F1099" s="197"/>
      <c r="G1099" s="197"/>
    </row>
    <row r="1100" spans="1:7" x14ac:dyDescent="0.2">
      <c r="A1100" s="5" t="s">
        <v>8</v>
      </c>
      <c r="B1100" s="194">
        <v>224000</v>
      </c>
      <c r="C1100" s="195"/>
      <c r="D1100" s="194">
        <v>112008</v>
      </c>
      <c r="E1100" s="195"/>
      <c r="F1100" s="196">
        <v>0.50003571428571425</v>
      </c>
      <c r="G1100" s="197"/>
    </row>
    <row r="1101" spans="1:7" x14ac:dyDescent="0.2">
      <c r="A1101" s="5" t="s">
        <v>9</v>
      </c>
      <c r="B1101" s="194">
        <v>30900</v>
      </c>
      <c r="C1101" s="195"/>
      <c r="D1101" s="194">
        <v>15450</v>
      </c>
      <c r="E1101" s="195"/>
      <c r="F1101" s="196">
        <v>0.5</v>
      </c>
      <c r="G1101" s="197"/>
    </row>
    <row r="1102" spans="1:7" x14ac:dyDescent="0.2">
      <c r="A1102" s="4" t="s">
        <v>10</v>
      </c>
      <c r="B1102" s="195"/>
      <c r="C1102" s="195"/>
      <c r="D1102" s="195"/>
      <c r="E1102" s="195"/>
      <c r="F1102" s="197"/>
      <c r="G1102" s="197"/>
    </row>
    <row r="1103" spans="1:7" x14ac:dyDescent="0.2">
      <c r="A1103" s="5" t="s">
        <v>8</v>
      </c>
      <c r="B1103" s="194">
        <v>0</v>
      </c>
      <c r="C1103" s="195"/>
      <c r="D1103" s="194">
        <v>0</v>
      </c>
      <c r="E1103" s="195"/>
      <c r="F1103" s="196" t="s">
        <v>69</v>
      </c>
      <c r="G1103" s="197"/>
    </row>
    <row r="1104" spans="1:7" x14ac:dyDescent="0.2">
      <c r="A1104" s="5" t="s">
        <v>9</v>
      </c>
      <c r="B1104" s="194">
        <v>0</v>
      </c>
      <c r="C1104" s="195"/>
      <c r="D1104" s="194">
        <v>0</v>
      </c>
      <c r="E1104" s="195"/>
      <c r="F1104" s="196" t="s">
        <v>69</v>
      </c>
      <c r="G1104" s="197"/>
    </row>
    <row r="1105" spans="1:7" x14ac:dyDescent="0.2">
      <c r="A1105" s="4" t="s">
        <v>11</v>
      </c>
      <c r="B1105" s="195"/>
      <c r="C1105" s="195"/>
      <c r="D1105" s="195"/>
      <c r="E1105" s="195"/>
      <c r="F1105" s="197"/>
      <c r="G1105" s="197"/>
    </row>
    <row r="1106" spans="1:7" x14ac:dyDescent="0.2">
      <c r="A1106" s="5" t="s">
        <v>8</v>
      </c>
      <c r="B1106" s="194">
        <v>224000</v>
      </c>
      <c r="C1106" s="195"/>
      <c r="D1106" s="194">
        <v>112008</v>
      </c>
      <c r="E1106" s="195"/>
      <c r="F1106" s="196">
        <v>0.50003571428571425</v>
      </c>
      <c r="G1106" s="197"/>
    </row>
    <row r="1107" spans="1:7" x14ac:dyDescent="0.2">
      <c r="A1107" s="5" t="s">
        <v>9</v>
      </c>
      <c r="B1107" s="194">
        <v>30900</v>
      </c>
      <c r="C1107" s="195"/>
      <c r="D1107" s="194">
        <v>15450</v>
      </c>
      <c r="E1107" s="195"/>
      <c r="F1107" s="196">
        <v>0.5</v>
      </c>
      <c r="G1107" s="197"/>
    </row>
    <row r="1108" spans="1:7" x14ac:dyDescent="0.2">
      <c r="A1108" s="4" t="s">
        <v>12</v>
      </c>
      <c r="B1108" s="194">
        <v>0</v>
      </c>
      <c r="C1108" s="195"/>
      <c r="D1108" s="194">
        <v>0</v>
      </c>
      <c r="E1108" s="195"/>
      <c r="F1108" s="196" t="s">
        <v>69</v>
      </c>
      <c r="G1108" s="197"/>
    </row>
    <row r="1109" spans="1:7" x14ac:dyDescent="0.2">
      <c r="A1109" s="4" t="s">
        <v>13</v>
      </c>
      <c r="B1109" s="202">
        <v>201600</v>
      </c>
      <c r="C1109" s="195"/>
      <c r="D1109" s="202">
        <v>100806.32718713219</v>
      </c>
      <c r="E1109" s="195"/>
      <c r="F1109" s="203">
        <v>0.50003138485680654</v>
      </c>
      <c r="G1109" s="197"/>
    </row>
    <row r="1110" spans="1:7" ht="3.75" customHeight="1" x14ac:dyDescent="0.2">
      <c r="A1110" s="4"/>
      <c r="B1110" s="43"/>
      <c r="C1110" s="43"/>
      <c r="D1110" s="43"/>
      <c r="E1110" s="43"/>
      <c r="F1110" s="53"/>
      <c r="G1110" s="53"/>
    </row>
    <row r="1111" spans="1:7" ht="3.75" customHeight="1" x14ac:dyDescent="0.2">
      <c r="B1111" s="43"/>
      <c r="C1111" s="43"/>
      <c r="D1111" s="43"/>
      <c r="E1111" s="43"/>
      <c r="F1111" s="53"/>
      <c r="G1111" s="53"/>
    </row>
    <row r="1112" spans="1:7" ht="3.75" customHeight="1" x14ac:dyDescent="0.2">
      <c r="B1112" s="43"/>
      <c r="C1112" s="43"/>
      <c r="D1112" s="43"/>
      <c r="E1112" s="43"/>
      <c r="F1112" s="53"/>
      <c r="G1112" s="53"/>
    </row>
    <row r="1113" spans="1:7" ht="14.4" thickBot="1" x14ac:dyDescent="0.3">
      <c r="A1113" s="7"/>
      <c r="B1113" s="42"/>
      <c r="C1113" s="42"/>
      <c r="D1113" s="42"/>
      <c r="E1113" s="42"/>
      <c r="F1113" s="48"/>
      <c r="G1113" s="49" t="s">
        <v>72</v>
      </c>
    </row>
    <row r="1114" spans="1:7" ht="30" customHeight="1" thickBot="1" x14ac:dyDescent="0.25">
      <c r="A1114" s="9"/>
      <c r="B1114" s="198" t="s">
        <v>173</v>
      </c>
      <c r="C1114" s="199"/>
      <c r="D1114" s="198" t="s">
        <v>171</v>
      </c>
      <c r="E1114" s="198"/>
      <c r="F1114" s="200" t="s">
        <v>172</v>
      </c>
      <c r="G1114" s="201"/>
    </row>
    <row r="1116" spans="1:7" x14ac:dyDescent="0.2">
      <c r="A1116" s="14" t="s">
        <v>88</v>
      </c>
    </row>
    <row r="1117" spans="1:7" ht="3" customHeight="1" x14ac:dyDescent="0.2"/>
    <row r="1118" spans="1:7" ht="3" customHeight="1" x14ac:dyDescent="0.2"/>
    <row r="1119" spans="1:7" ht="3" customHeight="1" x14ac:dyDescent="0.2">
      <c r="B1119" s="195"/>
      <c r="C1119" s="195"/>
      <c r="D1119" s="195"/>
      <c r="E1119" s="195"/>
      <c r="F1119" s="197"/>
      <c r="G1119" s="197"/>
    </row>
    <row r="1120" spans="1:7" ht="3" customHeight="1" x14ac:dyDescent="0.2">
      <c r="B1120" s="195"/>
      <c r="C1120" s="195"/>
      <c r="D1120" s="195"/>
      <c r="E1120" s="195"/>
      <c r="F1120" s="197"/>
      <c r="G1120" s="197"/>
    </row>
    <row r="1121" spans="1:7" x14ac:dyDescent="0.2">
      <c r="A1121" s="4" t="s">
        <v>71</v>
      </c>
      <c r="B1121" s="195"/>
      <c r="C1121" s="195"/>
      <c r="D1121" s="195"/>
      <c r="E1121" s="195"/>
      <c r="F1121" s="197"/>
      <c r="G1121" s="197"/>
    </row>
    <row r="1122" spans="1:7" x14ac:dyDescent="0.2">
      <c r="A1122" s="5" t="s">
        <v>8</v>
      </c>
      <c r="B1122" s="194">
        <v>68000</v>
      </c>
      <c r="C1122" s="195"/>
      <c r="D1122" s="194">
        <v>31232</v>
      </c>
      <c r="E1122" s="195"/>
      <c r="F1122" s="196">
        <v>0.4592941176470588</v>
      </c>
      <c r="G1122" s="197"/>
    </row>
    <row r="1123" spans="1:7" x14ac:dyDescent="0.2">
      <c r="A1123" s="5" t="s">
        <v>9</v>
      </c>
      <c r="B1123" s="194">
        <v>1100</v>
      </c>
      <c r="C1123" s="195"/>
      <c r="D1123" s="194">
        <v>313</v>
      </c>
      <c r="E1123" s="195"/>
      <c r="F1123" s="196">
        <v>0.28454545454545455</v>
      </c>
      <c r="G1123" s="197"/>
    </row>
    <row r="1124" spans="1:7" x14ac:dyDescent="0.2">
      <c r="A1124" s="4" t="s">
        <v>10</v>
      </c>
      <c r="B1124" s="195"/>
      <c r="C1124" s="195"/>
      <c r="D1124" s="195"/>
      <c r="E1124" s="195"/>
      <c r="F1124" s="197"/>
      <c r="G1124" s="197"/>
    </row>
    <row r="1125" spans="1:7" x14ac:dyDescent="0.2">
      <c r="A1125" s="5" t="s">
        <v>8</v>
      </c>
      <c r="B1125" s="194">
        <v>0</v>
      </c>
      <c r="C1125" s="195"/>
      <c r="D1125" s="194">
        <v>0</v>
      </c>
      <c r="E1125" s="195"/>
      <c r="F1125" s="196" t="s">
        <v>69</v>
      </c>
      <c r="G1125" s="197"/>
    </row>
    <row r="1126" spans="1:7" x14ac:dyDescent="0.2">
      <c r="A1126" s="5" t="s">
        <v>9</v>
      </c>
      <c r="B1126" s="194">
        <v>0</v>
      </c>
      <c r="C1126" s="195"/>
      <c r="D1126" s="194">
        <v>0</v>
      </c>
      <c r="E1126" s="195"/>
      <c r="F1126" s="196" t="s">
        <v>69</v>
      </c>
      <c r="G1126" s="197"/>
    </row>
    <row r="1127" spans="1:7" x14ac:dyDescent="0.2">
      <c r="A1127" s="4" t="s">
        <v>11</v>
      </c>
      <c r="B1127" s="195"/>
      <c r="C1127" s="195"/>
      <c r="D1127" s="195"/>
      <c r="E1127" s="195"/>
      <c r="F1127" s="197"/>
      <c r="G1127" s="197"/>
    </row>
    <row r="1128" spans="1:7" x14ac:dyDescent="0.2">
      <c r="A1128" s="5" t="s">
        <v>8</v>
      </c>
      <c r="B1128" s="194">
        <v>68000</v>
      </c>
      <c r="C1128" s="195"/>
      <c r="D1128" s="194">
        <v>31232</v>
      </c>
      <c r="E1128" s="195"/>
      <c r="F1128" s="196">
        <v>0.4592941176470588</v>
      </c>
      <c r="G1128" s="197"/>
    </row>
    <row r="1129" spans="1:7" x14ac:dyDescent="0.2">
      <c r="A1129" s="5" t="s">
        <v>9</v>
      </c>
      <c r="B1129" s="194">
        <v>1100</v>
      </c>
      <c r="C1129" s="195"/>
      <c r="D1129" s="194">
        <v>313</v>
      </c>
      <c r="E1129" s="195"/>
      <c r="F1129" s="196">
        <v>0.28454545454545455</v>
      </c>
      <c r="G1129" s="197"/>
    </row>
    <row r="1130" spans="1:7" x14ac:dyDescent="0.2">
      <c r="A1130" s="4" t="s">
        <v>12</v>
      </c>
      <c r="B1130" s="194">
        <v>0</v>
      </c>
      <c r="C1130" s="195"/>
      <c r="D1130" s="194">
        <v>0</v>
      </c>
      <c r="E1130" s="195"/>
      <c r="F1130" s="196" t="s">
        <v>69</v>
      </c>
      <c r="G1130" s="197"/>
    </row>
    <row r="1131" spans="1:7" x14ac:dyDescent="0.2">
      <c r="A1131" s="4" t="s">
        <v>13</v>
      </c>
      <c r="B1131" s="202">
        <v>66954</v>
      </c>
      <c r="C1131" s="195"/>
      <c r="D1131" s="202">
        <v>30565.324602026049</v>
      </c>
      <c r="E1131" s="195"/>
      <c r="F1131" s="203">
        <v>0.45651230101302459</v>
      </c>
      <c r="G1131" s="197"/>
    </row>
    <row r="1134" spans="1:7" x14ac:dyDescent="0.2">
      <c r="A1134" s="15" t="s">
        <v>89</v>
      </c>
    </row>
    <row r="1135" spans="1:7" x14ac:dyDescent="0.2">
      <c r="A1135" s="10"/>
      <c r="B1135" s="43"/>
      <c r="C1135" s="43"/>
      <c r="D1135" s="43"/>
      <c r="E1135" s="43"/>
      <c r="F1135" s="53"/>
      <c r="G1135" s="53"/>
    </row>
    <row r="1136" spans="1:7" ht="11.4" thickBot="1" x14ac:dyDescent="0.25">
      <c r="A1136" s="4" t="s">
        <v>71</v>
      </c>
      <c r="B1136" s="42"/>
      <c r="C1136" s="42"/>
      <c r="D1136" s="42"/>
      <c r="E1136" s="42"/>
      <c r="F1136" s="48"/>
      <c r="G1136" s="48"/>
    </row>
    <row r="1137" spans="1:7" x14ac:dyDescent="0.2">
      <c r="A1137" s="5" t="s">
        <v>8</v>
      </c>
      <c r="B1137" s="213">
        <v>490167</v>
      </c>
      <c r="C1137" s="213"/>
      <c r="D1137" s="213">
        <v>229326</v>
      </c>
      <c r="E1137" s="213"/>
      <c r="F1137" s="214">
        <v>0.4678527930276824</v>
      </c>
      <c r="G1137" s="214"/>
    </row>
    <row r="1138" spans="1:7" ht="11.4" thickBot="1" x14ac:dyDescent="0.25">
      <c r="A1138" s="5" t="s">
        <v>9</v>
      </c>
      <c r="B1138" s="207">
        <v>34547</v>
      </c>
      <c r="C1138" s="207"/>
      <c r="D1138" s="207">
        <v>15950</v>
      </c>
      <c r="E1138" s="207"/>
      <c r="F1138" s="208">
        <v>0.46168987176889453</v>
      </c>
      <c r="G1138" s="208"/>
    </row>
    <row r="1139" spans="1:7" ht="11.4" thickBot="1" x14ac:dyDescent="0.25">
      <c r="A1139" s="4" t="s">
        <v>10</v>
      </c>
      <c r="B1139" s="42"/>
      <c r="C1139" s="42"/>
      <c r="D1139" s="42"/>
      <c r="E1139" s="42"/>
      <c r="F1139" s="48"/>
      <c r="G1139" s="48"/>
    </row>
    <row r="1140" spans="1:7" x14ac:dyDescent="0.2">
      <c r="A1140" s="5" t="s">
        <v>8</v>
      </c>
      <c r="B1140" s="213">
        <v>980</v>
      </c>
      <c r="C1140" s="213"/>
      <c r="D1140" s="213">
        <v>-15</v>
      </c>
      <c r="E1140" s="213"/>
      <c r="F1140" s="214">
        <v>-1.5306122448979591E-2</v>
      </c>
      <c r="G1140" s="214"/>
    </row>
    <row r="1141" spans="1:7" ht="11.4" thickBot="1" x14ac:dyDescent="0.25">
      <c r="A1141" s="5" t="s">
        <v>9</v>
      </c>
      <c r="B1141" s="215">
        <v>0</v>
      </c>
      <c r="C1141" s="215"/>
      <c r="D1141" s="215">
        <v>0</v>
      </c>
      <c r="E1141" s="215"/>
      <c r="F1141" s="216" t="s">
        <v>69</v>
      </c>
      <c r="G1141" s="216"/>
    </row>
    <row r="1142" spans="1:7" ht="11.4" thickBot="1" x14ac:dyDescent="0.25">
      <c r="A1142" s="4" t="s">
        <v>11</v>
      </c>
      <c r="B1142" s="42"/>
      <c r="C1142" s="42"/>
      <c r="D1142" s="42"/>
      <c r="E1142" s="42"/>
      <c r="F1142" s="48"/>
      <c r="G1142" s="48"/>
    </row>
    <row r="1143" spans="1:7" x14ac:dyDescent="0.2">
      <c r="A1143" s="5" t="s">
        <v>8</v>
      </c>
      <c r="B1143" s="213">
        <v>491147</v>
      </c>
      <c r="C1143" s="213"/>
      <c r="D1143" s="213">
        <v>229311</v>
      </c>
      <c r="E1143" s="213"/>
      <c r="F1143" s="214">
        <v>0.46688873188678748</v>
      </c>
      <c r="G1143" s="214"/>
    </row>
    <row r="1144" spans="1:7" ht="11.4" thickBot="1" x14ac:dyDescent="0.25">
      <c r="A1144" s="5" t="s">
        <v>9</v>
      </c>
      <c r="B1144" s="207">
        <v>34547</v>
      </c>
      <c r="C1144" s="207"/>
      <c r="D1144" s="207">
        <v>15950</v>
      </c>
      <c r="E1144" s="207"/>
      <c r="F1144" s="208">
        <v>0.46168987176889453</v>
      </c>
      <c r="G1144" s="208"/>
    </row>
    <row r="1145" spans="1:7" ht="11.4" thickBot="1" x14ac:dyDescent="0.25">
      <c r="A1145" s="4" t="s">
        <v>12</v>
      </c>
      <c r="B1145" s="217">
        <v>0</v>
      </c>
      <c r="C1145" s="217"/>
      <c r="D1145" s="217">
        <v>0</v>
      </c>
      <c r="E1145" s="217"/>
      <c r="F1145" s="218" t="s">
        <v>69</v>
      </c>
      <c r="G1145" s="218"/>
    </row>
    <row r="1146" spans="1:7" ht="11.4" thickBot="1" x14ac:dyDescent="0.25">
      <c r="A1146" s="4" t="s">
        <v>13</v>
      </c>
      <c r="B1146" s="209">
        <v>469088</v>
      </c>
      <c r="C1146" s="209"/>
      <c r="D1146" s="209">
        <v>217132.52456139561</v>
      </c>
      <c r="E1146" s="209"/>
      <c r="F1146" s="210">
        <v>0.46288228341248466</v>
      </c>
      <c r="G1146" s="210"/>
    </row>
    <row r="1147" spans="1:7" x14ac:dyDescent="0.2">
      <c r="A1147" s="4"/>
      <c r="B1147" s="44"/>
      <c r="C1147" s="44"/>
      <c r="D1147" s="44"/>
      <c r="E1147" s="44"/>
      <c r="F1147" s="54"/>
      <c r="G1147" s="54"/>
    </row>
    <row r="1148" spans="1:7" x14ac:dyDescent="0.2">
      <c r="A1148" s="4"/>
      <c r="B1148" s="43"/>
      <c r="C1148" s="43"/>
      <c r="D1148" s="43"/>
      <c r="E1148" s="43"/>
      <c r="F1148" s="53"/>
      <c r="G1148" s="53"/>
    </row>
    <row r="1149" spans="1:7" ht="13.8" x14ac:dyDescent="0.25">
      <c r="A1149" s="12" t="s">
        <v>91</v>
      </c>
    </row>
    <row r="1150" spans="1:7" x14ac:dyDescent="0.2">
      <c r="A1150" s="10"/>
      <c r="B1150" s="43"/>
      <c r="C1150" s="43"/>
      <c r="D1150" s="43"/>
      <c r="E1150" s="43"/>
      <c r="F1150" s="53"/>
      <c r="G1150" s="53"/>
    </row>
    <row r="1151" spans="1:7" ht="11.4" thickBot="1" x14ac:dyDescent="0.25">
      <c r="A1151" s="4" t="s">
        <v>71</v>
      </c>
      <c r="B1151" s="42"/>
      <c r="C1151" s="42"/>
      <c r="D1151" s="42"/>
      <c r="E1151" s="42"/>
      <c r="F1151" s="48"/>
      <c r="G1151" s="48"/>
    </row>
    <row r="1152" spans="1:7" x14ac:dyDescent="0.2">
      <c r="A1152" s="5" t="s">
        <v>8</v>
      </c>
      <c r="B1152" s="213">
        <v>275011566</v>
      </c>
      <c r="C1152" s="213"/>
      <c r="D1152" s="213">
        <v>132708398</v>
      </c>
      <c r="E1152" s="213"/>
      <c r="F1152" s="214">
        <v>0.48255569731201781</v>
      </c>
      <c r="G1152" s="214"/>
    </row>
    <row r="1153" spans="1:7" ht="11.4" thickBot="1" x14ac:dyDescent="0.25">
      <c r="A1153" s="5" t="s">
        <v>9</v>
      </c>
      <c r="B1153" s="207">
        <v>38519649</v>
      </c>
      <c r="C1153" s="207"/>
      <c r="D1153" s="207">
        <v>15213744</v>
      </c>
      <c r="E1153" s="207"/>
      <c r="F1153" s="208">
        <v>0.39496060828591661</v>
      </c>
      <c r="G1153" s="208"/>
    </row>
    <row r="1154" spans="1:7" ht="11.4" thickBot="1" x14ac:dyDescent="0.25">
      <c r="A1154" s="4" t="s">
        <v>10</v>
      </c>
      <c r="B1154" s="42"/>
      <c r="C1154" s="42"/>
      <c r="D1154" s="42"/>
      <c r="E1154" s="42"/>
      <c r="F1154" s="48"/>
      <c r="G1154" s="48"/>
    </row>
    <row r="1155" spans="1:7" x14ac:dyDescent="0.2">
      <c r="A1155" s="5" t="s">
        <v>8</v>
      </c>
      <c r="B1155" s="213">
        <v>142175327</v>
      </c>
      <c r="C1155" s="213"/>
      <c r="D1155" s="213">
        <v>67744044</v>
      </c>
      <c r="E1155" s="213"/>
      <c r="F1155" s="214">
        <v>0.47648242089149545</v>
      </c>
      <c r="G1155" s="214"/>
    </row>
    <row r="1156" spans="1:7" ht="11.4" thickBot="1" x14ac:dyDescent="0.25">
      <c r="A1156" s="5" t="s">
        <v>9</v>
      </c>
      <c r="B1156" s="215">
        <v>8417724</v>
      </c>
      <c r="C1156" s="215"/>
      <c r="D1156" s="215">
        <v>1218680</v>
      </c>
      <c r="E1156" s="215"/>
      <c r="F1156" s="216">
        <v>0.14477547612632582</v>
      </c>
      <c r="G1156" s="216"/>
    </row>
    <row r="1157" spans="1:7" ht="11.4" thickBot="1" x14ac:dyDescent="0.25">
      <c r="A1157" s="4" t="s">
        <v>11</v>
      </c>
      <c r="B1157" s="42"/>
      <c r="C1157" s="42"/>
      <c r="D1157" s="42"/>
      <c r="E1157" s="42"/>
      <c r="F1157" s="48"/>
      <c r="G1157" s="48"/>
    </row>
    <row r="1158" spans="1:7" x14ac:dyDescent="0.2">
      <c r="A1158" s="5" t="s">
        <v>8</v>
      </c>
      <c r="B1158" s="213">
        <v>417186893</v>
      </c>
      <c r="C1158" s="213"/>
      <c r="D1158" s="213">
        <v>200452442</v>
      </c>
      <c r="E1158" s="213"/>
      <c r="F1158" s="214">
        <v>0.480485953330274</v>
      </c>
      <c r="G1158" s="214"/>
    </row>
    <row r="1159" spans="1:7" ht="11.4" thickBot="1" x14ac:dyDescent="0.25">
      <c r="A1159" s="5" t="s">
        <v>9</v>
      </c>
      <c r="B1159" s="207">
        <v>46937373</v>
      </c>
      <c r="C1159" s="207"/>
      <c r="D1159" s="207">
        <v>16432424</v>
      </c>
      <c r="E1159" s="207"/>
      <c r="F1159" s="208">
        <v>0.35009701242136948</v>
      </c>
      <c r="G1159" s="208"/>
    </row>
    <row r="1160" spans="1:7" ht="11.4" thickBot="1" x14ac:dyDescent="0.25">
      <c r="A1160" s="4" t="s">
        <v>12</v>
      </c>
      <c r="B1160" s="217">
        <v>56633694</v>
      </c>
      <c r="C1160" s="217"/>
      <c r="D1160" s="217">
        <v>26186129</v>
      </c>
      <c r="E1160" s="217"/>
      <c r="F1160" s="218">
        <v>0.46237720251834535</v>
      </c>
      <c r="G1160" s="218"/>
    </row>
    <row r="1161" spans="1:7" ht="11.4" thickBot="1" x14ac:dyDescent="0.25">
      <c r="A1161" s="4" t="s">
        <v>13</v>
      </c>
      <c r="B1161" s="209">
        <v>458181147</v>
      </c>
      <c r="C1161" s="209"/>
      <c r="D1161" s="209">
        <v>208054923.96332577</v>
      </c>
      <c r="E1161" s="209"/>
      <c r="F1161" s="210">
        <v>0.4540887928837582</v>
      </c>
      <c r="G1161" s="210"/>
    </row>
    <row r="1162" spans="1:7" x14ac:dyDescent="0.2">
      <c r="A1162" s="4"/>
      <c r="B1162" s="43"/>
      <c r="C1162" s="43"/>
      <c r="D1162" s="43"/>
      <c r="E1162" s="43"/>
      <c r="F1162" s="53"/>
      <c r="G1162" s="53"/>
    </row>
    <row r="1163" spans="1:7" x14ac:dyDescent="0.2">
      <c r="A1163" s="4"/>
      <c r="B1163" s="43"/>
      <c r="C1163" s="43"/>
      <c r="D1163" s="43"/>
      <c r="E1163" s="43"/>
      <c r="F1163" s="53"/>
      <c r="G1163" s="53"/>
    </row>
    <row r="1164" spans="1:7" x14ac:dyDescent="0.2">
      <c r="A1164" s="4"/>
      <c r="B1164" s="43"/>
      <c r="C1164" s="43"/>
      <c r="D1164" s="43"/>
      <c r="E1164" s="43"/>
      <c r="F1164" s="53"/>
      <c r="G1164" s="53"/>
    </row>
    <row r="1165" spans="1:7" x14ac:dyDescent="0.2">
      <c r="A1165" s="4"/>
      <c r="B1165" s="43"/>
      <c r="C1165" s="43"/>
      <c r="D1165" s="43"/>
      <c r="E1165" s="43"/>
      <c r="F1165" s="53"/>
      <c r="G1165" s="53"/>
    </row>
    <row r="1166" spans="1:7" x14ac:dyDescent="0.2">
      <c r="A1166" s="4"/>
      <c r="B1166" s="43"/>
      <c r="C1166" s="43"/>
      <c r="D1166" s="43"/>
      <c r="E1166" s="43"/>
      <c r="F1166" s="53"/>
      <c r="G1166" s="53"/>
    </row>
    <row r="1167" spans="1:7" x14ac:dyDescent="0.2">
      <c r="A1167" s="4"/>
      <c r="B1167" s="43"/>
      <c r="C1167" s="43"/>
      <c r="D1167" s="43"/>
      <c r="E1167" s="43"/>
      <c r="F1167" s="53"/>
      <c r="G1167" s="53"/>
    </row>
    <row r="1168" spans="1:7" x14ac:dyDescent="0.2">
      <c r="A1168" s="4"/>
      <c r="B1168" s="43"/>
      <c r="C1168" s="43"/>
      <c r="D1168" s="43"/>
      <c r="E1168" s="43"/>
      <c r="F1168" s="53"/>
      <c r="G1168" s="53"/>
    </row>
    <row r="1169" spans="2:7" s="7" customFormat="1" ht="11.4" thickBot="1" x14ac:dyDescent="0.25">
      <c r="B1169" s="42"/>
      <c r="C1169" s="42"/>
      <c r="D1169" s="42"/>
      <c r="E1169" s="42"/>
      <c r="F1169" s="48"/>
      <c r="G1169" s="48"/>
    </row>
  </sheetData>
  <mergeCells count="2197">
    <mergeCell ref="B1160:C1160"/>
    <mergeCell ref="D1160:E1160"/>
    <mergeCell ref="F1160:G1160"/>
    <mergeCell ref="B1161:C1161"/>
    <mergeCell ref="D1161:E1161"/>
    <mergeCell ref="F1161:G1161"/>
    <mergeCell ref="B1158:C1158"/>
    <mergeCell ref="D1158:E1158"/>
    <mergeCell ref="F1158:G1158"/>
    <mergeCell ref="B1159:C1159"/>
    <mergeCell ref="D1159:E1159"/>
    <mergeCell ref="F1159:G1159"/>
    <mergeCell ref="B1155:C1155"/>
    <mergeCell ref="D1155:E1155"/>
    <mergeCell ref="F1155:G1155"/>
    <mergeCell ref="B1156:C1156"/>
    <mergeCell ref="D1156:E1156"/>
    <mergeCell ref="F1156:G1156"/>
    <mergeCell ref="B1152:C1152"/>
    <mergeCell ref="D1152:E1152"/>
    <mergeCell ref="F1152:G1152"/>
    <mergeCell ref="B1153:C1153"/>
    <mergeCell ref="D1153:E1153"/>
    <mergeCell ref="F1153:G1153"/>
    <mergeCell ref="B1145:C1145"/>
    <mergeCell ref="D1145:E1145"/>
    <mergeCell ref="F1145:G1145"/>
    <mergeCell ref="B1146:C1146"/>
    <mergeCell ref="D1146:E1146"/>
    <mergeCell ref="F1146:G1146"/>
    <mergeCell ref="B1143:C1143"/>
    <mergeCell ref="D1143:E1143"/>
    <mergeCell ref="F1143:G1143"/>
    <mergeCell ref="B1144:C1144"/>
    <mergeCell ref="D1144:E1144"/>
    <mergeCell ref="F1144:G1144"/>
    <mergeCell ref="B1140:C1140"/>
    <mergeCell ref="D1140:E1140"/>
    <mergeCell ref="F1140:G1140"/>
    <mergeCell ref="B1141:C1141"/>
    <mergeCell ref="D1141:E1141"/>
    <mergeCell ref="F1141:G1141"/>
    <mergeCell ref="B1137:C1137"/>
    <mergeCell ref="D1137:E1137"/>
    <mergeCell ref="F1137:G1137"/>
    <mergeCell ref="B1138:C1138"/>
    <mergeCell ref="D1138:E1138"/>
    <mergeCell ref="F1138:G1138"/>
    <mergeCell ref="B1130:C1130"/>
    <mergeCell ref="D1130:E1130"/>
    <mergeCell ref="F1130:G1130"/>
    <mergeCell ref="B1131:C1131"/>
    <mergeCell ref="D1131:E1131"/>
    <mergeCell ref="F1131:G1131"/>
    <mergeCell ref="B1128:C1128"/>
    <mergeCell ref="D1128:E1128"/>
    <mergeCell ref="F1128:G1128"/>
    <mergeCell ref="B1129:C1129"/>
    <mergeCell ref="D1129:E1129"/>
    <mergeCell ref="F1129:G1129"/>
    <mergeCell ref="B1126:C1126"/>
    <mergeCell ref="D1126:E1126"/>
    <mergeCell ref="F1126:G1126"/>
    <mergeCell ref="B1127:C1127"/>
    <mergeCell ref="D1127:E1127"/>
    <mergeCell ref="F1127:G1127"/>
    <mergeCell ref="B1124:C1124"/>
    <mergeCell ref="D1124:E1124"/>
    <mergeCell ref="F1124:G1124"/>
    <mergeCell ref="B1125:C1125"/>
    <mergeCell ref="D1125:E1125"/>
    <mergeCell ref="F1125:G1125"/>
    <mergeCell ref="B1122:C1122"/>
    <mergeCell ref="D1122:E1122"/>
    <mergeCell ref="F1122:G1122"/>
    <mergeCell ref="B1123:C1123"/>
    <mergeCell ref="D1123:E1123"/>
    <mergeCell ref="F1123:G1123"/>
    <mergeCell ref="B1119:C1120"/>
    <mergeCell ref="D1119:E1120"/>
    <mergeCell ref="F1119:G1120"/>
    <mergeCell ref="B1121:C1121"/>
    <mergeCell ref="D1121:E1121"/>
    <mergeCell ref="F1121:G1121"/>
    <mergeCell ref="B1109:C1109"/>
    <mergeCell ref="D1109:E1109"/>
    <mergeCell ref="F1109:G1109"/>
    <mergeCell ref="B1114:C1114"/>
    <mergeCell ref="D1114:E1114"/>
    <mergeCell ref="F1114:G1114"/>
    <mergeCell ref="B1107:C1107"/>
    <mergeCell ref="D1107:E1107"/>
    <mergeCell ref="F1107:G1107"/>
    <mergeCell ref="B1108:C1108"/>
    <mergeCell ref="D1108:E1108"/>
    <mergeCell ref="F1108:G1108"/>
    <mergeCell ref="B1105:C1105"/>
    <mergeCell ref="D1105:E1105"/>
    <mergeCell ref="F1105:G1105"/>
    <mergeCell ref="B1106:C1106"/>
    <mergeCell ref="D1106:E1106"/>
    <mergeCell ref="F1106:G1106"/>
    <mergeCell ref="B1103:C1103"/>
    <mergeCell ref="D1103:E1103"/>
    <mergeCell ref="F1103:G1103"/>
    <mergeCell ref="B1104:C1104"/>
    <mergeCell ref="D1104:E1104"/>
    <mergeCell ref="F1104:G1104"/>
    <mergeCell ref="B1101:C1101"/>
    <mergeCell ref="D1101:E1101"/>
    <mergeCell ref="F1101:G1101"/>
    <mergeCell ref="B1102:C1102"/>
    <mergeCell ref="D1102:E1102"/>
    <mergeCell ref="F1102:G1102"/>
    <mergeCell ref="B1099:C1099"/>
    <mergeCell ref="D1099:E1099"/>
    <mergeCell ref="F1099:G1099"/>
    <mergeCell ref="B1100:C1100"/>
    <mergeCell ref="D1100:E1100"/>
    <mergeCell ref="F1100:G1100"/>
    <mergeCell ref="B1091:C1092"/>
    <mergeCell ref="D1091:E1092"/>
    <mergeCell ref="F1091:G1092"/>
    <mergeCell ref="B1097:C1098"/>
    <mergeCell ref="D1097:E1098"/>
    <mergeCell ref="F1097:G1098"/>
    <mergeCell ref="B1089:C1089"/>
    <mergeCell ref="D1089:E1089"/>
    <mergeCell ref="F1089:G1089"/>
    <mergeCell ref="B1090:C1090"/>
    <mergeCell ref="D1090:E1090"/>
    <mergeCell ref="F1090:G1090"/>
    <mergeCell ref="B1087:C1087"/>
    <mergeCell ref="D1087:E1087"/>
    <mergeCell ref="F1087:G1087"/>
    <mergeCell ref="B1088:C1088"/>
    <mergeCell ref="D1088:E1088"/>
    <mergeCell ref="F1088:G1088"/>
    <mergeCell ref="B1085:C1085"/>
    <mergeCell ref="D1085:E1085"/>
    <mergeCell ref="F1085:G1085"/>
    <mergeCell ref="B1086:C1086"/>
    <mergeCell ref="D1086:E1086"/>
    <mergeCell ref="F1086:G1086"/>
    <mergeCell ref="B1083:C1083"/>
    <mergeCell ref="D1083:E1083"/>
    <mergeCell ref="F1083:G1083"/>
    <mergeCell ref="B1084:C1084"/>
    <mergeCell ref="D1084:E1084"/>
    <mergeCell ref="F1084:G1084"/>
    <mergeCell ref="B1081:C1081"/>
    <mergeCell ref="D1081:E1081"/>
    <mergeCell ref="F1081:G1081"/>
    <mergeCell ref="B1082:C1082"/>
    <mergeCell ref="D1082:E1082"/>
    <mergeCell ref="F1082:G1082"/>
    <mergeCell ref="B1078:C1079"/>
    <mergeCell ref="D1078:E1079"/>
    <mergeCell ref="F1078:G1079"/>
    <mergeCell ref="B1080:C1080"/>
    <mergeCell ref="D1080:E1080"/>
    <mergeCell ref="F1080:G1080"/>
    <mergeCell ref="B1071:C1071"/>
    <mergeCell ref="D1071:E1071"/>
    <mergeCell ref="F1071:G1071"/>
    <mergeCell ref="B1072:C1073"/>
    <mergeCell ref="D1072:E1073"/>
    <mergeCell ref="F1072:G1073"/>
    <mergeCell ref="B1069:C1069"/>
    <mergeCell ref="D1069:E1069"/>
    <mergeCell ref="F1069:G1069"/>
    <mergeCell ref="B1070:C1070"/>
    <mergeCell ref="D1070:E1070"/>
    <mergeCell ref="F1070:G1070"/>
    <mergeCell ref="B1067:C1067"/>
    <mergeCell ref="D1067:E1067"/>
    <mergeCell ref="F1067:G1067"/>
    <mergeCell ref="B1068:C1068"/>
    <mergeCell ref="D1068:E1068"/>
    <mergeCell ref="F1068:G1068"/>
    <mergeCell ref="B1065:C1065"/>
    <mergeCell ref="D1065:E1065"/>
    <mergeCell ref="F1065:G1065"/>
    <mergeCell ref="B1066:C1066"/>
    <mergeCell ref="D1066:E1066"/>
    <mergeCell ref="F1066:G1066"/>
    <mergeCell ref="B1063:C1063"/>
    <mergeCell ref="D1063:E1063"/>
    <mergeCell ref="F1063:G1063"/>
    <mergeCell ref="B1064:C1064"/>
    <mergeCell ref="D1064:E1064"/>
    <mergeCell ref="F1064:G1064"/>
    <mergeCell ref="B1061:C1061"/>
    <mergeCell ref="D1061:E1061"/>
    <mergeCell ref="F1061:G1061"/>
    <mergeCell ref="B1062:C1062"/>
    <mergeCell ref="D1062:E1062"/>
    <mergeCell ref="F1062:G1062"/>
    <mergeCell ref="B1053:C1054"/>
    <mergeCell ref="D1053:E1054"/>
    <mergeCell ref="F1053:G1054"/>
    <mergeCell ref="B1059:C1060"/>
    <mergeCell ref="D1059:E1060"/>
    <mergeCell ref="F1059:G1060"/>
    <mergeCell ref="B1051:C1051"/>
    <mergeCell ref="D1051:E1051"/>
    <mergeCell ref="F1051:G1051"/>
    <mergeCell ref="B1052:C1052"/>
    <mergeCell ref="D1052:E1052"/>
    <mergeCell ref="F1052:G1052"/>
    <mergeCell ref="B1049:C1049"/>
    <mergeCell ref="D1049:E1049"/>
    <mergeCell ref="F1049:G1049"/>
    <mergeCell ref="B1050:C1050"/>
    <mergeCell ref="D1050:E1050"/>
    <mergeCell ref="F1050:G1050"/>
    <mergeCell ref="B1047:C1047"/>
    <mergeCell ref="D1047:E1047"/>
    <mergeCell ref="F1047:G1047"/>
    <mergeCell ref="B1048:C1048"/>
    <mergeCell ref="D1048:E1048"/>
    <mergeCell ref="F1048:G1048"/>
    <mergeCell ref="B1045:C1045"/>
    <mergeCell ref="D1045:E1045"/>
    <mergeCell ref="F1045:G1045"/>
    <mergeCell ref="B1046:C1046"/>
    <mergeCell ref="D1046:E1046"/>
    <mergeCell ref="F1046:G1046"/>
    <mergeCell ref="B1043:C1043"/>
    <mergeCell ref="D1043:E1043"/>
    <mergeCell ref="F1043:G1043"/>
    <mergeCell ref="B1044:C1044"/>
    <mergeCell ref="D1044:E1044"/>
    <mergeCell ref="F1044:G1044"/>
    <mergeCell ref="B1032:C1032"/>
    <mergeCell ref="D1032:E1032"/>
    <mergeCell ref="F1032:G1032"/>
    <mergeCell ref="B1034:C1034"/>
    <mergeCell ref="D1034:E1034"/>
    <mergeCell ref="F1034:G1034"/>
    <mergeCell ref="B1030:C1030"/>
    <mergeCell ref="D1030:E1030"/>
    <mergeCell ref="F1030:G1030"/>
    <mergeCell ref="B1031:C1031"/>
    <mergeCell ref="D1031:E1031"/>
    <mergeCell ref="F1031:G1031"/>
    <mergeCell ref="B1028:C1028"/>
    <mergeCell ref="D1028:E1028"/>
    <mergeCell ref="F1028:G1028"/>
    <mergeCell ref="B1029:C1029"/>
    <mergeCell ref="D1029:E1029"/>
    <mergeCell ref="F1029:G1029"/>
    <mergeCell ref="B1026:C1026"/>
    <mergeCell ref="D1026:E1026"/>
    <mergeCell ref="F1026:G1026"/>
    <mergeCell ref="B1027:C1027"/>
    <mergeCell ref="D1027:E1027"/>
    <mergeCell ref="F1027:G1027"/>
    <mergeCell ref="B1023:C1023"/>
    <mergeCell ref="D1023:E1023"/>
    <mergeCell ref="F1023:G1023"/>
    <mergeCell ref="B1025:C1025"/>
    <mergeCell ref="D1025:E1025"/>
    <mergeCell ref="F1025:G1025"/>
    <mergeCell ref="B1020:C1020"/>
    <mergeCell ref="D1020:E1020"/>
    <mergeCell ref="F1020:G1020"/>
    <mergeCell ref="B1022:C1022"/>
    <mergeCell ref="D1022:E1022"/>
    <mergeCell ref="F1022:G1022"/>
    <mergeCell ref="B1013:C1014"/>
    <mergeCell ref="D1013:E1014"/>
    <mergeCell ref="F1013:G1014"/>
    <mergeCell ref="B1019:C1019"/>
    <mergeCell ref="D1019:E1019"/>
    <mergeCell ref="F1019:G1019"/>
    <mergeCell ref="B1011:C1011"/>
    <mergeCell ref="D1011:E1011"/>
    <mergeCell ref="F1011:G1011"/>
    <mergeCell ref="B1012:C1012"/>
    <mergeCell ref="D1012:E1012"/>
    <mergeCell ref="F1012:G1012"/>
    <mergeCell ref="B1009:C1009"/>
    <mergeCell ref="D1009:E1009"/>
    <mergeCell ref="F1009:G1009"/>
    <mergeCell ref="B1010:C1010"/>
    <mergeCell ref="D1010:E1010"/>
    <mergeCell ref="F1010:G1010"/>
    <mergeCell ref="B1007:C1007"/>
    <mergeCell ref="D1007:E1007"/>
    <mergeCell ref="F1007:G1007"/>
    <mergeCell ref="B1008:C1008"/>
    <mergeCell ref="D1008:E1008"/>
    <mergeCell ref="F1008:G1008"/>
    <mergeCell ref="B1005:C1005"/>
    <mergeCell ref="D1005:E1005"/>
    <mergeCell ref="F1005:G1005"/>
    <mergeCell ref="B1006:C1006"/>
    <mergeCell ref="D1006:E1006"/>
    <mergeCell ref="F1006:G1006"/>
    <mergeCell ref="B1003:C1003"/>
    <mergeCell ref="D1003:E1003"/>
    <mergeCell ref="F1003:G1003"/>
    <mergeCell ref="B1004:C1004"/>
    <mergeCell ref="D1004:E1004"/>
    <mergeCell ref="F1004:G1004"/>
    <mergeCell ref="B1000:C1001"/>
    <mergeCell ref="D1000:E1001"/>
    <mergeCell ref="F1000:G1001"/>
    <mergeCell ref="B1002:C1002"/>
    <mergeCell ref="D1002:E1002"/>
    <mergeCell ref="F1002:G1002"/>
    <mergeCell ref="B993:C993"/>
    <mergeCell ref="D993:E993"/>
    <mergeCell ref="F993:G993"/>
    <mergeCell ref="B994:C995"/>
    <mergeCell ref="D994:E995"/>
    <mergeCell ref="F994:G995"/>
    <mergeCell ref="B991:C991"/>
    <mergeCell ref="D991:E991"/>
    <mergeCell ref="F991:G991"/>
    <mergeCell ref="B992:C992"/>
    <mergeCell ref="D992:E992"/>
    <mergeCell ref="F992:G992"/>
    <mergeCell ref="B989:C989"/>
    <mergeCell ref="D989:E989"/>
    <mergeCell ref="F989:G989"/>
    <mergeCell ref="B990:C990"/>
    <mergeCell ref="D990:E990"/>
    <mergeCell ref="F990:G990"/>
    <mergeCell ref="B987:C987"/>
    <mergeCell ref="D987:E987"/>
    <mergeCell ref="F987:G987"/>
    <mergeCell ref="B988:C988"/>
    <mergeCell ref="D988:E988"/>
    <mergeCell ref="F988:G988"/>
    <mergeCell ref="B985:C985"/>
    <mergeCell ref="D985:E985"/>
    <mergeCell ref="F985:G985"/>
    <mergeCell ref="B986:C986"/>
    <mergeCell ref="D986:E986"/>
    <mergeCell ref="F986:G986"/>
    <mergeCell ref="B983:C983"/>
    <mergeCell ref="D983:E983"/>
    <mergeCell ref="F983:G983"/>
    <mergeCell ref="B984:C984"/>
    <mergeCell ref="D984:E984"/>
    <mergeCell ref="F984:G984"/>
    <mergeCell ref="B975:C976"/>
    <mergeCell ref="D975:E976"/>
    <mergeCell ref="F975:G976"/>
    <mergeCell ref="B981:C982"/>
    <mergeCell ref="D981:E982"/>
    <mergeCell ref="F981:G982"/>
    <mergeCell ref="B973:C973"/>
    <mergeCell ref="D973:E973"/>
    <mergeCell ref="F973:G973"/>
    <mergeCell ref="B974:C974"/>
    <mergeCell ref="D974:E974"/>
    <mergeCell ref="F974:G974"/>
    <mergeCell ref="B971:C971"/>
    <mergeCell ref="D971:E971"/>
    <mergeCell ref="F971:G971"/>
    <mergeCell ref="B972:C972"/>
    <mergeCell ref="D972:E972"/>
    <mergeCell ref="F972:G972"/>
    <mergeCell ref="B969:C969"/>
    <mergeCell ref="D969:E969"/>
    <mergeCell ref="F969:G969"/>
    <mergeCell ref="B970:C970"/>
    <mergeCell ref="D970:E970"/>
    <mergeCell ref="F970:G970"/>
    <mergeCell ref="B967:C967"/>
    <mergeCell ref="D967:E967"/>
    <mergeCell ref="F967:G967"/>
    <mergeCell ref="B968:C968"/>
    <mergeCell ref="D968:E968"/>
    <mergeCell ref="F968:G968"/>
    <mergeCell ref="B965:C965"/>
    <mergeCell ref="D965:E965"/>
    <mergeCell ref="F965:G965"/>
    <mergeCell ref="B966:C966"/>
    <mergeCell ref="D966:E966"/>
    <mergeCell ref="F966:G966"/>
    <mergeCell ref="B952:C952"/>
    <mergeCell ref="D952:E952"/>
    <mergeCell ref="F952:G952"/>
    <mergeCell ref="B957:C957"/>
    <mergeCell ref="D957:E957"/>
    <mergeCell ref="F957:G957"/>
    <mergeCell ref="B950:C950"/>
    <mergeCell ref="D950:E950"/>
    <mergeCell ref="F950:G950"/>
    <mergeCell ref="B951:C951"/>
    <mergeCell ref="D951:E951"/>
    <mergeCell ref="F951:G951"/>
    <mergeCell ref="B948:C948"/>
    <mergeCell ref="D948:E948"/>
    <mergeCell ref="F948:G948"/>
    <mergeCell ref="B949:C949"/>
    <mergeCell ref="D949:E949"/>
    <mergeCell ref="F949:G949"/>
    <mergeCell ref="B946:C946"/>
    <mergeCell ref="D946:E946"/>
    <mergeCell ref="F946:G946"/>
    <mergeCell ref="B947:C947"/>
    <mergeCell ref="D947:E947"/>
    <mergeCell ref="F947:G947"/>
    <mergeCell ref="B944:C944"/>
    <mergeCell ref="D944:E944"/>
    <mergeCell ref="F944:G944"/>
    <mergeCell ref="B945:C945"/>
    <mergeCell ref="D945:E945"/>
    <mergeCell ref="F945:G945"/>
    <mergeCell ref="B942:C942"/>
    <mergeCell ref="D942:E942"/>
    <mergeCell ref="F942:G942"/>
    <mergeCell ref="B943:C943"/>
    <mergeCell ref="D943:E943"/>
    <mergeCell ref="F943:G943"/>
    <mergeCell ref="B934:C935"/>
    <mergeCell ref="D934:E935"/>
    <mergeCell ref="F934:G935"/>
    <mergeCell ref="B940:C941"/>
    <mergeCell ref="D940:E941"/>
    <mergeCell ref="F940:G941"/>
    <mergeCell ref="B932:C932"/>
    <mergeCell ref="D932:E932"/>
    <mergeCell ref="F932:G932"/>
    <mergeCell ref="B933:C933"/>
    <mergeCell ref="D933:E933"/>
    <mergeCell ref="F933:G933"/>
    <mergeCell ref="B930:C930"/>
    <mergeCell ref="D930:E930"/>
    <mergeCell ref="F930:G930"/>
    <mergeCell ref="B931:C931"/>
    <mergeCell ref="D931:E931"/>
    <mergeCell ref="F931:G931"/>
    <mergeCell ref="B928:C928"/>
    <mergeCell ref="D928:E928"/>
    <mergeCell ref="F928:G928"/>
    <mergeCell ref="B929:C929"/>
    <mergeCell ref="D929:E929"/>
    <mergeCell ref="F929:G929"/>
    <mergeCell ref="B926:C926"/>
    <mergeCell ref="D926:E926"/>
    <mergeCell ref="F926:G926"/>
    <mergeCell ref="B927:C927"/>
    <mergeCell ref="D927:E927"/>
    <mergeCell ref="F927:G927"/>
    <mergeCell ref="B924:C924"/>
    <mergeCell ref="D924:E924"/>
    <mergeCell ref="F924:G924"/>
    <mergeCell ref="B925:C925"/>
    <mergeCell ref="D925:E925"/>
    <mergeCell ref="F925:G925"/>
    <mergeCell ref="B921:C922"/>
    <mergeCell ref="D921:E922"/>
    <mergeCell ref="F921:G922"/>
    <mergeCell ref="B923:C923"/>
    <mergeCell ref="D923:E923"/>
    <mergeCell ref="F923:G923"/>
    <mergeCell ref="B914:C914"/>
    <mergeCell ref="D914:E914"/>
    <mergeCell ref="F914:G914"/>
    <mergeCell ref="B915:C916"/>
    <mergeCell ref="D915:E916"/>
    <mergeCell ref="F915:G916"/>
    <mergeCell ref="B912:C912"/>
    <mergeCell ref="D912:E912"/>
    <mergeCell ref="F912:G912"/>
    <mergeCell ref="B913:C913"/>
    <mergeCell ref="D913:E913"/>
    <mergeCell ref="F913:G913"/>
    <mergeCell ref="B910:C910"/>
    <mergeCell ref="D910:E910"/>
    <mergeCell ref="F910:G910"/>
    <mergeCell ref="B911:C911"/>
    <mergeCell ref="D911:E911"/>
    <mergeCell ref="F911:G911"/>
    <mergeCell ref="B908:C908"/>
    <mergeCell ref="D908:E908"/>
    <mergeCell ref="F908:G908"/>
    <mergeCell ref="B909:C909"/>
    <mergeCell ref="D909:E909"/>
    <mergeCell ref="F909:G909"/>
    <mergeCell ref="B906:C906"/>
    <mergeCell ref="D906:E906"/>
    <mergeCell ref="F906:G906"/>
    <mergeCell ref="B907:C907"/>
    <mergeCell ref="D907:E907"/>
    <mergeCell ref="F907:G907"/>
    <mergeCell ref="B904:C904"/>
    <mergeCell ref="D904:E904"/>
    <mergeCell ref="F904:G904"/>
    <mergeCell ref="B905:C905"/>
    <mergeCell ref="D905:E905"/>
    <mergeCell ref="F905:G905"/>
    <mergeCell ref="B896:C897"/>
    <mergeCell ref="D896:E897"/>
    <mergeCell ref="F896:G897"/>
    <mergeCell ref="B902:C903"/>
    <mergeCell ref="D902:E903"/>
    <mergeCell ref="F902:G903"/>
    <mergeCell ref="B894:C894"/>
    <mergeCell ref="D894:E894"/>
    <mergeCell ref="F894:G894"/>
    <mergeCell ref="B895:C895"/>
    <mergeCell ref="D895:E895"/>
    <mergeCell ref="F895:G895"/>
    <mergeCell ref="B892:C892"/>
    <mergeCell ref="D892:E892"/>
    <mergeCell ref="F892:G892"/>
    <mergeCell ref="B893:C893"/>
    <mergeCell ref="D893:E893"/>
    <mergeCell ref="F893:G893"/>
    <mergeCell ref="B890:C890"/>
    <mergeCell ref="D890:E890"/>
    <mergeCell ref="F890:G890"/>
    <mergeCell ref="B891:C891"/>
    <mergeCell ref="D891:E891"/>
    <mergeCell ref="F891:G891"/>
    <mergeCell ref="B888:C888"/>
    <mergeCell ref="D888:E888"/>
    <mergeCell ref="F888:G888"/>
    <mergeCell ref="B889:C889"/>
    <mergeCell ref="D889:E889"/>
    <mergeCell ref="F889:G889"/>
    <mergeCell ref="B886:C886"/>
    <mergeCell ref="D886:E886"/>
    <mergeCell ref="F886:G886"/>
    <mergeCell ref="B887:C887"/>
    <mergeCell ref="D887:E887"/>
    <mergeCell ref="F887:G887"/>
    <mergeCell ref="B873:C873"/>
    <mergeCell ref="D873:E873"/>
    <mergeCell ref="F873:G873"/>
    <mergeCell ref="B878:C878"/>
    <mergeCell ref="D878:E878"/>
    <mergeCell ref="F878:G878"/>
    <mergeCell ref="B871:C871"/>
    <mergeCell ref="D871:E871"/>
    <mergeCell ref="F871:G871"/>
    <mergeCell ref="B872:C872"/>
    <mergeCell ref="D872:E872"/>
    <mergeCell ref="F872:G872"/>
    <mergeCell ref="B869:C869"/>
    <mergeCell ref="D869:E869"/>
    <mergeCell ref="F869:G869"/>
    <mergeCell ref="B870:C870"/>
    <mergeCell ref="D870:E870"/>
    <mergeCell ref="F870:G870"/>
    <mergeCell ref="B867:C867"/>
    <mergeCell ref="D867:E867"/>
    <mergeCell ref="F867:G867"/>
    <mergeCell ref="B868:C868"/>
    <mergeCell ref="D868:E868"/>
    <mergeCell ref="F868:G868"/>
    <mergeCell ref="B865:C865"/>
    <mergeCell ref="D865:E865"/>
    <mergeCell ref="F865:G865"/>
    <mergeCell ref="B866:C866"/>
    <mergeCell ref="D866:E866"/>
    <mergeCell ref="F866:G866"/>
    <mergeCell ref="B863:C863"/>
    <mergeCell ref="D863:E863"/>
    <mergeCell ref="F863:G863"/>
    <mergeCell ref="B864:C864"/>
    <mergeCell ref="D864:E864"/>
    <mergeCell ref="F864:G864"/>
    <mergeCell ref="B855:C856"/>
    <mergeCell ref="D855:E856"/>
    <mergeCell ref="F855:G856"/>
    <mergeCell ref="B861:C862"/>
    <mergeCell ref="D861:E862"/>
    <mergeCell ref="F861:G862"/>
    <mergeCell ref="B853:C853"/>
    <mergeCell ref="D853:E853"/>
    <mergeCell ref="F853:G853"/>
    <mergeCell ref="B854:C854"/>
    <mergeCell ref="D854:E854"/>
    <mergeCell ref="F854:G854"/>
    <mergeCell ref="B851:C851"/>
    <mergeCell ref="D851:E851"/>
    <mergeCell ref="F851:G851"/>
    <mergeCell ref="B852:C852"/>
    <mergeCell ref="D852:E852"/>
    <mergeCell ref="F852:G852"/>
    <mergeCell ref="B849:C849"/>
    <mergeCell ref="D849:E849"/>
    <mergeCell ref="F849:G849"/>
    <mergeCell ref="B850:C850"/>
    <mergeCell ref="D850:E850"/>
    <mergeCell ref="F850:G850"/>
    <mergeCell ref="B847:C847"/>
    <mergeCell ref="D847:E847"/>
    <mergeCell ref="F847:G847"/>
    <mergeCell ref="B848:C848"/>
    <mergeCell ref="D848:E848"/>
    <mergeCell ref="F848:G848"/>
    <mergeCell ref="B845:C845"/>
    <mergeCell ref="D845:E845"/>
    <mergeCell ref="F845:G845"/>
    <mergeCell ref="B846:C846"/>
    <mergeCell ref="D846:E846"/>
    <mergeCell ref="F846:G846"/>
    <mergeCell ref="B842:C843"/>
    <mergeCell ref="D842:E843"/>
    <mergeCell ref="F842:G843"/>
    <mergeCell ref="B844:C844"/>
    <mergeCell ref="D844:E844"/>
    <mergeCell ref="F844:G844"/>
    <mergeCell ref="B835:C835"/>
    <mergeCell ref="D835:E835"/>
    <mergeCell ref="F835:G835"/>
    <mergeCell ref="B836:C837"/>
    <mergeCell ref="D836:E837"/>
    <mergeCell ref="F836:G837"/>
    <mergeCell ref="B833:C833"/>
    <mergeCell ref="D833:E833"/>
    <mergeCell ref="F833:G833"/>
    <mergeCell ref="B834:C834"/>
    <mergeCell ref="D834:E834"/>
    <mergeCell ref="F834:G834"/>
    <mergeCell ref="B831:C831"/>
    <mergeCell ref="D831:E831"/>
    <mergeCell ref="F831:G831"/>
    <mergeCell ref="B832:C832"/>
    <mergeCell ref="D832:E832"/>
    <mergeCell ref="F832:G832"/>
    <mergeCell ref="B829:C829"/>
    <mergeCell ref="D829:E829"/>
    <mergeCell ref="F829:G829"/>
    <mergeCell ref="B830:C830"/>
    <mergeCell ref="D830:E830"/>
    <mergeCell ref="F830:G830"/>
    <mergeCell ref="B827:C827"/>
    <mergeCell ref="D827:E827"/>
    <mergeCell ref="F827:G827"/>
    <mergeCell ref="B828:C828"/>
    <mergeCell ref="D828:E828"/>
    <mergeCell ref="F828:G828"/>
    <mergeCell ref="B825:C825"/>
    <mergeCell ref="D825:E825"/>
    <mergeCell ref="F825:G825"/>
    <mergeCell ref="B826:C826"/>
    <mergeCell ref="D826:E826"/>
    <mergeCell ref="F826:G826"/>
    <mergeCell ref="B817:C818"/>
    <mergeCell ref="D817:E818"/>
    <mergeCell ref="F817:G818"/>
    <mergeCell ref="B823:C824"/>
    <mergeCell ref="D823:E824"/>
    <mergeCell ref="F823:G824"/>
    <mergeCell ref="B815:C815"/>
    <mergeCell ref="D815:E815"/>
    <mergeCell ref="F815:G815"/>
    <mergeCell ref="B816:C816"/>
    <mergeCell ref="D816:E816"/>
    <mergeCell ref="F816:G816"/>
    <mergeCell ref="B813:C813"/>
    <mergeCell ref="D813:E813"/>
    <mergeCell ref="F813:G813"/>
    <mergeCell ref="B814:C814"/>
    <mergeCell ref="D814:E814"/>
    <mergeCell ref="F814:G814"/>
    <mergeCell ref="B811:C811"/>
    <mergeCell ref="D811:E811"/>
    <mergeCell ref="F811:G811"/>
    <mergeCell ref="B812:C812"/>
    <mergeCell ref="D812:E812"/>
    <mergeCell ref="F812:G812"/>
    <mergeCell ref="B809:C809"/>
    <mergeCell ref="D809:E809"/>
    <mergeCell ref="F809:G809"/>
    <mergeCell ref="B810:C810"/>
    <mergeCell ref="D810:E810"/>
    <mergeCell ref="F810:G810"/>
    <mergeCell ref="B807:C807"/>
    <mergeCell ref="D807:E807"/>
    <mergeCell ref="F807:G807"/>
    <mergeCell ref="B808:C808"/>
    <mergeCell ref="D808:E808"/>
    <mergeCell ref="F808:G808"/>
    <mergeCell ref="B794:C794"/>
    <mergeCell ref="D794:E794"/>
    <mergeCell ref="F794:G794"/>
    <mergeCell ref="B799:C799"/>
    <mergeCell ref="D799:E799"/>
    <mergeCell ref="F799:G799"/>
    <mergeCell ref="B792:C792"/>
    <mergeCell ref="D792:E792"/>
    <mergeCell ref="F792:G792"/>
    <mergeCell ref="B793:C793"/>
    <mergeCell ref="D793:E793"/>
    <mergeCell ref="F793:G793"/>
    <mergeCell ref="B790:C790"/>
    <mergeCell ref="D790:E790"/>
    <mergeCell ref="F790:G790"/>
    <mergeCell ref="B791:C791"/>
    <mergeCell ref="D791:E791"/>
    <mergeCell ref="F791:G791"/>
    <mergeCell ref="B788:C788"/>
    <mergeCell ref="D788:E788"/>
    <mergeCell ref="F788:G788"/>
    <mergeCell ref="B789:C789"/>
    <mergeCell ref="D789:E789"/>
    <mergeCell ref="F789:G789"/>
    <mergeCell ref="B786:C786"/>
    <mergeCell ref="D786:E786"/>
    <mergeCell ref="F786:G786"/>
    <mergeCell ref="B787:C787"/>
    <mergeCell ref="D787:E787"/>
    <mergeCell ref="F787:G787"/>
    <mergeCell ref="B784:C784"/>
    <mergeCell ref="D784:E784"/>
    <mergeCell ref="F784:G784"/>
    <mergeCell ref="B785:C785"/>
    <mergeCell ref="D785:E785"/>
    <mergeCell ref="F785:G785"/>
    <mergeCell ref="B776:C777"/>
    <mergeCell ref="D776:E777"/>
    <mergeCell ref="F776:G777"/>
    <mergeCell ref="B782:C783"/>
    <mergeCell ref="D782:E783"/>
    <mergeCell ref="F782:G783"/>
    <mergeCell ref="B774:C774"/>
    <mergeCell ref="D774:E774"/>
    <mergeCell ref="F774:G774"/>
    <mergeCell ref="B775:C775"/>
    <mergeCell ref="D775:E775"/>
    <mergeCell ref="F775:G775"/>
    <mergeCell ref="B772:C772"/>
    <mergeCell ref="D772:E772"/>
    <mergeCell ref="F772:G772"/>
    <mergeCell ref="B773:C773"/>
    <mergeCell ref="D773:E773"/>
    <mergeCell ref="F773:G773"/>
    <mergeCell ref="B770:C770"/>
    <mergeCell ref="D770:E770"/>
    <mergeCell ref="F770:G770"/>
    <mergeCell ref="B771:C771"/>
    <mergeCell ref="D771:E771"/>
    <mergeCell ref="F771:G771"/>
    <mergeCell ref="B768:C768"/>
    <mergeCell ref="D768:E768"/>
    <mergeCell ref="F768:G768"/>
    <mergeCell ref="B769:C769"/>
    <mergeCell ref="D769:E769"/>
    <mergeCell ref="F769:G769"/>
    <mergeCell ref="B766:C766"/>
    <mergeCell ref="D766:E766"/>
    <mergeCell ref="F766:G766"/>
    <mergeCell ref="B767:C767"/>
    <mergeCell ref="D767:E767"/>
    <mergeCell ref="F767:G767"/>
    <mergeCell ref="B763:C764"/>
    <mergeCell ref="D763:E764"/>
    <mergeCell ref="F763:G764"/>
    <mergeCell ref="B765:C765"/>
    <mergeCell ref="D765:E765"/>
    <mergeCell ref="F765:G765"/>
    <mergeCell ref="B756:C756"/>
    <mergeCell ref="D756:E756"/>
    <mergeCell ref="F756:G756"/>
    <mergeCell ref="B757:C758"/>
    <mergeCell ref="D757:E758"/>
    <mergeCell ref="F757:G758"/>
    <mergeCell ref="B754:C754"/>
    <mergeCell ref="D754:E754"/>
    <mergeCell ref="F754:G754"/>
    <mergeCell ref="B755:C755"/>
    <mergeCell ref="D755:E755"/>
    <mergeCell ref="F755:G755"/>
    <mergeCell ref="B752:C752"/>
    <mergeCell ref="D752:E752"/>
    <mergeCell ref="F752:G752"/>
    <mergeCell ref="B753:C753"/>
    <mergeCell ref="D753:E753"/>
    <mergeCell ref="F753:G753"/>
    <mergeCell ref="B750:C750"/>
    <mergeCell ref="D750:E750"/>
    <mergeCell ref="F750:G750"/>
    <mergeCell ref="B751:C751"/>
    <mergeCell ref="D751:E751"/>
    <mergeCell ref="F751:G751"/>
    <mergeCell ref="B748:C748"/>
    <mergeCell ref="D748:E748"/>
    <mergeCell ref="F748:G748"/>
    <mergeCell ref="B749:C749"/>
    <mergeCell ref="D749:E749"/>
    <mergeCell ref="F749:G749"/>
    <mergeCell ref="B746:C746"/>
    <mergeCell ref="D746:E746"/>
    <mergeCell ref="F746:G746"/>
    <mergeCell ref="B747:C747"/>
    <mergeCell ref="D747:E747"/>
    <mergeCell ref="F747:G747"/>
    <mergeCell ref="B738:C739"/>
    <mergeCell ref="D738:E739"/>
    <mergeCell ref="F738:G739"/>
    <mergeCell ref="B744:C745"/>
    <mergeCell ref="D744:E745"/>
    <mergeCell ref="F744:G745"/>
    <mergeCell ref="B736:C736"/>
    <mergeCell ref="D736:E736"/>
    <mergeCell ref="F736:G736"/>
    <mergeCell ref="B737:C737"/>
    <mergeCell ref="D737:E737"/>
    <mergeCell ref="F737:G737"/>
    <mergeCell ref="B734:C734"/>
    <mergeCell ref="D734:E734"/>
    <mergeCell ref="F734:G734"/>
    <mergeCell ref="B735:C735"/>
    <mergeCell ref="D735:E735"/>
    <mergeCell ref="F735:G735"/>
    <mergeCell ref="B732:C732"/>
    <mergeCell ref="D732:E732"/>
    <mergeCell ref="F732:G732"/>
    <mergeCell ref="B733:C733"/>
    <mergeCell ref="D733:E733"/>
    <mergeCell ref="F733:G733"/>
    <mergeCell ref="B730:C730"/>
    <mergeCell ref="D730:E730"/>
    <mergeCell ref="F730:G730"/>
    <mergeCell ref="B731:C731"/>
    <mergeCell ref="D731:E731"/>
    <mergeCell ref="F731:G731"/>
    <mergeCell ref="B728:C728"/>
    <mergeCell ref="D728:E728"/>
    <mergeCell ref="F728:G728"/>
    <mergeCell ref="B729:C729"/>
    <mergeCell ref="D729:E729"/>
    <mergeCell ref="F729:G729"/>
    <mergeCell ref="B715:C715"/>
    <mergeCell ref="D715:E715"/>
    <mergeCell ref="F715:G715"/>
    <mergeCell ref="B720:C720"/>
    <mergeCell ref="D720:E720"/>
    <mergeCell ref="F720:G720"/>
    <mergeCell ref="B713:C713"/>
    <mergeCell ref="D713:E713"/>
    <mergeCell ref="F713:G713"/>
    <mergeCell ref="B714:C714"/>
    <mergeCell ref="D714:E714"/>
    <mergeCell ref="F714:G714"/>
    <mergeCell ref="B711:C711"/>
    <mergeCell ref="D711:E711"/>
    <mergeCell ref="F711:G711"/>
    <mergeCell ref="B712:C712"/>
    <mergeCell ref="D712:E712"/>
    <mergeCell ref="F712:G712"/>
    <mergeCell ref="B709:C709"/>
    <mergeCell ref="D709:E709"/>
    <mergeCell ref="F709:G709"/>
    <mergeCell ref="B710:C710"/>
    <mergeCell ref="D710:E710"/>
    <mergeCell ref="F710:G710"/>
    <mergeCell ref="B707:C707"/>
    <mergeCell ref="D707:E707"/>
    <mergeCell ref="F707:G707"/>
    <mergeCell ref="B708:C708"/>
    <mergeCell ref="D708:E708"/>
    <mergeCell ref="F708:G708"/>
    <mergeCell ref="B705:C705"/>
    <mergeCell ref="D705:E705"/>
    <mergeCell ref="F705:G705"/>
    <mergeCell ref="B706:C706"/>
    <mergeCell ref="D706:E706"/>
    <mergeCell ref="F706:G706"/>
    <mergeCell ref="B697:C698"/>
    <mergeCell ref="D697:E698"/>
    <mergeCell ref="F697:G698"/>
    <mergeCell ref="B703:C704"/>
    <mergeCell ref="D703:E704"/>
    <mergeCell ref="F703:G704"/>
    <mergeCell ref="B695:C695"/>
    <mergeCell ref="D695:E695"/>
    <mergeCell ref="F695:G695"/>
    <mergeCell ref="B696:C696"/>
    <mergeCell ref="D696:E696"/>
    <mergeCell ref="F696:G696"/>
    <mergeCell ref="B693:C693"/>
    <mergeCell ref="D693:E693"/>
    <mergeCell ref="F693:G693"/>
    <mergeCell ref="B694:C694"/>
    <mergeCell ref="D694:E694"/>
    <mergeCell ref="F694:G694"/>
    <mergeCell ref="B691:C691"/>
    <mergeCell ref="D691:E691"/>
    <mergeCell ref="F691:G691"/>
    <mergeCell ref="B692:C692"/>
    <mergeCell ref="D692:E692"/>
    <mergeCell ref="F692:G692"/>
    <mergeCell ref="B689:C689"/>
    <mergeCell ref="D689:E689"/>
    <mergeCell ref="F689:G689"/>
    <mergeCell ref="B690:C690"/>
    <mergeCell ref="D690:E690"/>
    <mergeCell ref="F690:G690"/>
    <mergeCell ref="B687:C687"/>
    <mergeCell ref="D687:E687"/>
    <mergeCell ref="F687:G687"/>
    <mergeCell ref="B688:C688"/>
    <mergeCell ref="D688:E688"/>
    <mergeCell ref="F688:G688"/>
    <mergeCell ref="B684:C685"/>
    <mergeCell ref="D684:E685"/>
    <mergeCell ref="F684:G685"/>
    <mergeCell ref="B686:C686"/>
    <mergeCell ref="D686:E686"/>
    <mergeCell ref="F686:G686"/>
    <mergeCell ref="B677:C677"/>
    <mergeCell ref="D677:E677"/>
    <mergeCell ref="F677:G677"/>
    <mergeCell ref="B678:C679"/>
    <mergeCell ref="D678:E679"/>
    <mergeCell ref="F678:G679"/>
    <mergeCell ref="B675:C675"/>
    <mergeCell ref="D675:E675"/>
    <mergeCell ref="F675:G675"/>
    <mergeCell ref="B676:C676"/>
    <mergeCell ref="D676:E676"/>
    <mergeCell ref="F676:G676"/>
    <mergeCell ref="B673:C673"/>
    <mergeCell ref="D673:E673"/>
    <mergeCell ref="F673:G673"/>
    <mergeCell ref="B674:C674"/>
    <mergeCell ref="D674:E674"/>
    <mergeCell ref="F674:G674"/>
    <mergeCell ref="B671:C671"/>
    <mergeCell ref="D671:E671"/>
    <mergeCell ref="F671:G671"/>
    <mergeCell ref="B672:C672"/>
    <mergeCell ref="D672:E672"/>
    <mergeCell ref="F672:G672"/>
    <mergeCell ref="B669:C669"/>
    <mergeCell ref="D669:E669"/>
    <mergeCell ref="F669:G669"/>
    <mergeCell ref="B670:C670"/>
    <mergeCell ref="D670:E670"/>
    <mergeCell ref="F670:G670"/>
    <mergeCell ref="B667:C667"/>
    <mergeCell ref="D667:E667"/>
    <mergeCell ref="F667:G667"/>
    <mergeCell ref="B668:C668"/>
    <mergeCell ref="D668:E668"/>
    <mergeCell ref="F668:G668"/>
    <mergeCell ref="B659:C660"/>
    <mergeCell ref="D659:E660"/>
    <mergeCell ref="F659:G660"/>
    <mergeCell ref="B665:C666"/>
    <mergeCell ref="D665:E666"/>
    <mergeCell ref="F665:G666"/>
    <mergeCell ref="B657:C657"/>
    <mergeCell ref="D657:E657"/>
    <mergeCell ref="F657:G657"/>
    <mergeCell ref="B658:C658"/>
    <mergeCell ref="D658:E658"/>
    <mergeCell ref="F658:G658"/>
    <mergeCell ref="B655:C655"/>
    <mergeCell ref="D655:E655"/>
    <mergeCell ref="F655:G655"/>
    <mergeCell ref="B656:C656"/>
    <mergeCell ref="D656:E656"/>
    <mergeCell ref="F656:G656"/>
    <mergeCell ref="B653:C653"/>
    <mergeCell ref="D653:E653"/>
    <mergeCell ref="F653:G653"/>
    <mergeCell ref="B654:C654"/>
    <mergeCell ref="D654:E654"/>
    <mergeCell ref="F654:G654"/>
    <mergeCell ref="B651:C651"/>
    <mergeCell ref="D651:E651"/>
    <mergeCell ref="F651:G651"/>
    <mergeCell ref="B652:C652"/>
    <mergeCell ref="D652:E652"/>
    <mergeCell ref="F652:G652"/>
    <mergeCell ref="B649:C649"/>
    <mergeCell ref="D649:E649"/>
    <mergeCell ref="F649:G649"/>
    <mergeCell ref="B650:C650"/>
    <mergeCell ref="D650:E650"/>
    <mergeCell ref="F650:G650"/>
    <mergeCell ref="B636:C636"/>
    <mergeCell ref="D636:E636"/>
    <mergeCell ref="F636:G636"/>
    <mergeCell ref="B641:C641"/>
    <mergeCell ref="D641:E641"/>
    <mergeCell ref="F641:G641"/>
    <mergeCell ref="B634:C634"/>
    <mergeCell ref="D634:E634"/>
    <mergeCell ref="F634:G634"/>
    <mergeCell ref="B635:C635"/>
    <mergeCell ref="D635:E635"/>
    <mergeCell ref="F635:G635"/>
    <mergeCell ref="B632:C632"/>
    <mergeCell ref="D632:E632"/>
    <mergeCell ref="F632:G632"/>
    <mergeCell ref="B633:C633"/>
    <mergeCell ref="D633:E633"/>
    <mergeCell ref="F633:G633"/>
    <mergeCell ref="B630:C630"/>
    <mergeCell ref="D630:E630"/>
    <mergeCell ref="F630:G630"/>
    <mergeCell ref="B631:C631"/>
    <mergeCell ref="D631:E631"/>
    <mergeCell ref="F631:G631"/>
    <mergeCell ref="B628:C628"/>
    <mergeCell ref="D628:E628"/>
    <mergeCell ref="F628:G628"/>
    <mergeCell ref="B629:C629"/>
    <mergeCell ref="D629:E629"/>
    <mergeCell ref="F629:G629"/>
    <mergeCell ref="B626:C626"/>
    <mergeCell ref="D626:E626"/>
    <mergeCell ref="F626:G626"/>
    <mergeCell ref="B627:C627"/>
    <mergeCell ref="D627:E627"/>
    <mergeCell ref="F627:G627"/>
    <mergeCell ref="B618:C619"/>
    <mergeCell ref="D618:E619"/>
    <mergeCell ref="F618:G619"/>
    <mergeCell ref="B624:C625"/>
    <mergeCell ref="D624:E625"/>
    <mergeCell ref="F624:G625"/>
    <mergeCell ref="B616:C616"/>
    <mergeCell ref="D616:E616"/>
    <mergeCell ref="F616:G616"/>
    <mergeCell ref="B617:C617"/>
    <mergeCell ref="D617:E617"/>
    <mergeCell ref="F617:G617"/>
    <mergeCell ref="B614:C614"/>
    <mergeCell ref="D614:E614"/>
    <mergeCell ref="F614:G614"/>
    <mergeCell ref="B615:C615"/>
    <mergeCell ref="D615:E615"/>
    <mergeCell ref="F615:G615"/>
    <mergeCell ref="B612:C612"/>
    <mergeCell ref="D612:E612"/>
    <mergeCell ref="F612:G612"/>
    <mergeCell ref="B613:C613"/>
    <mergeCell ref="D613:E613"/>
    <mergeCell ref="F613:G613"/>
    <mergeCell ref="B610:C610"/>
    <mergeCell ref="D610:E610"/>
    <mergeCell ref="F610:G610"/>
    <mergeCell ref="B611:C611"/>
    <mergeCell ref="D611:E611"/>
    <mergeCell ref="F611:G611"/>
    <mergeCell ref="B608:C608"/>
    <mergeCell ref="D608:E608"/>
    <mergeCell ref="F608:G608"/>
    <mergeCell ref="B609:C609"/>
    <mergeCell ref="D609:E609"/>
    <mergeCell ref="F609:G609"/>
    <mergeCell ref="B605:C606"/>
    <mergeCell ref="D605:E606"/>
    <mergeCell ref="F605:G606"/>
    <mergeCell ref="B607:C607"/>
    <mergeCell ref="D607:E607"/>
    <mergeCell ref="F607:G607"/>
    <mergeCell ref="B598:C598"/>
    <mergeCell ref="D598:E598"/>
    <mergeCell ref="F598:G598"/>
    <mergeCell ref="B599:C600"/>
    <mergeCell ref="D599:E600"/>
    <mergeCell ref="F599:G600"/>
    <mergeCell ref="B596:C596"/>
    <mergeCell ref="D596:E596"/>
    <mergeCell ref="F596:G596"/>
    <mergeCell ref="B597:C597"/>
    <mergeCell ref="D597:E597"/>
    <mergeCell ref="F597:G597"/>
    <mergeCell ref="B594:C594"/>
    <mergeCell ref="D594:E594"/>
    <mergeCell ref="F594:G594"/>
    <mergeCell ref="B595:C595"/>
    <mergeCell ref="D595:E595"/>
    <mergeCell ref="F595:G595"/>
    <mergeCell ref="B592:C592"/>
    <mergeCell ref="D592:E592"/>
    <mergeCell ref="F592:G592"/>
    <mergeCell ref="B593:C593"/>
    <mergeCell ref="D593:E593"/>
    <mergeCell ref="F593:G593"/>
    <mergeCell ref="B590:C590"/>
    <mergeCell ref="D590:E590"/>
    <mergeCell ref="F590:G590"/>
    <mergeCell ref="B591:C591"/>
    <mergeCell ref="D591:E591"/>
    <mergeCell ref="F591:G591"/>
    <mergeCell ref="B588:C588"/>
    <mergeCell ref="D588:E588"/>
    <mergeCell ref="F588:G588"/>
    <mergeCell ref="B589:C589"/>
    <mergeCell ref="D589:E589"/>
    <mergeCell ref="F589:G589"/>
    <mergeCell ref="B580:C581"/>
    <mergeCell ref="D580:E581"/>
    <mergeCell ref="F580:G581"/>
    <mergeCell ref="B586:C587"/>
    <mergeCell ref="D586:E587"/>
    <mergeCell ref="F586:G587"/>
    <mergeCell ref="B578:C578"/>
    <mergeCell ref="D578:E578"/>
    <mergeCell ref="F578:G578"/>
    <mergeCell ref="B579:C579"/>
    <mergeCell ref="D579:E579"/>
    <mergeCell ref="F579:G579"/>
    <mergeCell ref="B576:C576"/>
    <mergeCell ref="D576:E576"/>
    <mergeCell ref="F576:G576"/>
    <mergeCell ref="B577:C577"/>
    <mergeCell ref="D577:E577"/>
    <mergeCell ref="F577:G577"/>
    <mergeCell ref="B574:C574"/>
    <mergeCell ref="D574:E574"/>
    <mergeCell ref="F574:G574"/>
    <mergeCell ref="B575:C575"/>
    <mergeCell ref="D575:E575"/>
    <mergeCell ref="F575:G575"/>
    <mergeCell ref="B572:C572"/>
    <mergeCell ref="D572:E572"/>
    <mergeCell ref="F572:G572"/>
    <mergeCell ref="B573:C573"/>
    <mergeCell ref="D573:E573"/>
    <mergeCell ref="F573:G573"/>
    <mergeCell ref="B570:C570"/>
    <mergeCell ref="D570:E570"/>
    <mergeCell ref="F570:G570"/>
    <mergeCell ref="B571:C571"/>
    <mergeCell ref="D571:E571"/>
    <mergeCell ref="F571:G571"/>
    <mergeCell ref="B557:C557"/>
    <mergeCell ref="D557:E557"/>
    <mergeCell ref="F557:G557"/>
    <mergeCell ref="B562:C562"/>
    <mergeCell ref="D562:E562"/>
    <mergeCell ref="F562:G562"/>
    <mergeCell ref="B555:C555"/>
    <mergeCell ref="D555:E555"/>
    <mergeCell ref="F555:G555"/>
    <mergeCell ref="B556:C556"/>
    <mergeCell ref="D556:E556"/>
    <mergeCell ref="F556:G556"/>
    <mergeCell ref="B553:C553"/>
    <mergeCell ref="D553:E553"/>
    <mergeCell ref="F553:G553"/>
    <mergeCell ref="B554:C554"/>
    <mergeCell ref="D554:E554"/>
    <mergeCell ref="F554:G554"/>
    <mergeCell ref="B551:C551"/>
    <mergeCell ref="D551:E551"/>
    <mergeCell ref="F551:G551"/>
    <mergeCell ref="B552:C552"/>
    <mergeCell ref="D552:E552"/>
    <mergeCell ref="F552:G552"/>
    <mergeCell ref="B549:C549"/>
    <mergeCell ref="D549:E549"/>
    <mergeCell ref="F549:G549"/>
    <mergeCell ref="B550:C550"/>
    <mergeCell ref="D550:E550"/>
    <mergeCell ref="F550:G550"/>
    <mergeCell ref="B547:C547"/>
    <mergeCell ref="D547:E547"/>
    <mergeCell ref="F547:G547"/>
    <mergeCell ref="B548:C548"/>
    <mergeCell ref="D548:E548"/>
    <mergeCell ref="F548:G548"/>
    <mergeCell ref="B539:C540"/>
    <mergeCell ref="D539:E540"/>
    <mergeCell ref="F539:G540"/>
    <mergeCell ref="B545:C546"/>
    <mergeCell ref="D545:E546"/>
    <mergeCell ref="F545:G546"/>
    <mergeCell ref="B537:C537"/>
    <mergeCell ref="D537:E537"/>
    <mergeCell ref="F537:G537"/>
    <mergeCell ref="B538:C538"/>
    <mergeCell ref="D538:E538"/>
    <mergeCell ref="F538:G538"/>
    <mergeCell ref="B535:C535"/>
    <mergeCell ref="D535:E535"/>
    <mergeCell ref="F535:G535"/>
    <mergeCell ref="B536:C536"/>
    <mergeCell ref="D536:E536"/>
    <mergeCell ref="F536:G536"/>
    <mergeCell ref="B533:C533"/>
    <mergeCell ref="D533:E533"/>
    <mergeCell ref="F533:G533"/>
    <mergeCell ref="B534:C534"/>
    <mergeCell ref="D534:E534"/>
    <mergeCell ref="F534:G534"/>
    <mergeCell ref="B531:C531"/>
    <mergeCell ref="D531:E531"/>
    <mergeCell ref="F531:G531"/>
    <mergeCell ref="B532:C532"/>
    <mergeCell ref="D532:E532"/>
    <mergeCell ref="F532:G532"/>
    <mergeCell ref="B529:C529"/>
    <mergeCell ref="D529:E529"/>
    <mergeCell ref="F529:G529"/>
    <mergeCell ref="B530:C530"/>
    <mergeCell ref="D530:E530"/>
    <mergeCell ref="F530:G530"/>
    <mergeCell ref="B526:C527"/>
    <mergeCell ref="D526:E527"/>
    <mergeCell ref="F526:G527"/>
    <mergeCell ref="B528:C528"/>
    <mergeCell ref="D528:E528"/>
    <mergeCell ref="F528:G528"/>
    <mergeCell ref="B519:C519"/>
    <mergeCell ref="D519:E519"/>
    <mergeCell ref="F519:G519"/>
    <mergeCell ref="B520:C521"/>
    <mergeCell ref="D520:E521"/>
    <mergeCell ref="F520:G521"/>
    <mergeCell ref="B517:C517"/>
    <mergeCell ref="D517:E517"/>
    <mergeCell ref="F517:G517"/>
    <mergeCell ref="B518:C518"/>
    <mergeCell ref="D518:E518"/>
    <mergeCell ref="F518:G518"/>
    <mergeCell ref="B515:C515"/>
    <mergeCell ref="D515:E515"/>
    <mergeCell ref="F515:G515"/>
    <mergeCell ref="B516:C516"/>
    <mergeCell ref="D516:E516"/>
    <mergeCell ref="F516:G516"/>
    <mergeCell ref="B513:C513"/>
    <mergeCell ref="D513:E513"/>
    <mergeCell ref="F513:G513"/>
    <mergeCell ref="B514:C514"/>
    <mergeCell ref="D514:E514"/>
    <mergeCell ref="F514:G514"/>
    <mergeCell ref="B511:C511"/>
    <mergeCell ref="D511:E511"/>
    <mergeCell ref="F511:G511"/>
    <mergeCell ref="B512:C512"/>
    <mergeCell ref="D512:E512"/>
    <mergeCell ref="F512:G512"/>
    <mergeCell ref="B509:C509"/>
    <mergeCell ref="D509:E509"/>
    <mergeCell ref="F509:G509"/>
    <mergeCell ref="B510:C510"/>
    <mergeCell ref="D510:E510"/>
    <mergeCell ref="F510:G510"/>
    <mergeCell ref="B501:C502"/>
    <mergeCell ref="D501:E502"/>
    <mergeCell ref="F501:G502"/>
    <mergeCell ref="B507:C508"/>
    <mergeCell ref="D507:E508"/>
    <mergeCell ref="F507:G508"/>
    <mergeCell ref="B499:C499"/>
    <mergeCell ref="D499:E499"/>
    <mergeCell ref="F499:G499"/>
    <mergeCell ref="B500:C500"/>
    <mergeCell ref="D500:E500"/>
    <mergeCell ref="F500:G500"/>
    <mergeCell ref="B497:C497"/>
    <mergeCell ref="D497:E497"/>
    <mergeCell ref="F497:G497"/>
    <mergeCell ref="B498:C498"/>
    <mergeCell ref="D498:E498"/>
    <mergeCell ref="F498:G498"/>
    <mergeCell ref="B495:C495"/>
    <mergeCell ref="D495:E495"/>
    <mergeCell ref="F495:G495"/>
    <mergeCell ref="B496:C496"/>
    <mergeCell ref="D496:E496"/>
    <mergeCell ref="F496:G496"/>
    <mergeCell ref="B493:C493"/>
    <mergeCell ref="D493:E493"/>
    <mergeCell ref="F493:G493"/>
    <mergeCell ref="B494:C494"/>
    <mergeCell ref="D494:E494"/>
    <mergeCell ref="F494:G494"/>
    <mergeCell ref="B491:C491"/>
    <mergeCell ref="D491:E491"/>
    <mergeCell ref="F491:G491"/>
    <mergeCell ref="B492:C492"/>
    <mergeCell ref="D492:E492"/>
    <mergeCell ref="F492:G492"/>
    <mergeCell ref="B478:C478"/>
    <mergeCell ref="D478:E478"/>
    <mergeCell ref="F478:G478"/>
    <mergeCell ref="B483:C483"/>
    <mergeCell ref="D483:E483"/>
    <mergeCell ref="F483:G483"/>
    <mergeCell ref="B476:C476"/>
    <mergeCell ref="D476:E476"/>
    <mergeCell ref="F476:G476"/>
    <mergeCell ref="B477:C477"/>
    <mergeCell ref="D477:E477"/>
    <mergeCell ref="F477:G477"/>
    <mergeCell ref="B474:C474"/>
    <mergeCell ref="D474:E474"/>
    <mergeCell ref="F474:G474"/>
    <mergeCell ref="B475:C475"/>
    <mergeCell ref="D475:E475"/>
    <mergeCell ref="F475:G475"/>
    <mergeCell ref="B472:C472"/>
    <mergeCell ref="D472:E472"/>
    <mergeCell ref="F472:G472"/>
    <mergeCell ref="B473:C473"/>
    <mergeCell ref="D473:E473"/>
    <mergeCell ref="F473:G473"/>
    <mergeCell ref="B470:C470"/>
    <mergeCell ref="D470:E470"/>
    <mergeCell ref="F470:G470"/>
    <mergeCell ref="B471:C471"/>
    <mergeCell ref="D471:E471"/>
    <mergeCell ref="F471:G471"/>
    <mergeCell ref="B468:C468"/>
    <mergeCell ref="D468:E468"/>
    <mergeCell ref="F468:G468"/>
    <mergeCell ref="B469:C469"/>
    <mergeCell ref="D469:E469"/>
    <mergeCell ref="F469:G469"/>
    <mergeCell ref="B460:C461"/>
    <mergeCell ref="D460:E461"/>
    <mergeCell ref="F460:G461"/>
    <mergeCell ref="B466:C467"/>
    <mergeCell ref="D466:E467"/>
    <mergeCell ref="F466:G467"/>
    <mergeCell ref="B458:C458"/>
    <mergeCell ref="D458:E458"/>
    <mergeCell ref="F458:G458"/>
    <mergeCell ref="B459:C459"/>
    <mergeCell ref="D459:E459"/>
    <mergeCell ref="F459:G459"/>
    <mergeCell ref="B456:C456"/>
    <mergeCell ref="D456:E456"/>
    <mergeCell ref="F456:G456"/>
    <mergeCell ref="B457:C457"/>
    <mergeCell ref="D457:E457"/>
    <mergeCell ref="F457:G457"/>
    <mergeCell ref="B454:C454"/>
    <mergeCell ref="D454:E454"/>
    <mergeCell ref="F454:G454"/>
    <mergeCell ref="B455:C455"/>
    <mergeCell ref="D455:E455"/>
    <mergeCell ref="F455:G455"/>
    <mergeCell ref="B452:C452"/>
    <mergeCell ref="D452:E452"/>
    <mergeCell ref="F452:G452"/>
    <mergeCell ref="B453:C453"/>
    <mergeCell ref="D453:E453"/>
    <mergeCell ref="F453:G453"/>
    <mergeCell ref="B450:C450"/>
    <mergeCell ref="D450:E450"/>
    <mergeCell ref="F450:G450"/>
    <mergeCell ref="B451:C451"/>
    <mergeCell ref="D451:E451"/>
    <mergeCell ref="F451:G451"/>
    <mergeCell ref="B447:C448"/>
    <mergeCell ref="D447:E448"/>
    <mergeCell ref="F447:G448"/>
    <mergeCell ref="B449:C449"/>
    <mergeCell ref="D449:E449"/>
    <mergeCell ref="F449:G449"/>
    <mergeCell ref="B440:C440"/>
    <mergeCell ref="D440:E440"/>
    <mergeCell ref="F440:G440"/>
    <mergeCell ref="B441:C442"/>
    <mergeCell ref="D441:E442"/>
    <mergeCell ref="F441:G442"/>
    <mergeCell ref="B438:C438"/>
    <mergeCell ref="D438:E438"/>
    <mergeCell ref="F438:G438"/>
    <mergeCell ref="B439:C439"/>
    <mergeCell ref="D439:E439"/>
    <mergeCell ref="F439:G439"/>
    <mergeCell ref="B436:C436"/>
    <mergeCell ref="D436:E436"/>
    <mergeCell ref="F436:G436"/>
    <mergeCell ref="B437:C437"/>
    <mergeCell ref="D437:E437"/>
    <mergeCell ref="F437:G437"/>
    <mergeCell ref="B434:C434"/>
    <mergeCell ref="D434:E434"/>
    <mergeCell ref="F434:G434"/>
    <mergeCell ref="B435:C435"/>
    <mergeCell ref="D435:E435"/>
    <mergeCell ref="F435:G435"/>
    <mergeCell ref="B432:C432"/>
    <mergeCell ref="D432:E432"/>
    <mergeCell ref="F432:G432"/>
    <mergeCell ref="B433:C433"/>
    <mergeCell ref="D433:E433"/>
    <mergeCell ref="F433:G433"/>
    <mergeCell ref="B430:C430"/>
    <mergeCell ref="D430:E430"/>
    <mergeCell ref="F430:G430"/>
    <mergeCell ref="B431:C431"/>
    <mergeCell ref="D431:E431"/>
    <mergeCell ref="F431:G431"/>
    <mergeCell ref="B422:C423"/>
    <mergeCell ref="D422:E423"/>
    <mergeCell ref="F422:G423"/>
    <mergeCell ref="B428:C429"/>
    <mergeCell ref="D428:E429"/>
    <mergeCell ref="F428:G429"/>
    <mergeCell ref="B420:C420"/>
    <mergeCell ref="D420:E420"/>
    <mergeCell ref="F420:G420"/>
    <mergeCell ref="B421:C421"/>
    <mergeCell ref="D421:E421"/>
    <mergeCell ref="F421:G421"/>
    <mergeCell ref="B418:C418"/>
    <mergeCell ref="D418:E418"/>
    <mergeCell ref="F418:G418"/>
    <mergeCell ref="B419:C419"/>
    <mergeCell ref="D419:E419"/>
    <mergeCell ref="F419:G419"/>
    <mergeCell ref="B416:C416"/>
    <mergeCell ref="D416:E416"/>
    <mergeCell ref="F416:G416"/>
    <mergeCell ref="B417:C417"/>
    <mergeCell ref="D417:E417"/>
    <mergeCell ref="F417:G417"/>
    <mergeCell ref="B414:C414"/>
    <mergeCell ref="D414:E414"/>
    <mergeCell ref="F414:G414"/>
    <mergeCell ref="B415:C415"/>
    <mergeCell ref="D415:E415"/>
    <mergeCell ref="F415:G415"/>
    <mergeCell ref="B412:C412"/>
    <mergeCell ref="D412:E412"/>
    <mergeCell ref="F412:G412"/>
    <mergeCell ref="B413:C413"/>
    <mergeCell ref="D413:E413"/>
    <mergeCell ref="F413:G413"/>
    <mergeCell ref="B399:C399"/>
    <mergeCell ref="D399:E399"/>
    <mergeCell ref="F399:G399"/>
    <mergeCell ref="B404:C404"/>
    <mergeCell ref="D404:E404"/>
    <mergeCell ref="F404:G404"/>
    <mergeCell ref="B397:C397"/>
    <mergeCell ref="D397:E397"/>
    <mergeCell ref="F397:G397"/>
    <mergeCell ref="B398:C398"/>
    <mergeCell ref="D398:E398"/>
    <mergeCell ref="F398:G398"/>
    <mergeCell ref="B395:C395"/>
    <mergeCell ref="D395:E395"/>
    <mergeCell ref="F395:G395"/>
    <mergeCell ref="B396:C396"/>
    <mergeCell ref="D396:E396"/>
    <mergeCell ref="F396:G396"/>
    <mergeCell ref="B393:C393"/>
    <mergeCell ref="D393:E393"/>
    <mergeCell ref="F393:G393"/>
    <mergeCell ref="B394:C394"/>
    <mergeCell ref="D394:E394"/>
    <mergeCell ref="F394:G394"/>
    <mergeCell ref="B391:C391"/>
    <mergeCell ref="D391:E391"/>
    <mergeCell ref="F391:G391"/>
    <mergeCell ref="B392:C392"/>
    <mergeCell ref="D392:E392"/>
    <mergeCell ref="F392:G392"/>
    <mergeCell ref="B387:C388"/>
    <mergeCell ref="D387:E388"/>
    <mergeCell ref="F387:G388"/>
    <mergeCell ref="B389:C389"/>
    <mergeCell ref="D389:E389"/>
    <mergeCell ref="B390:C390"/>
    <mergeCell ref="D390:E390"/>
    <mergeCell ref="F390:G390"/>
    <mergeCell ref="B380:C380"/>
    <mergeCell ref="D380:E380"/>
    <mergeCell ref="F380:G380"/>
    <mergeCell ref="B381:C382"/>
    <mergeCell ref="D381:E382"/>
    <mergeCell ref="F381:G382"/>
    <mergeCell ref="B378:C378"/>
    <mergeCell ref="D378:E378"/>
    <mergeCell ref="F378:G378"/>
    <mergeCell ref="B379:C379"/>
    <mergeCell ref="D379:E379"/>
    <mergeCell ref="F379:G379"/>
    <mergeCell ref="B376:C376"/>
    <mergeCell ref="D376:E376"/>
    <mergeCell ref="F376:G376"/>
    <mergeCell ref="B377:C377"/>
    <mergeCell ref="D377:E377"/>
    <mergeCell ref="F377:G377"/>
    <mergeCell ref="B374:C374"/>
    <mergeCell ref="D374:E374"/>
    <mergeCell ref="F374:G374"/>
    <mergeCell ref="B375:C375"/>
    <mergeCell ref="D375:E375"/>
    <mergeCell ref="F375:G375"/>
    <mergeCell ref="B372:C372"/>
    <mergeCell ref="D372:E372"/>
    <mergeCell ref="F372:G372"/>
    <mergeCell ref="B373:C373"/>
    <mergeCell ref="D373:E373"/>
    <mergeCell ref="F373:G373"/>
    <mergeCell ref="B370:C370"/>
    <mergeCell ref="D370:E370"/>
    <mergeCell ref="F370:G370"/>
    <mergeCell ref="B371:C371"/>
    <mergeCell ref="D371:E371"/>
    <mergeCell ref="F371:G371"/>
    <mergeCell ref="B362:C363"/>
    <mergeCell ref="D362:E363"/>
    <mergeCell ref="F362:G363"/>
    <mergeCell ref="B368:C369"/>
    <mergeCell ref="D368:E369"/>
    <mergeCell ref="F368:G369"/>
    <mergeCell ref="B360:C360"/>
    <mergeCell ref="D360:E360"/>
    <mergeCell ref="F360:G360"/>
    <mergeCell ref="B361:C361"/>
    <mergeCell ref="D361:E361"/>
    <mergeCell ref="F361:G361"/>
    <mergeCell ref="B358:C358"/>
    <mergeCell ref="D358:E358"/>
    <mergeCell ref="F358:G358"/>
    <mergeCell ref="B359:C359"/>
    <mergeCell ref="D359:E359"/>
    <mergeCell ref="F359:G359"/>
    <mergeCell ref="B356:C356"/>
    <mergeCell ref="D356:E356"/>
    <mergeCell ref="F356:G356"/>
    <mergeCell ref="B357:C357"/>
    <mergeCell ref="D357:E357"/>
    <mergeCell ref="F357:G357"/>
    <mergeCell ref="B354:C354"/>
    <mergeCell ref="D354:E354"/>
    <mergeCell ref="F354:G354"/>
    <mergeCell ref="B355:C355"/>
    <mergeCell ref="D355:E355"/>
    <mergeCell ref="F355:G355"/>
    <mergeCell ref="B352:C352"/>
    <mergeCell ref="D352:E352"/>
    <mergeCell ref="F352:G352"/>
    <mergeCell ref="B353:C353"/>
    <mergeCell ref="D353:E353"/>
    <mergeCell ref="F353:G353"/>
    <mergeCell ref="B349:C350"/>
    <mergeCell ref="D349:E350"/>
    <mergeCell ref="F349:G350"/>
    <mergeCell ref="B351:C351"/>
    <mergeCell ref="D351:E351"/>
    <mergeCell ref="F351:G351"/>
    <mergeCell ref="B342:C342"/>
    <mergeCell ref="D342:E342"/>
    <mergeCell ref="F342:G342"/>
    <mergeCell ref="B343:C344"/>
    <mergeCell ref="D343:E344"/>
    <mergeCell ref="F343:G344"/>
    <mergeCell ref="B340:C340"/>
    <mergeCell ref="D340:E340"/>
    <mergeCell ref="F340:G340"/>
    <mergeCell ref="B341:C341"/>
    <mergeCell ref="D341:E341"/>
    <mergeCell ref="F341:G341"/>
    <mergeCell ref="B338:C338"/>
    <mergeCell ref="D338:E338"/>
    <mergeCell ref="F338:G338"/>
    <mergeCell ref="B339:C339"/>
    <mergeCell ref="D339:E339"/>
    <mergeCell ref="F339:G339"/>
    <mergeCell ref="B336:C336"/>
    <mergeCell ref="D336:E336"/>
    <mergeCell ref="F336:G336"/>
    <mergeCell ref="B337:C337"/>
    <mergeCell ref="D337:E337"/>
    <mergeCell ref="F337:G337"/>
    <mergeCell ref="B334:C334"/>
    <mergeCell ref="D334:E334"/>
    <mergeCell ref="F334:G334"/>
    <mergeCell ref="B335:C335"/>
    <mergeCell ref="D335:E335"/>
    <mergeCell ref="F335:G335"/>
    <mergeCell ref="B325:C325"/>
    <mergeCell ref="D325:E325"/>
    <mergeCell ref="F325:G325"/>
    <mergeCell ref="B333:C333"/>
    <mergeCell ref="D333:E333"/>
    <mergeCell ref="F333:G333"/>
    <mergeCell ref="B319:C319"/>
    <mergeCell ref="D319:E319"/>
    <mergeCell ref="F319:G319"/>
    <mergeCell ref="B320:C320"/>
    <mergeCell ref="D320:E320"/>
    <mergeCell ref="F320:G320"/>
    <mergeCell ref="B317:C317"/>
    <mergeCell ref="D317:E317"/>
    <mergeCell ref="F317:G317"/>
    <mergeCell ref="B318:C318"/>
    <mergeCell ref="D318:E318"/>
    <mergeCell ref="F318:G318"/>
    <mergeCell ref="B315:C315"/>
    <mergeCell ref="D315:E315"/>
    <mergeCell ref="F315:G315"/>
    <mergeCell ref="B316:C316"/>
    <mergeCell ref="D316:E316"/>
    <mergeCell ref="F316:G316"/>
    <mergeCell ref="B313:C313"/>
    <mergeCell ref="D313:E313"/>
    <mergeCell ref="F313:G313"/>
    <mergeCell ref="B314:C314"/>
    <mergeCell ref="D314:E314"/>
    <mergeCell ref="F314:G314"/>
    <mergeCell ref="B311:C311"/>
    <mergeCell ref="D311:E311"/>
    <mergeCell ref="F311:G311"/>
    <mergeCell ref="B312:C312"/>
    <mergeCell ref="D312:E312"/>
    <mergeCell ref="F312:G312"/>
    <mergeCell ref="B308:C309"/>
    <mergeCell ref="D308:E309"/>
    <mergeCell ref="F308:G309"/>
    <mergeCell ref="B310:C310"/>
    <mergeCell ref="D310:E310"/>
    <mergeCell ref="F310:G310"/>
    <mergeCell ref="B301:C301"/>
    <mergeCell ref="D301:E301"/>
    <mergeCell ref="F301:G301"/>
    <mergeCell ref="B302:C303"/>
    <mergeCell ref="D302:E303"/>
    <mergeCell ref="F302:G303"/>
    <mergeCell ref="B299:C299"/>
    <mergeCell ref="D299:E299"/>
    <mergeCell ref="F299:G299"/>
    <mergeCell ref="B300:C300"/>
    <mergeCell ref="D300:E300"/>
    <mergeCell ref="F300:G300"/>
    <mergeCell ref="B297:C297"/>
    <mergeCell ref="D297:E297"/>
    <mergeCell ref="F297:G297"/>
    <mergeCell ref="B298:C298"/>
    <mergeCell ref="D298:E298"/>
    <mergeCell ref="F298:G298"/>
    <mergeCell ref="B295:C295"/>
    <mergeCell ref="D295:E295"/>
    <mergeCell ref="F295:G295"/>
    <mergeCell ref="B296:C296"/>
    <mergeCell ref="D296:E296"/>
    <mergeCell ref="F296:G296"/>
    <mergeCell ref="B293:C293"/>
    <mergeCell ref="D293:E293"/>
    <mergeCell ref="F293:G293"/>
    <mergeCell ref="B294:C294"/>
    <mergeCell ref="D294:E294"/>
    <mergeCell ref="F294:G294"/>
    <mergeCell ref="B291:C291"/>
    <mergeCell ref="D291:E291"/>
    <mergeCell ref="F291:G291"/>
    <mergeCell ref="B292:C292"/>
    <mergeCell ref="D292:E292"/>
    <mergeCell ref="F292:G292"/>
    <mergeCell ref="B283:C284"/>
    <mergeCell ref="D283:E284"/>
    <mergeCell ref="F283:G284"/>
    <mergeCell ref="B289:C290"/>
    <mergeCell ref="D289:E290"/>
    <mergeCell ref="F289:G290"/>
    <mergeCell ref="B281:C281"/>
    <mergeCell ref="D281:E281"/>
    <mergeCell ref="F281:G281"/>
    <mergeCell ref="B282:C282"/>
    <mergeCell ref="D282:E282"/>
    <mergeCell ref="F282:G282"/>
    <mergeCell ref="B279:C279"/>
    <mergeCell ref="D279:E279"/>
    <mergeCell ref="F279:G279"/>
    <mergeCell ref="B280:C280"/>
    <mergeCell ref="D280:E280"/>
    <mergeCell ref="F280:G280"/>
    <mergeCell ref="B277:C277"/>
    <mergeCell ref="D277:E277"/>
    <mergeCell ref="F277:G277"/>
    <mergeCell ref="B278:C278"/>
    <mergeCell ref="D278:E278"/>
    <mergeCell ref="F278:G278"/>
    <mergeCell ref="B275:C275"/>
    <mergeCell ref="D275:E275"/>
    <mergeCell ref="F275:G275"/>
    <mergeCell ref="B276:C276"/>
    <mergeCell ref="D276:E276"/>
    <mergeCell ref="F276:G276"/>
    <mergeCell ref="B273:C273"/>
    <mergeCell ref="D273:E273"/>
    <mergeCell ref="F273:G273"/>
    <mergeCell ref="B274:C274"/>
    <mergeCell ref="D274:E274"/>
    <mergeCell ref="F274:G274"/>
    <mergeCell ref="B264:C265"/>
    <mergeCell ref="B270:C271"/>
    <mergeCell ref="D270:E271"/>
    <mergeCell ref="F270:G271"/>
    <mergeCell ref="B272:C272"/>
    <mergeCell ref="D272:E272"/>
    <mergeCell ref="F272:G272"/>
    <mergeCell ref="B262:C262"/>
    <mergeCell ref="D262:E262"/>
    <mergeCell ref="F262:G262"/>
    <mergeCell ref="B263:C263"/>
    <mergeCell ref="D263:E263"/>
    <mergeCell ref="F263:G263"/>
    <mergeCell ref="B260:C260"/>
    <mergeCell ref="D260:E260"/>
    <mergeCell ref="F260:G260"/>
    <mergeCell ref="B261:C261"/>
    <mergeCell ref="D261:E261"/>
    <mergeCell ref="F261:G261"/>
    <mergeCell ref="B258:C258"/>
    <mergeCell ref="D258:E258"/>
    <mergeCell ref="F258:G258"/>
    <mergeCell ref="B259:C259"/>
    <mergeCell ref="D259:E259"/>
    <mergeCell ref="F259:G259"/>
    <mergeCell ref="B256:C256"/>
    <mergeCell ref="D256:E256"/>
    <mergeCell ref="F256:G256"/>
    <mergeCell ref="B257:C257"/>
    <mergeCell ref="D257:E257"/>
    <mergeCell ref="F257:G257"/>
    <mergeCell ref="B254:C254"/>
    <mergeCell ref="D254:E254"/>
    <mergeCell ref="F254:G254"/>
    <mergeCell ref="B255:C255"/>
    <mergeCell ref="D255:E255"/>
    <mergeCell ref="F255:G255"/>
    <mergeCell ref="B246:C246"/>
    <mergeCell ref="D246:E246"/>
    <mergeCell ref="F246:G246"/>
    <mergeCell ref="B253:C253"/>
    <mergeCell ref="D253:E253"/>
    <mergeCell ref="F253:G253"/>
    <mergeCell ref="B240:C240"/>
    <mergeCell ref="D240:E240"/>
    <mergeCell ref="F240:G240"/>
    <mergeCell ref="B241:C241"/>
    <mergeCell ref="D241:E241"/>
    <mergeCell ref="F241:G241"/>
    <mergeCell ref="B238:C238"/>
    <mergeCell ref="D238:E238"/>
    <mergeCell ref="F238:G238"/>
    <mergeCell ref="B239:C239"/>
    <mergeCell ref="D239:E239"/>
    <mergeCell ref="F239:G239"/>
    <mergeCell ref="B236:C236"/>
    <mergeCell ref="D236:E236"/>
    <mergeCell ref="F236:G236"/>
    <mergeCell ref="B237:C237"/>
    <mergeCell ref="D237:E237"/>
    <mergeCell ref="F237:G237"/>
    <mergeCell ref="B234:C234"/>
    <mergeCell ref="D234:E234"/>
    <mergeCell ref="F234:G234"/>
    <mergeCell ref="B235:C235"/>
    <mergeCell ref="D235:E235"/>
    <mergeCell ref="F235:G235"/>
    <mergeCell ref="B232:C232"/>
    <mergeCell ref="D232:E232"/>
    <mergeCell ref="F232:G232"/>
    <mergeCell ref="B233:C233"/>
    <mergeCell ref="D233:E233"/>
    <mergeCell ref="F233:G233"/>
    <mergeCell ref="B229:C230"/>
    <mergeCell ref="D229:E230"/>
    <mergeCell ref="F229:G230"/>
    <mergeCell ref="B231:C231"/>
    <mergeCell ref="D231:E231"/>
    <mergeCell ref="F231:G231"/>
    <mergeCell ref="B224:C224"/>
    <mergeCell ref="D224:E224"/>
    <mergeCell ref="B225:C225"/>
    <mergeCell ref="D225:E225"/>
    <mergeCell ref="F223:G224"/>
    <mergeCell ref="B222:C222"/>
    <mergeCell ref="D222:E222"/>
    <mergeCell ref="F222:G222"/>
    <mergeCell ref="B223:C223"/>
    <mergeCell ref="D223:E223"/>
    <mergeCell ref="B220:C220"/>
    <mergeCell ref="D220:E220"/>
    <mergeCell ref="F220:G220"/>
    <mergeCell ref="B221:C221"/>
    <mergeCell ref="D221:E221"/>
    <mergeCell ref="F221:G221"/>
    <mergeCell ref="B218:C218"/>
    <mergeCell ref="D218:E218"/>
    <mergeCell ref="F218:G218"/>
    <mergeCell ref="B219:C219"/>
    <mergeCell ref="D219:E219"/>
    <mergeCell ref="F219:G219"/>
    <mergeCell ref="B216:C216"/>
    <mergeCell ref="D216:E216"/>
    <mergeCell ref="F216:G216"/>
    <mergeCell ref="B217:C217"/>
    <mergeCell ref="D217:E217"/>
    <mergeCell ref="F217:G217"/>
    <mergeCell ref="B214:C214"/>
    <mergeCell ref="D214:E214"/>
    <mergeCell ref="F214:G214"/>
    <mergeCell ref="B215:C215"/>
    <mergeCell ref="D215:E215"/>
    <mergeCell ref="F215:G215"/>
    <mergeCell ref="B212:C212"/>
    <mergeCell ref="D212:E212"/>
    <mergeCell ref="F212:G212"/>
    <mergeCell ref="B213:C213"/>
    <mergeCell ref="D213:E213"/>
    <mergeCell ref="F213:G213"/>
    <mergeCell ref="B203:C203"/>
    <mergeCell ref="D203:E203"/>
    <mergeCell ref="F203:G203"/>
    <mergeCell ref="B210:C211"/>
    <mergeCell ref="D210:E211"/>
    <mergeCell ref="F210:G211"/>
    <mergeCell ref="B201:C201"/>
    <mergeCell ref="D201:E201"/>
    <mergeCell ref="F201:G201"/>
    <mergeCell ref="B202:C202"/>
    <mergeCell ref="D202:E202"/>
    <mergeCell ref="F202:G202"/>
    <mergeCell ref="B199:C199"/>
    <mergeCell ref="D199:E199"/>
    <mergeCell ref="F199:G199"/>
    <mergeCell ref="B200:C200"/>
    <mergeCell ref="D200:E200"/>
    <mergeCell ref="F200:G200"/>
    <mergeCell ref="B197:C197"/>
    <mergeCell ref="D197:E197"/>
    <mergeCell ref="F197:G197"/>
    <mergeCell ref="B198:C198"/>
    <mergeCell ref="D198:E198"/>
    <mergeCell ref="F198:G198"/>
    <mergeCell ref="B195:C195"/>
    <mergeCell ref="D195:E195"/>
    <mergeCell ref="F195:G195"/>
    <mergeCell ref="B196:C196"/>
    <mergeCell ref="D196:E196"/>
    <mergeCell ref="F196:G196"/>
    <mergeCell ref="B193:C193"/>
    <mergeCell ref="D193:E193"/>
    <mergeCell ref="F193:G193"/>
    <mergeCell ref="B194:C194"/>
    <mergeCell ref="D194:E194"/>
    <mergeCell ref="F194:G194"/>
    <mergeCell ref="B191:C191"/>
    <mergeCell ref="D191:E191"/>
    <mergeCell ref="F191:G191"/>
    <mergeCell ref="B192:C192"/>
    <mergeCell ref="D192:E192"/>
    <mergeCell ref="F192:G192"/>
    <mergeCell ref="B181:C181"/>
    <mergeCell ref="D181:E181"/>
    <mergeCell ref="F181:G181"/>
    <mergeCell ref="B190:C190"/>
    <mergeCell ref="D190:E190"/>
    <mergeCell ref="F190:G190"/>
    <mergeCell ref="B179:C179"/>
    <mergeCell ref="D179:E179"/>
    <mergeCell ref="F179:G179"/>
    <mergeCell ref="B180:C180"/>
    <mergeCell ref="D180:E180"/>
    <mergeCell ref="F180:G180"/>
    <mergeCell ref="B177:C177"/>
    <mergeCell ref="D177:E177"/>
    <mergeCell ref="F177:G177"/>
    <mergeCell ref="B178:C178"/>
    <mergeCell ref="D178:E178"/>
    <mergeCell ref="F178:G178"/>
    <mergeCell ref="B175:C175"/>
    <mergeCell ref="D175:E175"/>
    <mergeCell ref="F175:G175"/>
    <mergeCell ref="B176:C176"/>
    <mergeCell ref="D176:E176"/>
    <mergeCell ref="F176:G176"/>
    <mergeCell ref="B173:C173"/>
    <mergeCell ref="D173:E173"/>
    <mergeCell ref="F173:G173"/>
    <mergeCell ref="B174:C174"/>
    <mergeCell ref="D174:E174"/>
    <mergeCell ref="F174:G174"/>
    <mergeCell ref="B171:C171"/>
    <mergeCell ref="D171:E171"/>
    <mergeCell ref="F171:G171"/>
    <mergeCell ref="B172:C172"/>
    <mergeCell ref="D172:E172"/>
    <mergeCell ref="F172:G172"/>
    <mergeCell ref="B164:C164"/>
    <mergeCell ref="D164:E164"/>
    <mergeCell ref="F164:G164"/>
    <mergeCell ref="B169:C170"/>
    <mergeCell ref="D169:E170"/>
    <mergeCell ref="F169:G170"/>
    <mergeCell ref="B158:C158"/>
    <mergeCell ref="D158:E158"/>
    <mergeCell ref="F158:G158"/>
    <mergeCell ref="B159:C159"/>
    <mergeCell ref="D159:E159"/>
    <mergeCell ref="F159:G159"/>
    <mergeCell ref="B156:C156"/>
    <mergeCell ref="D156:E156"/>
    <mergeCell ref="F156:G156"/>
    <mergeCell ref="B157:C157"/>
    <mergeCell ref="D157:E157"/>
    <mergeCell ref="F157:G157"/>
    <mergeCell ref="B154:C154"/>
    <mergeCell ref="D154:E154"/>
    <mergeCell ref="F154:G154"/>
    <mergeCell ref="B155:C155"/>
    <mergeCell ref="D155:E155"/>
    <mergeCell ref="F155:G155"/>
    <mergeCell ref="B152:C152"/>
    <mergeCell ref="D152:E152"/>
    <mergeCell ref="F152:G152"/>
    <mergeCell ref="B153:C153"/>
    <mergeCell ref="D153:E153"/>
    <mergeCell ref="F153:G153"/>
    <mergeCell ref="B150:C150"/>
    <mergeCell ref="D150:E150"/>
    <mergeCell ref="F150:G150"/>
    <mergeCell ref="B151:C151"/>
    <mergeCell ref="D151:E151"/>
    <mergeCell ref="F151:G151"/>
    <mergeCell ref="B147:C148"/>
    <mergeCell ref="D147:E148"/>
    <mergeCell ref="F147:G148"/>
    <mergeCell ref="B149:C149"/>
    <mergeCell ref="D149:E149"/>
    <mergeCell ref="F149:G149"/>
    <mergeCell ref="B140:C140"/>
    <mergeCell ref="D140:E140"/>
    <mergeCell ref="F140:G140"/>
    <mergeCell ref="B141:C142"/>
    <mergeCell ref="D141:E142"/>
    <mergeCell ref="F141:G142"/>
    <mergeCell ref="B138:C138"/>
    <mergeCell ref="D138:E138"/>
    <mergeCell ref="F138:G138"/>
    <mergeCell ref="B139:C139"/>
    <mergeCell ref="D139:E139"/>
    <mergeCell ref="F139:G139"/>
    <mergeCell ref="B136:C136"/>
    <mergeCell ref="D136:E136"/>
    <mergeCell ref="F136:G136"/>
    <mergeCell ref="B137:C137"/>
    <mergeCell ref="D137:E137"/>
    <mergeCell ref="F137:G137"/>
    <mergeCell ref="B134:C134"/>
    <mergeCell ref="D134:E134"/>
    <mergeCell ref="F134:G134"/>
    <mergeCell ref="B135:C135"/>
    <mergeCell ref="D135:E135"/>
    <mergeCell ref="F135:G135"/>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2:C123"/>
    <mergeCell ref="D122:E123"/>
    <mergeCell ref="F122:G123"/>
    <mergeCell ref="B128:C129"/>
    <mergeCell ref="D128:E129"/>
    <mergeCell ref="F128:G129"/>
    <mergeCell ref="B120:C120"/>
    <mergeCell ref="D120:E120"/>
    <mergeCell ref="F120:G120"/>
    <mergeCell ref="B121:C121"/>
    <mergeCell ref="D121:E121"/>
    <mergeCell ref="F121:G121"/>
    <mergeCell ref="B118:C118"/>
    <mergeCell ref="D118:E118"/>
    <mergeCell ref="F118:G118"/>
    <mergeCell ref="B119:C119"/>
    <mergeCell ref="D119:E119"/>
    <mergeCell ref="F119:G119"/>
    <mergeCell ref="B116:C116"/>
    <mergeCell ref="D116:E116"/>
    <mergeCell ref="F116:G116"/>
    <mergeCell ref="B117:C117"/>
    <mergeCell ref="D117:E117"/>
    <mergeCell ref="F117:G117"/>
    <mergeCell ref="B114:C114"/>
    <mergeCell ref="D114:E114"/>
    <mergeCell ref="F114:G114"/>
    <mergeCell ref="B115:C115"/>
    <mergeCell ref="D115:E115"/>
    <mergeCell ref="F115:G115"/>
    <mergeCell ref="B112:C112"/>
    <mergeCell ref="D112:E112"/>
    <mergeCell ref="F112:G112"/>
    <mergeCell ref="B113:C113"/>
    <mergeCell ref="D113:E113"/>
    <mergeCell ref="F113:G113"/>
    <mergeCell ref="B109:C110"/>
    <mergeCell ref="D109:E110"/>
    <mergeCell ref="F109:G110"/>
    <mergeCell ref="B111:C111"/>
    <mergeCell ref="D111:E111"/>
    <mergeCell ref="F111:G111"/>
    <mergeCell ref="B102:C102"/>
    <mergeCell ref="D102:E102"/>
    <mergeCell ref="F102:G102"/>
    <mergeCell ref="B103:C104"/>
    <mergeCell ref="D103:E104"/>
    <mergeCell ref="F103:G104"/>
    <mergeCell ref="B100:C100"/>
    <mergeCell ref="D100:E100"/>
    <mergeCell ref="F100:G100"/>
    <mergeCell ref="B101:C101"/>
    <mergeCell ref="D101:E101"/>
    <mergeCell ref="F101:G101"/>
    <mergeCell ref="B98:C98"/>
    <mergeCell ref="D98:E98"/>
    <mergeCell ref="F98:G98"/>
    <mergeCell ref="B99:C99"/>
    <mergeCell ref="D99:E99"/>
    <mergeCell ref="F99:G99"/>
    <mergeCell ref="B96:C96"/>
    <mergeCell ref="D96:E96"/>
    <mergeCell ref="F96:G96"/>
    <mergeCell ref="B97:C97"/>
    <mergeCell ref="D97:E97"/>
    <mergeCell ref="F97:G97"/>
    <mergeCell ref="B94:C94"/>
    <mergeCell ref="D94:E94"/>
    <mergeCell ref="F94:G94"/>
    <mergeCell ref="B95:C95"/>
    <mergeCell ref="D95:E95"/>
    <mergeCell ref="F95:G95"/>
    <mergeCell ref="B85:C85"/>
    <mergeCell ref="D85:E85"/>
    <mergeCell ref="F85:G85"/>
    <mergeCell ref="B93:C93"/>
    <mergeCell ref="D93:E93"/>
    <mergeCell ref="F93:G93"/>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73:C73"/>
    <mergeCell ref="D73:E73"/>
    <mergeCell ref="F73:G73"/>
    <mergeCell ref="B74:C74"/>
    <mergeCell ref="D74:E74"/>
    <mergeCell ref="F74:G74"/>
    <mergeCell ref="B71:C71"/>
    <mergeCell ref="D71:E71"/>
    <mergeCell ref="F71:G71"/>
    <mergeCell ref="B72:C72"/>
    <mergeCell ref="D72:E72"/>
    <mergeCell ref="F72:G72"/>
    <mergeCell ref="B68:C69"/>
    <mergeCell ref="D68:E69"/>
    <mergeCell ref="F68:G69"/>
    <mergeCell ref="B70:C70"/>
    <mergeCell ref="D70:E70"/>
    <mergeCell ref="F70:G70"/>
    <mergeCell ref="B61:C61"/>
    <mergeCell ref="D61:E61"/>
    <mergeCell ref="F61:G61"/>
    <mergeCell ref="B62:C63"/>
    <mergeCell ref="D62:E63"/>
    <mergeCell ref="F62:G63"/>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B53:C53"/>
    <mergeCell ref="D53:E53"/>
    <mergeCell ref="F53:G53"/>
    <mergeCell ref="B54:C54"/>
    <mergeCell ref="D54:E54"/>
    <mergeCell ref="F54:G54"/>
    <mergeCell ref="B51:C51"/>
    <mergeCell ref="D51:E51"/>
    <mergeCell ref="F51:G51"/>
    <mergeCell ref="B52:C52"/>
    <mergeCell ref="D52:E52"/>
    <mergeCell ref="F52:G52"/>
    <mergeCell ref="B43:C44"/>
    <mergeCell ref="D43:E44"/>
    <mergeCell ref="F43:G44"/>
    <mergeCell ref="B49:C50"/>
    <mergeCell ref="D49:E50"/>
    <mergeCell ref="F49:G50"/>
    <mergeCell ref="B41:C41"/>
    <mergeCell ref="D41:E41"/>
    <mergeCell ref="F41:G41"/>
    <mergeCell ref="B42:C42"/>
    <mergeCell ref="D42:E42"/>
    <mergeCell ref="F42:G42"/>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0:C31"/>
    <mergeCell ref="D30:E31"/>
    <mergeCell ref="F30:G31"/>
    <mergeCell ref="B32:C32"/>
    <mergeCell ref="D32:E32"/>
    <mergeCell ref="F32:G32"/>
    <mergeCell ref="B23:C23"/>
    <mergeCell ref="D23:E23"/>
    <mergeCell ref="F23:G23"/>
    <mergeCell ref="B24:C25"/>
    <mergeCell ref="D24:E25"/>
    <mergeCell ref="F24:G25"/>
    <mergeCell ref="B15:C15"/>
    <mergeCell ref="D15:E15"/>
    <mergeCell ref="F15:G15"/>
    <mergeCell ref="B16:C16"/>
    <mergeCell ref="D16:E16"/>
    <mergeCell ref="F16:G16"/>
    <mergeCell ref="B5:C5"/>
    <mergeCell ref="D5:E5"/>
    <mergeCell ref="F5:G5"/>
    <mergeCell ref="B14:C14"/>
    <mergeCell ref="D14:E14"/>
    <mergeCell ref="F14:G14"/>
    <mergeCell ref="B21:C21"/>
    <mergeCell ref="D21:E21"/>
    <mergeCell ref="F21:G21"/>
    <mergeCell ref="B22:C22"/>
    <mergeCell ref="D22:E22"/>
    <mergeCell ref="F22:G22"/>
    <mergeCell ref="B19:C19"/>
    <mergeCell ref="D19:E19"/>
    <mergeCell ref="F19:G19"/>
    <mergeCell ref="B20:C20"/>
    <mergeCell ref="D20:E20"/>
    <mergeCell ref="F20:G20"/>
    <mergeCell ref="B17:C17"/>
    <mergeCell ref="D17:E17"/>
    <mergeCell ref="F17:G17"/>
    <mergeCell ref="B18:C18"/>
    <mergeCell ref="D18:E18"/>
    <mergeCell ref="F18:G18"/>
  </mergeCells>
  <pageMargins left="0.7" right="0.7" top="0.75" bottom="0.75" header="0.3" footer="0.3"/>
  <pageSetup paperSize="9" scale="97" orientation="portrait" r:id="rId1"/>
  <rowBreaks count="14" manualBreakCount="14">
    <brk id="80" max="6" man="1"/>
    <brk id="159" max="6" man="1"/>
    <brk id="241" max="6" man="1"/>
    <brk id="320" max="6" man="1"/>
    <brk id="399" max="6" man="1"/>
    <brk id="478" max="6" man="1"/>
    <brk id="557" max="6" man="1"/>
    <brk id="636" max="6" man="1"/>
    <brk id="715" max="6" man="1"/>
    <brk id="794" max="6" man="1"/>
    <brk id="873" max="6" man="1"/>
    <brk id="952" max="6" man="1"/>
    <brk id="1029" max="6" man="1"/>
    <brk id="1109"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14</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15</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88069604</v>
      </c>
      <c r="M16" s="220"/>
      <c r="N16" s="222">
        <v>-674884</v>
      </c>
      <c r="O16" s="220"/>
      <c r="P16" s="222">
        <v>87394720</v>
      </c>
      <c r="Q16" s="220"/>
    </row>
    <row r="17" spans="1:17" ht="13.2" x14ac:dyDescent="0.25">
      <c r="A17" s="225" t="s">
        <v>9</v>
      </c>
      <c r="B17" s="220"/>
      <c r="C17" s="220"/>
      <c r="D17" s="220"/>
      <c r="E17" s="220"/>
      <c r="F17" s="220"/>
      <c r="G17" s="220"/>
      <c r="H17" s="220"/>
      <c r="I17" s="220"/>
      <c r="J17" s="220"/>
      <c r="K17" s="220"/>
      <c r="L17" s="222">
        <v>4495435</v>
      </c>
      <c r="M17" s="220"/>
      <c r="N17" s="222">
        <v>-1</v>
      </c>
      <c r="O17" s="220"/>
      <c r="P17" s="222">
        <v>4495434</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3948792</v>
      </c>
      <c r="M19" s="220"/>
      <c r="N19" s="222">
        <v>1919510</v>
      </c>
      <c r="O19" s="220"/>
      <c r="P19" s="222">
        <v>5868302</v>
      </c>
      <c r="Q19" s="220"/>
    </row>
    <row r="20" spans="1:17" ht="13.2" x14ac:dyDescent="0.25">
      <c r="A20" s="225" t="s">
        <v>9</v>
      </c>
      <c r="B20" s="220"/>
      <c r="C20" s="220"/>
      <c r="D20" s="220"/>
      <c r="E20" s="220"/>
      <c r="F20" s="220"/>
      <c r="G20" s="220"/>
      <c r="H20" s="220"/>
      <c r="I20" s="220"/>
      <c r="J20" s="220"/>
      <c r="K20" s="220"/>
      <c r="L20" s="221">
        <v>0</v>
      </c>
      <c r="M20" s="220"/>
      <c r="N20" s="221">
        <v>0</v>
      </c>
      <c r="O20" s="220"/>
      <c r="P20" s="221">
        <v>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92018396</v>
      </c>
      <c r="M22" s="220"/>
      <c r="N22" s="222">
        <v>1244626</v>
      </c>
      <c r="O22" s="220"/>
      <c r="P22" s="222">
        <v>93263022</v>
      </c>
      <c r="Q22" s="220"/>
    </row>
    <row r="23" spans="1:17" ht="13.2" x14ac:dyDescent="0.25">
      <c r="A23" s="225" t="s">
        <v>9</v>
      </c>
      <c r="B23" s="220"/>
      <c r="C23" s="220"/>
      <c r="D23" s="220"/>
      <c r="E23" s="220"/>
      <c r="F23" s="220"/>
      <c r="G23" s="220"/>
      <c r="H23" s="220"/>
      <c r="I23" s="220"/>
      <c r="J23" s="220"/>
      <c r="K23" s="220"/>
      <c r="L23" s="222">
        <v>4495435</v>
      </c>
      <c r="M23" s="220"/>
      <c r="N23" s="222">
        <v>-1</v>
      </c>
      <c r="O23" s="220"/>
      <c r="P23" s="222">
        <v>4495434</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89993955</v>
      </c>
      <c r="M25" s="220"/>
      <c r="N25" s="223">
        <v>-472479</v>
      </c>
      <c r="O25" s="220"/>
      <c r="P25" s="223">
        <v>89521476</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16</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1">
        <v>0</v>
      </c>
      <c r="M35" s="220"/>
      <c r="N35" s="221">
        <v>0</v>
      </c>
      <c r="O35" s="220"/>
      <c r="P35" s="221">
        <v>0</v>
      </c>
      <c r="Q35" s="220"/>
    </row>
    <row r="36" spans="1:17" ht="13.2" x14ac:dyDescent="0.25">
      <c r="A36" s="225" t="s">
        <v>9</v>
      </c>
      <c r="B36" s="220"/>
      <c r="C36" s="220"/>
      <c r="D36" s="220"/>
      <c r="E36" s="220"/>
      <c r="F36" s="220"/>
      <c r="G36" s="220"/>
      <c r="H36" s="220"/>
      <c r="I36" s="220"/>
      <c r="J36" s="220"/>
      <c r="K36" s="220"/>
      <c r="L36" s="221">
        <v>0</v>
      </c>
      <c r="M36" s="220"/>
      <c r="N36" s="221">
        <v>0</v>
      </c>
      <c r="O36" s="220"/>
      <c r="P36" s="221">
        <v>0</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14008184</v>
      </c>
      <c r="M38" s="220"/>
      <c r="N38" s="222">
        <v>-734342</v>
      </c>
      <c r="O38" s="220"/>
      <c r="P38" s="222">
        <v>13273842</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14008184</v>
      </c>
      <c r="M41" s="220"/>
      <c r="N41" s="222">
        <v>-734342</v>
      </c>
      <c r="O41" s="220"/>
      <c r="P41" s="222">
        <v>13273842</v>
      </c>
      <c r="Q41" s="220"/>
    </row>
    <row r="42" spans="1:17" ht="13.2" x14ac:dyDescent="0.25">
      <c r="A42" s="225" t="s">
        <v>9</v>
      </c>
      <c r="B42" s="220"/>
      <c r="C42" s="220"/>
      <c r="D42" s="220"/>
      <c r="E42" s="220"/>
      <c r="F42" s="220"/>
      <c r="G42" s="220"/>
      <c r="H42" s="220"/>
      <c r="I42" s="220"/>
      <c r="J42" s="220"/>
      <c r="K42" s="220"/>
      <c r="L42" s="221">
        <v>0</v>
      </c>
      <c r="M42" s="220"/>
      <c r="N42" s="221">
        <v>0</v>
      </c>
      <c r="O42" s="220"/>
      <c r="P42" s="221">
        <v>0</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-400000</v>
      </c>
      <c r="M44" s="220"/>
      <c r="N44" s="223">
        <v>-268370</v>
      </c>
      <c r="O44" s="220"/>
      <c r="P44" s="223">
        <v>-668370</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17</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109045</v>
      </c>
      <c r="M54" s="220"/>
      <c r="N54" s="222">
        <v>-1100</v>
      </c>
      <c r="O54" s="220"/>
      <c r="P54" s="222">
        <v>107945</v>
      </c>
      <c r="Q54" s="220"/>
    </row>
    <row r="55" spans="1:17" ht="13.2" x14ac:dyDescent="0.25">
      <c r="A55" s="225" t="s">
        <v>9</v>
      </c>
      <c r="B55" s="220"/>
      <c r="C55" s="220"/>
      <c r="D55" s="220"/>
      <c r="E55" s="220"/>
      <c r="F55" s="220"/>
      <c r="G55" s="220"/>
      <c r="H55" s="220"/>
      <c r="I55" s="220"/>
      <c r="J55" s="220"/>
      <c r="K55" s="220"/>
      <c r="L55" s="222">
        <v>310</v>
      </c>
      <c r="M55" s="220"/>
      <c r="N55" s="222">
        <v>1100</v>
      </c>
      <c r="O55" s="220"/>
      <c r="P55" s="222">
        <v>1410</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9953</v>
      </c>
      <c r="M57" s="220"/>
      <c r="N57" s="222">
        <v>0</v>
      </c>
      <c r="O57" s="220"/>
      <c r="P57" s="222">
        <v>9953</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118998</v>
      </c>
      <c r="M60" s="220"/>
      <c r="N60" s="222">
        <v>-1100</v>
      </c>
      <c r="O60" s="220"/>
      <c r="P60" s="222">
        <v>117898</v>
      </c>
      <c r="Q60" s="220"/>
    </row>
    <row r="61" spans="1:17" ht="13.2" x14ac:dyDescent="0.25">
      <c r="A61" s="225" t="s">
        <v>9</v>
      </c>
      <c r="B61" s="220"/>
      <c r="C61" s="220"/>
      <c r="D61" s="220"/>
      <c r="E61" s="220"/>
      <c r="F61" s="220"/>
      <c r="G61" s="220"/>
      <c r="H61" s="220"/>
      <c r="I61" s="220"/>
      <c r="J61" s="220"/>
      <c r="K61" s="220"/>
      <c r="L61" s="222">
        <v>310</v>
      </c>
      <c r="M61" s="220"/>
      <c r="N61" s="222">
        <v>1100</v>
      </c>
      <c r="O61" s="220"/>
      <c r="P61" s="222">
        <v>1410</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108253</v>
      </c>
      <c r="M63" s="220"/>
      <c r="N63" s="223">
        <v>0</v>
      </c>
      <c r="O63" s="220"/>
      <c r="P63" s="223">
        <v>108253</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18</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2">
        <v>6090689</v>
      </c>
      <c r="M73" s="220"/>
      <c r="N73" s="222">
        <v>-428000</v>
      </c>
      <c r="O73" s="220"/>
      <c r="P73" s="222">
        <v>5662689</v>
      </c>
      <c r="Q73" s="220"/>
    </row>
    <row r="74" spans="1:17" ht="13.2" x14ac:dyDescent="0.25">
      <c r="A74" s="225" t="s">
        <v>9</v>
      </c>
      <c r="B74" s="220"/>
      <c r="C74" s="220"/>
      <c r="D74" s="220"/>
      <c r="E74" s="220"/>
      <c r="F74" s="220"/>
      <c r="G74" s="220"/>
      <c r="H74" s="220"/>
      <c r="I74" s="220"/>
      <c r="J74" s="220"/>
      <c r="K74" s="220"/>
      <c r="L74" s="222">
        <v>8031150</v>
      </c>
      <c r="M74" s="220"/>
      <c r="N74" s="222">
        <v>-22000</v>
      </c>
      <c r="O74" s="220"/>
      <c r="P74" s="222">
        <v>8009150</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1382106</v>
      </c>
      <c r="M76" s="220"/>
      <c r="N76" s="222">
        <v>0</v>
      </c>
      <c r="O76" s="220"/>
      <c r="P76" s="222">
        <v>1382106</v>
      </c>
      <c r="Q76" s="220"/>
    </row>
    <row r="77" spans="1:17" ht="13.2" x14ac:dyDescent="0.25">
      <c r="A77" s="225" t="s">
        <v>9</v>
      </c>
      <c r="B77" s="220"/>
      <c r="C77" s="220"/>
      <c r="D77" s="220"/>
      <c r="E77" s="220"/>
      <c r="F77" s="220"/>
      <c r="G77" s="220"/>
      <c r="H77" s="220"/>
      <c r="I77" s="220"/>
      <c r="J77" s="220"/>
      <c r="K77" s="220"/>
      <c r="L77" s="221">
        <v>0</v>
      </c>
      <c r="M77" s="220"/>
      <c r="N77" s="222">
        <v>1</v>
      </c>
      <c r="O77" s="220"/>
      <c r="P77" s="222">
        <v>1</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7472795</v>
      </c>
      <c r="M79" s="220"/>
      <c r="N79" s="222">
        <v>-428000</v>
      </c>
      <c r="O79" s="220"/>
      <c r="P79" s="222">
        <v>7044795</v>
      </c>
      <c r="Q79" s="220"/>
    </row>
    <row r="80" spans="1:17" ht="13.2" x14ac:dyDescent="0.25">
      <c r="A80" s="225" t="s">
        <v>9</v>
      </c>
      <c r="B80" s="220"/>
      <c r="C80" s="220"/>
      <c r="D80" s="220"/>
      <c r="E80" s="220"/>
      <c r="F80" s="220"/>
      <c r="G80" s="220"/>
      <c r="H80" s="220"/>
      <c r="I80" s="220"/>
      <c r="J80" s="220"/>
      <c r="K80" s="220"/>
      <c r="L80" s="222">
        <v>8031150</v>
      </c>
      <c r="M80" s="220"/>
      <c r="N80" s="222">
        <v>-21999</v>
      </c>
      <c r="O80" s="220"/>
      <c r="P80" s="222">
        <v>8009151</v>
      </c>
      <c r="Q80" s="220"/>
    </row>
    <row r="81" spans="1:17" ht="13.2" x14ac:dyDescent="0.25">
      <c r="A81" s="219" t="s">
        <v>12</v>
      </c>
      <c r="B81" s="220"/>
      <c r="C81" s="220"/>
      <c r="D81" s="220"/>
      <c r="E81" s="220"/>
      <c r="F81" s="220"/>
      <c r="G81" s="220"/>
      <c r="H81" s="220"/>
      <c r="I81" s="220"/>
      <c r="J81" s="220"/>
      <c r="K81" s="220"/>
      <c r="L81" s="221">
        <v>0</v>
      </c>
      <c r="M81" s="220"/>
      <c r="N81" s="222">
        <v>31500</v>
      </c>
      <c r="O81" s="220"/>
      <c r="P81" s="222">
        <v>31500</v>
      </c>
      <c r="Q81" s="220"/>
    </row>
    <row r="82" spans="1:17" ht="13.2" x14ac:dyDescent="0.25">
      <c r="A82" s="219" t="s">
        <v>13</v>
      </c>
      <c r="B82" s="220"/>
      <c r="C82" s="220"/>
      <c r="D82" s="220"/>
      <c r="E82" s="220"/>
      <c r="F82" s="220"/>
      <c r="G82" s="220"/>
      <c r="H82" s="220"/>
      <c r="I82" s="220"/>
      <c r="J82" s="220"/>
      <c r="K82" s="220"/>
      <c r="L82" s="223">
        <v>12815083</v>
      </c>
      <c r="M82" s="220"/>
      <c r="N82" s="223">
        <v>0</v>
      </c>
      <c r="O82" s="220"/>
      <c r="P82" s="223">
        <v>12815083</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19</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20</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23158</v>
      </c>
      <c r="M16" s="220"/>
      <c r="N16" s="222">
        <v>-300</v>
      </c>
      <c r="O16" s="220"/>
      <c r="P16" s="222">
        <v>22858</v>
      </c>
      <c r="Q16" s="220"/>
    </row>
    <row r="17" spans="1:17" ht="13.2" x14ac:dyDescent="0.25">
      <c r="A17" s="225" t="s">
        <v>9</v>
      </c>
      <c r="B17" s="220"/>
      <c r="C17" s="220"/>
      <c r="D17" s="220"/>
      <c r="E17" s="220"/>
      <c r="F17" s="220"/>
      <c r="G17" s="220"/>
      <c r="H17" s="220"/>
      <c r="I17" s="220"/>
      <c r="J17" s="220"/>
      <c r="K17" s="220"/>
      <c r="L17" s="222">
        <v>400</v>
      </c>
      <c r="M17" s="220"/>
      <c r="N17" s="222">
        <v>300</v>
      </c>
      <c r="O17" s="220"/>
      <c r="P17" s="222">
        <v>700</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-584</v>
      </c>
      <c r="M19" s="220"/>
      <c r="N19" s="222">
        <v>0</v>
      </c>
      <c r="O19" s="220"/>
      <c r="P19" s="222">
        <v>-584</v>
      </c>
      <c r="Q19" s="220"/>
    </row>
    <row r="20" spans="1:17" ht="13.2" x14ac:dyDescent="0.25">
      <c r="A20" s="225" t="s">
        <v>9</v>
      </c>
      <c r="B20" s="220"/>
      <c r="C20" s="220"/>
      <c r="D20" s="220"/>
      <c r="E20" s="220"/>
      <c r="F20" s="220"/>
      <c r="G20" s="220"/>
      <c r="H20" s="220"/>
      <c r="I20" s="220"/>
      <c r="J20" s="220"/>
      <c r="K20" s="220"/>
      <c r="L20" s="222">
        <v>-31935</v>
      </c>
      <c r="M20" s="220"/>
      <c r="N20" s="222">
        <v>0</v>
      </c>
      <c r="O20" s="220"/>
      <c r="P20" s="222">
        <v>-31935</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22574</v>
      </c>
      <c r="M22" s="220"/>
      <c r="N22" s="222">
        <v>-300</v>
      </c>
      <c r="O22" s="220"/>
      <c r="P22" s="222">
        <v>22274</v>
      </c>
      <c r="Q22" s="220"/>
    </row>
    <row r="23" spans="1:17" ht="13.2" x14ac:dyDescent="0.25">
      <c r="A23" s="225" t="s">
        <v>9</v>
      </c>
      <c r="B23" s="220"/>
      <c r="C23" s="220"/>
      <c r="D23" s="220"/>
      <c r="E23" s="220"/>
      <c r="F23" s="220"/>
      <c r="G23" s="220"/>
      <c r="H23" s="220"/>
      <c r="I23" s="220"/>
      <c r="J23" s="220"/>
      <c r="K23" s="220"/>
      <c r="L23" s="222">
        <v>-31535</v>
      </c>
      <c r="M23" s="220"/>
      <c r="N23" s="222">
        <v>300</v>
      </c>
      <c r="O23" s="220"/>
      <c r="P23" s="222">
        <v>-31235</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-193215</v>
      </c>
      <c r="M25" s="220"/>
      <c r="N25" s="223">
        <v>0</v>
      </c>
      <c r="O25" s="220"/>
      <c r="P25" s="223">
        <v>-193215</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21</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48245</v>
      </c>
      <c r="M35" s="220"/>
      <c r="N35" s="222">
        <v>8519</v>
      </c>
      <c r="O35" s="220"/>
      <c r="P35" s="222">
        <v>56764</v>
      </c>
      <c r="Q35" s="220"/>
    </row>
    <row r="36" spans="1:17" ht="13.2" x14ac:dyDescent="0.25">
      <c r="A36" s="225" t="s">
        <v>9</v>
      </c>
      <c r="B36" s="220"/>
      <c r="C36" s="220"/>
      <c r="D36" s="220"/>
      <c r="E36" s="220"/>
      <c r="F36" s="220"/>
      <c r="G36" s="220"/>
      <c r="H36" s="220"/>
      <c r="I36" s="220"/>
      <c r="J36" s="220"/>
      <c r="K36" s="220"/>
      <c r="L36" s="222">
        <v>669</v>
      </c>
      <c r="M36" s="220"/>
      <c r="N36" s="222">
        <v>0</v>
      </c>
      <c r="O36" s="220"/>
      <c r="P36" s="222">
        <v>669</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500</v>
      </c>
      <c r="M38" s="220"/>
      <c r="N38" s="222">
        <v>44800</v>
      </c>
      <c r="O38" s="220"/>
      <c r="P38" s="222">
        <v>45300</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48745</v>
      </c>
      <c r="M41" s="220"/>
      <c r="N41" s="222">
        <v>53319</v>
      </c>
      <c r="O41" s="220"/>
      <c r="P41" s="222">
        <v>102064</v>
      </c>
      <c r="Q41" s="220"/>
    </row>
    <row r="42" spans="1:17" ht="13.2" x14ac:dyDescent="0.25">
      <c r="A42" s="225" t="s">
        <v>9</v>
      </c>
      <c r="B42" s="220"/>
      <c r="C42" s="220"/>
      <c r="D42" s="220"/>
      <c r="E42" s="220"/>
      <c r="F42" s="220"/>
      <c r="G42" s="220"/>
      <c r="H42" s="220"/>
      <c r="I42" s="220"/>
      <c r="J42" s="220"/>
      <c r="K42" s="220"/>
      <c r="L42" s="222">
        <v>669</v>
      </c>
      <c r="M42" s="220"/>
      <c r="N42" s="222">
        <v>0</v>
      </c>
      <c r="O42" s="220"/>
      <c r="P42" s="222">
        <v>669</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46419</v>
      </c>
      <c r="M44" s="220"/>
      <c r="N44" s="223">
        <v>11919</v>
      </c>
      <c r="O44" s="220"/>
      <c r="P44" s="223">
        <v>58338</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22</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1">
        <v>0</v>
      </c>
      <c r="M54" s="220"/>
      <c r="N54" s="221">
        <v>0</v>
      </c>
      <c r="O54" s="220"/>
      <c r="P54" s="221">
        <v>0</v>
      </c>
      <c r="Q54" s="220"/>
    </row>
    <row r="55" spans="1:17" ht="13.2" x14ac:dyDescent="0.25">
      <c r="A55" s="225" t="s">
        <v>9</v>
      </c>
      <c r="B55" s="220"/>
      <c r="C55" s="220"/>
      <c r="D55" s="220"/>
      <c r="E55" s="220"/>
      <c r="F55" s="220"/>
      <c r="G55" s="220"/>
      <c r="H55" s="220"/>
      <c r="I55" s="220"/>
      <c r="J55" s="220"/>
      <c r="K55" s="220"/>
      <c r="L55" s="221">
        <v>0</v>
      </c>
      <c r="M55" s="220"/>
      <c r="N55" s="221">
        <v>0</v>
      </c>
      <c r="O55" s="220"/>
      <c r="P55" s="221">
        <v>0</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285325</v>
      </c>
      <c r="M57" s="220"/>
      <c r="N57" s="222">
        <v>-27691</v>
      </c>
      <c r="O57" s="220"/>
      <c r="P57" s="222">
        <v>257634</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285325</v>
      </c>
      <c r="M60" s="220"/>
      <c r="N60" s="222">
        <v>-27691</v>
      </c>
      <c r="O60" s="220"/>
      <c r="P60" s="222">
        <v>257634</v>
      </c>
      <c r="Q60" s="220"/>
    </row>
    <row r="61" spans="1:17" ht="13.2" x14ac:dyDescent="0.25">
      <c r="A61" s="225" t="s">
        <v>9</v>
      </c>
      <c r="B61" s="220"/>
      <c r="C61" s="220"/>
      <c r="D61" s="220"/>
      <c r="E61" s="220"/>
      <c r="F61" s="220"/>
      <c r="G61" s="220"/>
      <c r="H61" s="220"/>
      <c r="I61" s="220"/>
      <c r="J61" s="220"/>
      <c r="K61" s="220"/>
      <c r="L61" s="221">
        <v>0</v>
      </c>
      <c r="M61" s="220"/>
      <c r="N61" s="221">
        <v>0</v>
      </c>
      <c r="O61" s="220"/>
      <c r="P61" s="221">
        <v>0</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209821</v>
      </c>
      <c r="M63" s="220"/>
      <c r="N63" s="223">
        <v>12309</v>
      </c>
      <c r="O63" s="220"/>
      <c r="P63" s="223">
        <v>222130</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23</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1">
        <v>0</v>
      </c>
      <c r="M73" s="220"/>
      <c r="N73" s="221">
        <v>0</v>
      </c>
      <c r="O73" s="220"/>
      <c r="P73" s="221">
        <v>0</v>
      </c>
      <c r="Q73" s="220"/>
    </row>
    <row r="74" spans="1:17" ht="13.2" x14ac:dyDescent="0.25">
      <c r="A74" s="225" t="s">
        <v>9</v>
      </c>
      <c r="B74" s="220"/>
      <c r="C74" s="220"/>
      <c r="D74" s="220"/>
      <c r="E74" s="220"/>
      <c r="F74" s="220"/>
      <c r="G74" s="220"/>
      <c r="H74" s="220"/>
      <c r="I74" s="220"/>
      <c r="J74" s="220"/>
      <c r="K74" s="220"/>
      <c r="L74" s="221">
        <v>0</v>
      </c>
      <c r="M74" s="220"/>
      <c r="N74" s="221">
        <v>0</v>
      </c>
      <c r="O74" s="220"/>
      <c r="P74" s="221">
        <v>0</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1519000</v>
      </c>
      <c r="M76" s="220"/>
      <c r="N76" s="222">
        <v>-53000</v>
      </c>
      <c r="O76" s="220"/>
      <c r="P76" s="222">
        <v>1466000</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1519000</v>
      </c>
      <c r="M79" s="220"/>
      <c r="N79" s="222">
        <v>-53000</v>
      </c>
      <c r="O79" s="220"/>
      <c r="P79" s="222">
        <v>1466000</v>
      </c>
      <c r="Q79" s="220"/>
    </row>
    <row r="80" spans="1:17" ht="13.2" x14ac:dyDescent="0.25">
      <c r="A80" s="225" t="s">
        <v>9</v>
      </c>
      <c r="B80" s="220"/>
      <c r="C80" s="220"/>
      <c r="D80" s="220"/>
      <c r="E80" s="220"/>
      <c r="F80" s="220"/>
      <c r="G80" s="220"/>
      <c r="H80" s="220"/>
      <c r="I80" s="220"/>
      <c r="J80" s="220"/>
      <c r="K80" s="220"/>
      <c r="L80" s="221">
        <v>0</v>
      </c>
      <c r="M80" s="220"/>
      <c r="N80" s="221">
        <v>0</v>
      </c>
      <c r="O80" s="220"/>
      <c r="P80" s="221">
        <v>0</v>
      </c>
      <c r="Q80" s="220"/>
    </row>
    <row r="81" spans="1:17" ht="13.2" x14ac:dyDescent="0.25">
      <c r="A81" s="219" t="s">
        <v>12</v>
      </c>
      <c r="B81" s="220"/>
      <c r="C81" s="220"/>
      <c r="D81" s="220"/>
      <c r="E81" s="220"/>
      <c r="F81" s="220"/>
      <c r="G81" s="220"/>
      <c r="H81" s="220"/>
      <c r="I81" s="220"/>
      <c r="J81" s="220"/>
      <c r="K81" s="220"/>
      <c r="L81" s="221">
        <v>0</v>
      </c>
      <c r="M81" s="220"/>
      <c r="N81" s="221">
        <v>0</v>
      </c>
      <c r="O81" s="220"/>
      <c r="P81" s="221">
        <v>0</v>
      </c>
      <c r="Q81" s="220"/>
    </row>
    <row r="82" spans="1:17" ht="13.2" x14ac:dyDescent="0.25">
      <c r="A82" s="219" t="s">
        <v>13</v>
      </c>
      <c r="B82" s="220"/>
      <c r="C82" s="220"/>
      <c r="D82" s="220"/>
      <c r="E82" s="220"/>
      <c r="F82" s="220"/>
      <c r="G82" s="220"/>
      <c r="H82" s="220"/>
      <c r="I82" s="220"/>
      <c r="J82" s="220"/>
      <c r="K82" s="220"/>
      <c r="L82" s="223">
        <v>1308000</v>
      </c>
      <c r="M82" s="220"/>
      <c r="N82" s="223">
        <v>-53000</v>
      </c>
      <c r="O82" s="220"/>
      <c r="P82" s="223">
        <v>1255000</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24</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25</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8896447</v>
      </c>
      <c r="M16" s="220"/>
      <c r="N16" s="222">
        <v>-319041</v>
      </c>
      <c r="O16" s="220"/>
      <c r="P16" s="222">
        <v>8577406</v>
      </c>
      <c r="Q16" s="220"/>
    </row>
    <row r="17" spans="1:17" ht="13.2" x14ac:dyDescent="0.25">
      <c r="A17" s="225" t="s">
        <v>9</v>
      </c>
      <c r="B17" s="220"/>
      <c r="C17" s="220"/>
      <c r="D17" s="220"/>
      <c r="E17" s="220"/>
      <c r="F17" s="220"/>
      <c r="G17" s="220"/>
      <c r="H17" s="220"/>
      <c r="I17" s="220"/>
      <c r="J17" s="220"/>
      <c r="K17" s="220"/>
      <c r="L17" s="222">
        <v>501000</v>
      </c>
      <c r="M17" s="220"/>
      <c r="N17" s="222">
        <v>-39533</v>
      </c>
      <c r="O17" s="220"/>
      <c r="P17" s="222">
        <v>461467</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1134118</v>
      </c>
      <c r="M19" s="220"/>
      <c r="N19" s="222">
        <v>280000</v>
      </c>
      <c r="O19" s="220"/>
      <c r="P19" s="222">
        <v>1414118</v>
      </c>
      <c r="Q19" s="220"/>
    </row>
    <row r="20" spans="1:17" ht="13.2" x14ac:dyDescent="0.25">
      <c r="A20" s="225" t="s">
        <v>9</v>
      </c>
      <c r="B20" s="220"/>
      <c r="C20" s="220"/>
      <c r="D20" s="220"/>
      <c r="E20" s="220"/>
      <c r="F20" s="220"/>
      <c r="G20" s="220"/>
      <c r="H20" s="220"/>
      <c r="I20" s="220"/>
      <c r="J20" s="220"/>
      <c r="K20" s="220"/>
      <c r="L20" s="221">
        <v>0</v>
      </c>
      <c r="M20" s="220"/>
      <c r="N20" s="221">
        <v>0</v>
      </c>
      <c r="O20" s="220"/>
      <c r="P20" s="221">
        <v>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10030565</v>
      </c>
      <c r="M22" s="220"/>
      <c r="N22" s="222">
        <v>-39041</v>
      </c>
      <c r="O22" s="220"/>
      <c r="P22" s="222">
        <v>9991524</v>
      </c>
      <c r="Q22" s="220"/>
    </row>
    <row r="23" spans="1:17" ht="13.2" x14ac:dyDescent="0.25">
      <c r="A23" s="225" t="s">
        <v>9</v>
      </c>
      <c r="B23" s="220"/>
      <c r="C23" s="220"/>
      <c r="D23" s="220"/>
      <c r="E23" s="220"/>
      <c r="F23" s="220"/>
      <c r="G23" s="220"/>
      <c r="H23" s="220"/>
      <c r="I23" s="220"/>
      <c r="J23" s="220"/>
      <c r="K23" s="220"/>
      <c r="L23" s="222">
        <v>501000</v>
      </c>
      <c r="M23" s="220"/>
      <c r="N23" s="222">
        <v>-39533</v>
      </c>
      <c r="O23" s="220"/>
      <c r="P23" s="222">
        <v>461467</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10195260</v>
      </c>
      <c r="M25" s="220"/>
      <c r="N25" s="223">
        <v>-34819</v>
      </c>
      <c r="O25" s="220"/>
      <c r="P25" s="223">
        <v>10160441</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26</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26420</v>
      </c>
      <c r="M35" s="220"/>
      <c r="N35" s="222">
        <v>-400</v>
      </c>
      <c r="O35" s="220"/>
      <c r="P35" s="222">
        <v>26020</v>
      </c>
      <c r="Q35" s="220"/>
    </row>
    <row r="36" spans="1:17" ht="13.2" x14ac:dyDescent="0.25">
      <c r="A36" s="225" t="s">
        <v>9</v>
      </c>
      <c r="B36" s="220"/>
      <c r="C36" s="220"/>
      <c r="D36" s="220"/>
      <c r="E36" s="220"/>
      <c r="F36" s="220"/>
      <c r="G36" s="220"/>
      <c r="H36" s="220"/>
      <c r="I36" s="220"/>
      <c r="J36" s="220"/>
      <c r="K36" s="220"/>
      <c r="L36" s="222">
        <v>361</v>
      </c>
      <c r="M36" s="220"/>
      <c r="N36" s="222">
        <v>0</v>
      </c>
      <c r="O36" s="220"/>
      <c r="P36" s="222">
        <v>361</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190</v>
      </c>
      <c r="M38" s="220"/>
      <c r="N38" s="222">
        <v>0</v>
      </c>
      <c r="O38" s="220"/>
      <c r="P38" s="222">
        <v>190</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26610</v>
      </c>
      <c r="M41" s="220"/>
      <c r="N41" s="222">
        <v>-400</v>
      </c>
      <c r="O41" s="220"/>
      <c r="P41" s="222">
        <v>26210</v>
      </c>
      <c r="Q41" s="220"/>
    </row>
    <row r="42" spans="1:17" ht="13.2" x14ac:dyDescent="0.25">
      <c r="A42" s="225" t="s">
        <v>9</v>
      </c>
      <c r="B42" s="220"/>
      <c r="C42" s="220"/>
      <c r="D42" s="220"/>
      <c r="E42" s="220"/>
      <c r="F42" s="220"/>
      <c r="G42" s="220"/>
      <c r="H42" s="220"/>
      <c r="I42" s="220"/>
      <c r="J42" s="220"/>
      <c r="K42" s="220"/>
      <c r="L42" s="222">
        <v>361</v>
      </c>
      <c r="M42" s="220"/>
      <c r="N42" s="222">
        <v>0</v>
      </c>
      <c r="O42" s="220"/>
      <c r="P42" s="222">
        <v>361</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25941</v>
      </c>
      <c r="M44" s="220"/>
      <c r="N44" s="223">
        <v>-400</v>
      </c>
      <c r="O44" s="220"/>
      <c r="P44" s="223">
        <v>25541</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27</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8113007</v>
      </c>
      <c r="M54" s="220"/>
      <c r="N54" s="222">
        <v>378877</v>
      </c>
      <c r="O54" s="220"/>
      <c r="P54" s="222">
        <v>8491884</v>
      </c>
      <c r="Q54" s="220"/>
    </row>
    <row r="55" spans="1:17" ht="13.2" x14ac:dyDescent="0.25">
      <c r="A55" s="225" t="s">
        <v>9</v>
      </c>
      <c r="B55" s="220"/>
      <c r="C55" s="220"/>
      <c r="D55" s="220"/>
      <c r="E55" s="220"/>
      <c r="F55" s="220"/>
      <c r="G55" s="220"/>
      <c r="H55" s="220"/>
      <c r="I55" s="220"/>
      <c r="J55" s="220"/>
      <c r="K55" s="220"/>
      <c r="L55" s="222">
        <v>310500</v>
      </c>
      <c r="M55" s="220"/>
      <c r="N55" s="222">
        <v>-20000</v>
      </c>
      <c r="O55" s="220"/>
      <c r="P55" s="222">
        <v>290500</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59100</v>
      </c>
      <c r="M57" s="220"/>
      <c r="N57" s="222">
        <v>778126</v>
      </c>
      <c r="O57" s="220"/>
      <c r="P57" s="222">
        <v>837226</v>
      </c>
      <c r="Q57" s="220"/>
    </row>
    <row r="58" spans="1:17" ht="13.2" x14ac:dyDescent="0.25">
      <c r="A58" s="225" t="s">
        <v>9</v>
      </c>
      <c r="B58" s="220"/>
      <c r="C58" s="220"/>
      <c r="D58" s="220"/>
      <c r="E58" s="220"/>
      <c r="F58" s="220"/>
      <c r="G58" s="220"/>
      <c r="H58" s="220"/>
      <c r="I58" s="220"/>
      <c r="J58" s="220"/>
      <c r="K58" s="220"/>
      <c r="L58" s="221">
        <v>0</v>
      </c>
      <c r="M58" s="220"/>
      <c r="N58" s="222">
        <v>50</v>
      </c>
      <c r="O58" s="220"/>
      <c r="P58" s="222">
        <v>50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8172107</v>
      </c>
      <c r="M60" s="220"/>
      <c r="N60" s="222">
        <v>1157003</v>
      </c>
      <c r="O60" s="220"/>
      <c r="P60" s="222">
        <v>9329110</v>
      </c>
      <c r="Q60" s="220"/>
    </row>
    <row r="61" spans="1:17" ht="13.2" x14ac:dyDescent="0.25">
      <c r="A61" s="225" t="s">
        <v>9</v>
      </c>
      <c r="B61" s="220"/>
      <c r="C61" s="220"/>
      <c r="D61" s="220"/>
      <c r="E61" s="220"/>
      <c r="F61" s="220"/>
      <c r="G61" s="220"/>
      <c r="H61" s="220"/>
      <c r="I61" s="220"/>
      <c r="J61" s="220"/>
      <c r="K61" s="220"/>
      <c r="L61" s="222">
        <v>310500</v>
      </c>
      <c r="M61" s="220"/>
      <c r="N61" s="222">
        <v>-19950</v>
      </c>
      <c r="O61" s="220"/>
      <c r="P61" s="222">
        <v>290550</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7861096</v>
      </c>
      <c r="M63" s="220"/>
      <c r="N63" s="223">
        <v>385095</v>
      </c>
      <c r="O63" s="220"/>
      <c r="P63" s="223">
        <v>8246191</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28</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1">
        <v>0</v>
      </c>
      <c r="M73" s="220"/>
      <c r="N73" s="221">
        <v>0</v>
      </c>
      <c r="O73" s="220"/>
      <c r="P73" s="221">
        <v>0</v>
      </c>
      <c r="Q73" s="220"/>
    </row>
    <row r="74" spans="1:17" ht="13.2" x14ac:dyDescent="0.25">
      <c r="A74" s="225" t="s">
        <v>9</v>
      </c>
      <c r="B74" s="220"/>
      <c r="C74" s="220"/>
      <c r="D74" s="220"/>
      <c r="E74" s="220"/>
      <c r="F74" s="220"/>
      <c r="G74" s="220"/>
      <c r="H74" s="220"/>
      <c r="I74" s="220"/>
      <c r="J74" s="220"/>
      <c r="K74" s="220"/>
      <c r="L74" s="221">
        <v>0</v>
      </c>
      <c r="M74" s="220"/>
      <c r="N74" s="221">
        <v>0</v>
      </c>
      <c r="O74" s="220"/>
      <c r="P74" s="221">
        <v>0</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76637</v>
      </c>
      <c r="M76" s="220"/>
      <c r="N76" s="222">
        <v>1993051</v>
      </c>
      <c r="O76" s="220"/>
      <c r="P76" s="222">
        <v>2069688</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76637</v>
      </c>
      <c r="M79" s="220"/>
      <c r="N79" s="222">
        <v>1993051</v>
      </c>
      <c r="O79" s="220"/>
      <c r="P79" s="222">
        <v>2069688</v>
      </c>
      <c r="Q79" s="220"/>
    </row>
    <row r="80" spans="1:17" ht="13.2" x14ac:dyDescent="0.25">
      <c r="A80" s="225" t="s">
        <v>9</v>
      </c>
      <c r="B80" s="220"/>
      <c r="C80" s="220"/>
      <c r="D80" s="220"/>
      <c r="E80" s="220"/>
      <c r="F80" s="220"/>
      <c r="G80" s="220"/>
      <c r="H80" s="220"/>
      <c r="I80" s="220"/>
      <c r="J80" s="220"/>
      <c r="K80" s="220"/>
      <c r="L80" s="221">
        <v>0</v>
      </c>
      <c r="M80" s="220"/>
      <c r="N80" s="221">
        <v>0</v>
      </c>
      <c r="O80" s="220"/>
      <c r="P80" s="221">
        <v>0</v>
      </c>
      <c r="Q80" s="220"/>
    </row>
    <row r="81" spans="1:17" ht="13.2" x14ac:dyDescent="0.25">
      <c r="A81" s="219" t="s">
        <v>12</v>
      </c>
      <c r="B81" s="220"/>
      <c r="C81" s="220"/>
      <c r="D81" s="220"/>
      <c r="E81" s="220"/>
      <c r="F81" s="220"/>
      <c r="G81" s="220"/>
      <c r="H81" s="220"/>
      <c r="I81" s="220"/>
      <c r="J81" s="220"/>
      <c r="K81" s="220"/>
      <c r="L81" s="221">
        <v>0</v>
      </c>
      <c r="M81" s="220"/>
      <c r="N81" s="221">
        <v>0</v>
      </c>
      <c r="O81" s="220"/>
      <c r="P81" s="221">
        <v>0</v>
      </c>
      <c r="Q81" s="220"/>
    </row>
    <row r="82" spans="1:17" ht="13.2" x14ac:dyDescent="0.25">
      <c r="A82" s="219" t="s">
        <v>13</v>
      </c>
      <c r="B82" s="220"/>
      <c r="C82" s="220"/>
      <c r="D82" s="220"/>
      <c r="E82" s="220"/>
      <c r="F82" s="220"/>
      <c r="G82" s="220"/>
      <c r="H82" s="220"/>
      <c r="I82" s="220"/>
      <c r="J82" s="220"/>
      <c r="K82" s="220"/>
      <c r="L82" s="223">
        <v>-46535</v>
      </c>
      <c r="M82" s="220"/>
      <c r="N82" s="223">
        <v>0</v>
      </c>
      <c r="O82" s="220"/>
      <c r="P82" s="223">
        <v>-46535</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29</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30</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3355</v>
      </c>
      <c r="M16" s="220"/>
      <c r="N16" s="222">
        <v>-346</v>
      </c>
      <c r="O16" s="220"/>
      <c r="P16" s="222">
        <v>3009</v>
      </c>
      <c r="Q16" s="220"/>
    </row>
    <row r="17" spans="1:17" ht="13.2" x14ac:dyDescent="0.25">
      <c r="A17" s="225" t="s">
        <v>9</v>
      </c>
      <c r="B17" s="220"/>
      <c r="C17" s="220"/>
      <c r="D17" s="220"/>
      <c r="E17" s="220"/>
      <c r="F17" s="220"/>
      <c r="G17" s="220"/>
      <c r="H17" s="220"/>
      <c r="I17" s="220"/>
      <c r="J17" s="220"/>
      <c r="K17" s="220"/>
      <c r="L17" s="222">
        <v>52</v>
      </c>
      <c r="M17" s="220"/>
      <c r="N17" s="222">
        <v>0</v>
      </c>
      <c r="O17" s="220"/>
      <c r="P17" s="222">
        <v>52</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1000</v>
      </c>
      <c r="M19" s="220"/>
      <c r="N19" s="222">
        <v>0</v>
      </c>
      <c r="O19" s="220"/>
      <c r="P19" s="222">
        <v>1000</v>
      </c>
      <c r="Q19" s="220"/>
    </row>
    <row r="20" spans="1:17" ht="13.2" x14ac:dyDescent="0.25">
      <c r="A20" s="225" t="s">
        <v>9</v>
      </c>
      <c r="B20" s="220"/>
      <c r="C20" s="220"/>
      <c r="D20" s="220"/>
      <c r="E20" s="220"/>
      <c r="F20" s="220"/>
      <c r="G20" s="220"/>
      <c r="H20" s="220"/>
      <c r="I20" s="220"/>
      <c r="J20" s="220"/>
      <c r="K20" s="220"/>
      <c r="L20" s="221">
        <v>0</v>
      </c>
      <c r="M20" s="220"/>
      <c r="N20" s="221">
        <v>0</v>
      </c>
      <c r="O20" s="220"/>
      <c r="P20" s="221">
        <v>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4355</v>
      </c>
      <c r="M22" s="220"/>
      <c r="N22" s="222">
        <v>-346</v>
      </c>
      <c r="O22" s="220"/>
      <c r="P22" s="222">
        <v>4009</v>
      </c>
      <c r="Q22" s="220"/>
    </row>
    <row r="23" spans="1:17" ht="13.2" x14ac:dyDescent="0.25">
      <c r="A23" s="225" t="s">
        <v>9</v>
      </c>
      <c r="B23" s="220"/>
      <c r="C23" s="220"/>
      <c r="D23" s="220"/>
      <c r="E23" s="220"/>
      <c r="F23" s="220"/>
      <c r="G23" s="220"/>
      <c r="H23" s="220"/>
      <c r="I23" s="220"/>
      <c r="J23" s="220"/>
      <c r="K23" s="220"/>
      <c r="L23" s="222">
        <v>52</v>
      </c>
      <c r="M23" s="220"/>
      <c r="N23" s="222">
        <v>0</v>
      </c>
      <c r="O23" s="220"/>
      <c r="P23" s="222">
        <v>52</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2325</v>
      </c>
      <c r="M25" s="220"/>
      <c r="N25" s="223">
        <v>-346</v>
      </c>
      <c r="O25" s="220"/>
      <c r="P25" s="223">
        <v>1979</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31</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36950</v>
      </c>
      <c r="M35" s="220"/>
      <c r="N35" s="222">
        <v>-820</v>
      </c>
      <c r="O35" s="220"/>
      <c r="P35" s="222">
        <v>36130</v>
      </c>
      <c r="Q35" s="220"/>
    </row>
    <row r="36" spans="1:17" ht="13.2" x14ac:dyDescent="0.25">
      <c r="A36" s="225" t="s">
        <v>9</v>
      </c>
      <c r="B36" s="220"/>
      <c r="C36" s="220"/>
      <c r="D36" s="220"/>
      <c r="E36" s="220"/>
      <c r="F36" s="220"/>
      <c r="G36" s="220"/>
      <c r="H36" s="220"/>
      <c r="I36" s="220"/>
      <c r="J36" s="220"/>
      <c r="K36" s="220"/>
      <c r="L36" s="222">
        <v>3680</v>
      </c>
      <c r="M36" s="220"/>
      <c r="N36" s="222">
        <v>820</v>
      </c>
      <c r="O36" s="220"/>
      <c r="P36" s="222">
        <v>4500</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-80</v>
      </c>
      <c r="M38" s="220"/>
      <c r="N38" s="222">
        <v>0</v>
      </c>
      <c r="O38" s="220"/>
      <c r="P38" s="222">
        <v>-80</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36870</v>
      </c>
      <c r="M41" s="220"/>
      <c r="N41" s="222">
        <v>-820</v>
      </c>
      <c r="O41" s="220"/>
      <c r="P41" s="222">
        <v>36050</v>
      </c>
      <c r="Q41" s="220"/>
    </row>
    <row r="42" spans="1:17" ht="13.2" x14ac:dyDescent="0.25">
      <c r="A42" s="225" t="s">
        <v>9</v>
      </c>
      <c r="B42" s="220"/>
      <c r="C42" s="220"/>
      <c r="D42" s="220"/>
      <c r="E42" s="220"/>
      <c r="F42" s="220"/>
      <c r="G42" s="220"/>
      <c r="H42" s="220"/>
      <c r="I42" s="220"/>
      <c r="J42" s="220"/>
      <c r="K42" s="220"/>
      <c r="L42" s="222">
        <v>3680</v>
      </c>
      <c r="M42" s="220"/>
      <c r="N42" s="222">
        <v>820</v>
      </c>
      <c r="O42" s="220"/>
      <c r="P42" s="222">
        <v>4500</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34670</v>
      </c>
      <c r="M44" s="220"/>
      <c r="N44" s="223">
        <v>0</v>
      </c>
      <c r="O44" s="220"/>
      <c r="P44" s="223">
        <v>34670</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32</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593420</v>
      </c>
      <c r="M54" s="220"/>
      <c r="N54" s="222">
        <v>-12781</v>
      </c>
      <c r="O54" s="220"/>
      <c r="P54" s="222">
        <v>580639</v>
      </c>
      <c r="Q54" s="220"/>
    </row>
    <row r="55" spans="1:17" ht="13.2" x14ac:dyDescent="0.25">
      <c r="A55" s="225" t="s">
        <v>9</v>
      </c>
      <c r="B55" s="220"/>
      <c r="C55" s="220"/>
      <c r="D55" s="220"/>
      <c r="E55" s="220"/>
      <c r="F55" s="220"/>
      <c r="G55" s="220"/>
      <c r="H55" s="220"/>
      <c r="I55" s="220"/>
      <c r="J55" s="220"/>
      <c r="K55" s="220"/>
      <c r="L55" s="222">
        <v>2700</v>
      </c>
      <c r="M55" s="220"/>
      <c r="N55" s="222">
        <v>0</v>
      </c>
      <c r="O55" s="220"/>
      <c r="P55" s="222">
        <v>2700</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8471</v>
      </c>
      <c r="M57" s="220"/>
      <c r="N57" s="222">
        <v>0</v>
      </c>
      <c r="O57" s="220"/>
      <c r="P57" s="222">
        <v>8471</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601891</v>
      </c>
      <c r="M60" s="220"/>
      <c r="N60" s="222">
        <v>-12781</v>
      </c>
      <c r="O60" s="220"/>
      <c r="P60" s="222">
        <v>589110</v>
      </c>
      <c r="Q60" s="220"/>
    </row>
    <row r="61" spans="1:17" ht="13.2" x14ac:dyDescent="0.25">
      <c r="A61" s="225" t="s">
        <v>9</v>
      </c>
      <c r="B61" s="220"/>
      <c r="C61" s="220"/>
      <c r="D61" s="220"/>
      <c r="E61" s="220"/>
      <c r="F61" s="220"/>
      <c r="G61" s="220"/>
      <c r="H61" s="220"/>
      <c r="I61" s="220"/>
      <c r="J61" s="220"/>
      <c r="K61" s="220"/>
      <c r="L61" s="222">
        <v>2700</v>
      </c>
      <c r="M61" s="220"/>
      <c r="N61" s="222">
        <v>0</v>
      </c>
      <c r="O61" s="220"/>
      <c r="P61" s="222">
        <v>2700</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587220</v>
      </c>
      <c r="M63" s="220"/>
      <c r="N63" s="223">
        <v>-12781</v>
      </c>
      <c r="O63" s="220"/>
      <c r="P63" s="223">
        <v>574439</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33</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2">
        <v>33400</v>
      </c>
      <c r="M73" s="220"/>
      <c r="N73" s="222">
        <v>7376</v>
      </c>
      <c r="O73" s="220"/>
      <c r="P73" s="222">
        <v>40776</v>
      </c>
      <c r="Q73" s="220"/>
    </row>
    <row r="74" spans="1:17" ht="13.2" x14ac:dyDescent="0.25">
      <c r="A74" s="225" t="s">
        <v>9</v>
      </c>
      <c r="B74" s="220"/>
      <c r="C74" s="220"/>
      <c r="D74" s="220"/>
      <c r="E74" s="220"/>
      <c r="F74" s="220"/>
      <c r="G74" s="220"/>
      <c r="H74" s="220"/>
      <c r="I74" s="220"/>
      <c r="J74" s="220"/>
      <c r="K74" s="220"/>
      <c r="L74" s="222">
        <v>1600</v>
      </c>
      <c r="M74" s="220"/>
      <c r="N74" s="222">
        <v>0</v>
      </c>
      <c r="O74" s="220"/>
      <c r="P74" s="222">
        <v>1600</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1400</v>
      </c>
      <c r="M76" s="220"/>
      <c r="N76" s="222">
        <v>5357</v>
      </c>
      <c r="O76" s="220"/>
      <c r="P76" s="222">
        <v>6757</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34800</v>
      </c>
      <c r="M79" s="220"/>
      <c r="N79" s="222">
        <v>12733</v>
      </c>
      <c r="O79" s="220"/>
      <c r="P79" s="222">
        <v>47533</v>
      </c>
      <c r="Q79" s="220"/>
    </row>
    <row r="80" spans="1:17" ht="13.2" x14ac:dyDescent="0.25">
      <c r="A80" s="225" t="s">
        <v>9</v>
      </c>
      <c r="B80" s="220"/>
      <c r="C80" s="220"/>
      <c r="D80" s="220"/>
      <c r="E80" s="220"/>
      <c r="F80" s="220"/>
      <c r="G80" s="220"/>
      <c r="H80" s="220"/>
      <c r="I80" s="220"/>
      <c r="J80" s="220"/>
      <c r="K80" s="220"/>
      <c r="L80" s="222">
        <v>1600</v>
      </c>
      <c r="M80" s="220"/>
      <c r="N80" s="222">
        <v>0</v>
      </c>
      <c r="O80" s="220"/>
      <c r="P80" s="222">
        <v>1600</v>
      </c>
      <c r="Q80" s="220"/>
    </row>
    <row r="81" spans="1:17" ht="13.2" x14ac:dyDescent="0.25">
      <c r="A81" s="219" t="s">
        <v>12</v>
      </c>
      <c r="B81" s="220"/>
      <c r="C81" s="220"/>
      <c r="D81" s="220"/>
      <c r="E81" s="220"/>
      <c r="F81" s="220"/>
      <c r="G81" s="220"/>
      <c r="H81" s="220"/>
      <c r="I81" s="220"/>
      <c r="J81" s="220"/>
      <c r="K81" s="220"/>
      <c r="L81" s="221">
        <v>0</v>
      </c>
      <c r="M81" s="220"/>
      <c r="N81" s="221">
        <v>0</v>
      </c>
      <c r="O81" s="220"/>
      <c r="P81" s="221">
        <v>0</v>
      </c>
      <c r="Q81" s="220"/>
    </row>
    <row r="82" spans="1:17" ht="13.2" x14ac:dyDescent="0.25">
      <c r="A82" s="219" t="s">
        <v>13</v>
      </c>
      <c r="B82" s="220"/>
      <c r="C82" s="220"/>
      <c r="D82" s="220"/>
      <c r="E82" s="220"/>
      <c r="F82" s="220"/>
      <c r="G82" s="220"/>
      <c r="H82" s="220"/>
      <c r="I82" s="220"/>
      <c r="J82" s="220"/>
      <c r="K82" s="220"/>
      <c r="L82" s="223">
        <v>32708</v>
      </c>
      <c r="M82" s="220"/>
      <c r="N82" s="223">
        <v>6000</v>
      </c>
      <c r="O82" s="220"/>
      <c r="P82" s="223">
        <v>38708</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34</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35</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11276</v>
      </c>
      <c r="M16" s="220"/>
      <c r="N16" s="222">
        <v>-226</v>
      </c>
      <c r="O16" s="220"/>
      <c r="P16" s="222">
        <v>11050</v>
      </c>
      <c r="Q16" s="220"/>
    </row>
    <row r="17" spans="1:17" ht="13.2" x14ac:dyDescent="0.25">
      <c r="A17" s="225" t="s">
        <v>9</v>
      </c>
      <c r="B17" s="220"/>
      <c r="C17" s="220"/>
      <c r="D17" s="220"/>
      <c r="E17" s="220"/>
      <c r="F17" s="220"/>
      <c r="G17" s="220"/>
      <c r="H17" s="220"/>
      <c r="I17" s="220"/>
      <c r="J17" s="220"/>
      <c r="K17" s="220"/>
      <c r="L17" s="222">
        <v>1800</v>
      </c>
      <c r="M17" s="220"/>
      <c r="N17" s="222">
        <v>0</v>
      </c>
      <c r="O17" s="220"/>
      <c r="P17" s="222">
        <v>1800</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700</v>
      </c>
      <c r="M19" s="220"/>
      <c r="N19" s="222">
        <v>1000</v>
      </c>
      <c r="O19" s="220"/>
      <c r="P19" s="222">
        <v>1700</v>
      </c>
      <c r="Q19" s="220"/>
    </row>
    <row r="20" spans="1:17" ht="13.2" x14ac:dyDescent="0.25">
      <c r="A20" s="225" t="s">
        <v>9</v>
      </c>
      <c r="B20" s="220"/>
      <c r="C20" s="220"/>
      <c r="D20" s="220"/>
      <c r="E20" s="220"/>
      <c r="F20" s="220"/>
      <c r="G20" s="220"/>
      <c r="H20" s="220"/>
      <c r="I20" s="220"/>
      <c r="J20" s="220"/>
      <c r="K20" s="220"/>
      <c r="L20" s="221">
        <v>0</v>
      </c>
      <c r="M20" s="220"/>
      <c r="N20" s="222">
        <v>500</v>
      </c>
      <c r="O20" s="220"/>
      <c r="P20" s="222">
        <v>500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11976</v>
      </c>
      <c r="M22" s="220"/>
      <c r="N22" s="222">
        <v>774</v>
      </c>
      <c r="O22" s="220"/>
      <c r="P22" s="222">
        <v>12750</v>
      </c>
      <c r="Q22" s="220"/>
    </row>
    <row r="23" spans="1:17" ht="13.2" x14ac:dyDescent="0.25">
      <c r="A23" s="225" t="s">
        <v>9</v>
      </c>
      <c r="B23" s="220"/>
      <c r="C23" s="220"/>
      <c r="D23" s="220"/>
      <c r="E23" s="220"/>
      <c r="F23" s="220"/>
      <c r="G23" s="220"/>
      <c r="H23" s="220"/>
      <c r="I23" s="220"/>
      <c r="J23" s="220"/>
      <c r="K23" s="220"/>
      <c r="L23" s="222">
        <v>1800</v>
      </c>
      <c r="M23" s="220"/>
      <c r="N23" s="222">
        <v>500</v>
      </c>
      <c r="O23" s="220"/>
      <c r="P23" s="222">
        <v>2300</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11146</v>
      </c>
      <c r="M25" s="220"/>
      <c r="N25" s="223">
        <v>-226</v>
      </c>
      <c r="O25" s="220"/>
      <c r="P25" s="223">
        <v>10920</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36</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36759408</v>
      </c>
      <c r="M35" s="220"/>
      <c r="N35" s="222">
        <v>397589</v>
      </c>
      <c r="O35" s="220"/>
      <c r="P35" s="222">
        <v>37156997</v>
      </c>
      <c r="Q35" s="220"/>
    </row>
    <row r="36" spans="1:17" ht="13.2" x14ac:dyDescent="0.25">
      <c r="A36" s="225" t="s">
        <v>9</v>
      </c>
      <c r="B36" s="220"/>
      <c r="C36" s="220"/>
      <c r="D36" s="220"/>
      <c r="E36" s="220"/>
      <c r="F36" s="220"/>
      <c r="G36" s="220"/>
      <c r="H36" s="220"/>
      <c r="I36" s="220"/>
      <c r="J36" s="220"/>
      <c r="K36" s="220"/>
      <c r="L36" s="222">
        <v>9916815</v>
      </c>
      <c r="M36" s="220"/>
      <c r="N36" s="222">
        <v>-1956702</v>
      </c>
      <c r="O36" s="220"/>
      <c r="P36" s="222">
        <v>7960113</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3063760</v>
      </c>
      <c r="M38" s="220"/>
      <c r="N38" s="222">
        <v>-685000</v>
      </c>
      <c r="O38" s="220"/>
      <c r="P38" s="222">
        <v>2378760</v>
      </c>
      <c r="Q38" s="220"/>
    </row>
    <row r="39" spans="1:17" ht="13.2" x14ac:dyDescent="0.25">
      <c r="A39" s="225" t="s">
        <v>9</v>
      </c>
      <c r="B39" s="220"/>
      <c r="C39" s="220"/>
      <c r="D39" s="220"/>
      <c r="E39" s="220"/>
      <c r="F39" s="220"/>
      <c r="G39" s="220"/>
      <c r="H39" s="220"/>
      <c r="I39" s="220"/>
      <c r="J39" s="220"/>
      <c r="K39" s="220"/>
      <c r="L39" s="221">
        <v>0</v>
      </c>
      <c r="M39" s="220"/>
      <c r="N39" s="222">
        <v>35000</v>
      </c>
      <c r="O39" s="220"/>
      <c r="P39" s="222">
        <v>35000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39823168</v>
      </c>
      <c r="M41" s="220"/>
      <c r="N41" s="222">
        <v>-287411</v>
      </c>
      <c r="O41" s="220"/>
      <c r="P41" s="222">
        <v>39535757</v>
      </c>
      <c r="Q41" s="220"/>
    </row>
    <row r="42" spans="1:17" ht="13.2" x14ac:dyDescent="0.25">
      <c r="A42" s="225" t="s">
        <v>9</v>
      </c>
      <c r="B42" s="220"/>
      <c r="C42" s="220"/>
      <c r="D42" s="220"/>
      <c r="E42" s="220"/>
      <c r="F42" s="220"/>
      <c r="G42" s="220"/>
      <c r="H42" s="220"/>
      <c r="I42" s="220"/>
      <c r="J42" s="220"/>
      <c r="K42" s="220"/>
      <c r="L42" s="222">
        <v>9916815</v>
      </c>
      <c r="M42" s="220"/>
      <c r="N42" s="222">
        <v>-1921702</v>
      </c>
      <c r="O42" s="220"/>
      <c r="P42" s="222">
        <v>7995113</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38651322</v>
      </c>
      <c r="M44" s="220"/>
      <c r="N44" s="223">
        <v>0</v>
      </c>
      <c r="O44" s="220"/>
      <c r="P44" s="223">
        <v>38651322</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37</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1">
        <v>0</v>
      </c>
      <c r="M54" s="220"/>
      <c r="N54" s="221">
        <v>0</v>
      </c>
      <c r="O54" s="220"/>
      <c r="P54" s="221">
        <v>0</v>
      </c>
      <c r="Q54" s="220"/>
    </row>
    <row r="55" spans="1:17" ht="13.2" x14ac:dyDescent="0.25">
      <c r="A55" s="225" t="s">
        <v>9</v>
      </c>
      <c r="B55" s="220"/>
      <c r="C55" s="220"/>
      <c r="D55" s="220"/>
      <c r="E55" s="220"/>
      <c r="F55" s="220"/>
      <c r="G55" s="220"/>
      <c r="H55" s="220"/>
      <c r="I55" s="220"/>
      <c r="J55" s="220"/>
      <c r="K55" s="220"/>
      <c r="L55" s="221">
        <v>0</v>
      </c>
      <c r="M55" s="220"/>
      <c r="N55" s="221">
        <v>0</v>
      </c>
      <c r="O55" s="220"/>
      <c r="P55" s="221">
        <v>0</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5296897</v>
      </c>
      <c r="M57" s="220"/>
      <c r="N57" s="222">
        <v>370000</v>
      </c>
      <c r="O57" s="220"/>
      <c r="P57" s="222">
        <v>5666897</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5296897</v>
      </c>
      <c r="M60" s="220"/>
      <c r="N60" s="222">
        <v>370000</v>
      </c>
      <c r="O60" s="220"/>
      <c r="P60" s="222">
        <v>5666897</v>
      </c>
      <c r="Q60" s="220"/>
    </row>
    <row r="61" spans="1:17" ht="13.2" x14ac:dyDescent="0.25">
      <c r="A61" s="225" t="s">
        <v>9</v>
      </c>
      <c r="B61" s="220"/>
      <c r="C61" s="220"/>
      <c r="D61" s="220"/>
      <c r="E61" s="220"/>
      <c r="F61" s="220"/>
      <c r="G61" s="220"/>
      <c r="H61" s="220"/>
      <c r="I61" s="220"/>
      <c r="J61" s="220"/>
      <c r="K61" s="220"/>
      <c r="L61" s="221">
        <v>0</v>
      </c>
      <c r="M61" s="220"/>
      <c r="N61" s="221">
        <v>0</v>
      </c>
      <c r="O61" s="220"/>
      <c r="P61" s="221">
        <v>0</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2103511</v>
      </c>
      <c r="M63" s="220"/>
      <c r="N63" s="223">
        <v>200000</v>
      </c>
      <c r="O63" s="220"/>
      <c r="P63" s="223">
        <v>2303511</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38</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2">
        <v>2135849</v>
      </c>
      <c r="M73" s="220"/>
      <c r="N73" s="222">
        <v>27534</v>
      </c>
      <c r="O73" s="220"/>
      <c r="P73" s="222">
        <v>2163383</v>
      </c>
      <c r="Q73" s="220"/>
    </row>
    <row r="74" spans="1:17" ht="13.2" x14ac:dyDescent="0.25">
      <c r="A74" s="225" t="s">
        <v>9</v>
      </c>
      <c r="B74" s="220"/>
      <c r="C74" s="220"/>
      <c r="D74" s="220"/>
      <c r="E74" s="220"/>
      <c r="F74" s="220"/>
      <c r="G74" s="220"/>
      <c r="H74" s="220"/>
      <c r="I74" s="220"/>
      <c r="J74" s="220"/>
      <c r="K74" s="220"/>
      <c r="L74" s="222">
        <v>102000</v>
      </c>
      <c r="M74" s="220"/>
      <c r="N74" s="222">
        <v>6000</v>
      </c>
      <c r="O74" s="220"/>
      <c r="P74" s="222">
        <v>108000</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80000</v>
      </c>
      <c r="M76" s="220"/>
      <c r="N76" s="222">
        <v>73500</v>
      </c>
      <c r="O76" s="220"/>
      <c r="P76" s="222">
        <v>153500</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2215849</v>
      </c>
      <c r="M79" s="220"/>
      <c r="N79" s="222">
        <v>101034</v>
      </c>
      <c r="O79" s="220"/>
      <c r="P79" s="222">
        <v>2316883</v>
      </c>
      <c r="Q79" s="220"/>
    </row>
    <row r="80" spans="1:17" ht="13.2" x14ac:dyDescent="0.25">
      <c r="A80" s="225" t="s">
        <v>9</v>
      </c>
      <c r="B80" s="220"/>
      <c r="C80" s="220"/>
      <c r="D80" s="220"/>
      <c r="E80" s="220"/>
      <c r="F80" s="220"/>
      <c r="G80" s="220"/>
      <c r="H80" s="220"/>
      <c r="I80" s="220"/>
      <c r="J80" s="220"/>
      <c r="K80" s="220"/>
      <c r="L80" s="222">
        <v>102000</v>
      </c>
      <c r="M80" s="220"/>
      <c r="N80" s="222">
        <v>6000</v>
      </c>
      <c r="O80" s="220"/>
      <c r="P80" s="222">
        <v>108000</v>
      </c>
      <c r="Q80" s="220"/>
    </row>
    <row r="81" spans="1:17" ht="13.2" x14ac:dyDescent="0.25">
      <c r="A81" s="219" t="s">
        <v>12</v>
      </c>
      <c r="B81" s="220"/>
      <c r="C81" s="220"/>
      <c r="D81" s="220"/>
      <c r="E81" s="220"/>
      <c r="F81" s="220"/>
      <c r="G81" s="220"/>
      <c r="H81" s="220"/>
      <c r="I81" s="220"/>
      <c r="J81" s="220"/>
      <c r="K81" s="220"/>
      <c r="L81" s="221">
        <v>0</v>
      </c>
      <c r="M81" s="220"/>
      <c r="N81" s="221">
        <v>0</v>
      </c>
      <c r="O81" s="220"/>
      <c r="P81" s="221">
        <v>0</v>
      </c>
      <c r="Q81" s="220"/>
    </row>
    <row r="82" spans="1:17" ht="13.2" x14ac:dyDescent="0.25">
      <c r="A82" s="219" t="s">
        <v>13</v>
      </c>
      <c r="B82" s="220"/>
      <c r="C82" s="220"/>
      <c r="D82" s="220"/>
      <c r="E82" s="220"/>
      <c r="F82" s="220"/>
      <c r="G82" s="220"/>
      <c r="H82" s="220"/>
      <c r="I82" s="220"/>
      <c r="J82" s="220"/>
      <c r="K82" s="220"/>
      <c r="L82" s="223">
        <v>2117253</v>
      </c>
      <c r="M82" s="220"/>
      <c r="N82" s="223">
        <v>69134</v>
      </c>
      <c r="O82" s="220"/>
      <c r="P82" s="223">
        <v>2186387</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84"/>
  <sheetViews>
    <sheetView workbookViewId="0">
      <selection sqref="A1:Q1"/>
    </sheetView>
  </sheetViews>
  <sheetFormatPr defaultRowHeight="12.75" customHeight="1" x14ac:dyDescent="0.25"/>
  <cols>
    <col min="1" max="1" width="62" bestFit="1" customWidth="1"/>
    <col min="2" max="11" width="3.33203125" bestFit="1" customWidth="1"/>
    <col min="12" max="17" width="6.6640625" bestFit="1" customWidth="1"/>
  </cols>
  <sheetData>
    <row r="1" spans="1:17" ht="13.2" x14ac:dyDescent="0.25">
      <c r="A1" s="226" t="s">
        <v>39</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40</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5763445</v>
      </c>
      <c r="M16" s="220"/>
      <c r="N16" s="222">
        <v>-319260</v>
      </c>
      <c r="O16" s="220"/>
      <c r="P16" s="222">
        <v>5444185</v>
      </c>
      <c r="Q16" s="220"/>
    </row>
    <row r="17" spans="1:17" ht="13.2" x14ac:dyDescent="0.25">
      <c r="A17" s="225" t="s">
        <v>9</v>
      </c>
      <c r="B17" s="220"/>
      <c r="C17" s="220"/>
      <c r="D17" s="220"/>
      <c r="E17" s="220"/>
      <c r="F17" s="220"/>
      <c r="G17" s="220"/>
      <c r="H17" s="220"/>
      <c r="I17" s="220"/>
      <c r="J17" s="220"/>
      <c r="K17" s="220"/>
      <c r="L17" s="222">
        <v>1635000</v>
      </c>
      <c r="M17" s="220"/>
      <c r="N17" s="222">
        <v>25000</v>
      </c>
      <c r="O17" s="220"/>
      <c r="P17" s="222">
        <v>1660000</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93036</v>
      </c>
      <c r="M19" s="220"/>
      <c r="N19" s="222">
        <v>206964</v>
      </c>
      <c r="O19" s="220"/>
      <c r="P19" s="222">
        <v>300000</v>
      </c>
      <c r="Q19" s="220"/>
    </row>
    <row r="20" spans="1:17" ht="13.2" x14ac:dyDescent="0.25">
      <c r="A20" s="225" t="s">
        <v>9</v>
      </c>
      <c r="B20" s="220"/>
      <c r="C20" s="220"/>
      <c r="D20" s="220"/>
      <c r="E20" s="220"/>
      <c r="F20" s="220"/>
      <c r="G20" s="220"/>
      <c r="H20" s="220"/>
      <c r="I20" s="220"/>
      <c r="J20" s="220"/>
      <c r="K20" s="220"/>
      <c r="L20" s="221">
        <v>0</v>
      </c>
      <c r="M20" s="220"/>
      <c r="N20" s="221">
        <v>0</v>
      </c>
      <c r="O20" s="220"/>
      <c r="P20" s="221">
        <v>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5856481</v>
      </c>
      <c r="M22" s="220"/>
      <c r="N22" s="222">
        <v>-112296</v>
      </c>
      <c r="O22" s="220"/>
      <c r="P22" s="222">
        <v>5744185</v>
      </c>
      <c r="Q22" s="220"/>
    </row>
    <row r="23" spans="1:17" ht="13.2" x14ac:dyDescent="0.25">
      <c r="A23" s="225" t="s">
        <v>9</v>
      </c>
      <c r="B23" s="220"/>
      <c r="C23" s="220"/>
      <c r="D23" s="220"/>
      <c r="E23" s="220"/>
      <c r="F23" s="220"/>
      <c r="G23" s="220"/>
      <c r="H23" s="220"/>
      <c r="I23" s="220"/>
      <c r="J23" s="220"/>
      <c r="K23" s="220"/>
      <c r="L23" s="222">
        <v>1635000</v>
      </c>
      <c r="M23" s="220"/>
      <c r="N23" s="222">
        <v>25000</v>
      </c>
      <c r="O23" s="220"/>
      <c r="P23" s="222">
        <v>1660000</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7231115</v>
      </c>
      <c r="M25" s="220"/>
      <c r="N25" s="223">
        <v>-156410</v>
      </c>
      <c r="O25" s="220"/>
      <c r="P25" s="223">
        <v>7074705</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41</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1">
        <v>0</v>
      </c>
      <c r="M35" s="220"/>
      <c r="N35" s="221">
        <v>0</v>
      </c>
      <c r="O35" s="220"/>
      <c r="P35" s="221">
        <v>0</v>
      </c>
      <c r="Q35" s="220"/>
    </row>
    <row r="36" spans="1:17" ht="13.2" x14ac:dyDescent="0.25">
      <c r="A36" s="225" t="s">
        <v>9</v>
      </c>
      <c r="B36" s="220"/>
      <c r="C36" s="220"/>
      <c r="D36" s="220"/>
      <c r="E36" s="220"/>
      <c r="F36" s="220"/>
      <c r="G36" s="220"/>
      <c r="H36" s="220"/>
      <c r="I36" s="220"/>
      <c r="J36" s="220"/>
      <c r="K36" s="220"/>
      <c r="L36" s="221">
        <v>0</v>
      </c>
      <c r="M36" s="220"/>
      <c r="N36" s="221">
        <v>0</v>
      </c>
      <c r="O36" s="220"/>
      <c r="P36" s="221">
        <v>0</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55142</v>
      </c>
      <c r="M38" s="220"/>
      <c r="N38" s="222">
        <v>0</v>
      </c>
      <c r="O38" s="220"/>
      <c r="P38" s="222">
        <v>55142</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55142</v>
      </c>
      <c r="M41" s="220"/>
      <c r="N41" s="222">
        <v>0</v>
      </c>
      <c r="O41" s="220"/>
      <c r="P41" s="222">
        <v>55142</v>
      </c>
      <c r="Q41" s="220"/>
    </row>
    <row r="42" spans="1:17" ht="13.2" x14ac:dyDescent="0.25">
      <c r="A42" s="225" t="s">
        <v>9</v>
      </c>
      <c r="B42" s="220"/>
      <c r="C42" s="220"/>
      <c r="D42" s="220"/>
      <c r="E42" s="220"/>
      <c r="F42" s="220"/>
      <c r="G42" s="220"/>
      <c r="H42" s="220"/>
      <c r="I42" s="220"/>
      <c r="J42" s="220"/>
      <c r="K42" s="220"/>
      <c r="L42" s="221">
        <v>0</v>
      </c>
      <c r="M42" s="220"/>
      <c r="N42" s="221">
        <v>0</v>
      </c>
      <c r="O42" s="220"/>
      <c r="P42" s="221">
        <v>0</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94995</v>
      </c>
      <c r="M44" s="220"/>
      <c r="N44" s="223">
        <v>0</v>
      </c>
      <c r="O44" s="220"/>
      <c r="P44" s="223">
        <v>94995</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42</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2135623</v>
      </c>
      <c r="M54" s="220"/>
      <c r="N54" s="222">
        <v>-108941</v>
      </c>
      <c r="O54" s="220"/>
      <c r="P54" s="222">
        <v>2026682</v>
      </c>
      <c r="Q54" s="220"/>
    </row>
    <row r="55" spans="1:17" ht="13.2" x14ac:dyDescent="0.25">
      <c r="A55" s="225" t="s">
        <v>9</v>
      </c>
      <c r="B55" s="220"/>
      <c r="C55" s="220"/>
      <c r="D55" s="220"/>
      <c r="E55" s="220"/>
      <c r="F55" s="220"/>
      <c r="G55" s="220"/>
      <c r="H55" s="220"/>
      <c r="I55" s="220"/>
      <c r="J55" s="220"/>
      <c r="K55" s="220"/>
      <c r="L55" s="222">
        <v>1956721</v>
      </c>
      <c r="M55" s="220"/>
      <c r="N55" s="222">
        <v>197173</v>
      </c>
      <c r="O55" s="220"/>
      <c r="P55" s="222">
        <v>2153894</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434002</v>
      </c>
      <c r="M57" s="220"/>
      <c r="N57" s="222">
        <v>7748925</v>
      </c>
      <c r="O57" s="220"/>
      <c r="P57" s="222">
        <v>8182927</v>
      </c>
      <c r="Q57" s="220"/>
    </row>
    <row r="58" spans="1:17" ht="13.2" x14ac:dyDescent="0.25">
      <c r="A58" s="225" t="s">
        <v>9</v>
      </c>
      <c r="B58" s="220"/>
      <c r="C58" s="220"/>
      <c r="D58" s="220"/>
      <c r="E58" s="220"/>
      <c r="F58" s="220"/>
      <c r="G58" s="220"/>
      <c r="H58" s="220"/>
      <c r="I58" s="220"/>
      <c r="J58" s="220"/>
      <c r="K58" s="220"/>
      <c r="L58" s="222">
        <v>-77800</v>
      </c>
      <c r="M58" s="220"/>
      <c r="N58" s="222">
        <v>169262</v>
      </c>
      <c r="O58" s="220"/>
      <c r="P58" s="222">
        <v>91462</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2569625</v>
      </c>
      <c r="M60" s="220"/>
      <c r="N60" s="222">
        <v>7639984</v>
      </c>
      <c r="O60" s="220"/>
      <c r="P60" s="222">
        <v>10209609</v>
      </c>
      <c r="Q60" s="220"/>
    </row>
    <row r="61" spans="1:17" ht="13.2" x14ac:dyDescent="0.25">
      <c r="A61" s="225" t="s">
        <v>9</v>
      </c>
      <c r="B61" s="220"/>
      <c r="C61" s="220"/>
      <c r="D61" s="220"/>
      <c r="E61" s="220"/>
      <c r="F61" s="220"/>
      <c r="G61" s="220"/>
      <c r="H61" s="220"/>
      <c r="I61" s="220"/>
      <c r="J61" s="220"/>
      <c r="K61" s="220"/>
      <c r="L61" s="222">
        <v>1878921</v>
      </c>
      <c r="M61" s="220"/>
      <c r="N61" s="222">
        <v>366435</v>
      </c>
      <c r="O61" s="220"/>
      <c r="P61" s="222">
        <v>2245356</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4113327</v>
      </c>
      <c r="M63" s="220"/>
      <c r="N63" s="223">
        <v>303158</v>
      </c>
      <c r="O63" s="220"/>
      <c r="P63" s="223">
        <v>4416485</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43</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2">
        <v>700</v>
      </c>
      <c r="M73" s="220"/>
      <c r="N73" s="222">
        <v>4600</v>
      </c>
      <c r="O73" s="220"/>
      <c r="P73" s="222">
        <v>5300</v>
      </c>
      <c r="Q73" s="220"/>
    </row>
    <row r="74" spans="1:17" ht="13.2" x14ac:dyDescent="0.25">
      <c r="A74" s="225" t="s">
        <v>9</v>
      </c>
      <c r="B74" s="220"/>
      <c r="C74" s="220"/>
      <c r="D74" s="220"/>
      <c r="E74" s="220"/>
      <c r="F74" s="220"/>
      <c r="G74" s="220"/>
      <c r="H74" s="220"/>
      <c r="I74" s="220"/>
      <c r="J74" s="220"/>
      <c r="K74" s="220"/>
      <c r="L74" s="222">
        <v>1490</v>
      </c>
      <c r="M74" s="220"/>
      <c r="N74" s="222">
        <v>0</v>
      </c>
      <c r="O74" s="220"/>
      <c r="P74" s="222">
        <v>1490</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1">
        <v>0</v>
      </c>
      <c r="M76" s="220"/>
      <c r="N76" s="221">
        <v>0</v>
      </c>
      <c r="O76" s="220"/>
      <c r="P76" s="221">
        <v>0</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700</v>
      </c>
      <c r="M79" s="220"/>
      <c r="N79" s="222">
        <v>4600</v>
      </c>
      <c r="O79" s="220"/>
      <c r="P79" s="222">
        <v>5300</v>
      </c>
      <c r="Q79" s="220"/>
    </row>
    <row r="80" spans="1:17" ht="13.2" x14ac:dyDescent="0.25">
      <c r="A80" s="225" t="s">
        <v>9</v>
      </c>
      <c r="B80" s="220"/>
      <c r="C80" s="220"/>
      <c r="D80" s="220"/>
      <c r="E80" s="220"/>
      <c r="F80" s="220"/>
      <c r="G80" s="220"/>
      <c r="H80" s="220"/>
      <c r="I80" s="220"/>
      <c r="J80" s="220"/>
      <c r="K80" s="220"/>
      <c r="L80" s="222">
        <v>1490</v>
      </c>
      <c r="M80" s="220"/>
      <c r="N80" s="222">
        <v>0</v>
      </c>
      <c r="O80" s="220"/>
      <c r="P80" s="222">
        <v>1490</v>
      </c>
      <c r="Q80" s="220"/>
    </row>
    <row r="81" spans="1:17" ht="13.2" x14ac:dyDescent="0.25">
      <c r="A81" s="219" t="s">
        <v>12</v>
      </c>
      <c r="B81" s="220"/>
      <c r="C81" s="220"/>
      <c r="D81" s="220"/>
      <c r="E81" s="220"/>
      <c r="F81" s="220"/>
      <c r="G81" s="220"/>
      <c r="H81" s="220"/>
      <c r="I81" s="220"/>
      <c r="J81" s="220"/>
      <c r="K81" s="220"/>
      <c r="L81" s="221">
        <v>0</v>
      </c>
      <c r="M81" s="220"/>
      <c r="N81" s="221">
        <v>0</v>
      </c>
      <c r="O81" s="220"/>
      <c r="P81" s="221">
        <v>0</v>
      </c>
      <c r="Q81" s="220"/>
    </row>
    <row r="82" spans="1:17" ht="13.2" x14ac:dyDescent="0.25">
      <c r="A82" s="219" t="s">
        <v>13</v>
      </c>
      <c r="B82" s="220"/>
      <c r="C82" s="220"/>
      <c r="D82" s="220"/>
      <c r="E82" s="220"/>
      <c r="F82" s="220"/>
      <c r="G82" s="220"/>
      <c r="H82" s="220"/>
      <c r="I82" s="220"/>
      <c r="J82" s="220"/>
      <c r="K82" s="220"/>
      <c r="L82" s="223">
        <v>6135</v>
      </c>
      <c r="M82" s="220"/>
      <c r="N82" s="223">
        <v>10866</v>
      </c>
      <c r="O82" s="220"/>
      <c r="P82" s="223">
        <v>17001</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44</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45</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2234262</v>
      </c>
      <c r="M16" s="220"/>
      <c r="N16" s="222">
        <v>-141661</v>
      </c>
      <c r="O16" s="220"/>
      <c r="P16" s="222">
        <v>2092601</v>
      </c>
      <c r="Q16" s="220"/>
    </row>
    <row r="17" spans="1:17" ht="13.2" x14ac:dyDescent="0.25">
      <c r="A17" s="225" t="s">
        <v>9</v>
      </c>
      <c r="B17" s="220"/>
      <c r="C17" s="220"/>
      <c r="D17" s="220"/>
      <c r="E17" s="220"/>
      <c r="F17" s="220"/>
      <c r="G17" s="220"/>
      <c r="H17" s="220"/>
      <c r="I17" s="220"/>
      <c r="J17" s="220"/>
      <c r="K17" s="220"/>
      <c r="L17" s="222">
        <v>380974</v>
      </c>
      <c r="M17" s="220"/>
      <c r="N17" s="222">
        <v>36575</v>
      </c>
      <c r="O17" s="220"/>
      <c r="P17" s="222">
        <v>417549</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19346</v>
      </c>
      <c r="M19" s="220"/>
      <c r="N19" s="222">
        <v>94502</v>
      </c>
      <c r="O19" s="220"/>
      <c r="P19" s="222">
        <v>113848</v>
      </c>
      <c r="Q19" s="220"/>
    </row>
    <row r="20" spans="1:17" ht="13.2" x14ac:dyDescent="0.25">
      <c r="A20" s="225" t="s">
        <v>9</v>
      </c>
      <c r="B20" s="220"/>
      <c r="C20" s="220"/>
      <c r="D20" s="220"/>
      <c r="E20" s="220"/>
      <c r="F20" s="220"/>
      <c r="G20" s="220"/>
      <c r="H20" s="220"/>
      <c r="I20" s="220"/>
      <c r="J20" s="220"/>
      <c r="K20" s="220"/>
      <c r="L20" s="222">
        <v>1000</v>
      </c>
      <c r="M20" s="220"/>
      <c r="N20" s="222">
        <v>0</v>
      </c>
      <c r="O20" s="220"/>
      <c r="P20" s="222">
        <v>1000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2253608</v>
      </c>
      <c r="M22" s="220"/>
      <c r="N22" s="222">
        <v>-47159</v>
      </c>
      <c r="O22" s="220"/>
      <c r="P22" s="222">
        <v>2206449</v>
      </c>
      <c r="Q22" s="220"/>
    </row>
    <row r="23" spans="1:17" ht="13.2" x14ac:dyDescent="0.25">
      <c r="A23" s="225" t="s">
        <v>9</v>
      </c>
      <c r="B23" s="220"/>
      <c r="C23" s="220"/>
      <c r="D23" s="220"/>
      <c r="E23" s="220"/>
      <c r="F23" s="220"/>
      <c r="G23" s="220"/>
      <c r="H23" s="220"/>
      <c r="I23" s="220"/>
      <c r="J23" s="220"/>
      <c r="K23" s="220"/>
      <c r="L23" s="222">
        <v>381974</v>
      </c>
      <c r="M23" s="220"/>
      <c r="N23" s="222">
        <v>36575</v>
      </c>
      <c r="O23" s="220"/>
      <c r="P23" s="222">
        <v>418549</v>
      </c>
      <c r="Q23" s="220"/>
    </row>
    <row r="24" spans="1:17" ht="13.2" x14ac:dyDescent="0.25">
      <c r="A24" s="219" t="s">
        <v>12</v>
      </c>
      <c r="B24" s="220"/>
      <c r="C24" s="220"/>
      <c r="D24" s="220"/>
      <c r="E24" s="220"/>
      <c r="F24" s="220"/>
      <c r="G24" s="220"/>
      <c r="H24" s="220"/>
      <c r="I24" s="220"/>
      <c r="J24" s="220"/>
      <c r="K24" s="220"/>
      <c r="L24" s="222">
        <v>10000</v>
      </c>
      <c r="M24" s="220"/>
      <c r="N24" s="222">
        <v>12000</v>
      </c>
      <c r="O24" s="220"/>
      <c r="P24" s="222">
        <v>22000</v>
      </c>
      <c r="Q24" s="220"/>
    </row>
    <row r="25" spans="1:17" ht="13.2" x14ac:dyDescent="0.25">
      <c r="A25" s="219" t="s">
        <v>13</v>
      </c>
      <c r="B25" s="220"/>
      <c r="C25" s="220"/>
      <c r="D25" s="220"/>
      <c r="E25" s="220"/>
      <c r="F25" s="220"/>
      <c r="G25" s="220"/>
      <c r="H25" s="220"/>
      <c r="I25" s="220"/>
      <c r="J25" s="220"/>
      <c r="K25" s="220"/>
      <c r="L25" s="223">
        <v>2455741</v>
      </c>
      <c r="M25" s="220"/>
      <c r="N25" s="223">
        <v>-94722</v>
      </c>
      <c r="O25" s="220"/>
      <c r="P25" s="223">
        <v>2361019</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46</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126</v>
      </c>
      <c r="M35" s="220"/>
      <c r="N35" s="222">
        <v>3000</v>
      </c>
      <c r="O35" s="220"/>
      <c r="P35" s="222">
        <v>3126</v>
      </c>
      <c r="Q35" s="220"/>
    </row>
    <row r="36" spans="1:17" ht="13.2" x14ac:dyDescent="0.25">
      <c r="A36" s="225" t="s">
        <v>9</v>
      </c>
      <c r="B36" s="220"/>
      <c r="C36" s="220"/>
      <c r="D36" s="220"/>
      <c r="E36" s="220"/>
      <c r="F36" s="220"/>
      <c r="G36" s="220"/>
      <c r="H36" s="220"/>
      <c r="I36" s="220"/>
      <c r="J36" s="220"/>
      <c r="K36" s="220"/>
      <c r="L36" s="222">
        <v>500</v>
      </c>
      <c r="M36" s="220"/>
      <c r="N36" s="222">
        <v>0</v>
      </c>
      <c r="O36" s="220"/>
      <c r="P36" s="222">
        <v>500</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0</v>
      </c>
      <c r="M38" s="220"/>
      <c r="N38" s="222">
        <v>0</v>
      </c>
      <c r="O38" s="220"/>
      <c r="P38" s="222">
        <v>0</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126</v>
      </c>
      <c r="M41" s="220"/>
      <c r="N41" s="222">
        <v>3000</v>
      </c>
      <c r="O41" s="220"/>
      <c r="P41" s="222">
        <v>3126</v>
      </c>
      <c r="Q41" s="220"/>
    </row>
    <row r="42" spans="1:17" ht="13.2" x14ac:dyDescent="0.25">
      <c r="A42" s="225" t="s">
        <v>9</v>
      </c>
      <c r="B42" s="220"/>
      <c r="C42" s="220"/>
      <c r="D42" s="220"/>
      <c r="E42" s="220"/>
      <c r="F42" s="220"/>
      <c r="G42" s="220"/>
      <c r="H42" s="220"/>
      <c r="I42" s="220"/>
      <c r="J42" s="220"/>
      <c r="K42" s="220"/>
      <c r="L42" s="222">
        <v>500</v>
      </c>
      <c r="M42" s="220"/>
      <c r="N42" s="222">
        <v>0</v>
      </c>
      <c r="O42" s="220"/>
      <c r="P42" s="222">
        <v>500</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618</v>
      </c>
      <c r="M44" s="220"/>
      <c r="N44" s="223">
        <v>2849</v>
      </c>
      <c r="O44" s="220"/>
      <c r="P44" s="223">
        <v>3467</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47</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2637533</v>
      </c>
      <c r="M54" s="220"/>
      <c r="N54" s="222">
        <v>2535231</v>
      </c>
      <c r="O54" s="220"/>
      <c r="P54" s="222">
        <v>5172764</v>
      </c>
      <c r="Q54" s="220"/>
    </row>
    <row r="55" spans="1:17" ht="13.2" x14ac:dyDescent="0.25">
      <c r="A55" s="225" t="s">
        <v>9</v>
      </c>
      <c r="B55" s="220"/>
      <c r="C55" s="220"/>
      <c r="D55" s="220"/>
      <c r="E55" s="220"/>
      <c r="F55" s="220"/>
      <c r="G55" s="220"/>
      <c r="H55" s="220"/>
      <c r="I55" s="220"/>
      <c r="J55" s="220"/>
      <c r="K55" s="220"/>
      <c r="L55" s="222">
        <v>538371</v>
      </c>
      <c r="M55" s="220"/>
      <c r="N55" s="222">
        <v>-104043</v>
      </c>
      <c r="O55" s="220"/>
      <c r="P55" s="222">
        <v>434328</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5716425</v>
      </c>
      <c r="M57" s="220"/>
      <c r="N57" s="222">
        <v>-2394349</v>
      </c>
      <c r="O57" s="220"/>
      <c r="P57" s="222">
        <v>3322076</v>
      </c>
      <c r="Q57" s="220"/>
    </row>
    <row r="58" spans="1:17" ht="13.2" x14ac:dyDescent="0.25">
      <c r="A58" s="225" t="s">
        <v>9</v>
      </c>
      <c r="B58" s="220"/>
      <c r="C58" s="220"/>
      <c r="D58" s="220"/>
      <c r="E58" s="220"/>
      <c r="F58" s="220"/>
      <c r="G58" s="220"/>
      <c r="H58" s="220"/>
      <c r="I58" s="220"/>
      <c r="J58" s="220"/>
      <c r="K58" s="220"/>
      <c r="L58" s="222">
        <v>54400</v>
      </c>
      <c r="M58" s="220"/>
      <c r="N58" s="222">
        <v>54600</v>
      </c>
      <c r="O58" s="220"/>
      <c r="P58" s="222">
        <v>109000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8353958</v>
      </c>
      <c r="M60" s="220"/>
      <c r="N60" s="222">
        <v>140882</v>
      </c>
      <c r="O60" s="220"/>
      <c r="P60" s="222">
        <v>8494840</v>
      </c>
      <c r="Q60" s="220"/>
    </row>
    <row r="61" spans="1:17" ht="13.2" x14ac:dyDescent="0.25">
      <c r="A61" s="225" t="s">
        <v>9</v>
      </c>
      <c r="B61" s="220"/>
      <c r="C61" s="220"/>
      <c r="D61" s="220"/>
      <c r="E61" s="220"/>
      <c r="F61" s="220"/>
      <c r="G61" s="220"/>
      <c r="H61" s="220"/>
      <c r="I61" s="220"/>
      <c r="J61" s="220"/>
      <c r="K61" s="220"/>
      <c r="L61" s="222">
        <v>592771</v>
      </c>
      <c r="M61" s="220"/>
      <c r="N61" s="222">
        <v>-49443</v>
      </c>
      <c r="O61" s="220"/>
      <c r="P61" s="222">
        <v>543328</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5631594</v>
      </c>
      <c r="M63" s="220"/>
      <c r="N63" s="223">
        <v>209190</v>
      </c>
      <c r="O63" s="220"/>
      <c r="P63" s="223">
        <v>5840784</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48</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2">
        <v>7340634</v>
      </c>
      <c r="M73" s="220"/>
      <c r="N73" s="222">
        <v>-523301</v>
      </c>
      <c r="O73" s="220"/>
      <c r="P73" s="222">
        <v>6817333</v>
      </c>
      <c r="Q73" s="220"/>
    </row>
    <row r="74" spans="1:17" ht="13.2" x14ac:dyDescent="0.25">
      <c r="A74" s="225" t="s">
        <v>9</v>
      </c>
      <c r="B74" s="220"/>
      <c r="C74" s="220"/>
      <c r="D74" s="220"/>
      <c r="E74" s="220"/>
      <c r="F74" s="220"/>
      <c r="G74" s="220"/>
      <c r="H74" s="220"/>
      <c r="I74" s="220"/>
      <c r="J74" s="220"/>
      <c r="K74" s="220"/>
      <c r="L74" s="222">
        <v>328900</v>
      </c>
      <c r="M74" s="220"/>
      <c r="N74" s="222">
        <v>97653</v>
      </c>
      <c r="O74" s="220"/>
      <c r="P74" s="222">
        <v>426553</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76133149</v>
      </c>
      <c r="M76" s="220"/>
      <c r="N76" s="222">
        <v>793000</v>
      </c>
      <c r="O76" s="220"/>
      <c r="P76" s="222">
        <v>76926149</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83473783</v>
      </c>
      <c r="M79" s="220"/>
      <c r="N79" s="222">
        <v>269699</v>
      </c>
      <c r="O79" s="220"/>
      <c r="P79" s="222">
        <v>83743482</v>
      </c>
      <c r="Q79" s="220"/>
    </row>
    <row r="80" spans="1:17" ht="13.2" x14ac:dyDescent="0.25">
      <c r="A80" s="225" t="s">
        <v>9</v>
      </c>
      <c r="B80" s="220"/>
      <c r="C80" s="220"/>
      <c r="D80" s="220"/>
      <c r="E80" s="220"/>
      <c r="F80" s="220"/>
      <c r="G80" s="220"/>
      <c r="H80" s="220"/>
      <c r="I80" s="220"/>
      <c r="J80" s="220"/>
      <c r="K80" s="220"/>
      <c r="L80" s="222">
        <v>328900</v>
      </c>
      <c r="M80" s="220"/>
      <c r="N80" s="222">
        <v>97653</v>
      </c>
      <c r="O80" s="220"/>
      <c r="P80" s="222">
        <v>426553</v>
      </c>
      <c r="Q80" s="220"/>
    </row>
    <row r="81" spans="1:17" ht="13.2" x14ac:dyDescent="0.25">
      <c r="A81" s="219" t="s">
        <v>12</v>
      </c>
      <c r="B81" s="220"/>
      <c r="C81" s="220"/>
      <c r="D81" s="220"/>
      <c r="E81" s="220"/>
      <c r="F81" s="220"/>
      <c r="G81" s="220"/>
      <c r="H81" s="220"/>
      <c r="I81" s="220"/>
      <c r="J81" s="220"/>
      <c r="K81" s="220"/>
      <c r="L81" s="222">
        <v>2561145</v>
      </c>
      <c r="M81" s="220"/>
      <c r="N81" s="222">
        <v>1237335</v>
      </c>
      <c r="O81" s="220"/>
      <c r="P81" s="222">
        <v>3798480</v>
      </c>
      <c r="Q81" s="220"/>
    </row>
    <row r="82" spans="1:17" ht="13.2" x14ac:dyDescent="0.25">
      <c r="A82" s="219" t="s">
        <v>13</v>
      </c>
      <c r="B82" s="220"/>
      <c r="C82" s="220"/>
      <c r="D82" s="220"/>
      <c r="E82" s="220"/>
      <c r="F82" s="220"/>
      <c r="G82" s="220"/>
      <c r="H82" s="220"/>
      <c r="I82" s="220"/>
      <c r="J82" s="220"/>
      <c r="K82" s="220"/>
      <c r="L82" s="223">
        <v>85007986</v>
      </c>
      <c r="M82" s="220"/>
      <c r="N82" s="223">
        <v>2133672</v>
      </c>
      <c r="O82" s="220"/>
      <c r="P82" s="223">
        <v>87141658</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49</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50</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7857</v>
      </c>
      <c r="M16" s="220"/>
      <c r="N16" s="222">
        <v>-227</v>
      </c>
      <c r="O16" s="220"/>
      <c r="P16" s="222">
        <v>7630</v>
      </c>
      <c r="Q16" s="220"/>
    </row>
    <row r="17" spans="1:17" ht="13.2" x14ac:dyDescent="0.25">
      <c r="A17" s="225" t="s">
        <v>9</v>
      </c>
      <c r="B17" s="220"/>
      <c r="C17" s="220"/>
      <c r="D17" s="220"/>
      <c r="E17" s="220"/>
      <c r="F17" s="220"/>
      <c r="G17" s="220"/>
      <c r="H17" s="220"/>
      <c r="I17" s="220"/>
      <c r="J17" s="220"/>
      <c r="K17" s="220"/>
      <c r="L17" s="222">
        <v>77</v>
      </c>
      <c r="M17" s="220"/>
      <c r="N17" s="222">
        <v>0</v>
      </c>
      <c r="O17" s="220"/>
      <c r="P17" s="222">
        <v>77</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1">
        <v>0</v>
      </c>
      <c r="M19" s="220"/>
      <c r="N19" s="221">
        <v>0</v>
      </c>
      <c r="O19" s="220"/>
      <c r="P19" s="221">
        <v>0</v>
      </c>
      <c r="Q19" s="220"/>
    </row>
    <row r="20" spans="1:17" ht="13.2" x14ac:dyDescent="0.25">
      <c r="A20" s="225" t="s">
        <v>9</v>
      </c>
      <c r="B20" s="220"/>
      <c r="C20" s="220"/>
      <c r="D20" s="220"/>
      <c r="E20" s="220"/>
      <c r="F20" s="220"/>
      <c r="G20" s="220"/>
      <c r="H20" s="220"/>
      <c r="I20" s="220"/>
      <c r="J20" s="220"/>
      <c r="K20" s="220"/>
      <c r="L20" s="221">
        <v>0</v>
      </c>
      <c r="M20" s="220"/>
      <c r="N20" s="221">
        <v>0</v>
      </c>
      <c r="O20" s="220"/>
      <c r="P20" s="221">
        <v>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7857</v>
      </c>
      <c r="M22" s="220"/>
      <c r="N22" s="222">
        <v>-227</v>
      </c>
      <c r="O22" s="220"/>
      <c r="P22" s="222">
        <v>7630</v>
      </c>
      <c r="Q22" s="220"/>
    </row>
    <row r="23" spans="1:17" ht="13.2" x14ac:dyDescent="0.25">
      <c r="A23" s="225" t="s">
        <v>9</v>
      </c>
      <c r="B23" s="220"/>
      <c r="C23" s="220"/>
      <c r="D23" s="220"/>
      <c r="E23" s="220"/>
      <c r="F23" s="220"/>
      <c r="G23" s="220"/>
      <c r="H23" s="220"/>
      <c r="I23" s="220"/>
      <c r="J23" s="220"/>
      <c r="K23" s="220"/>
      <c r="L23" s="222">
        <v>77</v>
      </c>
      <c r="M23" s="220"/>
      <c r="N23" s="222">
        <v>0</v>
      </c>
      <c r="O23" s="220"/>
      <c r="P23" s="222">
        <v>77</v>
      </c>
      <c r="Q23" s="220"/>
    </row>
    <row r="24" spans="1:17" ht="13.2" x14ac:dyDescent="0.25">
      <c r="A24" s="219" t="s">
        <v>12</v>
      </c>
      <c r="B24" s="220"/>
      <c r="C24" s="220"/>
      <c r="D24" s="220"/>
      <c r="E24" s="220"/>
      <c r="F24" s="220"/>
      <c r="G24" s="220"/>
      <c r="H24" s="220"/>
      <c r="I24" s="220"/>
      <c r="J24" s="220"/>
      <c r="K24" s="220"/>
      <c r="L24" s="222">
        <v>27162064</v>
      </c>
      <c r="M24" s="220"/>
      <c r="N24" s="222">
        <v>102568</v>
      </c>
      <c r="O24" s="220"/>
      <c r="P24" s="222">
        <v>27264632</v>
      </c>
      <c r="Q24" s="220"/>
    </row>
    <row r="25" spans="1:17" ht="13.2" x14ac:dyDescent="0.25">
      <c r="A25" s="219" t="s">
        <v>13</v>
      </c>
      <c r="B25" s="220"/>
      <c r="C25" s="220"/>
      <c r="D25" s="220"/>
      <c r="E25" s="220"/>
      <c r="F25" s="220"/>
      <c r="G25" s="220"/>
      <c r="H25" s="220"/>
      <c r="I25" s="220"/>
      <c r="J25" s="220"/>
      <c r="K25" s="220"/>
      <c r="L25" s="223">
        <v>27169942</v>
      </c>
      <c r="M25" s="220"/>
      <c r="N25" s="223">
        <v>102341</v>
      </c>
      <c r="O25" s="220"/>
      <c r="P25" s="223">
        <v>27272283</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51</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6166</v>
      </c>
      <c r="M35" s="220"/>
      <c r="N35" s="222">
        <v>0</v>
      </c>
      <c r="O35" s="220"/>
      <c r="P35" s="222">
        <v>6166</v>
      </c>
      <c r="Q35" s="220"/>
    </row>
    <row r="36" spans="1:17" ht="13.2" x14ac:dyDescent="0.25">
      <c r="A36" s="225" t="s">
        <v>9</v>
      </c>
      <c r="B36" s="220"/>
      <c r="C36" s="220"/>
      <c r="D36" s="220"/>
      <c r="E36" s="220"/>
      <c r="F36" s="220"/>
      <c r="G36" s="220"/>
      <c r="H36" s="220"/>
      <c r="I36" s="220"/>
      <c r="J36" s="220"/>
      <c r="K36" s="220"/>
      <c r="L36" s="222">
        <v>724</v>
      </c>
      <c r="M36" s="220"/>
      <c r="N36" s="222">
        <v>0</v>
      </c>
      <c r="O36" s="220"/>
      <c r="P36" s="222">
        <v>724</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-20</v>
      </c>
      <c r="M38" s="220"/>
      <c r="N38" s="222">
        <v>0</v>
      </c>
      <c r="O38" s="220"/>
      <c r="P38" s="222">
        <v>-20</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6146</v>
      </c>
      <c r="M41" s="220"/>
      <c r="N41" s="222">
        <v>0</v>
      </c>
      <c r="O41" s="220"/>
      <c r="P41" s="222">
        <v>6146</v>
      </c>
      <c r="Q41" s="220"/>
    </row>
    <row r="42" spans="1:17" ht="13.2" x14ac:dyDescent="0.25">
      <c r="A42" s="225" t="s">
        <v>9</v>
      </c>
      <c r="B42" s="220"/>
      <c r="C42" s="220"/>
      <c r="D42" s="220"/>
      <c r="E42" s="220"/>
      <c r="F42" s="220"/>
      <c r="G42" s="220"/>
      <c r="H42" s="220"/>
      <c r="I42" s="220"/>
      <c r="J42" s="220"/>
      <c r="K42" s="220"/>
      <c r="L42" s="222">
        <v>724</v>
      </c>
      <c r="M42" s="220"/>
      <c r="N42" s="222">
        <v>0</v>
      </c>
      <c r="O42" s="220"/>
      <c r="P42" s="222">
        <v>724</v>
      </c>
      <c r="Q42" s="220"/>
    </row>
    <row r="43" spans="1:17" ht="13.2" x14ac:dyDescent="0.25">
      <c r="A43" s="219" t="s">
        <v>12</v>
      </c>
      <c r="B43" s="220"/>
      <c r="C43" s="220"/>
      <c r="D43" s="220"/>
      <c r="E43" s="220"/>
      <c r="F43" s="220"/>
      <c r="G43" s="220"/>
      <c r="H43" s="220"/>
      <c r="I43" s="220"/>
      <c r="J43" s="220"/>
      <c r="K43" s="220"/>
      <c r="L43" s="222">
        <v>12844485</v>
      </c>
      <c r="M43" s="220"/>
      <c r="N43" s="222">
        <v>16338</v>
      </c>
      <c r="O43" s="220"/>
      <c r="P43" s="222">
        <v>12860823</v>
      </c>
      <c r="Q43" s="220"/>
    </row>
    <row r="44" spans="1:17" ht="13.2" x14ac:dyDescent="0.25">
      <c r="A44" s="219" t="s">
        <v>13</v>
      </c>
      <c r="B44" s="220"/>
      <c r="C44" s="220"/>
      <c r="D44" s="220"/>
      <c r="E44" s="220"/>
      <c r="F44" s="220"/>
      <c r="G44" s="220"/>
      <c r="H44" s="220"/>
      <c r="I44" s="220"/>
      <c r="J44" s="220"/>
      <c r="K44" s="220"/>
      <c r="L44" s="223">
        <v>12851155</v>
      </c>
      <c r="M44" s="220"/>
      <c r="N44" s="223">
        <v>16338</v>
      </c>
      <c r="O44" s="220"/>
      <c r="P44" s="223">
        <v>12867493</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52</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25960</v>
      </c>
      <c r="M54" s="220"/>
      <c r="N54" s="222">
        <v>-2933</v>
      </c>
      <c r="O54" s="220"/>
      <c r="P54" s="222">
        <v>23027</v>
      </c>
      <c r="Q54" s="220"/>
    </row>
    <row r="55" spans="1:17" ht="13.2" x14ac:dyDescent="0.25">
      <c r="A55" s="225" t="s">
        <v>9</v>
      </c>
      <c r="B55" s="220"/>
      <c r="C55" s="220"/>
      <c r="D55" s="220"/>
      <c r="E55" s="220"/>
      <c r="F55" s="220"/>
      <c r="G55" s="220"/>
      <c r="H55" s="220"/>
      <c r="I55" s="220"/>
      <c r="J55" s="220"/>
      <c r="K55" s="220"/>
      <c r="L55" s="222">
        <v>341</v>
      </c>
      <c r="M55" s="220"/>
      <c r="N55" s="222">
        <v>1000</v>
      </c>
      <c r="O55" s="220"/>
      <c r="P55" s="222">
        <v>1341</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-15</v>
      </c>
      <c r="M57" s="220"/>
      <c r="N57" s="222">
        <v>0</v>
      </c>
      <c r="O57" s="220"/>
      <c r="P57" s="222">
        <v>-15</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25945</v>
      </c>
      <c r="M60" s="220"/>
      <c r="N60" s="222">
        <v>-2933</v>
      </c>
      <c r="O60" s="220"/>
      <c r="P60" s="222">
        <v>23012</v>
      </c>
      <c r="Q60" s="220"/>
    </row>
    <row r="61" spans="1:17" ht="13.2" x14ac:dyDescent="0.25">
      <c r="A61" s="225" t="s">
        <v>9</v>
      </c>
      <c r="B61" s="220"/>
      <c r="C61" s="220"/>
      <c r="D61" s="220"/>
      <c r="E61" s="220"/>
      <c r="F61" s="220"/>
      <c r="G61" s="220"/>
      <c r="H61" s="220"/>
      <c r="I61" s="220"/>
      <c r="J61" s="220"/>
      <c r="K61" s="220"/>
      <c r="L61" s="222">
        <v>341</v>
      </c>
      <c r="M61" s="220"/>
      <c r="N61" s="222">
        <v>1000</v>
      </c>
      <c r="O61" s="220"/>
      <c r="P61" s="222">
        <v>1341</v>
      </c>
      <c r="Q61" s="220"/>
    </row>
    <row r="62" spans="1:17" ht="13.2" x14ac:dyDescent="0.25">
      <c r="A62" s="219" t="s">
        <v>12</v>
      </c>
      <c r="B62" s="220"/>
      <c r="C62" s="220"/>
      <c r="D62" s="220"/>
      <c r="E62" s="220"/>
      <c r="F62" s="220"/>
      <c r="G62" s="220"/>
      <c r="H62" s="220"/>
      <c r="I62" s="220"/>
      <c r="J62" s="220"/>
      <c r="K62" s="220"/>
      <c r="L62" s="222">
        <v>14056000</v>
      </c>
      <c r="M62" s="220"/>
      <c r="N62" s="222">
        <v>618000</v>
      </c>
      <c r="O62" s="220"/>
      <c r="P62" s="222">
        <v>14674000</v>
      </c>
      <c r="Q62" s="220"/>
    </row>
    <row r="63" spans="1:17" ht="13.2" x14ac:dyDescent="0.25">
      <c r="A63" s="219" t="s">
        <v>13</v>
      </c>
      <c r="B63" s="220"/>
      <c r="C63" s="220"/>
      <c r="D63" s="220"/>
      <c r="E63" s="220"/>
      <c r="F63" s="220"/>
      <c r="G63" s="220"/>
      <c r="H63" s="220"/>
      <c r="I63" s="220"/>
      <c r="J63" s="220"/>
      <c r="K63" s="220"/>
      <c r="L63" s="223">
        <v>14088389</v>
      </c>
      <c r="M63" s="220"/>
      <c r="N63" s="223">
        <v>616067</v>
      </c>
      <c r="O63" s="220"/>
      <c r="P63" s="223">
        <v>14704456</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53</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2">
        <v>179702</v>
      </c>
      <c r="M73" s="220"/>
      <c r="N73" s="222">
        <v>-236899</v>
      </c>
      <c r="O73" s="220"/>
      <c r="P73" s="222">
        <v>-57197</v>
      </c>
      <c r="Q73" s="220"/>
    </row>
    <row r="74" spans="1:17" ht="13.2" x14ac:dyDescent="0.25">
      <c r="A74" s="225" t="s">
        <v>9</v>
      </c>
      <c r="B74" s="220"/>
      <c r="C74" s="220"/>
      <c r="D74" s="220"/>
      <c r="E74" s="220"/>
      <c r="F74" s="220"/>
      <c r="G74" s="220"/>
      <c r="H74" s="220"/>
      <c r="I74" s="220"/>
      <c r="J74" s="220"/>
      <c r="K74" s="220"/>
      <c r="L74" s="222">
        <v>25540</v>
      </c>
      <c r="M74" s="220"/>
      <c r="N74" s="222">
        <v>1935</v>
      </c>
      <c r="O74" s="220"/>
      <c r="P74" s="222">
        <v>27475</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-1470799</v>
      </c>
      <c r="M76" s="220"/>
      <c r="N76" s="222">
        <v>-14248250</v>
      </c>
      <c r="O76" s="220"/>
      <c r="P76" s="222">
        <v>-15719049</v>
      </c>
      <c r="Q76" s="220"/>
    </row>
    <row r="77" spans="1:17" ht="13.2" x14ac:dyDescent="0.25">
      <c r="A77" s="225" t="s">
        <v>9</v>
      </c>
      <c r="B77" s="220"/>
      <c r="C77" s="220"/>
      <c r="D77" s="220"/>
      <c r="E77" s="220"/>
      <c r="F77" s="220"/>
      <c r="G77" s="220"/>
      <c r="H77" s="220"/>
      <c r="I77" s="220"/>
      <c r="J77" s="220"/>
      <c r="K77" s="220"/>
      <c r="L77" s="222">
        <v>669242</v>
      </c>
      <c r="M77" s="220"/>
      <c r="N77" s="222">
        <v>-2956105</v>
      </c>
      <c r="O77" s="220"/>
      <c r="P77" s="222">
        <v>-2286863</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-1291097</v>
      </c>
      <c r="M79" s="220"/>
      <c r="N79" s="222">
        <v>-14485149</v>
      </c>
      <c r="O79" s="220"/>
      <c r="P79" s="222">
        <v>-15776246</v>
      </c>
      <c r="Q79" s="220"/>
    </row>
    <row r="80" spans="1:17" ht="13.2" x14ac:dyDescent="0.25">
      <c r="A80" s="225" t="s">
        <v>9</v>
      </c>
      <c r="B80" s="220"/>
      <c r="C80" s="220"/>
      <c r="D80" s="220"/>
      <c r="E80" s="220"/>
      <c r="F80" s="220"/>
      <c r="G80" s="220"/>
      <c r="H80" s="220"/>
      <c r="I80" s="220"/>
      <c r="J80" s="220"/>
      <c r="K80" s="220"/>
      <c r="L80" s="222">
        <v>694782</v>
      </c>
      <c r="M80" s="220"/>
      <c r="N80" s="222">
        <v>-2954170</v>
      </c>
      <c r="O80" s="220"/>
      <c r="P80" s="222">
        <v>-2259388</v>
      </c>
      <c r="Q80" s="220"/>
    </row>
    <row r="81" spans="1:17" ht="13.2" x14ac:dyDescent="0.25">
      <c r="A81" s="219" t="s">
        <v>12</v>
      </c>
      <c r="B81" s="220"/>
      <c r="C81" s="220"/>
      <c r="D81" s="220"/>
      <c r="E81" s="220"/>
      <c r="F81" s="220"/>
      <c r="G81" s="220"/>
      <c r="H81" s="220"/>
      <c r="I81" s="220"/>
      <c r="J81" s="220"/>
      <c r="K81" s="220"/>
      <c r="L81" s="222">
        <v>0</v>
      </c>
      <c r="M81" s="220"/>
      <c r="N81" s="222">
        <v>0</v>
      </c>
      <c r="O81" s="220"/>
      <c r="P81" s="222">
        <v>0</v>
      </c>
      <c r="Q81" s="220"/>
    </row>
    <row r="82" spans="1:17" ht="13.2" x14ac:dyDescent="0.25">
      <c r="A82" s="219" t="s">
        <v>13</v>
      </c>
      <c r="B82" s="220"/>
      <c r="C82" s="220"/>
      <c r="D82" s="220"/>
      <c r="E82" s="220"/>
      <c r="F82" s="220"/>
      <c r="G82" s="220"/>
      <c r="H82" s="220"/>
      <c r="I82" s="220"/>
      <c r="J82" s="220"/>
      <c r="K82" s="220"/>
      <c r="L82" s="223">
        <v>-2754312</v>
      </c>
      <c r="M82" s="220"/>
      <c r="N82" s="223">
        <v>-3407218</v>
      </c>
      <c r="O82" s="220"/>
      <c r="P82" s="223">
        <v>-6161530</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4"/>
  <sheetViews>
    <sheetView tabSelected="1" workbookViewId="0"/>
  </sheetViews>
  <sheetFormatPr defaultColWidth="9.33203125" defaultRowHeight="12.75" customHeight="1" x14ac:dyDescent="0.25"/>
  <cols>
    <col min="1" max="5" width="8.44140625" style="16" customWidth="1"/>
    <col min="6" max="6" width="8.5546875" style="16" customWidth="1"/>
    <col min="7" max="8" width="6.6640625" style="16" customWidth="1"/>
    <col min="9" max="9" width="6.5546875" style="16" customWidth="1"/>
    <col min="10" max="12" width="6.6640625" style="16" customWidth="1"/>
    <col min="13" max="14" width="3.6640625" style="16" customWidth="1"/>
    <col min="15" max="16384" width="9.33203125" style="16"/>
  </cols>
  <sheetData>
    <row r="1" spans="1:12" ht="12.75" customHeight="1" x14ac:dyDescent="0.25">
      <c r="A1" s="55"/>
      <c r="B1" s="55"/>
      <c r="C1" s="55"/>
      <c r="D1" s="55"/>
      <c r="E1" s="55"/>
      <c r="F1" s="55"/>
      <c r="G1" s="55"/>
      <c r="H1" s="55"/>
      <c r="I1" s="55"/>
      <c r="J1" s="55"/>
      <c r="K1" s="55"/>
      <c r="L1" s="55"/>
    </row>
    <row r="2" spans="1:12" ht="44.4" customHeight="1" x14ac:dyDescent="0.25">
      <c r="A2" s="146" t="s">
        <v>92</v>
      </c>
      <c r="B2" s="147"/>
      <c r="C2" s="147"/>
      <c r="D2" s="147"/>
      <c r="E2" s="147"/>
      <c r="F2" s="147"/>
      <c r="G2" s="147"/>
      <c r="H2" s="147"/>
      <c r="I2" s="147"/>
      <c r="J2" s="147"/>
      <c r="K2" s="147"/>
      <c r="L2" s="147"/>
    </row>
    <row r="3" spans="1:12" ht="12.75" customHeight="1" thickBot="1" x14ac:dyDescent="0.3">
      <c r="A3" s="55"/>
      <c r="B3" s="55"/>
      <c r="C3" s="55"/>
      <c r="D3" s="55"/>
      <c r="E3" s="55"/>
      <c r="F3" s="55"/>
      <c r="G3" s="55"/>
      <c r="H3" s="55"/>
      <c r="I3" s="55"/>
      <c r="J3" s="55"/>
      <c r="K3" s="55"/>
      <c r="L3" s="55"/>
    </row>
    <row r="4" spans="1:12" ht="13.2" x14ac:dyDescent="0.25">
      <c r="A4" s="56"/>
      <c r="B4" s="56"/>
      <c r="C4" s="56"/>
      <c r="D4" s="56"/>
      <c r="E4" s="56"/>
      <c r="F4" s="56"/>
      <c r="G4" s="56"/>
      <c r="H4" s="56"/>
      <c r="I4" s="56"/>
      <c r="J4" s="56"/>
      <c r="K4" s="56"/>
      <c r="L4" s="56"/>
    </row>
    <row r="5" spans="1:12" ht="13.8" thickBot="1" x14ac:dyDescent="0.3">
      <c r="A5" s="148" t="s">
        <v>93</v>
      </c>
      <c r="B5" s="149"/>
      <c r="C5" s="149"/>
      <c r="D5" s="149"/>
      <c r="E5" s="149"/>
      <c r="F5" s="149"/>
      <c r="G5" s="149"/>
      <c r="H5" s="149"/>
      <c r="I5" s="149"/>
      <c r="J5" s="149"/>
      <c r="K5" s="149"/>
      <c r="L5" s="149"/>
    </row>
    <row r="6" spans="1:12" ht="12.75" customHeight="1" x14ac:dyDescent="0.25">
      <c r="A6" s="55"/>
      <c r="B6" s="55"/>
      <c r="C6" s="55"/>
      <c r="D6" s="55"/>
      <c r="E6" s="55"/>
      <c r="F6" s="55"/>
      <c r="G6" s="55"/>
      <c r="H6" s="55"/>
      <c r="I6" s="55"/>
      <c r="J6" s="55"/>
      <c r="K6" s="55"/>
      <c r="L6" s="55"/>
    </row>
    <row r="7" spans="1:12" ht="17.25" customHeight="1" x14ac:dyDescent="0.25">
      <c r="A7" s="55"/>
      <c r="B7" s="55"/>
      <c r="C7" s="55"/>
      <c r="D7" s="55"/>
      <c r="E7" s="55"/>
      <c r="F7" s="55"/>
      <c r="G7" s="140" t="s">
        <v>208</v>
      </c>
      <c r="H7" s="142"/>
      <c r="I7" s="140" t="s">
        <v>209</v>
      </c>
      <c r="J7" s="142"/>
      <c r="K7" s="140" t="s">
        <v>209</v>
      </c>
      <c r="L7" s="142"/>
    </row>
    <row r="8" spans="1:12" ht="17.25" customHeight="1" x14ac:dyDescent="0.25">
      <c r="A8" s="55"/>
      <c r="B8" s="55"/>
      <c r="C8" s="55"/>
      <c r="D8" s="55"/>
      <c r="E8" s="55"/>
      <c r="F8" s="55"/>
      <c r="G8" s="141" t="s">
        <v>2</v>
      </c>
      <c r="H8" s="142"/>
      <c r="I8" s="141" t="s">
        <v>3</v>
      </c>
      <c r="J8" s="142"/>
      <c r="K8" s="141" t="s">
        <v>4</v>
      </c>
      <c r="L8" s="142"/>
    </row>
    <row r="9" spans="1:12" ht="13.8" thickBot="1" x14ac:dyDescent="0.3">
      <c r="A9" s="57"/>
      <c r="B9" s="57"/>
      <c r="C9" s="57"/>
      <c r="D9" s="57"/>
      <c r="E9" s="57"/>
      <c r="F9" s="57"/>
      <c r="G9" s="57"/>
      <c r="H9" s="57"/>
      <c r="I9" s="57"/>
      <c r="J9" s="57"/>
      <c r="K9" s="57"/>
      <c r="L9" s="57"/>
    </row>
    <row r="10" spans="1:12" ht="17.25" customHeight="1" x14ac:dyDescent="0.25">
      <c r="A10" s="143" t="s">
        <v>94</v>
      </c>
      <c r="B10" s="142"/>
      <c r="C10" s="142"/>
      <c r="D10" s="142"/>
      <c r="E10" s="142"/>
      <c r="F10" s="142"/>
      <c r="G10" s="142"/>
      <c r="H10" s="142"/>
      <c r="I10" s="142"/>
      <c r="J10" s="142"/>
      <c r="K10" s="142"/>
      <c r="L10" s="142"/>
    </row>
    <row r="11" spans="1:12" ht="17.25" customHeight="1" x14ac:dyDescent="0.25">
      <c r="A11" s="144" t="s">
        <v>190</v>
      </c>
      <c r="B11" s="142"/>
      <c r="C11" s="142"/>
      <c r="D11" s="142"/>
      <c r="E11" s="142"/>
      <c r="F11" s="142"/>
      <c r="G11" s="145">
        <v>414741.68800000002</v>
      </c>
      <c r="H11" s="142"/>
      <c r="I11" s="145">
        <v>122343.80100000001</v>
      </c>
      <c r="J11" s="142"/>
      <c r="K11" s="145">
        <v>537085.48899999994</v>
      </c>
      <c r="L11" s="142"/>
    </row>
    <row r="12" spans="1:12" ht="17.25" customHeight="1" x14ac:dyDescent="0.25">
      <c r="A12" s="144" t="s">
        <v>95</v>
      </c>
      <c r="B12" s="142"/>
      <c r="C12" s="142"/>
      <c r="D12" s="142"/>
      <c r="E12" s="142"/>
      <c r="F12" s="142"/>
      <c r="G12" s="145">
        <v>315158.94400000002</v>
      </c>
      <c r="H12" s="142"/>
      <c r="I12" s="145">
        <v>176492.076</v>
      </c>
      <c r="J12" s="142"/>
      <c r="K12" s="145">
        <v>491651.02</v>
      </c>
      <c r="L12" s="142"/>
    </row>
    <row r="13" spans="1:12" ht="17.25" customHeight="1" x14ac:dyDescent="0.25">
      <c r="A13" s="150" t="s">
        <v>11</v>
      </c>
      <c r="B13" s="142"/>
      <c r="C13" s="142"/>
      <c r="D13" s="142"/>
      <c r="E13" s="142"/>
      <c r="F13" s="142"/>
      <c r="G13" s="151">
        <v>729900.63199999998</v>
      </c>
      <c r="H13" s="152"/>
      <c r="I13" s="151">
        <v>298835.87699999998</v>
      </c>
      <c r="J13" s="152"/>
      <c r="K13" s="151">
        <v>1028736.509</v>
      </c>
      <c r="L13" s="152"/>
    </row>
    <row r="14" spans="1:12" ht="17.25" customHeight="1" thickBot="1" x14ac:dyDescent="0.3">
      <c r="A14" s="144" t="s">
        <v>96</v>
      </c>
      <c r="B14" s="142"/>
      <c r="C14" s="142"/>
      <c r="D14" s="142"/>
      <c r="E14" s="142"/>
      <c r="F14" s="142"/>
      <c r="G14" s="153">
        <v>83232.95</v>
      </c>
      <c r="H14" s="153"/>
      <c r="I14" s="153">
        <v>11148.125</v>
      </c>
      <c r="J14" s="153"/>
      <c r="K14" s="153">
        <v>94381.074999999997</v>
      </c>
      <c r="L14" s="153"/>
    </row>
    <row r="15" spans="1:12" ht="17.25" customHeight="1" thickBot="1" x14ac:dyDescent="0.3">
      <c r="A15" s="150" t="s">
        <v>97</v>
      </c>
      <c r="B15" s="142"/>
      <c r="C15" s="142"/>
      <c r="D15" s="142"/>
      <c r="E15" s="142"/>
      <c r="F15" s="142"/>
      <c r="G15" s="154">
        <v>813133.58200000005</v>
      </c>
      <c r="H15" s="155"/>
      <c r="I15" s="154">
        <v>309984.00199999998</v>
      </c>
      <c r="J15" s="155"/>
      <c r="K15" s="154">
        <v>1123117.584</v>
      </c>
      <c r="L15" s="155"/>
    </row>
    <row r="16" spans="1:12" ht="17.25" customHeight="1" thickBot="1" x14ac:dyDescent="0.3">
      <c r="A16" s="144" t="s">
        <v>98</v>
      </c>
      <c r="B16" s="142"/>
      <c r="C16" s="142"/>
      <c r="D16" s="142"/>
      <c r="E16" s="142"/>
      <c r="F16" s="142"/>
      <c r="G16" s="156">
        <v>-116000.164</v>
      </c>
      <c r="H16" s="155"/>
      <c r="I16" s="156">
        <v>-132516.28400000001</v>
      </c>
      <c r="J16" s="155"/>
      <c r="K16" s="156">
        <v>-248516.448</v>
      </c>
      <c r="L16" s="155"/>
    </row>
    <row r="17" spans="1:12" ht="17.25" customHeight="1" thickBot="1" x14ac:dyDescent="0.3">
      <c r="A17" s="150" t="s">
        <v>99</v>
      </c>
      <c r="B17" s="142"/>
      <c r="C17" s="142"/>
      <c r="D17" s="142"/>
      <c r="E17" s="142"/>
      <c r="F17" s="142"/>
      <c r="G17" s="154">
        <v>697133.41799999995</v>
      </c>
      <c r="H17" s="155"/>
      <c r="I17" s="154">
        <v>177467.71799999999</v>
      </c>
      <c r="J17" s="155"/>
      <c r="K17" s="154">
        <v>874601.13600000006</v>
      </c>
      <c r="L17" s="155"/>
    </row>
    <row r="18" spans="1:12" ht="17.25" customHeight="1" thickBot="1" x14ac:dyDescent="0.3">
      <c r="A18" s="157" t="s">
        <v>94</v>
      </c>
      <c r="B18" s="149"/>
      <c r="C18" s="149"/>
      <c r="D18" s="149"/>
      <c r="E18" s="149"/>
      <c r="F18" s="149"/>
      <c r="G18" s="149"/>
      <c r="H18" s="149"/>
      <c r="I18" s="149"/>
      <c r="J18" s="149"/>
      <c r="K18" s="149"/>
      <c r="L18" s="149"/>
    </row>
    <row r="19" spans="1:12" ht="12.75" customHeight="1" x14ac:dyDescent="0.25">
      <c r="A19" s="55"/>
      <c r="B19" s="55"/>
      <c r="C19" s="55"/>
      <c r="D19" s="55"/>
      <c r="E19" s="55"/>
      <c r="F19" s="55"/>
      <c r="G19" s="55"/>
      <c r="H19" s="55"/>
      <c r="I19" s="55"/>
      <c r="J19" s="55"/>
      <c r="K19" s="55"/>
      <c r="L19" s="55"/>
    </row>
    <row r="20" spans="1:12" ht="18.45" customHeight="1" x14ac:dyDescent="0.25">
      <c r="A20" s="158" t="s">
        <v>100</v>
      </c>
      <c r="B20" s="159"/>
      <c r="C20" s="159"/>
      <c r="D20" s="159"/>
      <c r="E20" s="159"/>
      <c r="F20" s="159"/>
      <c r="G20" s="159"/>
      <c r="H20" s="159"/>
      <c r="I20" s="159"/>
      <c r="J20" s="159"/>
      <c r="K20" s="159"/>
      <c r="L20" s="159"/>
    </row>
    <row r="22" spans="1:12" s="83" customFormat="1" ht="13.5" customHeight="1" x14ac:dyDescent="0.25">
      <c r="A22" s="84" t="s">
        <v>210</v>
      </c>
    </row>
    <row r="23" spans="1:12" s="83" customFormat="1" ht="12.75" customHeight="1" x14ac:dyDescent="0.25"/>
    <row r="24" spans="1:12" ht="46.95" customHeight="1" x14ac:dyDescent="0.25">
      <c r="A24" s="138" t="s">
        <v>191</v>
      </c>
      <c r="B24" s="139"/>
      <c r="C24" s="139"/>
      <c r="D24" s="139"/>
      <c r="E24" s="139"/>
      <c r="F24" s="139"/>
      <c r="G24" s="139"/>
      <c r="H24" s="139"/>
      <c r="I24" s="139"/>
      <c r="J24" s="139"/>
      <c r="K24" s="139"/>
      <c r="L24" s="139"/>
    </row>
  </sheetData>
  <mergeCells count="46">
    <mergeCell ref="A20:L20"/>
    <mergeCell ref="A17:F17"/>
    <mergeCell ref="G17:H17"/>
    <mergeCell ref="I17:J17"/>
    <mergeCell ref="K17:L17"/>
    <mergeCell ref="A18:F18"/>
    <mergeCell ref="G18:H18"/>
    <mergeCell ref="I18:J18"/>
    <mergeCell ref="K18:L18"/>
    <mergeCell ref="A15:F15"/>
    <mergeCell ref="G15:H15"/>
    <mergeCell ref="I15:J15"/>
    <mergeCell ref="K15:L15"/>
    <mergeCell ref="A16:F16"/>
    <mergeCell ref="G16:H16"/>
    <mergeCell ref="I16:J16"/>
    <mergeCell ref="K16:L16"/>
    <mergeCell ref="A13:F13"/>
    <mergeCell ref="G13:H13"/>
    <mergeCell ref="I13:J13"/>
    <mergeCell ref="K13:L13"/>
    <mergeCell ref="A14:F14"/>
    <mergeCell ref="G14:H14"/>
    <mergeCell ref="I14:J14"/>
    <mergeCell ref="K14:L14"/>
    <mergeCell ref="I11:J11"/>
    <mergeCell ref="K11:L11"/>
    <mergeCell ref="A12:F12"/>
    <mergeCell ref="G12:H12"/>
    <mergeCell ref="I12:J12"/>
    <mergeCell ref="K12:L12"/>
    <mergeCell ref="A2:L2"/>
    <mergeCell ref="A5:L5"/>
    <mergeCell ref="G7:H7"/>
    <mergeCell ref="I7:J7"/>
    <mergeCell ref="K7:L7"/>
    <mergeCell ref="A24:L24"/>
    <mergeCell ref="G8:H8"/>
    <mergeCell ref="I8:J8"/>
    <mergeCell ref="K8:L8"/>
    <mergeCell ref="A10:F10"/>
    <mergeCell ref="G10:H10"/>
    <mergeCell ref="I10:J10"/>
    <mergeCell ref="K10:L10"/>
    <mergeCell ref="A11:F11"/>
    <mergeCell ref="G11:H1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54</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55</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3380039</v>
      </c>
      <c r="M16" s="220"/>
      <c r="N16" s="222">
        <v>-22056</v>
      </c>
      <c r="O16" s="220"/>
      <c r="P16" s="222">
        <v>3357983</v>
      </c>
      <c r="Q16" s="220"/>
    </row>
    <row r="17" spans="1:17" ht="13.2" x14ac:dyDescent="0.25">
      <c r="A17" s="225" t="s">
        <v>9</v>
      </c>
      <c r="B17" s="220"/>
      <c r="C17" s="220"/>
      <c r="D17" s="220"/>
      <c r="E17" s="220"/>
      <c r="F17" s="220"/>
      <c r="G17" s="220"/>
      <c r="H17" s="220"/>
      <c r="I17" s="220"/>
      <c r="J17" s="220"/>
      <c r="K17" s="220"/>
      <c r="L17" s="222">
        <v>150036</v>
      </c>
      <c r="M17" s="220"/>
      <c r="N17" s="222">
        <v>53903</v>
      </c>
      <c r="O17" s="220"/>
      <c r="P17" s="222">
        <v>203939</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12679316</v>
      </c>
      <c r="M19" s="220"/>
      <c r="N19" s="222">
        <v>-287219</v>
      </c>
      <c r="O19" s="220"/>
      <c r="P19" s="222">
        <v>12392097</v>
      </c>
      <c r="Q19" s="220"/>
    </row>
    <row r="20" spans="1:17" ht="13.2" x14ac:dyDescent="0.25">
      <c r="A20" s="225" t="s">
        <v>9</v>
      </c>
      <c r="B20" s="220"/>
      <c r="C20" s="220"/>
      <c r="D20" s="220"/>
      <c r="E20" s="220"/>
      <c r="F20" s="220"/>
      <c r="G20" s="220"/>
      <c r="H20" s="220"/>
      <c r="I20" s="220"/>
      <c r="J20" s="220"/>
      <c r="K20" s="220"/>
      <c r="L20" s="222">
        <v>5000</v>
      </c>
      <c r="M20" s="220"/>
      <c r="N20" s="222">
        <v>500</v>
      </c>
      <c r="O20" s="220"/>
      <c r="P20" s="222">
        <v>5500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16059355</v>
      </c>
      <c r="M22" s="220"/>
      <c r="N22" s="222">
        <v>-309275</v>
      </c>
      <c r="O22" s="220"/>
      <c r="P22" s="222">
        <v>15750080</v>
      </c>
      <c r="Q22" s="220"/>
    </row>
    <row r="23" spans="1:17" ht="13.2" x14ac:dyDescent="0.25">
      <c r="A23" s="225" t="s">
        <v>9</v>
      </c>
      <c r="B23" s="220"/>
      <c r="C23" s="220"/>
      <c r="D23" s="220"/>
      <c r="E23" s="220"/>
      <c r="F23" s="220"/>
      <c r="G23" s="220"/>
      <c r="H23" s="220"/>
      <c r="I23" s="220"/>
      <c r="J23" s="220"/>
      <c r="K23" s="220"/>
      <c r="L23" s="222">
        <v>155036</v>
      </c>
      <c r="M23" s="220"/>
      <c r="N23" s="222">
        <v>54403</v>
      </c>
      <c r="O23" s="220"/>
      <c r="P23" s="222">
        <v>209439</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15973979</v>
      </c>
      <c r="M25" s="220"/>
      <c r="N25" s="223">
        <v>28972</v>
      </c>
      <c r="O25" s="220"/>
      <c r="P25" s="223">
        <v>16002951</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56</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169950</v>
      </c>
      <c r="M35" s="220"/>
      <c r="N35" s="222">
        <v>0</v>
      </c>
      <c r="O35" s="220"/>
      <c r="P35" s="222">
        <v>169950</v>
      </c>
      <c r="Q35" s="220"/>
    </row>
    <row r="36" spans="1:17" ht="13.2" x14ac:dyDescent="0.25">
      <c r="A36" s="225" t="s">
        <v>9</v>
      </c>
      <c r="B36" s="220"/>
      <c r="C36" s="220"/>
      <c r="D36" s="220"/>
      <c r="E36" s="220"/>
      <c r="F36" s="220"/>
      <c r="G36" s="220"/>
      <c r="H36" s="220"/>
      <c r="I36" s="220"/>
      <c r="J36" s="220"/>
      <c r="K36" s="220"/>
      <c r="L36" s="222">
        <v>239</v>
      </c>
      <c r="M36" s="220"/>
      <c r="N36" s="222">
        <v>0</v>
      </c>
      <c r="O36" s="220"/>
      <c r="P36" s="222">
        <v>239</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5300</v>
      </c>
      <c r="M38" s="220"/>
      <c r="N38" s="222">
        <v>700</v>
      </c>
      <c r="O38" s="220"/>
      <c r="P38" s="222">
        <v>6000</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175250</v>
      </c>
      <c r="M41" s="220"/>
      <c r="N41" s="222">
        <v>700</v>
      </c>
      <c r="O41" s="220"/>
      <c r="P41" s="222">
        <v>175950</v>
      </c>
      <c r="Q41" s="220"/>
    </row>
    <row r="42" spans="1:17" ht="13.2" x14ac:dyDescent="0.25">
      <c r="A42" s="225" t="s">
        <v>9</v>
      </c>
      <c r="B42" s="220"/>
      <c r="C42" s="220"/>
      <c r="D42" s="220"/>
      <c r="E42" s="220"/>
      <c r="F42" s="220"/>
      <c r="G42" s="220"/>
      <c r="H42" s="220"/>
      <c r="I42" s="220"/>
      <c r="J42" s="220"/>
      <c r="K42" s="220"/>
      <c r="L42" s="222">
        <v>239</v>
      </c>
      <c r="M42" s="220"/>
      <c r="N42" s="222">
        <v>0</v>
      </c>
      <c r="O42" s="220"/>
      <c r="P42" s="222">
        <v>239</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163590</v>
      </c>
      <c r="M44" s="220"/>
      <c r="N44" s="223">
        <v>14000</v>
      </c>
      <c r="O44" s="220"/>
      <c r="P44" s="223">
        <v>177590</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57</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187639</v>
      </c>
      <c r="M54" s="220"/>
      <c r="N54" s="222">
        <v>-3500</v>
      </c>
      <c r="O54" s="220"/>
      <c r="P54" s="222">
        <v>184139</v>
      </c>
      <c r="Q54" s="220"/>
    </row>
    <row r="55" spans="1:17" ht="13.2" x14ac:dyDescent="0.25">
      <c r="A55" s="225" t="s">
        <v>9</v>
      </c>
      <c r="B55" s="220"/>
      <c r="C55" s="220"/>
      <c r="D55" s="220"/>
      <c r="E55" s="220"/>
      <c r="F55" s="220"/>
      <c r="G55" s="220"/>
      <c r="H55" s="220"/>
      <c r="I55" s="220"/>
      <c r="J55" s="220"/>
      <c r="K55" s="220"/>
      <c r="L55" s="222">
        <v>17000</v>
      </c>
      <c r="M55" s="220"/>
      <c r="N55" s="222">
        <v>3500</v>
      </c>
      <c r="O55" s="220"/>
      <c r="P55" s="222">
        <v>20500</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-3559</v>
      </c>
      <c r="M57" s="220"/>
      <c r="N57" s="222">
        <v>18720</v>
      </c>
      <c r="O57" s="220"/>
      <c r="P57" s="222">
        <v>15161</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184080</v>
      </c>
      <c r="M60" s="220"/>
      <c r="N60" s="222">
        <v>15220</v>
      </c>
      <c r="O60" s="220"/>
      <c r="P60" s="222">
        <v>199300</v>
      </c>
      <c r="Q60" s="220"/>
    </row>
    <row r="61" spans="1:17" ht="13.2" x14ac:dyDescent="0.25">
      <c r="A61" s="225" t="s">
        <v>9</v>
      </c>
      <c r="B61" s="220"/>
      <c r="C61" s="220"/>
      <c r="D61" s="220"/>
      <c r="E61" s="220"/>
      <c r="F61" s="220"/>
      <c r="G61" s="220"/>
      <c r="H61" s="220"/>
      <c r="I61" s="220"/>
      <c r="J61" s="220"/>
      <c r="K61" s="220"/>
      <c r="L61" s="222">
        <v>17000</v>
      </c>
      <c r="M61" s="220"/>
      <c r="N61" s="222">
        <v>3500</v>
      </c>
      <c r="O61" s="220"/>
      <c r="P61" s="222">
        <v>20500</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181639</v>
      </c>
      <c r="M63" s="220"/>
      <c r="N63" s="223">
        <v>16000</v>
      </c>
      <c r="O63" s="220"/>
      <c r="P63" s="223">
        <v>197639</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58</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2">
        <v>220</v>
      </c>
      <c r="M73" s="220"/>
      <c r="N73" s="222">
        <v>750</v>
      </c>
      <c r="O73" s="220"/>
      <c r="P73" s="222">
        <v>970</v>
      </c>
      <c r="Q73" s="220"/>
    </row>
    <row r="74" spans="1:17" ht="13.2" x14ac:dyDescent="0.25">
      <c r="A74" s="225" t="s">
        <v>9</v>
      </c>
      <c r="B74" s="220"/>
      <c r="C74" s="220"/>
      <c r="D74" s="220"/>
      <c r="E74" s="220"/>
      <c r="F74" s="220"/>
      <c r="G74" s="220"/>
      <c r="H74" s="220"/>
      <c r="I74" s="220"/>
      <c r="J74" s="220"/>
      <c r="K74" s="220"/>
      <c r="L74" s="222">
        <v>166</v>
      </c>
      <c r="M74" s="220"/>
      <c r="N74" s="222">
        <v>0</v>
      </c>
      <c r="O74" s="220"/>
      <c r="P74" s="222">
        <v>166</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-253</v>
      </c>
      <c r="M76" s="220"/>
      <c r="N76" s="222">
        <v>-767</v>
      </c>
      <c r="O76" s="220"/>
      <c r="P76" s="222">
        <v>-1020</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-33</v>
      </c>
      <c r="M79" s="220"/>
      <c r="N79" s="222">
        <v>-17</v>
      </c>
      <c r="O79" s="220"/>
      <c r="P79" s="222">
        <v>-50</v>
      </c>
      <c r="Q79" s="220"/>
    </row>
    <row r="80" spans="1:17" ht="13.2" x14ac:dyDescent="0.25">
      <c r="A80" s="225" t="s">
        <v>9</v>
      </c>
      <c r="B80" s="220"/>
      <c r="C80" s="220"/>
      <c r="D80" s="220"/>
      <c r="E80" s="220"/>
      <c r="F80" s="220"/>
      <c r="G80" s="220"/>
      <c r="H80" s="220"/>
      <c r="I80" s="220"/>
      <c r="J80" s="220"/>
      <c r="K80" s="220"/>
      <c r="L80" s="222">
        <v>166</v>
      </c>
      <c r="M80" s="220"/>
      <c r="N80" s="222">
        <v>0</v>
      </c>
      <c r="O80" s="220"/>
      <c r="P80" s="222">
        <v>166</v>
      </c>
      <c r="Q80" s="220"/>
    </row>
    <row r="81" spans="1:17" ht="13.2" x14ac:dyDescent="0.25">
      <c r="A81" s="219" t="s">
        <v>12</v>
      </c>
      <c r="B81" s="220"/>
      <c r="C81" s="220"/>
      <c r="D81" s="220"/>
      <c r="E81" s="220"/>
      <c r="F81" s="220"/>
      <c r="G81" s="220"/>
      <c r="H81" s="220"/>
      <c r="I81" s="220"/>
      <c r="J81" s="220"/>
      <c r="K81" s="220"/>
      <c r="L81" s="221">
        <v>0</v>
      </c>
      <c r="M81" s="220"/>
      <c r="N81" s="221">
        <v>0</v>
      </c>
      <c r="O81" s="220"/>
      <c r="P81" s="221">
        <v>0</v>
      </c>
      <c r="Q81" s="220"/>
    </row>
    <row r="82" spans="1:17" ht="13.2" x14ac:dyDescent="0.25">
      <c r="A82" s="219" t="s">
        <v>13</v>
      </c>
      <c r="B82" s="220"/>
      <c r="C82" s="220"/>
      <c r="D82" s="220"/>
      <c r="E82" s="220"/>
      <c r="F82" s="220"/>
      <c r="G82" s="220"/>
      <c r="H82" s="220"/>
      <c r="I82" s="220"/>
      <c r="J82" s="220"/>
      <c r="K82" s="220"/>
      <c r="L82" s="223">
        <v>172</v>
      </c>
      <c r="M82" s="220"/>
      <c r="N82" s="223">
        <v>733</v>
      </c>
      <c r="O82" s="220"/>
      <c r="P82" s="223">
        <v>905</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84"/>
  <sheetViews>
    <sheetView workbookViewId="0">
      <selection sqref="A1:Q1"/>
    </sheetView>
  </sheetViews>
  <sheetFormatPr defaultRowHeight="12.75" customHeight="1" x14ac:dyDescent="0.25"/>
  <cols>
    <col min="1" max="1" width="55.6640625" bestFit="1" customWidth="1"/>
    <col min="2" max="6" width="4" bestFit="1" customWidth="1"/>
    <col min="7" max="11" width="3.6640625" bestFit="1" customWidth="1"/>
    <col min="12" max="17" width="6.6640625" bestFit="1" customWidth="1"/>
  </cols>
  <sheetData>
    <row r="1" spans="1:17" ht="13.2" x14ac:dyDescent="0.25">
      <c r="A1" s="226" t="s">
        <v>59</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60</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1">
        <v>0</v>
      </c>
      <c r="M16" s="220"/>
      <c r="N16" s="221">
        <v>0</v>
      </c>
      <c r="O16" s="220"/>
      <c r="P16" s="221">
        <v>0</v>
      </c>
      <c r="Q16" s="220"/>
    </row>
    <row r="17" spans="1:17" ht="13.2" x14ac:dyDescent="0.25">
      <c r="A17" s="225" t="s">
        <v>9</v>
      </c>
      <c r="B17" s="220"/>
      <c r="C17" s="220"/>
      <c r="D17" s="220"/>
      <c r="E17" s="220"/>
      <c r="F17" s="220"/>
      <c r="G17" s="220"/>
      <c r="H17" s="220"/>
      <c r="I17" s="220"/>
      <c r="J17" s="220"/>
      <c r="K17" s="220"/>
      <c r="L17" s="221">
        <v>0</v>
      </c>
      <c r="M17" s="220"/>
      <c r="N17" s="221">
        <v>0</v>
      </c>
      <c r="O17" s="220"/>
      <c r="P17" s="221">
        <v>0</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2365</v>
      </c>
      <c r="M19" s="220"/>
      <c r="N19" s="222">
        <v>0</v>
      </c>
      <c r="O19" s="220"/>
      <c r="P19" s="222">
        <v>2365</v>
      </c>
      <c r="Q19" s="220"/>
    </row>
    <row r="20" spans="1:17" ht="13.2" x14ac:dyDescent="0.25">
      <c r="A20" s="225" t="s">
        <v>9</v>
      </c>
      <c r="B20" s="220"/>
      <c r="C20" s="220"/>
      <c r="D20" s="220"/>
      <c r="E20" s="220"/>
      <c r="F20" s="220"/>
      <c r="G20" s="220"/>
      <c r="H20" s="220"/>
      <c r="I20" s="220"/>
      <c r="J20" s="220"/>
      <c r="K20" s="220"/>
      <c r="L20" s="221">
        <v>0</v>
      </c>
      <c r="M20" s="220"/>
      <c r="N20" s="221">
        <v>0</v>
      </c>
      <c r="O20" s="220"/>
      <c r="P20" s="221">
        <v>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2365</v>
      </c>
      <c r="M22" s="220"/>
      <c r="N22" s="222">
        <v>0</v>
      </c>
      <c r="O22" s="220"/>
      <c r="P22" s="222">
        <v>2365</v>
      </c>
      <c r="Q22" s="220"/>
    </row>
    <row r="23" spans="1:17" ht="13.2" x14ac:dyDescent="0.25">
      <c r="A23" s="225" t="s">
        <v>9</v>
      </c>
      <c r="B23" s="220"/>
      <c r="C23" s="220"/>
      <c r="D23" s="220"/>
      <c r="E23" s="220"/>
      <c r="F23" s="220"/>
      <c r="G23" s="220"/>
      <c r="H23" s="220"/>
      <c r="I23" s="220"/>
      <c r="J23" s="220"/>
      <c r="K23" s="220"/>
      <c r="L23" s="221">
        <v>0</v>
      </c>
      <c r="M23" s="220"/>
      <c r="N23" s="221">
        <v>0</v>
      </c>
      <c r="O23" s="220"/>
      <c r="P23" s="221">
        <v>0</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2357</v>
      </c>
      <c r="M25" s="220"/>
      <c r="N25" s="223">
        <v>0</v>
      </c>
      <c r="O25" s="220"/>
      <c r="P25" s="223">
        <v>2357</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61</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407354</v>
      </c>
      <c r="M35" s="220"/>
      <c r="N35" s="222">
        <v>18078</v>
      </c>
      <c r="O35" s="220"/>
      <c r="P35" s="222">
        <v>425432</v>
      </c>
      <c r="Q35" s="220"/>
    </row>
    <row r="36" spans="1:17" ht="13.2" x14ac:dyDescent="0.25">
      <c r="A36" s="225" t="s">
        <v>9</v>
      </c>
      <c r="B36" s="220"/>
      <c r="C36" s="220"/>
      <c r="D36" s="220"/>
      <c r="E36" s="220"/>
      <c r="F36" s="220"/>
      <c r="G36" s="220"/>
      <c r="H36" s="220"/>
      <c r="I36" s="220"/>
      <c r="J36" s="220"/>
      <c r="K36" s="220"/>
      <c r="L36" s="222">
        <v>20626</v>
      </c>
      <c r="M36" s="220"/>
      <c r="N36" s="222">
        <v>2548</v>
      </c>
      <c r="O36" s="220"/>
      <c r="P36" s="222">
        <v>23174</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5480</v>
      </c>
      <c r="M38" s="220"/>
      <c r="N38" s="222">
        <v>0</v>
      </c>
      <c r="O38" s="220"/>
      <c r="P38" s="222">
        <v>5480</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412834</v>
      </c>
      <c r="M41" s="220"/>
      <c r="N41" s="222">
        <v>18078</v>
      </c>
      <c r="O41" s="220"/>
      <c r="P41" s="222">
        <v>430912</v>
      </c>
      <c r="Q41" s="220"/>
    </row>
    <row r="42" spans="1:17" ht="13.2" x14ac:dyDescent="0.25">
      <c r="A42" s="225" t="s">
        <v>9</v>
      </c>
      <c r="B42" s="220"/>
      <c r="C42" s="220"/>
      <c r="D42" s="220"/>
      <c r="E42" s="220"/>
      <c r="F42" s="220"/>
      <c r="G42" s="220"/>
      <c r="H42" s="220"/>
      <c r="I42" s="220"/>
      <c r="J42" s="220"/>
      <c r="K42" s="220"/>
      <c r="L42" s="222">
        <v>20626</v>
      </c>
      <c r="M42" s="220"/>
      <c r="N42" s="222">
        <v>2548</v>
      </c>
      <c r="O42" s="220"/>
      <c r="P42" s="222">
        <v>23174</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441339</v>
      </c>
      <c r="M44" s="220"/>
      <c r="N44" s="223">
        <v>40680</v>
      </c>
      <c r="O44" s="220"/>
      <c r="P44" s="223">
        <v>482019</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62</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2143540</v>
      </c>
      <c r="M54" s="220"/>
      <c r="N54" s="222">
        <v>-28543</v>
      </c>
      <c r="O54" s="220"/>
      <c r="P54" s="222">
        <v>2114997</v>
      </c>
      <c r="Q54" s="220"/>
    </row>
    <row r="55" spans="1:17" ht="13.2" x14ac:dyDescent="0.25">
      <c r="A55" s="225" t="s">
        <v>9</v>
      </c>
      <c r="B55" s="220"/>
      <c r="C55" s="220"/>
      <c r="D55" s="220"/>
      <c r="E55" s="220"/>
      <c r="F55" s="220"/>
      <c r="G55" s="220"/>
      <c r="H55" s="220"/>
      <c r="I55" s="220"/>
      <c r="J55" s="220"/>
      <c r="K55" s="220"/>
      <c r="L55" s="222">
        <v>384251</v>
      </c>
      <c r="M55" s="220"/>
      <c r="N55" s="222">
        <v>-12870</v>
      </c>
      <c r="O55" s="220"/>
      <c r="P55" s="222">
        <v>371381</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29977</v>
      </c>
      <c r="M57" s="220"/>
      <c r="N57" s="222">
        <v>20846</v>
      </c>
      <c r="O57" s="220"/>
      <c r="P57" s="222">
        <v>50823</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2173517</v>
      </c>
      <c r="M60" s="220"/>
      <c r="N60" s="222">
        <v>-7697</v>
      </c>
      <c r="O60" s="220"/>
      <c r="P60" s="222">
        <v>2165820</v>
      </c>
      <c r="Q60" s="220"/>
    </row>
    <row r="61" spans="1:17" ht="13.2" x14ac:dyDescent="0.25">
      <c r="A61" s="225" t="s">
        <v>9</v>
      </c>
      <c r="B61" s="220"/>
      <c r="C61" s="220"/>
      <c r="D61" s="220"/>
      <c r="E61" s="220"/>
      <c r="F61" s="220"/>
      <c r="G61" s="220"/>
      <c r="H61" s="220"/>
      <c r="I61" s="220"/>
      <c r="J61" s="220"/>
      <c r="K61" s="220"/>
      <c r="L61" s="222">
        <v>384251</v>
      </c>
      <c r="M61" s="220"/>
      <c r="N61" s="222">
        <v>-12870</v>
      </c>
      <c r="O61" s="220"/>
      <c r="P61" s="222">
        <v>371381</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2114673</v>
      </c>
      <c r="M63" s="220"/>
      <c r="N63" s="223">
        <v>40997</v>
      </c>
      <c r="O63" s="220"/>
      <c r="P63" s="223">
        <v>2155670</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63</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21">
        <v>0</v>
      </c>
      <c r="M73" s="220"/>
      <c r="N73" s="221">
        <v>0</v>
      </c>
      <c r="O73" s="220"/>
      <c r="P73" s="221">
        <v>0</v>
      </c>
      <c r="Q73" s="220"/>
    </row>
    <row r="74" spans="1:17" ht="13.2" x14ac:dyDescent="0.25">
      <c r="A74" s="225" t="s">
        <v>9</v>
      </c>
      <c r="B74" s="220"/>
      <c r="C74" s="220"/>
      <c r="D74" s="220"/>
      <c r="E74" s="220"/>
      <c r="F74" s="220"/>
      <c r="G74" s="220"/>
      <c r="H74" s="220"/>
      <c r="I74" s="220"/>
      <c r="J74" s="220"/>
      <c r="K74" s="220"/>
      <c r="L74" s="221">
        <v>0</v>
      </c>
      <c r="M74" s="220"/>
      <c r="N74" s="221">
        <v>0</v>
      </c>
      <c r="O74" s="220"/>
      <c r="P74" s="221">
        <v>0</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22">
        <v>8168000</v>
      </c>
      <c r="M76" s="220"/>
      <c r="N76" s="222">
        <v>0</v>
      </c>
      <c r="O76" s="220"/>
      <c r="P76" s="222">
        <v>8168000</v>
      </c>
      <c r="Q76" s="220"/>
    </row>
    <row r="77" spans="1:17" ht="13.2" x14ac:dyDescent="0.25">
      <c r="A77" s="225" t="s">
        <v>9</v>
      </c>
      <c r="B77" s="220"/>
      <c r="C77" s="220"/>
      <c r="D77" s="220"/>
      <c r="E77" s="220"/>
      <c r="F77" s="220"/>
      <c r="G77" s="220"/>
      <c r="H77" s="220"/>
      <c r="I77" s="220"/>
      <c r="J77" s="220"/>
      <c r="K77" s="220"/>
      <c r="L77" s="221">
        <v>0</v>
      </c>
      <c r="M77" s="220"/>
      <c r="N77" s="221">
        <v>0</v>
      </c>
      <c r="O77" s="220"/>
      <c r="P77" s="221">
        <v>0</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22">
        <v>8168000</v>
      </c>
      <c r="M79" s="220"/>
      <c r="N79" s="222">
        <v>0</v>
      </c>
      <c r="O79" s="220"/>
      <c r="P79" s="222">
        <v>8168000</v>
      </c>
      <c r="Q79" s="220"/>
    </row>
    <row r="80" spans="1:17" ht="13.2" x14ac:dyDescent="0.25">
      <c r="A80" s="225" t="s">
        <v>9</v>
      </c>
      <c r="B80" s="220"/>
      <c r="C80" s="220"/>
      <c r="D80" s="220"/>
      <c r="E80" s="220"/>
      <c r="F80" s="220"/>
      <c r="G80" s="220"/>
      <c r="H80" s="220"/>
      <c r="I80" s="220"/>
      <c r="J80" s="220"/>
      <c r="K80" s="220"/>
      <c r="L80" s="221">
        <v>0</v>
      </c>
      <c r="M80" s="220"/>
      <c r="N80" s="221">
        <v>0</v>
      </c>
      <c r="O80" s="220"/>
      <c r="P80" s="221">
        <v>0</v>
      </c>
      <c r="Q80" s="220"/>
    </row>
    <row r="81" spans="1:17" ht="13.2" x14ac:dyDescent="0.25">
      <c r="A81" s="219" t="s">
        <v>12</v>
      </c>
      <c r="B81" s="220"/>
      <c r="C81" s="220"/>
      <c r="D81" s="220"/>
      <c r="E81" s="220"/>
      <c r="F81" s="220"/>
      <c r="G81" s="220"/>
      <c r="H81" s="220"/>
      <c r="I81" s="220"/>
      <c r="J81" s="220"/>
      <c r="K81" s="220"/>
      <c r="L81" s="221">
        <v>0</v>
      </c>
      <c r="M81" s="220"/>
      <c r="N81" s="221">
        <v>0</v>
      </c>
      <c r="O81" s="220"/>
      <c r="P81" s="221">
        <v>0</v>
      </c>
      <c r="Q81" s="220"/>
    </row>
    <row r="82" spans="1:17" ht="13.2" x14ac:dyDescent="0.25">
      <c r="A82" s="219" t="s">
        <v>13</v>
      </c>
      <c r="B82" s="220"/>
      <c r="C82" s="220"/>
      <c r="D82" s="220"/>
      <c r="E82" s="220"/>
      <c r="F82" s="220"/>
      <c r="G82" s="220"/>
      <c r="H82" s="220"/>
      <c r="I82" s="220"/>
      <c r="J82" s="220"/>
      <c r="K82" s="220"/>
      <c r="L82" s="223">
        <v>2377900</v>
      </c>
      <c r="M82" s="220"/>
      <c r="N82" s="223">
        <v>0</v>
      </c>
      <c r="O82" s="220"/>
      <c r="P82" s="223">
        <v>2377900</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84"/>
  <sheetViews>
    <sheetView workbookViewId="0">
      <selection sqref="A1:Q1"/>
    </sheetView>
  </sheetViews>
  <sheetFormatPr defaultRowHeight="12.75" customHeight="1" x14ac:dyDescent="0.25"/>
  <cols>
    <col min="1" max="1" width="93" bestFit="1" customWidth="1"/>
    <col min="2" max="11" width="0.33203125" bestFit="1" customWidth="1"/>
    <col min="12" max="17" width="6.6640625" bestFit="1" customWidth="1"/>
  </cols>
  <sheetData>
    <row r="1" spans="1:17" ht="13.2" x14ac:dyDescent="0.25">
      <c r="A1" s="226" t="s">
        <v>64</v>
      </c>
      <c r="B1" s="227"/>
      <c r="C1" s="227"/>
      <c r="D1" s="227"/>
      <c r="E1" s="227"/>
      <c r="F1" s="227"/>
      <c r="G1" s="227"/>
      <c r="H1" s="227"/>
      <c r="I1" s="227"/>
      <c r="J1" s="227"/>
      <c r="K1" s="227"/>
      <c r="L1" s="227"/>
      <c r="M1" s="227"/>
      <c r="N1" s="227"/>
      <c r="O1" s="227"/>
      <c r="P1" s="227"/>
      <c r="Q1" s="227"/>
    </row>
    <row r="2" spans="1:17" ht="19.5" customHeight="1" x14ac:dyDescent="0.25">
      <c r="A2" s="228" t="s">
        <v>0</v>
      </c>
      <c r="B2" s="220"/>
      <c r="C2" s="220"/>
      <c r="D2" s="220"/>
      <c r="E2" s="220"/>
      <c r="F2" s="220"/>
      <c r="G2" s="220"/>
      <c r="H2" s="220"/>
      <c r="I2" s="220"/>
      <c r="J2" s="220"/>
      <c r="K2" s="220"/>
      <c r="L2" s="220"/>
      <c r="M2" s="220"/>
      <c r="N2" s="220"/>
      <c r="O2" s="220"/>
      <c r="P2" s="220"/>
      <c r="Q2" s="220"/>
    </row>
    <row r="3" spans="1:17" ht="13.2" x14ac:dyDescent="0.25">
      <c r="A3" s="3"/>
      <c r="B3" s="3"/>
      <c r="C3" s="3"/>
      <c r="D3" s="3"/>
      <c r="E3" s="3"/>
      <c r="F3" s="3"/>
      <c r="G3" s="3"/>
      <c r="H3" s="3"/>
      <c r="I3" s="3"/>
      <c r="J3" s="3"/>
      <c r="K3" s="3"/>
      <c r="L3" s="3"/>
      <c r="M3" s="3"/>
      <c r="N3" s="3"/>
      <c r="O3" s="3"/>
      <c r="P3" s="3"/>
      <c r="Q3" s="3"/>
    </row>
    <row r="4" spans="1:17" ht="13.2" x14ac:dyDescent="0.25">
      <c r="A4" s="229" t="s">
        <v>1</v>
      </c>
      <c r="B4" s="227"/>
      <c r="C4" s="227"/>
      <c r="D4" s="227"/>
      <c r="E4" s="227"/>
      <c r="F4" s="227"/>
      <c r="G4" s="227"/>
      <c r="H4" s="227"/>
      <c r="I4" s="227"/>
      <c r="J4" s="227"/>
      <c r="K4" s="227"/>
      <c r="L4" s="227"/>
      <c r="M4" s="227"/>
      <c r="N4" s="227"/>
      <c r="O4" s="227"/>
      <c r="P4" s="227"/>
      <c r="Q4" s="227"/>
    </row>
    <row r="5" spans="1:17" ht="13.2" x14ac:dyDescent="0.25">
      <c r="A5" s="220"/>
      <c r="B5" s="220"/>
      <c r="C5" s="220"/>
      <c r="D5" s="220"/>
      <c r="E5" s="220"/>
      <c r="F5" s="220"/>
      <c r="G5" s="220"/>
      <c r="H5" s="220"/>
      <c r="I5" s="220"/>
      <c r="J5" s="220"/>
      <c r="K5" s="220"/>
      <c r="L5" s="230" t="s">
        <v>2</v>
      </c>
      <c r="M5" s="220"/>
      <c r="N5" s="230" t="s">
        <v>3</v>
      </c>
      <c r="O5" s="220"/>
      <c r="P5" s="230" t="s">
        <v>4</v>
      </c>
      <c r="Q5" s="220"/>
    </row>
    <row r="6" spans="1:17" ht="12.75" customHeight="1" x14ac:dyDescent="0.25">
      <c r="A6" s="220"/>
      <c r="B6" s="220"/>
      <c r="C6" s="220"/>
      <c r="D6" s="220"/>
      <c r="E6" s="220"/>
      <c r="F6" s="220"/>
      <c r="G6" s="220"/>
      <c r="H6" s="220"/>
      <c r="I6" s="220"/>
      <c r="J6" s="220"/>
      <c r="K6" s="220"/>
      <c r="L6" s="220"/>
      <c r="M6" s="220"/>
      <c r="N6" s="220"/>
      <c r="O6" s="220"/>
      <c r="P6" s="220"/>
      <c r="Q6" s="220"/>
    </row>
    <row r="7" spans="1:17" ht="13.2" x14ac:dyDescent="0.25">
      <c r="A7" s="227"/>
      <c r="B7" s="227"/>
      <c r="C7" s="227"/>
      <c r="D7" s="227"/>
      <c r="E7" s="227"/>
      <c r="F7" s="227"/>
      <c r="G7" s="227"/>
      <c r="H7" s="227"/>
      <c r="I7" s="227"/>
      <c r="J7" s="227"/>
      <c r="K7" s="227"/>
      <c r="L7" s="227"/>
      <c r="M7" s="227"/>
      <c r="N7" s="227"/>
      <c r="O7" s="227"/>
      <c r="P7" s="227"/>
      <c r="Q7" s="227"/>
    </row>
    <row r="8" spans="1:17" ht="18" customHeight="1" x14ac:dyDescent="0.25">
      <c r="A8" s="1" t="s">
        <v>5</v>
      </c>
    </row>
    <row r="10" spans="1:17" ht="13.2" x14ac:dyDescent="0.25">
      <c r="A10" s="2" t="s">
        <v>65</v>
      </c>
    </row>
    <row r="13" spans="1:17" ht="13.2" x14ac:dyDescent="0.25">
      <c r="A13" s="224" t="s">
        <v>6</v>
      </c>
      <c r="B13" s="220"/>
      <c r="C13" s="220"/>
      <c r="D13" s="220"/>
      <c r="E13" s="220"/>
      <c r="F13" s="220"/>
      <c r="G13" s="220"/>
      <c r="H13" s="220"/>
      <c r="I13" s="220"/>
      <c r="J13" s="220"/>
      <c r="K13" s="220"/>
      <c r="L13" s="220"/>
      <c r="M13" s="220"/>
      <c r="N13" s="220"/>
      <c r="O13" s="220"/>
      <c r="P13" s="220"/>
      <c r="Q13" s="220"/>
    </row>
    <row r="14" spans="1:17" ht="12.75" customHeight="1" x14ac:dyDescent="0.25">
      <c r="A14" s="220"/>
      <c r="B14" s="220"/>
      <c r="C14" s="220"/>
      <c r="D14" s="220"/>
      <c r="E14" s="220"/>
      <c r="F14" s="220"/>
      <c r="G14" s="220"/>
      <c r="H14" s="220"/>
      <c r="I14" s="220"/>
      <c r="J14" s="220"/>
      <c r="K14" s="220"/>
      <c r="L14" s="220"/>
      <c r="M14" s="220"/>
      <c r="N14" s="220"/>
      <c r="O14" s="220"/>
      <c r="P14" s="220"/>
      <c r="Q14" s="220"/>
    </row>
    <row r="15" spans="1:17" ht="13.2" x14ac:dyDescent="0.25">
      <c r="A15" s="219" t="s">
        <v>7</v>
      </c>
      <c r="B15" s="220"/>
      <c r="C15" s="220"/>
      <c r="D15" s="220"/>
      <c r="E15" s="220"/>
      <c r="F15" s="220"/>
      <c r="G15" s="220"/>
      <c r="H15" s="220"/>
      <c r="I15" s="220"/>
      <c r="J15" s="220"/>
      <c r="K15" s="220"/>
      <c r="L15" s="220"/>
      <c r="M15" s="220"/>
      <c r="N15" s="220"/>
      <c r="O15" s="220"/>
      <c r="P15" s="220"/>
      <c r="Q15" s="220"/>
    </row>
    <row r="16" spans="1:17" ht="13.2" x14ac:dyDescent="0.25">
      <c r="A16" s="225" t="s">
        <v>8</v>
      </c>
      <c r="B16" s="220"/>
      <c r="C16" s="220"/>
      <c r="D16" s="220"/>
      <c r="E16" s="220"/>
      <c r="F16" s="220"/>
      <c r="G16" s="220"/>
      <c r="H16" s="220"/>
      <c r="I16" s="220"/>
      <c r="J16" s="220"/>
      <c r="K16" s="220"/>
      <c r="L16" s="222">
        <v>33813</v>
      </c>
      <c r="M16" s="220"/>
      <c r="N16" s="222">
        <v>-400</v>
      </c>
      <c r="O16" s="220"/>
      <c r="P16" s="222">
        <v>33413</v>
      </c>
      <c r="Q16" s="220"/>
    </row>
    <row r="17" spans="1:17" ht="13.2" x14ac:dyDescent="0.25">
      <c r="A17" s="225" t="s">
        <v>9</v>
      </c>
      <c r="B17" s="220"/>
      <c r="C17" s="220"/>
      <c r="D17" s="220"/>
      <c r="E17" s="220"/>
      <c r="F17" s="220"/>
      <c r="G17" s="220"/>
      <c r="H17" s="220"/>
      <c r="I17" s="220"/>
      <c r="J17" s="220"/>
      <c r="K17" s="220"/>
      <c r="L17" s="222">
        <v>725</v>
      </c>
      <c r="M17" s="220"/>
      <c r="N17" s="222">
        <v>0</v>
      </c>
      <c r="O17" s="220"/>
      <c r="P17" s="222">
        <v>725</v>
      </c>
      <c r="Q17" s="220"/>
    </row>
    <row r="18" spans="1:17" ht="13.2" x14ac:dyDescent="0.25">
      <c r="A18" s="219" t="s">
        <v>10</v>
      </c>
      <c r="B18" s="220"/>
      <c r="C18" s="220"/>
      <c r="D18" s="220"/>
      <c r="E18" s="220"/>
      <c r="F18" s="220"/>
      <c r="G18" s="220"/>
      <c r="H18" s="220"/>
      <c r="I18" s="220"/>
      <c r="J18" s="220"/>
      <c r="K18" s="220"/>
      <c r="L18" s="220"/>
      <c r="M18" s="220"/>
      <c r="N18" s="220"/>
      <c r="O18" s="220"/>
      <c r="P18" s="220"/>
      <c r="Q18" s="220"/>
    </row>
    <row r="19" spans="1:17" ht="13.2" x14ac:dyDescent="0.25">
      <c r="A19" s="225" t="s">
        <v>8</v>
      </c>
      <c r="B19" s="220"/>
      <c r="C19" s="220"/>
      <c r="D19" s="220"/>
      <c r="E19" s="220"/>
      <c r="F19" s="220"/>
      <c r="G19" s="220"/>
      <c r="H19" s="220"/>
      <c r="I19" s="220"/>
      <c r="J19" s="220"/>
      <c r="K19" s="220"/>
      <c r="L19" s="222">
        <v>-400</v>
      </c>
      <c r="M19" s="220"/>
      <c r="N19" s="222">
        <v>660</v>
      </c>
      <c r="O19" s="220"/>
      <c r="P19" s="222">
        <v>260</v>
      </c>
      <c r="Q19" s="220"/>
    </row>
    <row r="20" spans="1:17" ht="13.2" x14ac:dyDescent="0.25">
      <c r="A20" s="225" t="s">
        <v>9</v>
      </c>
      <c r="B20" s="220"/>
      <c r="C20" s="220"/>
      <c r="D20" s="220"/>
      <c r="E20" s="220"/>
      <c r="F20" s="220"/>
      <c r="G20" s="220"/>
      <c r="H20" s="220"/>
      <c r="I20" s="220"/>
      <c r="J20" s="220"/>
      <c r="K20" s="220"/>
      <c r="L20" s="221">
        <v>0</v>
      </c>
      <c r="M20" s="220"/>
      <c r="N20" s="221">
        <v>0</v>
      </c>
      <c r="O20" s="220"/>
      <c r="P20" s="221">
        <v>0</v>
      </c>
      <c r="Q20" s="220"/>
    </row>
    <row r="21" spans="1:17" ht="13.2" x14ac:dyDescent="0.25">
      <c r="A21" s="219" t="s">
        <v>11</v>
      </c>
      <c r="B21" s="220"/>
      <c r="C21" s="220"/>
      <c r="D21" s="220"/>
      <c r="E21" s="220"/>
      <c r="F21" s="220"/>
      <c r="G21" s="220"/>
      <c r="H21" s="220"/>
      <c r="I21" s="220"/>
      <c r="J21" s="220"/>
      <c r="K21" s="220"/>
      <c r="L21" s="220"/>
      <c r="M21" s="220"/>
      <c r="N21" s="220"/>
      <c r="O21" s="220"/>
      <c r="P21" s="220"/>
      <c r="Q21" s="220"/>
    </row>
    <row r="22" spans="1:17" ht="13.2" x14ac:dyDescent="0.25">
      <c r="A22" s="225" t="s">
        <v>8</v>
      </c>
      <c r="B22" s="220"/>
      <c r="C22" s="220"/>
      <c r="D22" s="220"/>
      <c r="E22" s="220"/>
      <c r="F22" s="220"/>
      <c r="G22" s="220"/>
      <c r="H22" s="220"/>
      <c r="I22" s="220"/>
      <c r="J22" s="220"/>
      <c r="K22" s="220"/>
      <c r="L22" s="222">
        <v>33413</v>
      </c>
      <c r="M22" s="220"/>
      <c r="N22" s="222">
        <v>260</v>
      </c>
      <c r="O22" s="220"/>
      <c r="P22" s="222">
        <v>33673</v>
      </c>
      <c r="Q22" s="220"/>
    </row>
    <row r="23" spans="1:17" ht="13.2" x14ac:dyDescent="0.25">
      <c r="A23" s="225" t="s">
        <v>9</v>
      </c>
      <c r="B23" s="220"/>
      <c r="C23" s="220"/>
      <c r="D23" s="220"/>
      <c r="E23" s="220"/>
      <c r="F23" s="220"/>
      <c r="G23" s="220"/>
      <c r="H23" s="220"/>
      <c r="I23" s="220"/>
      <c r="J23" s="220"/>
      <c r="K23" s="220"/>
      <c r="L23" s="222">
        <v>725</v>
      </c>
      <c r="M23" s="220"/>
      <c r="N23" s="222">
        <v>0</v>
      </c>
      <c r="O23" s="220"/>
      <c r="P23" s="222">
        <v>725</v>
      </c>
      <c r="Q23" s="220"/>
    </row>
    <row r="24" spans="1:17" ht="13.2" x14ac:dyDescent="0.25">
      <c r="A24" s="219" t="s">
        <v>12</v>
      </c>
      <c r="B24" s="220"/>
      <c r="C24" s="220"/>
      <c r="D24" s="220"/>
      <c r="E24" s="220"/>
      <c r="F24" s="220"/>
      <c r="G24" s="220"/>
      <c r="H24" s="220"/>
      <c r="I24" s="220"/>
      <c r="J24" s="220"/>
      <c r="K24" s="220"/>
      <c r="L24" s="221">
        <v>0</v>
      </c>
      <c r="M24" s="220"/>
      <c r="N24" s="221">
        <v>0</v>
      </c>
      <c r="O24" s="220"/>
      <c r="P24" s="221">
        <v>0</v>
      </c>
      <c r="Q24" s="220"/>
    </row>
    <row r="25" spans="1:17" ht="13.2" x14ac:dyDescent="0.25">
      <c r="A25" s="219" t="s">
        <v>13</v>
      </c>
      <c r="B25" s="220"/>
      <c r="C25" s="220"/>
      <c r="D25" s="220"/>
      <c r="E25" s="220"/>
      <c r="F25" s="220"/>
      <c r="G25" s="220"/>
      <c r="H25" s="220"/>
      <c r="I25" s="220"/>
      <c r="J25" s="220"/>
      <c r="K25" s="220"/>
      <c r="L25" s="223">
        <v>32938</v>
      </c>
      <c r="M25" s="220"/>
      <c r="N25" s="223">
        <v>-555</v>
      </c>
      <c r="O25" s="220"/>
      <c r="P25" s="223">
        <v>32383</v>
      </c>
      <c r="Q25" s="220"/>
    </row>
    <row r="26" spans="1:17" ht="13.2" x14ac:dyDescent="0.25">
      <c r="A26" s="224" t="s">
        <v>6</v>
      </c>
      <c r="B26" s="220"/>
      <c r="C26" s="220"/>
      <c r="D26" s="220"/>
      <c r="E26" s="220"/>
      <c r="F26" s="220"/>
      <c r="G26" s="220"/>
      <c r="H26" s="220"/>
      <c r="I26" s="220"/>
      <c r="J26" s="220"/>
      <c r="K26" s="220"/>
      <c r="L26" s="220"/>
      <c r="M26" s="220"/>
      <c r="N26" s="220"/>
      <c r="O26" s="220"/>
      <c r="P26" s="220"/>
      <c r="Q26" s="220"/>
    </row>
    <row r="27" spans="1:17" ht="12.75" customHeight="1" x14ac:dyDescent="0.25">
      <c r="A27" s="220"/>
      <c r="B27" s="220"/>
      <c r="C27" s="220"/>
      <c r="D27" s="220"/>
      <c r="E27" s="220"/>
      <c r="F27" s="220"/>
      <c r="G27" s="220"/>
      <c r="H27" s="220"/>
      <c r="I27" s="220"/>
      <c r="J27" s="220"/>
      <c r="K27" s="220"/>
      <c r="L27" s="220"/>
      <c r="M27" s="220"/>
      <c r="N27" s="220"/>
      <c r="O27" s="220"/>
      <c r="P27" s="220"/>
      <c r="Q27" s="220"/>
    </row>
    <row r="29" spans="1:17" ht="13.2" x14ac:dyDescent="0.25">
      <c r="A29" s="2" t="s">
        <v>66</v>
      </c>
    </row>
    <row r="32" spans="1:17" ht="13.2" x14ac:dyDescent="0.25">
      <c r="A32" s="224" t="s">
        <v>6</v>
      </c>
      <c r="B32" s="220"/>
      <c r="C32" s="220"/>
      <c r="D32" s="220"/>
      <c r="E32" s="220"/>
      <c r="F32" s="220"/>
      <c r="G32" s="220"/>
      <c r="H32" s="220"/>
      <c r="I32" s="220"/>
      <c r="J32" s="220"/>
      <c r="K32" s="220"/>
      <c r="L32" s="220"/>
      <c r="M32" s="220"/>
      <c r="N32" s="220"/>
      <c r="O32" s="220"/>
      <c r="P32" s="220"/>
      <c r="Q32" s="220"/>
    </row>
    <row r="33" spans="1:17" ht="12.75" customHeight="1" x14ac:dyDescent="0.25">
      <c r="A33" s="220"/>
      <c r="B33" s="220"/>
      <c r="C33" s="220"/>
      <c r="D33" s="220"/>
      <c r="E33" s="220"/>
      <c r="F33" s="220"/>
      <c r="G33" s="220"/>
      <c r="H33" s="220"/>
      <c r="I33" s="220"/>
      <c r="J33" s="220"/>
      <c r="K33" s="220"/>
      <c r="L33" s="220"/>
      <c r="M33" s="220"/>
      <c r="N33" s="220"/>
      <c r="O33" s="220"/>
      <c r="P33" s="220"/>
      <c r="Q33" s="220"/>
    </row>
    <row r="34" spans="1:17" ht="13.2" x14ac:dyDescent="0.25">
      <c r="A34" s="219" t="s">
        <v>7</v>
      </c>
      <c r="B34" s="220"/>
      <c r="C34" s="220"/>
      <c r="D34" s="220"/>
      <c r="E34" s="220"/>
      <c r="F34" s="220"/>
      <c r="G34" s="220"/>
      <c r="H34" s="220"/>
      <c r="I34" s="220"/>
      <c r="J34" s="220"/>
      <c r="K34" s="220"/>
      <c r="L34" s="220"/>
      <c r="M34" s="220"/>
      <c r="N34" s="220"/>
      <c r="O34" s="220"/>
      <c r="P34" s="220"/>
      <c r="Q34" s="220"/>
    </row>
    <row r="35" spans="1:17" ht="13.2" x14ac:dyDescent="0.25">
      <c r="A35" s="225" t="s">
        <v>8</v>
      </c>
      <c r="B35" s="220"/>
      <c r="C35" s="220"/>
      <c r="D35" s="220"/>
      <c r="E35" s="220"/>
      <c r="F35" s="220"/>
      <c r="G35" s="220"/>
      <c r="H35" s="220"/>
      <c r="I35" s="220"/>
      <c r="J35" s="220"/>
      <c r="K35" s="220"/>
      <c r="L35" s="222">
        <v>96036</v>
      </c>
      <c r="M35" s="220"/>
      <c r="N35" s="222">
        <v>-1982</v>
      </c>
      <c r="O35" s="220"/>
      <c r="P35" s="222">
        <v>94054</v>
      </c>
      <c r="Q35" s="220"/>
    </row>
    <row r="36" spans="1:17" ht="13.2" x14ac:dyDescent="0.25">
      <c r="A36" s="225" t="s">
        <v>9</v>
      </c>
      <c r="B36" s="220"/>
      <c r="C36" s="220"/>
      <c r="D36" s="220"/>
      <c r="E36" s="220"/>
      <c r="F36" s="220"/>
      <c r="G36" s="220"/>
      <c r="H36" s="220"/>
      <c r="I36" s="220"/>
      <c r="J36" s="220"/>
      <c r="K36" s="220"/>
      <c r="L36" s="222">
        <v>15170</v>
      </c>
      <c r="M36" s="220"/>
      <c r="N36" s="222">
        <v>0</v>
      </c>
      <c r="O36" s="220"/>
      <c r="P36" s="222">
        <v>15170</v>
      </c>
      <c r="Q36" s="220"/>
    </row>
    <row r="37" spans="1:17" ht="13.2" x14ac:dyDescent="0.25">
      <c r="A37" s="219" t="s">
        <v>10</v>
      </c>
      <c r="B37" s="220"/>
      <c r="C37" s="220"/>
      <c r="D37" s="220"/>
      <c r="E37" s="220"/>
      <c r="F37" s="220"/>
      <c r="G37" s="220"/>
      <c r="H37" s="220"/>
      <c r="I37" s="220"/>
      <c r="J37" s="220"/>
      <c r="K37" s="220"/>
      <c r="L37" s="220"/>
      <c r="M37" s="220"/>
      <c r="N37" s="220"/>
      <c r="O37" s="220"/>
      <c r="P37" s="220"/>
      <c r="Q37" s="220"/>
    </row>
    <row r="38" spans="1:17" ht="13.2" x14ac:dyDescent="0.25">
      <c r="A38" s="225" t="s">
        <v>8</v>
      </c>
      <c r="B38" s="220"/>
      <c r="C38" s="220"/>
      <c r="D38" s="220"/>
      <c r="E38" s="220"/>
      <c r="F38" s="220"/>
      <c r="G38" s="220"/>
      <c r="H38" s="220"/>
      <c r="I38" s="220"/>
      <c r="J38" s="220"/>
      <c r="K38" s="220"/>
      <c r="L38" s="222">
        <v>5860</v>
      </c>
      <c r="M38" s="220"/>
      <c r="N38" s="222">
        <v>1982</v>
      </c>
      <c r="O38" s="220"/>
      <c r="P38" s="222">
        <v>7842</v>
      </c>
      <c r="Q38" s="220"/>
    </row>
    <row r="39" spans="1:17" ht="13.2" x14ac:dyDescent="0.25">
      <c r="A39" s="225" t="s">
        <v>9</v>
      </c>
      <c r="B39" s="220"/>
      <c r="C39" s="220"/>
      <c r="D39" s="220"/>
      <c r="E39" s="220"/>
      <c r="F39" s="220"/>
      <c r="G39" s="220"/>
      <c r="H39" s="220"/>
      <c r="I39" s="220"/>
      <c r="J39" s="220"/>
      <c r="K39" s="220"/>
      <c r="L39" s="221">
        <v>0</v>
      </c>
      <c r="M39" s="220"/>
      <c r="N39" s="221">
        <v>0</v>
      </c>
      <c r="O39" s="220"/>
      <c r="P39" s="221">
        <v>0</v>
      </c>
      <c r="Q39" s="220"/>
    </row>
    <row r="40" spans="1:17" ht="13.2" x14ac:dyDescent="0.25">
      <c r="A40" s="219" t="s">
        <v>11</v>
      </c>
      <c r="B40" s="220"/>
      <c r="C40" s="220"/>
      <c r="D40" s="220"/>
      <c r="E40" s="220"/>
      <c r="F40" s="220"/>
      <c r="G40" s="220"/>
      <c r="H40" s="220"/>
      <c r="I40" s="220"/>
      <c r="J40" s="220"/>
      <c r="K40" s="220"/>
      <c r="L40" s="220"/>
      <c r="M40" s="220"/>
      <c r="N40" s="220"/>
      <c r="O40" s="220"/>
      <c r="P40" s="220"/>
      <c r="Q40" s="220"/>
    </row>
    <row r="41" spans="1:17" ht="13.2" x14ac:dyDescent="0.25">
      <c r="A41" s="225" t="s">
        <v>8</v>
      </c>
      <c r="B41" s="220"/>
      <c r="C41" s="220"/>
      <c r="D41" s="220"/>
      <c r="E41" s="220"/>
      <c r="F41" s="220"/>
      <c r="G41" s="220"/>
      <c r="H41" s="220"/>
      <c r="I41" s="220"/>
      <c r="J41" s="220"/>
      <c r="K41" s="220"/>
      <c r="L41" s="222">
        <v>101896</v>
      </c>
      <c r="M41" s="220"/>
      <c r="N41" s="222">
        <v>0</v>
      </c>
      <c r="O41" s="220"/>
      <c r="P41" s="222">
        <v>101896</v>
      </c>
      <c r="Q41" s="220"/>
    </row>
    <row r="42" spans="1:17" ht="13.2" x14ac:dyDescent="0.25">
      <c r="A42" s="225" t="s">
        <v>9</v>
      </c>
      <c r="B42" s="220"/>
      <c r="C42" s="220"/>
      <c r="D42" s="220"/>
      <c r="E42" s="220"/>
      <c r="F42" s="220"/>
      <c r="G42" s="220"/>
      <c r="H42" s="220"/>
      <c r="I42" s="220"/>
      <c r="J42" s="220"/>
      <c r="K42" s="220"/>
      <c r="L42" s="222">
        <v>15170</v>
      </c>
      <c r="M42" s="220"/>
      <c r="N42" s="222">
        <v>0</v>
      </c>
      <c r="O42" s="220"/>
      <c r="P42" s="222">
        <v>15170</v>
      </c>
      <c r="Q42" s="220"/>
    </row>
    <row r="43" spans="1:17" ht="13.2" x14ac:dyDescent="0.25">
      <c r="A43" s="219" t="s">
        <v>12</v>
      </c>
      <c r="B43" s="220"/>
      <c r="C43" s="220"/>
      <c r="D43" s="220"/>
      <c r="E43" s="220"/>
      <c r="F43" s="220"/>
      <c r="G43" s="220"/>
      <c r="H43" s="220"/>
      <c r="I43" s="220"/>
      <c r="J43" s="220"/>
      <c r="K43" s="220"/>
      <c r="L43" s="221">
        <v>0</v>
      </c>
      <c r="M43" s="220"/>
      <c r="N43" s="221">
        <v>0</v>
      </c>
      <c r="O43" s="220"/>
      <c r="P43" s="221">
        <v>0</v>
      </c>
      <c r="Q43" s="220"/>
    </row>
    <row r="44" spans="1:17" ht="13.2" x14ac:dyDescent="0.25">
      <c r="A44" s="219" t="s">
        <v>13</v>
      </c>
      <c r="B44" s="220"/>
      <c r="C44" s="220"/>
      <c r="D44" s="220"/>
      <c r="E44" s="220"/>
      <c r="F44" s="220"/>
      <c r="G44" s="220"/>
      <c r="H44" s="220"/>
      <c r="I44" s="220"/>
      <c r="J44" s="220"/>
      <c r="K44" s="220"/>
      <c r="L44" s="223">
        <v>103255</v>
      </c>
      <c r="M44" s="220"/>
      <c r="N44" s="223">
        <v>-1982</v>
      </c>
      <c r="O44" s="220"/>
      <c r="P44" s="223">
        <v>101273</v>
      </c>
      <c r="Q44" s="220"/>
    </row>
    <row r="45" spans="1:17" ht="13.2" x14ac:dyDescent="0.25">
      <c r="A45" s="224" t="s">
        <v>6</v>
      </c>
      <c r="B45" s="220"/>
      <c r="C45" s="220"/>
      <c r="D45" s="220"/>
      <c r="E45" s="220"/>
      <c r="F45" s="220"/>
      <c r="G45" s="220"/>
      <c r="H45" s="220"/>
      <c r="I45" s="220"/>
      <c r="J45" s="220"/>
      <c r="K45" s="220"/>
      <c r="L45" s="220"/>
      <c r="M45" s="220"/>
      <c r="N45" s="220"/>
      <c r="O45" s="220"/>
      <c r="P45" s="220"/>
      <c r="Q45" s="220"/>
    </row>
    <row r="46" spans="1:17" ht="12.75" customHeight="1" x14ac:dyDescent="0.25">
      <c r="A46" s="220"/>
      <c r="B46" s="220"/>
      <c r="C46" s="220"/>
      <c r="D46" s="220"/>
      <c r="E46" s="220"/>
      <c r="F46" s="220"/>
      <c r="G46" s="220"/>
      <c r="H46" s="220"/>
      <c r="I46" s="220"/>
      <c r="J46" s="220"/>
      <c r="K46" s="220"/>
      <c r="L46" s="220"/>
      <c r="M46" s="220"/>
      <c r="N46" s="220"/>
      <c r="O46" s="220"/>
      <c r="P46" s="220"/>
      <c r="Q46" s="220"/>
    </row>
    <row r="48" spans="1:17" ht="13.2" x14ac:dyDescent="0.25">
      <c r="A48" s="2" t="s">
        <v>67</v>
      </c>
    </row>
    <row r="51" spans="1:17" ht="13.2" x14ac:dyDescent="0.25">
      <c r="A51" s="224" t="s">
        <v>6</v>
      </c>
      <c r="B51" s="220"/>
      <c r="C51" s="220"/>
      <c r="D51" s="220"/>
      <c r="E51" s="220"/>
      <c r="F51" s="220"/>
      <c r="G51" s="220"/>
      <c r="H51" s="220"/>
      <c r="I51" s="220"/>
      <c r="J51" s="220"/>
      <c r="K51" s="220"/>
      <c r="L51" s="220"/>
      <c r="M51" s="220"/>
      <c r="N51" s="220"/>
      <c r="O51" s="220"/>
      <c r="P51" s="220"/>
      <c r="Q51" s="220"/>
    </row>
    <row r="52" spans="1:17" ht="12.75" customHeight="1" x14ac:dyDescent="0.25">
      <c r="A52" s="220"/>
      <c r="B52" s="220"/>
      <c r="C52" s="220"/>
      <c r="D52" s="220"/>
      <c r="E52" s="220"/>
      <c r="F52" s="220"/>
      <c r="G52" s="220"/>
      <c r="H52" s="220"/>
      <c r="I52" s="220"/>
      <c r="J52" s="220"/>
      <c r="K52" s="220"/>
      <c r="L52" s="220"/>
      <c r="M52" s="220"/>
      <c r="N52" s="220"/>
      <c r="O52" s="220"/>
      <c r="P52" s="220"/>
      <c r="Q52" s="220"/>
    </row>
    <row r="53" spans="1:17" ht="13.2" x14ac:dyDescent="0.25">
      <c r="A53" s="219" t="s">
        <v>7</v>
      </c>
      <c r="B53" s="220"/>
      <c r="C53" s="220"/>
      <c r="D53" s="220"/>
      <c r="E53" s="220"/>
      <c r="F53" s="220"/>
      <c r="G53" s="220"/>
      <c r="H53" s="220"/>
      <c r="I53" s="220"/>
      <c r="J53" s="220"/>
      <c r="K53" s="220"/>
      <c r="L53" s="220"/>
      <c r="M53" s="220"/>
      <c r="N53" s="220"/>
      <c r="O53" s="220"/>
      <c r="P53" s="220"/>
      <c r="Q53" s="220"/>
    </row>
    <row r="54" spans="1:17" ht="13.2" x14ac:dyDescent="0.25">
      <c r="A54" s="225" t="s">
        <v>8</v>
      </c>
      <c r="B54" s="220"/>
      <c r="C54" s="220"/>
      <c r="D54" s="220"/>
      <c r="E54" s="220"/>
      <c r="F54" s="220"/>
      <c r="G54" s="220"/>
      <c r="H54" s="220"/>
      <c r="I54" s="220"/>
      <c r="J54" s="220"/>
      <c r="K54" s="220"/>
      <c r="L54" s="222">
        <v>23900</v>
      </c>
      <c r="M54" s="220"/>
      <c r="N54" s="222">
        <v>0</v>
      </c>
      <c r="O54" s="220"/>
      <c r="P54" s="222">
        <v>23900</v>
      </c>
      <c r="Q54" s="220"/>
    </row>
    <row r="55" spans="1:17" ht="13.2" x14ac:dyDescent="0.25">
      <c r="A55" s="225" t="s">
        <v>9</v>
      </c>
      <c r="B55" s="220"/>
      <c r="C55" s="220"/>
      <c r="D55" s="220"/>
      <c r="E55" s="220"/>
      <c r="F55" s="220"/>
      <c r="G55" s="220"/>
      <c r="H55" s="220"/>
      <c r="I55" s="220"/>
      <c r="J55" s="220"/>
      <c r="K55" s="220"/>
      <c r="L55" s="222">
        <v>200</v>
      </c>
      <c r="M55" s="220"/>
      <c r="N55" s="222">
        <v>0</v>
      </c>
      <c r="O55" s="220"/>
      <c r="P55" s="222">
        <v>200</v>
      </c>
      <c r="Q55" s="220"/>
    </row>
    <row r="56" spans="1:17" ht="13.2" x14ac:dyDescent="0.25">
      <c r="A56" s="219" t="s">
        <v>10</v>
      </c>
      <c r="B56" s="220"/>
      <c r="C56" s="220"/>
      <c r="D56" s="220"/>
      <c r="E56" s="220"/>
      <c r="F56" s="220"/>
      <c r="G56" s="220"/>
      <c r="H56" s="220"/>
      <c r="I56" s="220"/>
      <c r="J56" s="220"/>
      <c r="K56" s="220"/>
      <c r="L56" s="220"/>
      <c r="M56" s="220"/>
      <c r="N56" s="220"/>
      <c r="O56" s="220"/>
      <c r="P56" s="220"/>
      <c r="Q56" s="220"/>
    </row>
    <row r="57" spans="1:17" ht="13.2" x14ac:dyDescent="0.25">
      <c r="A57" s="225" t="s">
        <v>8</v>
      </c>
      <c r="B57" s="220"/>
      <c r="C57" s="220"/>
      <c r="D57" s="220"/>
      <c r="E57" s="220"/>
      <c r="F57" s="220"/>
      <c r="G57" s="220"/>
      <c r="H57" s="220"/>
      <c r="I57" s="220"/>
      <c r="J57" s="220"/>
      <c r="K57" s="220"/>
      <c r="L57" s="222">
        <v>8100</v>
      </c>
      <c r="M57" s="220"/>
      <c r="N57" s="222">
        <v>0</v>
      </c>
      <c r="O57" s="220"/>
      <c r="P57" s="222">
        <v>8100</v>
      </c>
      <c r="Q57" s="220"/>
    </row>
    <row r="58" spans="1:17" ht="13.2" x14ac:dyDescent="0.25">
      <c r="A58" s="225" t="s">
        <v>9</v>
      </c>
      <c r="B58" s="220"/>
      <c r="C58" s="220"/>
      <c r="D58" s="220"/>
      <c r="E58" s="220"/>
      <c r="F58" s="220"/>
      <c r="G58" s="220"/>
      <c r="H58" s="220"/>
      <c r="I58" s="220"/>
      <c r="J58" s="220"/>
      <c r="K58" s="220"/>
      <c r="L58" s="221">
        <v>0</v>
      </c>
      <c r="M58" s="220"/>
      <c r="N58" s="221">
        <v>0</v>
      </c>
      <c r="O58" s="220"/>
      <c r="P58" s="221">
        <v>0</v>
      </c>
      <c r="Q58" s="220"/>
    </row>
    <row r="59" spans="1:17" ht="13.2" x14ac:dyDescent="0.25">
      <c r="A59" s="219" t="s">
        <v>11</v>
      </c>
      <c r="B59" s="220"/>
      <c r="C59" s="220"/>
      <c r="D59" s="220"/>
      <c r="E59" s="220"/>
      <c r="F59" s="220"/>
      <c r="G59" s="220"/>
      <c r="H59" s="220"/>
      <c r="I59" s="220"/>
      <c r="J59" s="220"/>
      <c r="K59" s="220"/>
      <c r="L59" s="220"/>
      <c r="M59" s="220"/>
      <c r="N59" s="220"/>
      <c r="O59" s="220"/>
      <c r="P59" s="220"/>
      <c r="Q59" s="220"/>
    </row>
    <row r="60" spans="1:17" ht="13.2" x14ac:dyDescent="0.25">
      <c r="A60" s="225" t="s">
        <v>8</v>
      </c>
      <c r="B60" s="220"/>
      <c r="C60" s="220"/>
      <c r="D60" s="220"/>
      <c r="E60" s="220"/>
      <c r="F60" s="220"/>
      <c r="G60" s="220"/>
      <c r="H60" s="220"/>
      <c r="I60" s="220"/>
      <c r="J60" s="220"/>
      <c r="K60" s="220"/>
      <c r="L60" s="222">
        <v>32000</v>
      </c>
      <c r="M60" s="220"/>
      <c r="N60" s="222">
        <v>0</v>
      </c>
      <c r="O60" s="220"/>
      <c r="P60" s="222">
        <v>32000</v>
      </c>
      <c r="Q60" s="220"/>
    </row>
    <row r="61" spans="1:17" ht="13.2" x14ac:dyDescent="0.25">
      <c r="A61" s="225" t="s">
        <v>9</v>
      </c>
      <c r="B61" s="220"/>
      <c r="C61" s="220"/>
      <c r="D61" s="220"/>
      <c r="E61" s="220"/>
      <c r="F61" s="220"/>
      <c r="G61" s="220"/>
      <c r="H61" s="220"/>
      <c r="I61" s="220"/>
      <c r="J61" s="220"/>
      <c r="K61" s="220"/>
      <c r="L61" s="222">
        <v>200</v>
      </c>
      <c r="M61" s="220"/>
      <c r="N61" s="222">
        <v>0</v>
      </c>
      <c r="O61" s="220"/>
      <c r="P61" s="222">
        <v>200</v>
      </c>
      <c r="Q61" s="220"/>
    </row>
    <row r="62" spans="1:17" ht="13.2" x14ac:dyDescent="0.25">
      <c r="A62" s="219" t="s">
        <v>12</v>
      </c>
      <c r="B62" s="220"/>
      <c r="C62" s="220"/>
      <c r="D62" s="220"/>
      <c r="E62" s="220"/>
      <c r="F62" s="220"/>
      <c r="G62" s="220"/>
      <c r="H62" s="220"/>
      <c r="I62" s="220"/>
      <c r="J62" s="220"/>
      <c r="K62" s="220"/>
      <c r="L62" s="221">
        <v>0</v>
      </c>
      <c r="M62" s="220"/>
      <c r="N62" s="221">
        <v>0</v>
      </c>
      <c r="O62" s="220"/>
      <c r="P62" s="221">
        <v>0</v>
      </c>
      <c r="Q62" s="220"/>
    </row>
    <row r="63" spans="1:17" ht="13.2" x14ac:dyDescent="0.25">
      <c r="A63" s="219" t="s">
        <v>13</v>
      </c>
      <c r="B63" s="220"/>
      <c r="C63" s="220"/>
      <c r="D63" s="220"/>
      <c r="E63" s="220"/>
      <c r="F63" s="220"/>
      <c r="G63" s="220"/>
      <c r="H63" s="220"/>
      <c r="I63" s="220"/>
      <c r="J63" s="220"/>
      <c r="K63" s="220"/>
      <c r="L63" s="223">
        <v>23220</v>
      </c>
      <c r="M63" s="220"/>
      <c r="N63" s="223">
        <v>0</v>
      </c>
      <c r="O63" s="220"/>
      <c r="P63" s="223">
        <v>23220</v>
      </c>
      <c r="Q63" s="220"/>
    </row>
    <row r="64" spans="1:17" ht="13.2" x14ac:dyDescent="0.25">
      <c r="A64" s="224" t="s">
        <v>6</v>
      </c>
      <c r="B64" s="220"/>
      <c r="C64" s="220"/>
      <c r="D64" s="220"/>
      <c r="E64" s="220"/>
      <c r="F64" s="220"/>
      <c r="G64" s="220"/>
      <c r="H64" s="220"/>
      <c r="I64" s="220"/>
      <c r="J64" s="220"/>
      <c r="K64" s="220"/>
      <c r="L64" s="220"/>
      <c r="M64" s="220"/>
      <c r="N64" s="220"/>
      <c r="O64" s="220"/>
      <c r="P64" s="220"/>
      <c r="Q64" s="220"/>
    </row>
    <row r="65" spans="1:17" ht="12.75" customHeight="1" x14ac:dyDescent="0.25">
      <c r="A65" s="220"/>
      <c r="B65" s="220"/>
      <c r="C65" s="220"/>
      <c r="D65" s="220"/>
      <c r="E65" s="220"/>
      <c r="F65" s="220"/>
      <c r="G65" s="220"/>
      <c r="H65" s="220"/>
      <c r="I65" s="220"/>
      <c r="J65" s="220"/>
      <c r="K65" s="220"/>
      <c r="L65" s="220"/>
      <c r="M65" s="220"/>
      <c r="N65" s="220"/>
      <c r="O65" s="220"/>
      <c r="P65" s="220"/>
      <c r="Q65" s="220"/>
    </row>
    <row r="67" spans="1:17" ht="13.2" x14ac:dyDescent="0.25">
      <c r="A67" s="2" t="s">
        <v>68</v>
      </c>
    </row>
    <row r="70" spans="1:17" ht="13.2" x14ac:dyDescent="0.25">
      <c r="A70" s="224" t="s">
        <v>6</v>
      </c>
      <c r="B70" s="220"/>
      <c r="C70" s="220"/>
      <c r="D70" s="220"/>
      <c r="E70" s="220"/>
      <c r="F70" s="220"/>
      <c r="G70" s="220"/>
      <c r="H70" s="220"/>
      <c r="I70" s="220"/>
      <c r="J70" s="220"/>
      <c r="K70" s="220"/>
      <c r="L70" s="220"/>
      <c r="M70" s="220"/>
      <c r="N70" s="220"/>
      <c r="O70" s="220"/>
      <c r="P70" s="220"/>
      <c r="Q70" s="220"/>
    </row>
    <row r="71" spans="1:17" ht="12.75" customHeight="1" x14ac:dyDescent="0.25">
      <c r="A71" s="220"/>
      <c r="B71" s="220"/>
      <c r="C71" s="220"/>
      <c r="D71" s="220"/>
      <c r="E71" s="220"/>
      <c r="F71" s="220"/>
      <c r="G71" s="220"/>
      <c r="H71" s="220"/>
      <c r="I71" s="220"/>
      <c r="J71" s="220"/>
      <c r="K71" s="220"/>
      <c r="L71" s="220"/>
      <c r="M71" s="220"/>
      <c r="N71" s="220"/>
      <c r="O71" s="220"/>
      <c r="P71" s="220"/>
      <c r="Q71" s="220"/>
    </row>
    <row r="72" spans="1:17" ht="13.2" x14ac:dyDescent="0.25">
      <c r="A72" s="219" t="s">
        <v>7</v>
      </c>
      <c r="B72" s="220"/>
      <c r="C72" s="220"/>
      <c r="D72" s="220"/>
      <c r="E72" s="220"/>
      <c r="F72" s="220"/>
      <c r="G72" s="220"/>
      <c r="H72" s="220"/>
      <c r="I72" s="220"/>
      <c r="J72" s="220"/>
      <c r="K72" s="220"/>
      <c r="L72" s="220"/>
      <c r="M72" s="220"/>
      <c r="N72" s="220"/>
      <c r="O72" s="220"/>
      <c r="P72" s="220"/>
      <c r="Q72" s="220"/>
    </row>
    <row r="73" spans="1:17" ht="13.2" x14ac:dyDescent="0.25">
      <c r="A73" s="225" t="s">
        <v>8</v>
      </c>
      <c r="B73" s="220"/>
      <c r="C73" s="220"/>
      <c r="D73" s="220"/>
      <c r="E73" s="220"/>
      <c r="F73" s="220"/>
      <c r="G73" s="220"/>
      <c r="H73" s="220"/>
      <c r="I73" s="220"/>
      <c r="J73" s="220"/>
      <c r="K73" s="220"/>
      <c r="L73" s="231" t="s">
        <v>69</v>
      </c>
      <c r="M73" s="220"/>
      <c r="N73" s="231" t="s">
        <v>69</v>
      </c>
      <c r="O73" s="220"/>
      <c r="P73" s="231" t="s">
        <v>69</v>
      </c>
      <c r="Q73" s="220"/>
    </row>
    <row r="74" spans="1:17" ht="13.2" x14ac:dyDescent="0.25">
      <c r="A74" s="225" t="s">
        <v>9</v>
      </c>
      <c r="B74" s="220"/>
      <c r="C74" s="220"/>
      <c r="D74" s="220"/>
      <c r="E74" s="220"/>
      <c r="F74" s="220"/>
      <c r="G74" s="220"/>
      <c r="H74" s="220"/>
      <c r="I74" s="220"/>
      <c r="J74" s="220"/>
      <c r="K74" s="220"/>
      <c r="L74" s="231" t="s">
        <v>69</v>
      </c>
      <c r="M74" s="220"/>
      <c r="N74" s="231" t="s">
        <v>69</v>
      </c>
      <c r="O74" s="220"/>
      <c r="P74" s="231" t="s">
        <v>69</v>
      </c>
      <c r="Q74" s="220"/>
    </row>
    <row r="75" spans="1:17" ht="13.2" x14ac:dyDescent="0.25">
      <c r="A75" s="219" t="s">
        <v>10</v>
      </c>
      <c r="B75" s="220"/>
      <c r="C75" s="220"/>
      <c r="D75" s="220"/>
      <c r="E75" s="220"/>
      <c r="F75" s="220"/>
      <c r="G75" s="220"/>
      <c r="H75" s="220"/>
      <c r="I75" s="220"/>
      <c r="J75" s="220"/>
      <c r="K75" s="220"/>
      <c r="L75" s="220"/>
      <c r="M75" s="220"/>
      <c r="N75" s="220"/>
      <c r="O75" s="220"/>
      <c r="P75" s="220"/>
      <c r="Q75" s="220"/>
    </row>
    <row r="76" spans="1:17" ht="13.2" x14ac:dyDescent="0.25">
      <c r="A76" s="225" t="s">
        <v>8</v>
      </c>
      <c r="B76" s="220"/>
      <c r="C76" s="220"/>
      <c r="D76" s="220"/>
      <c r="E76" s="220"/>
      <c r="F76" s="220"/>
      <c r="G76" s="220"/>
      <c r="H76" s="220"/>
      <c r="I76" s="220"/>
      <c r="J76" s="220"/>
      <c r="K76" s="220"/>
      <c r="L76" s="231" t="s">
        <v>69</v>
      </c>
      <c r="M76" s="220"/>
      <c r="N76" s="231" t="s">
        <v>69</v>
      </c>
      <c r="O76" s="220"/>
      <c r="P76" s="231" t="s">
        <v>69</v>
      </c>
      <c r="Q76" s="220"/>
    </row>
    <row r="77" spans="1:17" ht="13.2" x14ac:dyDescent="0.25">
      <c r="A77" s="225" t="s">
        <v>9</v>
      </c>
      <c r="B77" s="220"/>
      <c r="C77" s="220"/>
      <c r="D77" s="220"/>
      <c r="E77" s="220"/>
      <c r="F77" s="220"/>
      <c r="G77" s="220"/>
      <c r="H77" s="220"/>
      <c r="I77" s="220"/>
      <c r="J77" s="220"/>
      <c r="K77" s="220"/>
      <c r="L77" s="231" t="s">
        <v>69</v>
      </c>
      <c r="M77" s="220"/>
      <c r="N77" s="231" t="s">
        <v>69</v>
      </c>
      <c r="O77" s="220"/>
      <c r="P77" s="231" t="s">
        <v>69</v>
      </c>
      <c r="Q77" s="220"/>
    </row>
    <row r="78" spans="1:17" ht="13.2" x14ac:dyDescent="0.25">
      <c r="A78" s="219" t="s">
        <v>11</v>
      </c>
      <c r="B78" s="220"/>
      <c r="C78" s="220"/>
      <c r="D78" s="220"/>
      <c r="E78" s="220"/>
      <c r="F78" s="220"/>
      <c r="G78" s="220"/>
      <c r="H78" s="220"/>
      <c r="I78" s="220"/>
      <c r="J78" s="220"/>
      <c r="K78" s="220"/>
      <c r="L78" s="220"/>
      <c r="M78" s="220"/>
      <c r="N78" s="220"/>
      <c r="O78" s="220"/>
      <c r="P78" s="220"/>
      <c r="Q78" s="220"/>
    </row>
    <row r="79" spans="1:17" ht="13.2" x14ac:dyDescent="0.25">
      <c r="A79" s="225" t="s">
        <v>8</v>
      </c>
      <c r="B79" s="220"/>
      <c r="C79" s="220"/>
      <c r="D79" s="220"/>
      <c r="E79" s="220"/>
      <c r="F79" s="220"/>
      <c r="G79" s="220"/>
      <c r="H79" s="220"/>
      <c r="I79" s="220"/>
      <c r="J79" s="220"/>
      <c r="K79" s="220"/>
      <c r="L79" s="231" t="s">
        <v>69</v>
      </c>
      <c r="M79" s="220"/>
      <c r="N79" s="231" t="s">
        <v>69</v>
      </c>
      <c r="O79" s="220"/>
      <c r="P79" s="231" t="s">
        <v>69</v>
      </c>
      <c r="Q79" s="220"/>
    </row>
    <row r="80" spans="1:17" ht="13.2" x14ac:dyDescent="0.25">
      <c r="A80" s="225" t="s">
        <v>9</v>
      </c>
      <c r="B80" s="220"/>
      <c r="C80" s="220"/>
      <c r="D80" s="220"/>
      <c r="E80" s="220"/>
      <c r="F80" s="220"/>
      <c r="G80" s="220"/>
      <c r="H80" s="220"/>
      <c r="I80" s="220"/>
      <c r="J80" s="220"/>
      <c r="K80" s="220"/>
      <c r="L80" s="231" t="s">
        <v>69</v>
      </c>
      <c r="M80" s="220"/>
      <c r="N80" s="231" t="s">
        <v>69</v>
      </c>
      <c r="O80" s="220"/>
      <c r="P80" s="231" t="s">
        <v>69</v>
      </c>
      <c r="Q80" s="220"/>
    </row>
    <row r="81" spans="1:17" ht="13.2" x14ac:dyDescent="0.25">
      <c r="A81" s="219" t="s">
        <v>12</v>
      </c>
      <c r="B81" s="220"/>
      <c r="C81" s="220"/>
      <c r="D81" s="220"/>
      <c r="E81" s="220"/>
      <c r="F81" s="220"/>
      <c r="G81" s="220"/>
      <c r="H81" s="220"/>
      <c r="I81" s="220"/>
      <c r="J81" s="220"/>
      <c r="K81" s="220"/>
      <c r="L81" s="231" t="s">
        <v>69</v>
      </c>
      <c r="M81" s="220"/>
      <c r="N81" s="231" t="s">
        <v>69</v>
      </c>
      <c r="O81" s="220"/>
      <c r="P81" s="231" t="s">
        <v>69</v>
      </c>
      <c r="Q81" s="220"/>
    </row>
    <row r="82" spans="1:17" ht="13.2" x14ac:dyDescent="0.25">
      <c r="A82" s="219" t="s">
        <v>13</v>
      </c>
      <c r="B82" s="220"/>
      <c r="C82" s="220"/>
      <c r="D82" s="220"/>
      <c r="E82" s="220"/>
      <c r="F82" s="220"/>
      <c r="G82" s="220"/>
      <c r="H82" s="220"/>
      <c r="I82" s="220"/>
      <c r="J82" s="220"/>
      <c r="K82" s="220"/>
      <c r="L82" s="232" t="s">
        <v>69</v>
      </c>
      <c r="M82" s="220"/>
      <c r="N82" s="232" t="s">
        <v>69</v>
      </c>
      <c r="O82" s="220"/>
      <c r="P82" s="232" t="s">
        <v>69</v>
      </c>
      <c r="Q82" s="220"/>
    </row>
    <row r="83" spans="1:17" ht="13.2" x14ac:dyDescent="0.25">
      <c r="A83" s="224" t="s">
        <v>6</v>
      </c>
      <c r="B83" s="220"/>
      <c r="C83" s="220"/>
      <c r="D83" s="220"/>
      <c r="E83" s="220"/>
      <c r="F83" s="220"/>
      <c r="G83" s="220"/>
      <c r="H83" s="220"/>
      <c r="I83" s="220"/>
      <c r="J83" s="220"/>
      <c r="K83" s="220"/>
      <c r="L83" s="220"/>
      <c r="M83" s="220"/>
      <c r="N83" s="220"/>
      <c r="O83" s="220"/>
      <c r="P83" s="220"/>
      <c r="Q83" s="220"/>
    </row>
    <row r="84" spans="1:17" ht="12.75" customHeight="1" x14ac:dyDescent="0.25">
      <c r="A84" s="220"/>
      <c r="B84" s="220"/>
      <c r="C84" s="220"/>
      <c r="D84" s="220"/>
      <c r="E84" s="220"/>
      <c r="F84" s="220"/>
      <c r="G84" s="220"/>
      <c r="H84" s="220"/>
      <c r="I84" s="220"/>
      <c r="J84" s="220"/>
      <c r="K84" s="220"/>
      <c r="L84" s="220"/>
      <c r="M84" s="220"/>
      <c r="N84" s="220"/>
      <c r="O84" s="220"/>
      <c r="P84" s="220"/>
      <c r="Q84" s="220"/>
    </row>
  </sheetData>
  <mergeCells count="215">
    <mergeCell ref="A1:Q1"/>
    <mergeCell ref="A2:Q2"/>
    <mergeCell ref="A4:Q4"/>
    <mergeCell ref="A5:K7"/>
    <mergeCell ref="L5:M7"/>
    <mergeCell ref="N5:O7"/>
    <mergeCell ref="P5:Q7"/>
    <mergeCell ref="A13:K14"/>
    <mergeCell ref="L13:M14"/>
    <mergeCell ref="N13:O14"/>
    <mergeCell ref="P13:Q14"/>
    <mergeCell ref="A15:K15"/>
    <mergeCell ref="L15:M15"/>
    <mergeCell ref="N15:O15"/>
    <mergeCell ref="P15:Q15"/>
    <mergeCell ref="A16:K16"/>
    <mergeCell ref="L16:M16"/>
    <mergeCell ref="N16:O16"/>
    <mergeCell ref="P16:Q16"/>
    <mergeCell ref="A17:K17"/>
    <mergeCell ref="L17:M17"/>
    <mergeCell ref="N17:O17"/>
    <mergeCell ref="P17:Q17"/>
    <mergeCell ref="A18:K18"/>
    <mergeCell ref="L18:M18"/>
    <mergeCell ref="N18:O18"/>
    <mergeCell ref="P18:Q18"/>
    <mergeCell ref="A19:K19"/>
    <mergeCell ref="L19:M19"/>
    <mergeCell ref="N19:O19"/>
    <mergeCell ref="P19:Q19"/>
    <mergeCell ref="A20:K20"/>
    <mergeCell ref="L20:M20"/>
    <mergeCell ref="N20:O20"/>
    <mergeCell ref="P20:Q20"/>
    <mergeCell ref="A21:K21"/>
    <mergeCell ref="L21:M21"/>
    <mergeCell ref="N21:O21"/>
    <mergeCell ref="P21:Q21"/>
    <mergeCell ref="A22:K22"/>
    <mergeCell ref="L22:M22"/>
    <mergeCell ref="N22:O22"/>
    <mergeCell ref="P22:Q22"/>
    <mergeCell ref="A23:K23"/>
    <mergeCell ref="L23:M23"/>
    <mergeCell ref="N23:O23"/>
    <mergeCell ref="P23:Q23"/>
    <mergeCell ref="A24:K24"/>
    <mergeCell ref="L24:M24"/>
    <mergeCell ref="N24:O24"/>
    <mergeCell ref="P24:Q24"/>
    <mergeCell ref="A25:K25"/>
    <mergeCell ref="L25:M25"/>
    <mergeCell ref="N25:O25"/>
    <mergeCell ref="P25:Q25"/>
    <mergeCell ref="A26:K27"/>
    <mergeCell ref="L26:M27"/>
    <mergeCell ref="N26:O27"/>
    <mergeCell ref="P26:Q27"/>
    <mergeCell ref="A32:K33"/>
    <mergeCell ref="L32:M33"/>
    <mergeCell ref="N32:O33"/>
    <mergeCell ref="P32:Q33"/>
    <mergeCell ref="A34:K34"/>
    <mergeCell ref="L34:M34"/>
    <mergeCell ref="N34:O34"/>
    <mergeCell ref="P34:Q34"/>
    <mergeCell ref="A35:K35"/>
    <mergeCell ref="L35:M35"/>
    <mergeCell ref="N35:O35"/>
    <mergeCell ref="P35:Q35"/>
    <mergeCell ref="A36:K36"/>
    <mergeCell ref="L36:M36"/>
    <mergeCell ref="N36:O36"/>
    <mergeCell ref="P36:Q36"/>
    <mergeCell ref="A37:K37"/>
    <mergeCell ref="L37:M37"/>
    <mergeCell ref="N37:O37"/>
    <mergeCell ref="P37:Q37"/>
    <mergeCell ref="A38:K38"/>
    <mergeCell ref="L38:M38"/>
    <mergeCell ref="N38:O38"/>
    <mergeCell ref="P38:Q38"/>
    <mergeCell ref="A39:K39"/>
    <mergeCell ref="L39:M39"/>
    <mergeCell ref="N39:O39"/>
    <mergeCell ref="P39:Q39"/>
    <mergeCell ref="A40:K40"/>
    <mergeCell ref="L40:M40"/>
    <mergeCell ref="N40:O40"/>
    <mergeCell ref="P40:Q40"/>
    <mergeCell ref="A41:K41"/>
    <mergeCell ref="L41:M41"/>
    <mergeCell ref="N41:O41"/>
    <mergeCell ref="P41:Q41"/>
    <mergeCell ref="A42:K42"/>
    <mergeCell ref="L42:M42"/>
    <mergeCell ref="N42:O42"/>
    <mergeCell ref="P42:Q42"/>
    <mergeCell ref="A43:K43"/>
    <mergeCell ref="L43:M43"/>
    <mergeCell ref="N43:O43"/>
    <mergeCell ref="P43:Q43"/>
    <mergeCell ref="A44:K44"/>
    <mergeCell ref="L44:M44"/>
    <mergeCell ref="N44:O44"/>
    <mergeCell ref="P44:Q44"/>
    <mergeCell ref="A45:K46"/>
    <mergeCell ref="L45:M46"/>
    <mergeCell ref="N45:O46"/>
    <mergeCell ref="P45:Q46"/>
    <mergeCell ref="A51:K52"/>
    <mergeCell ref="L51:M52"/>
    <mergeCell ref="N51:O52"/>
    <mergeCell ref="P51:Q52"/>
    <mergeCell ref="A53:K53"/>
    <mergeCell ref="L53:M53"/>
    <mergeCell ref="N53:O53"/>
    <mergeCell ref="P53:Q53"/>
    <mergeCell ref="A54:K54"/>
    <mergeCell ref="L54:M54"/>
    <mergeCell ref="N54:O54"/>
    <mergeCell ref="P54:Q54"/>
    <mergeCell ref="A55:K55"/>
    <mergeCell ref="L55:M55"/>
    <mergeCell ref="N55:O55"/>
    <mergeCell ref="P55:Q55"/>
    <mergeCell ref="A56:K56"/>
    <mergeCell ref="L56:M56"/>
    <mergeCell ref="N56:O56"/>
    <mergeCell ref="P56:Q56"/>
    <mergeCell ref="A57:K57"/>
    <mergeCell ref="L57:M57"/>
    <mergeCell ref="N57:O57"/>
    <mergeCell ref="P57:Q57"/>
    <mergeCell ref="A58:K58"/>
    <mergeCell ref="L58:M58"/>
    <mergeCell ref="N58:O58"/>
    <mergeCell ref="P58:Q58"/>
    <mergeCell ref="A59:K59"/>
    <mergeCell ref="L59:M59"/>
    <mergeCell ref="N59:O59"/>
    <mergeCell ref="P59:Q59"/>
    <mergeCell ref="A60:K60"/>
    <mergeCell ref="L60:M60"/>
    <mergeCell ref="N60:O60"/>
    <mergeCell ref="P60:Q60"/>
    <mergeCell ref="A61:K61"/>
    <mergeCell ref="L61:M61"/>
    <mergeCell ref="N61:O61"/>
    <mergeCell ref="P61:Q61"/>
    <mergeCell ref="A62:K62"/>
    <mergeCell ref="L62:M62"/>
    <mergeCell ref="N62:O62"/>
    <mergeCell ref="P62:Q62"/>
    <mergeCell ref="A63:K63"/>
    <mergeCell ref="L63:M63"/>
    <mergeCell ref="N63:O63"/>
    <mergeCell ref="P63:Q63"/>
    <mergeCell ref="A64:K65"/>
    <mergeCell ref="L64:M65"/>
    <mergeCell ref="N64:O65"/>
    <mergeCell ref="P64:Q65"/>
    <mergeCell ref="A70:K71"/>
    <mergeCell ref="L70:M71"/>
    <mergeCell ref="N70:O71"/>
    <mergeCell ref="P70:Q71"/>
    <mergeCell ref="A72:K72"/>
    <mergeCell ref="L72:M72"/>
    <mergeCell ref="N72:O72"/>
    <mergeCell ref="P72:Q72"/>
    <mergeCell ref="A73:K73"/>
    <mergeCell ref="L73:M73"/>
    <mergeCell ref="N73:O73"/>
    <mergeCell ref="P73:Q73"/>
    <mergeCell ref="A74:K74"/>
    <mergeCell ref="L74:M74"/>
    <mergeCell ref="N74:O74"/>
    <mergeCell ref="P74:Q74"/>
    <mergeCell ref="A75:K75"/>
    <mergeCell ref="L75:M75"/>
    <mergeCell ref="N75:O75"/>
    <mergeCell ref="P75:Q75"/>
    <mergeCell ref="A76:K76"/>
    <mergeCell ref="L76:M76"/>
    <mergeCell ref="N76:O76"/>
    <mergeCell ref="P76:Q76"/>
    <mergeCell ref="A77:K77"/>
    <mergeCell ref="L77:M77"/>
    <mergeCell ref="N77:O77"/>
    <mergeCell ref="P77:Q77"/>
    <mergeCell ref="A78:K78"/>
    <mergeCell ref="L78:M78"/>
    <mergeCell ref="N78:O78"/>
    <mergeCell ref="P78:Q78"/>
    <mergeCell ref="A79:K79"/>
    <mergeCell ref="L79:M79"/>
    <mergeCell ref="N79:O79"/>
    <mergeCell ref="P79:Q79"/>
    <mergeCell ref="A80:K80"/>
    <mergeCell ref="L80:M80"/>
    <mergeCell ref="N80:O80"/>
    <mergeCell ref="P80:Q80"/>
    <mergeCell ref="A81:K81"/>
    <mergeCell ref="L81:M81"/>
    <mergeCell ref="N81:O81"/>
    <mergeCell ref="P81:Q81"/>
    <mergeCell ref="A82:K82"/>
    <mergeCell ref="L82:M82"/>
    <mergeCell ref="N82:O82"/>
    <mergeCell ref="P82:Q82"/>
    <mergeCell ref="A83:K84"/>
    <mergeCell ref="L83:M84"/>
    <mergeCell ref="N83:O84"/>
    <mergeCell ref="P83:Q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76"/>
  <sheetViews>
    <sheetView showGridLines="0" zoomScaleNormal="100" zoomScaleSheetLayoutView="100" workbookViewId="0">
      <selection sqref="A1:D1"/>
    </sheetView>
  </sheetViews>
  <sheetFormatPr defaultRowHeight="13.8" x14ac:dyDescent="0.25"/>
  <cols>
    <col min="1" max="1" width="53.33203125" style="85" customWidth="1"/>
    <col min="2" max="4" width="12.6640625" style="85" customWidth="1"/>
    <col min="5" max="16384" width="8.88671875" style="85"/>
  </cols>
  <sheetData>
    <row r="1" spans="1:4" ht="16.8" x14ac:dyDescent="0.3">
      <c r="A1" s="160" t="s">
        <v>175</v>
      </c>
      <c r="B1" s="161"/>
      <c r="C1" s="161"/>
      <c r="D1" s="161"/>
    </row>
    <row r="2" spans="1:4" ht="11.4" customHeight="1" x14ac:dyDescent="0.25">
      <c r="A2" s="162"/>
      <c r="B2" s="162"/>
      <c r="C2" s="162"/>
      <c r="D2" s="162"/>
    </row>
    <row r="3" spans="1:4" x14ac:dyDescent="0.25">
      <c r="A3" s="163" t="s">
        <v>72</v>
      </c>
      <c r="B3" s="163"/>
      <c r="C3" s="163"/>
      <c r="D3" s="163"/>
    </row>
    <row r="4" spans="1:4" x14ac:dyDescent="0.25">
      <c r="A4" s="86"/>
      <c r="B4" s="86"/>
      <c r="C4" s="86"/>
      <c r="D4" s="86"/>
    </row>
    <row r="5" spans="1:4" x14ac:dyDescent="0.25">
      <c r="A5" s="86"/>
      <c r="B5" s="87" t="s">
        <v>201</v>
      </c>
      <c r="C5" s="88"/>
      <c r="D5" s="88" t="s">
        <v>101</v>
      </c>
    </row>
    <row r="6" spans="1:4" x14ac:dyDescent="0.25">
      <c r="A6" s="86"/>
      <c r="B6" s="88" t="s">
        <v>192</v>
      </c>
      <c r="C6" s="88" t="s">
        <v>3</v>
      </c>
      <c r="D6" s="86" t="s">
        <v>192</v>
      </c>
    </row>
    <row r="7" spans="1:4" x14ac:dyDescent="0.25">
      <c r="A7" s="89"/>
      <c r="B7" s="89"/>
      <c r="C7" s="89"/>
      <c r="D7" s="89"/>
    </row>
    <row r="8" spans="1:4" hidden="1" x14ac:dyDescent="0.25">
      <c r="A8" s="90"/>
      <c r="B8" s="90"/>
      <c r="C8" s="90"/>
      <c r="D8" s="90"/>
    </row>
    <row r="9" spans="1:4" x14ac:dyDescent="0.25">
      <c r="A9" s="91" t="s">
        <v>5</v>
      </c>
      <c r="B9" s="90"/>
      <c r="C9" s="90"/>
      <c r="D9" s="90"/>
    </row>
    <row r="10" spans="1:4" ht="8.4" customHeight="1" x14ac:dyDescent="0.25">
      <c r="A10" s="91"/>
      <c r="B10" s="90"/>
      <c r="C10" s="90"/>
      <c r="D10" s="90"/>
    </row>
    <row r="11" spans="1:4" s="92" customFormat="1" ht="10.8" x14ac:dyDescent="0.25">
      <c r="A11" s="99" t="s">
        <v>205</v>
      </c>
      <c r="B11" s="99"/>
      <c r="C11" s="99"/>
      <c r="D11" s="99"/>
    </row>
    <row r="12" spans="1:4" s="92" customFormat="1" ht="9.3000000000000007" customHeight="1" x14ac:dyDescent="0.25">
      <c r="A12" s="99"/>
      <c r="B12" s="99"/>
      <c r="C12" s="99"/>
      <c r="D12" s="99"/>
    </row>
    <row r="13" spans="1:4" s="93" customFormat="1" ht="10.8" x14ac:dyDescent="0.25">
      <c r="A13" s="66" t="s">
        <v>71</v>
      </c>
      <c r="B13" s="98"/>
      <c r="C13" s="98"/>
      <c r="D13" s="98"/>
    </row>
    <row r="14" spans="1:4" s="95" customFormat="1" ht="10.8" x14ac:dyDescent="0.25">
      <c r="A14" s="67" t="s">
        <v>8</v>
      </c>
      <c r="B14" s="96">
        <v>121159020</v>
      </c>
      <c r="C14" s="96">
        <v>56772994</v>
      </c>
      <c r="D14" s="96">
        <v>177932014</v>
      </c>
    </row>
    <row r="15" spans="1:4" s="95" customFormat="1" ht="10.8" x14ac:dyDescent="0.25">
      <c r="A15" s="67" t="s">
        <v>9</v>
      </c>
      <c r="B15" s="96">
        <v>8231100</v>
      </c>
      <c r="C15" s="96">
        <v>4686769</v>
      </c>
      <c r="D15" s="96">
        <v>12917869</v>
      </c>
    </row>
    <row r="16" spans="1:4" s="93" customFormat="1" ht="10.8" x14ac:dyDescent="0.25">
      <c r="A16" s="66" t="s">
        <v>10</v>
      </c>
      <c r="B16" s="98"/>
      <c r="C16" s="98"/>
      <c r="D16" s="96"/>
    </row>
    <row r="17" spans="1:4" s="95" customFormat="1" ht="10.8" x14ac:dyDescent="0.25">
      <c r="A17" s="67" t="s">
        <v>8</v>
      </c>
      <c r="B17" s="96">
        <v>10001879</v>
      </c>
      <c r="C17" s="96">
        <v>1</v>
      </c>
      <c r="D17" s="96">
        <v>10001880</v>
      </c>
    </row>
    <row r="18" spans="1:4" s="95" customFormat="1" ht="10.8" x14ac:dyDescent="0.25">
      <c r="A18" s="67" t="s">
        <v>9</v>
      </c>
      <c r="B18" s="96">
        <v>15000</v>
      </c>
      <c r="C18" s="96">
        <v>0</v>
      </c>
      <c r="D18" s="96">
        <v>15000</v>
      </c>
    </row>
    <row r="19" spans="1:4" s="93" customFormat="1" ht="10.8" x14ac:dyDescent="0.25">
      <c r="A19" s="66" t="s">
        <v>11</v>
      </c>
      <c r="B19" s="98"/>
      <c r="C19" s="98"/>
      <c r="D19" s="96"/>
    </row>
    <row r="20" spans="1:4" s="95" customFormat="1" ht="10.8" x14ac:dyDescent="0.25">
      <c r="A20" s="67" t="s">
        <v>8</v>
      </c>
      <c r="B20" s="96">
        <v>131160899</v>
      </c>
      <c r="C20" s="96">
        <v>56772995</v>
      </c>
      <c r="D20" s="96">
        <v>187933894</v>
      </c>
    </row>
    <row r="21" spans="1:4" s="95" customFormat="1" ht="10.8" x14ac:dyDescent="0.25">
      <c r="A21" s="67" t="s">
        <v>9</v>
      </c>
      <c r="B21" s="96">
        <v>8246100</v>
      </c>
      <c r="C21" s="96">
        <v>4686769</v>
      </c>
      <c r="D21" s="96">
        <v>12932869</v>
      </c>
    </row>
    <row r="22" spans="1:4" s="93" customFormat="1" ht="10.8" x14ac:dyDescent="0.25">
      <c r="A22" s="66" t="s">
        <v>12</v>
      </c>
      <c r="B22" s="98">
        <v>0</v>
      </c>
      <c r="C22" s="98">
        <v>0</v>
      </c>
      <c r="D22" s="96">
        <v>0</v>
      </c>
    </row>
    <row r="23" spans="1:4" s="93" customFormat="1" ht="10.8" x14ac:dyDescent="0.25">
      <c r="A23" s="66" t="s">
        <v>13</v>
      </c>
      <c r="B23" s="98">
        <v>137877120</v>
      </c>
      <c r="C23" s="98">
        <v>50083763</v>
      </c>
      <c r="D23" s="98">
        <v>187960883</v>
      </c>
    </row>
    <row r="24" spans="1:4" s="93" customFormat="1" ht="7.65" customHeight="1" x14ac:dyDescent="0.25">
      <c r="A24" s="4"/>
      <c r="B24" s="94"/>
      <c r="C24" s="94"/>
      <c r="D24" s="94"/>
    </row>
    <row r="25" spans="1:4" s="92" customFormat="1" ht="10.8" x14ac:dyDescent="0.25">
      <c r="A25" s="99" t="s">
        <v>212</v>
      </c>
      <c r="B25" s="99"/>
      <c r="C25" s="99"/>
      <c r="D25" s="99"/>
    </row>
    <row r="26" spans="1:4" s="92" customFormat="1" ht="7.95" customHeight="1" x14ac:dyDescent="0.25">
      <c r="A26" s="99"/>
      <c r="B26" s="99"/>
      <c r="C26" s="99"/>
      <c r="D26" s="99"/>
    </row>
    <row r="27" spans="1:4" s="93" customFormat="1" ht="10.8" x14ac:dyDescent="0.25">
      <c r="A27" s="66" t="s">
        <v>71</v>
      </c>
      <c r="B27" s="98"/>
      <c r="C27" s="98"/>
      <c r="D27" s="98"/>
    </row>
    <row r="28" spans="1:4" s="95" customFormat="1" ht="10.8" x14ac:dyDescent="0.25">
      <c r="A28" s="67" t="s">
        <v>202</v>
      </c>
      <c r="B28" s="96">
        <v>72071812</v>
      </c>
      <c r="C28" s="96">
        <v>15176205</v>
      </c>
      <c r="D28" s="96">
        <v>87248017</v>
      </c>
    </row>
    <row r="29" spans="1:4" s="95" customFormat="1" ht="10.8" x14ac:dyDescent="0.25">
      <c r="A29" s="67" t="s">
        <v>203</v>
      </c>
      <c r="B29" s="96">
        <v>4327209</v>
      </c>
      <c r="C29" s="96">
        <v>1050471</v>
      </c>
      <c r="D29" s="96">
        <v>5377680</v>
      </c>
    </row>
    <row r="30" spans="1:4" s="93" customFormat="1" ht="10.8" x14ac:dyDescent="0.25">
      <c r="A30" s="66" t="s">
        <v>10</v>
      </c>
      <c r="B30" s="98"/>
      <c r="C30" s="98"/>
      <c r="D30" s="96"/>
    </row>
    <row r="31" spans="1:4" s="95" customFormat="1" ht="10.8" x14ac:dyDescent="0.25">
      <c r="A31" s="67" t="s">
        <v>8</v>
      </c>
      <c r="B31" s="96">
        <v>-3960339</v>
      </c>
      <c r="C31" s="96">
        <v>3964544</v>
      </c>
      <c r="D31" s="96">
        <v>4205</v>
      </c>
    </row>
    <row r="32" spans="1:4" s="95" customFormat="1" ht="10.8" x14ac:dyDescent="0.25">
      <c r="A32" s="67" t="s">
        <v>9</v>
      </c>
      <c r="B32" s="96">
        <v>23618644</v>
      </c>
      <c r="C32" s="96">
        <v>-703000</v>
      </c>
      <c r="D32" s="96">
        <v>22915644</v>
      </c>
    </row>
    <row r="33" spans="1:4" s="93" customFormat="1" ht="13.2" customHeight="1" x14ac:dyDescent="0.25">
      <c r="A33" s="66" t="s">
        <v>11</v>
      </c>
      <c r="B33" s="98"/>
      <c r="C33" s="98"/>
      <c r="D33" s="96"/>
    </row>
    <row r="34" spans="1:4" s="95" customFormat="1" ht="10.8" x14ac:dyDescent="0.25">
      <c r="A34" s="67" t="s">
        <v>8</v>
      </c>
      <c r="B34" s="96">
        <v>68111473</v>
      </c>
      <c r="C34" s="96">
        <v>19140749</v>
      </c>
      <c r="D34" s="96">
        <v>87252222</v>
      </c>
    </row>
    <row r="35" spans="1:4" s="95" customFormat="1" ht="10.8" x14ac:dyDescent="0.25">
      <c r="A35" s="67" t="s">
        <v>9</v>
      </c>
      <c r="B35" s="96">
        <v>27945853</v>
      </c>
      <c r="C35" s="96">
        <v>347471</v>
      </c>
      <c r="D35" s="96">
        <v>28293324</v>
      </c>
    </row>
    <row r="36" spans="1:4" s="93" customFormat="1" ht="10.8" x14ac:dyDescent="0.25">
      <c r="A36" s="66" t="s">
        <v>12</v>
      </c>
      <c r="B36" s="98">
        <v>0</v>
      </c>
      <c r="C36" s="98">
        <v>0</v>
      </c>
      <c r="D36" s="96">
        <v>0</v>
      </c>
    </row>
    <row r="37" spans="1:4" s="93" customFormat="1" ht="10.8" x14ac:dyDescent="0.25">
      <c r="A37" s="66" t="s">
        <v>13</v>
      </c>
      <c r="B37" s="98">
        <v>90321164</v>
      </c>
      <c r="C37" s="98">
        <v>2243134</v>
      </c>
      <c r="D37" s="98">
        <v>92564298</v>
      </c>
    </row>
    <row r="38" spans="1:4" s="93" customFormat="1" ht="10.8" x14ac:dyDescent="0.25">
      <c r="A38" s="4"/>
      <c r="B38" s="98"/>
      <c r="C38" s="98"/>
      <c r="D38" s="98"/>
    </row>
    <row r="39" spans="1:4" s="92" customFormat="1" ht="10.8" x14ac:dyDescent="0.25">
      <c r="A39" s="99" t="s">
        <v>25</v>
      </c>
      <c r="B39" s="99"/>
      <c r="C39" s="99"/>
      <c r="D39" s="99"/>
    </row>
    <row r="40" spans="1:4" s="92" customFormat="1" ht="10.8" x14ac:dyDescent="0.25">
      <c r="A40" s="99"/>
      <c r="B40" s="99"/>
      <c r="C40" s="99"/>
      <c r="D40" s="99"/>
    </row>
    <row r="41" spans="1:4" s="93" customFormat="1" ht="10.8" x14ac:dyDescent="0.25">
      <c r="A41" s="66" t="s">
        <v>71</v>
      </c>
      <c r="B41" s="98"/>
      <c r="C41" s="98"/>
      <c r="D41" s="98"/>
    </row>
    <row r="42" spans="1:4" s="95" customFormat="1" ht="10.8" x14ac:dyDescent="0.25">
      <c r="A42" s="67" t="s">
        <v>8</v>
      </c>
      <c r="B42" s="96">
        <v>12713288</v>
      </c>
      <c r="C42" s="96">
        <v>2006898</v>
      </c>
      <c r="D42" s="96">
        <v>14720186</v>
      </c>
    </row>
    <row r="43" spans="1:4" s="95" customFormat="1" ht="10.8" x14ac:dyDescent="0.25">
      <c r="A43" s="67" t="s">
        <v>9</v>
      </c>
      <c r="B43" s="96">
        <v>741351</v>
      </c>
      <c r="C43" s="96">
        <v>128475</v>
      </c>
      <c r="D43" s="96">
        <v>869826</v>
      </c>
    </row>
    <row r="44" spans="1:4" s="93" customFormat="1" ht="10.8" x14ac:dyDescent="0.25">
      <c r="A44" s="66" t="s">
        <v>10</v>
      </c>
      <c r="B44" s="98"/>
      <c r="C44" s="98"/>
      <c r="D44" s="96"/>
    </row>
    <row r="45" spans="1:4" s="95" customFormat="1" ht="10.8" x14ac:dyDescent="0.25">
      <c r="A45" s="67" t="s">
        <v>8</v>
      </c>
      <c r="B45" s="96">
        <v>2380017</v>
      </c>
      <c r="C45" s="96">
        <v>4900</v>
      </c>
      <c r="D45" s="96">
        <v>2384917</v>
      </c>
    </row>
    <row r="46" spans="1:4" s="95" customFormat="1" ht="10.8" x14ac:dyDescent="0.25">
      <c r="A46" s="67" t="s">
        <v>9</v>
      </c>
      <c r="B46" s="98">
        <v>0</v>
      </c>
      <c r="C46" s="96">
        <v>0</v>
      </c>
      <c r="D46" s="96">
        <v>0</v>
      </c>
    </row>
    <row r="47" spans="1:4" s="93" customFormat="1" ht="10.8" x14ac:dyDescent="0.25">
      <c r="A47" s="66" t="s">
        <v>11</v>
      </c>
      <c r="B47" s="98"/>
      <c r="C47" s="98"/>
      <c r="D47" s="96"/>
    </row>
    <row r="48" spans="1:4" s="95" customFormat="1" ht="10.8" x14ac:dyDescent="0.25">
      <c r="A48" s="67" t="s">
        <v>8</v>
      </c>
      <c r="B48" s="96">
        <v>15093305</v>
      </c>
      <c r="C48" s="96">
        <v>2011798</v>
      </c>
      <c r="D48" s="96">
        <v>17105103</v>
      </c>
    </row>
    <row r="49" spans="1:4" s="95" customFormat="1" ht="10.8" x14ac:dyDescent="0.25">
      <c r="A49" s="67" t="s">
        <v>9</v>
      </c>
      <c r="B49" s="96">
        <v>741351</v>
      </c>
      <c r="C49" s="96">
        <v>128475</v>
      </c>
      <c r="D49" s="96">
        <v>869826</v>
      </c>
    </row>
    <row r="50" spans="1:4" s="93" customFormat="1" ht="10.8" x14ac:dyDescent="0.25">
      <c r="A50" s="66" t="s">
        <v>12</v>
      </c>
      <c r="B50" s="98">
        <v>0</v>
      </c>
      <c r="C50" s="98">
        <v>0</v>
      </c>
      <c r="D50" s="96">
        <v>0</v>
      </c>
    </row>
    <row r="51" spans="1:4" s="93" customFormat="1" ht="10.8" x14ac:dyDescent="0.25">
      <c r="A51" s="66" t="s">
        <v>13</v>
      </c>
      <c r="B51" s="98">
        <v>15780036</v>
      </c>
      <c r="C51" s="98">
        <v>2159563</v>
      </c>
      <c r="D51" s="98">
        <v>17939599</v>
      </c>
    </row>
    <row r="52" spans="1:4" s="93" customFormat="1" ht="7.05" customHeight="1" x14ac:dyDescent="0.25">
      <c r="A52" s="4"/>
      <c r="B52" s="94"/>
      <c r="C52" s="94"/>
      <c r="D52" s="94"/>
    </row>
    <row r="53" spans="1:4" s="92" customFormat="1" ht="10.8" x14ac:dyDescent="0.25">
      <c r="A53" s="99" t="s">
        <v>177</v>
      </c>
      <c r="B53" s="99"/>
      <c r="C53" s="99"/>
      <c r="D53" s="99"/>
    </row>
    <row r="54" spans="1:4" s="92" customFormat="1" ht="7.65" customHeight="1" x14ac:dyDescent="0.25">
      <c r="A54" s="99"/>
      <c r="B54" s="99"/>
      <c r="C54" s="99"/>
      <c r="D54" s="99"/>
    </row>
    <row r="55" spans="1:4" s="93" customFormat="1" ht="10.8" x14ac:dyDescent="0.25">
      <c r="A55" s="66" t="s">
        <v>71</v>
      </c>
      <c r="B55" s="98"/>
      <c r="C55" s="98"/>
      <c r="D55" s="98"/>
    </row>
    <row r="56" spans="1:4" s="95" customFormat="1" ht="10.8" x14ac:dyDescent="0.25">
      <c r="A56" s="67" t="s">
        <v>8</v>
      </c>
      <c r="B56" s="96">
        <v>468012</v>
      </c>
      <c r="C56" s="96">
        <v>36023</v>
      </c>
      <c r="D56" s="96">
        <v>504035</v>
      </c>
    </row>
    <row r="57" spans="1:4" s="95" customFormat="1" ht="10.8" x14ac:dyDescent="0.25">
      <c r="A57" s="67" t="s">
        <v>9</v>
      </c>
      <c r="B57" s="96">
        <v>50095</v>
      </c>
      <c r="C57" s="96">
        <v>-2079</v>
      </c>
      <c r="D57" s="96">
        <v>48016</v>
      </c>
    </row>
    <row r="58" spans="1:4" s="93" customFormat="1" ht="10.8" x14ac:dyDescent="0.25">
      <c r="A58" s="66" t="s">
        <v>10</v>
      </c>
      <c r="B58" s="98"/>
      <c r="C58" s="98"/>
      <c r="D58" s="96"/>
    </row>
    <row r="59" spans="1:4" s="95" customFormat="1" ht="10.8" x14ac:dyDescent="0.25">
      <c r="A59" s="67" t="s">
        <v>8</v>
      </c>
      <c r="B59" s="96">
        <v>75000</v>
      </c>
      <c r="C59" s="96">
        <v>25000</v>
      </c>
      <c r="D59" s="96">
        <v>100000</v>
      </c>
    </row>
    <row r="60" spans="1:4" s="95" customFormat="1" ht="10.8" x14ac:dyDescent="0.25">
      <c r="A60" s="67" t="s">
        <v>9</v>
      </c>
      <c r="B60" s="98">
        <v>0</v>
      </c>
      <c r="C60" s="98">
        <v>0</v>
      </c>
      <c r="D60" s="96">
        <v>0</v>
      </c>
    </row>
    <row r="61" spans="1:4" s="93" customFormat="1" ht="10.8" x14ac:dyDescent="0.25">
      <c r="A61" s="66" t="s">
        <v>11</v>
      </c>
      <c r="B61" s="98"/>
      <c r="C61" s="98"/>
      <c r="D61" s="96"/>
    </row>
    <row r="62" spans="1:4" s="95" customFormat="1" ht="10.8" x14ac:dyDescent="0.25">
      <c r="A62" s="67" t="s">
        <v>8</v>
      </c>
      <c r="B62" s="96">
        <v>543012</v>
      </c>
      <c r="C62" s="96">
        <v>61023</v>
      </c>
      <c r="D62" s="96">
        <v>604035</v>
      </c>
    </row>
    <row r="63" spans="1:4" s="95" customFormat="1" ht="10.8" x14ac:dyDescent="0.25">
      <c r="A63" s="67" t="s">
        <v>9</v>
      </c>
      <c r="B63" s="96">
        <v>50095</v>
      </c>
      <c r="C63" s="96">
        <v>-2079</v>
      </c>
      <c r="D63" s="96">
        <v>48016</v>
      </c>
    </row>
    <row r="64" spans="1:4" s="93" customFormat="1" ht="10.8" x14ac:dyDescent="0.25">
      <c r="A64" s="66" t="s">
        <v>12</v>
      </c>
      <c r="B64" s="98">
        <v>0</v>
      </c>
      <c r="C64" s="98">
        <v>0</v>
      </c>
      <c r="D64" s="96">
        <v>0</v>
      </c>
    </row>
    <row r="65" spans="1:4" s="93" customFormat="1" ht="10.8" x14ac:dyDescent="0.25">
      <c r="A65" s="66" t="s">
        <v>13</v>
      </c>
      <c r="B65" s="98">
        <v>670001</v>
      </c>
      <c r="C65" s="98">
        <v>0</v>
      </c>
      <c r="D65" s="98">
        <v>670001</v>
      </c>
    </row>
    <row r="66" spans="1:4" s="93" customFormat="1" ht="10.8" x14ac:dyDescent="0.25">
      <c r="A66" s="4"/>
      <c r="B66" s="94"/>
      <c r="C66" s="94"/>
      <c r="D66" s="94"/>
    </row>
    <row r="67" spans="1:4" s="92" customFormat="1" ht="10.8" x14ac:dyDescent="0.25">
      <c r="A67" s="99" t="s">
        <v>27</v>
      </c>
      <c r="B67" s="99"/>
      <c r="C67" s="99"/>
      <c r="D67" s="99"/>
    </row>
    <row r="68" spans="1:4" s="92" customFormat="1" ht="10.8" x14ac:dyDescent="0.25">
      <c r="A68" s="99"/>
      <c r="B68" s="99"/>
      <c r="C68" s="99"/>
      <c r="D68" s="99"/>
    </row>
    <row r="69" spans="1:4" s="93" customFormat="1" ht="10.8" x14ac:dyDescent="0.25">
      <c r="A69" s="66" t="s">
        <v>71</v>
      </c>
      <c r="B69" s="98"/>
      <c r="C69" s="98"/>
      <c r="D69" s="98"/>
    </row>
    <row r="70" spans="1:4" s="95" customFormat="1" ht="10.8" x14ac:dyDescent="0.25">
      <c r="A70" s="67" t="s">
        <v>8</v>
      </c>
      <c r="B70" s="96">
        <v>8767228</v>
      </c>
      <c r="C70" s="96">
        <v>594723</v>
      </c>
      <c r="D70" s="96">
        <v>9361951</v>
      </c>
    </row>
    <row r="71" spans="1:4" s="95" customFormat="1" ht="10.8" x14ac:dyDescent="0.25">
      <c r="A71" s="67" t="s">
        <v>9</v>
      </c>
      <c r="B71" s="96">
        <v>873000</v>
      </c>
      <c r="C71" s="96">
        <v>203681</v>
      </c>
      <c r="D71" s="96">
        <v>1076681</v>
      </c>
    </row>
    <row r="72" spans="1:4" s="93" customFormat="1" ht="10.8" x14ac:dyDescent="0.25">
      <c r="A72" s="66" t="s">
        <v>10</v>
      </c>
      <c r="B72" s="98"/>
      <c r="C72" s="98"/>
      <c r="D72" s="96"/>
    </row>
    <row r="73" spans="1:4" s="95" customFormat="1" ht="10.8" x14ac:dyDescent="0.25">
      <c r="A73" s="67" t="s">
        <v>8</v>
      </c>
      <c r="B73" s="96">
        <v>414400</v>
      </c>
      <c r="C73" s="96">
        <v>188000</v>
      </c>
      <c r="D73" s="96">
        <v>602400</v>
      </c>
    </row>
    <row r="74" spans="1:4" s="95" customFormat="1" ht="10.8" x14ac:dyDescent="0.25">
      <c r="A74" s="67" t="s">
        <v>9</v>
      </c>
      <c r="B74" s="96">
        <v>0</v>
      </c>
      <c r="C74" s="96">
        <v>0</v>
      </c>
      <c r="D74" s="96">
        <v>0</v>
      </c>
    </row>
    <row r="75" spans="1:4" s="93" customFormat="1" ht="10.8" x14ac:dyDescent="0.25">
      <c r="A75" s="66" t="s">
        <v>11</v>
      </c>
      <c r="B75" s="98"/>
      <c r="C75" s="98"/>
      <c r="D75" s="96"/>
    </row>
    <row r="76" spans="1:4" s="95" customFormat="1" ht="10.8" x14ac:dyDescent="0.25">
      <c r="A76" s="67" t="s">
        <v>8</v>
      </c>
      <c r="B76" s="96">
        <v>9181628</v>
      </c>
      <c r="C76" s="96">
        <v>782723</v>
      </c>
      <c r="D76" s="96">
        <v>9964351</v>
      </c>
    </row>
    <row r="77" spans="1:4" s="95" customFormat="1" ht="10.8" x14ac:dyDescent="0.25">
      <c r="A77" s="67" t="s">
        <v>9</v>
      </c>
      <c r="B77" s="96">
        <v>873000</v>
      </c>
      <c r="C77" s="96">
        <v>203681</v>
      </c>
      <c r="D77" s="96">
        <v>1076681</v>
      </c>
    </row>
    <row r="78" spans="1:4" s="93" customFormat="1" ht="10.8" x14ac:dyDescent="0.25">
      <c r="A78" s="66" t="s">
        <v>12</v>
      </c>
      <c r="B78" s="98">
        <v>0</v>
      </c>
      <c r="C78" s="98">
        <v>0</v>
      </c>
      <c r="D78" s="96">
        <v>0</v>
      </c>
    </row>
    <row r="79" spans="1:4" s="93" customFormat="1" ht="10.8" x14ac:dyDescent="0.25">
      <c r="A79" s="66" t="s">
        <v>13</v>
      </c>
      <c r="B79" s="98">
        <v>9443700</v>
      </c>
      <c r="C79" s="98">
        <v>791825</v>
      </c>
      <c r="D79" s="98">
        <v>10235525</v>
      </c>
    </row>
    <row r="80" spans="1:4" s="93" customFormat="1" ht="10.8" x14ac:dyDescent="0.25">
      <c r="A80" s="4"/>
      <c r="B80" s="94"/>
      <c r="C80" s="94"/>
      <c r="D80" s="94"/>
    </row>
    <row r="81" spans="1:4" s="92" customFormat="1" ht="10.8" x14ac:dyDescent="0.25">
      <c r="A81" s="99" t="s">
        <v>32</v>
      </c>
      <c r="B81" s="99"/>
      <c r="C81" s="99"/>
      <c r="D81" s="99"/>
    </row>
    <row r="82" spans="1:4" s="92" customFormat="1" ht="10.8" x14ac:dyDescent="0.25">
      <c r="A82" s="99"/>
      <c r="B82" s="99"/>
      <c r="C82" s="99"/>
      <c r="D82" s="99"/>
    </row>
    <row r="83" spans="1:4" s="93" customFormat="1" ht="10.8" x14ac:dyDescent="0.25">
      <c r="A83" s="66" t="s">
        <v>71</v>
      </c>
      <c r="B83" s="98"/>
      <c r="C83" s="98"/>
      <c r="D83" s="98"/>
    </row>
    <row r="84" spans="1:4" s="95" customFormat="1" ht="10.8" x14ac:dyDescent="0.25">
      <c r="A84" s="67" t="s">
        <v>8</v>
      </c>
      <c r="B84" s="96">
        <v>631356</v>
      </c>
      <c r="C84" s="96">
        <v>-17457</v>
      </c>
      <c r="D84" s="96">
        <v>613899</v>
      </c>
    </row>
    <row r="85" spans="1:4" s="95" customFormat="1" ht="10.8" x14ac:dyDescent="0.25">
      <c r="A85" s="67" t="s">
        <v>9</v>
      </c>
      <c r="B85" s="96">
        <v>2800</v>
      </c>
      <c r="C85" s="96">
        <v>0</v>
      </c>
      <c r="D85" s="96">
        <v>2800</v>
      </c>
    </row>
    <row r="86" spans="1:4" s="93" customFormat="1" ht="10.8" x14ac:dyDescent="0.25">
      <c r="A86" s="66" t="s">
        <v>10</v>
      </c>
      <c r="B86" s="96"/>
      <c r="C86" s="96"/>
      <c r="D86" s="96"/>
    </row>
    <row r="87" spans="1:4" s="95" customFormat="1" ht="10.8" x14ac:dyDescent="0.25">
      <c r="A87" s="67" t="s">
        <v>8</v>
      </c>
      <c r="B87" s="96">
        <v>5950</v>
      </c>
      <c r="C87" s="96">
        <v>2000</v>
      </c>
      <c r="D87" s="96">
        <v>7950</v>
      </c>
    </row>
    <row r="88" spans="1:4" s="95" customFormat="1" ht="10.8" x14ac:dyDescent="0.25">
      <c r="A88" s="67" t="s">
        <v>9</v>
      </c>
      <c r="B88" s="96">
        <v>0</v>
      </c>
      <c r="C88" s="96">
        <v>0</v>
      </c>
      <c r="D88" s="96">
        <v>0</v>
      </c>
    </row>
    <row r="89" spans="1:4" s="93" customFormat="1" ht="10.8" x14ac:dyDescent="0.25">
      <c r="A89" s="66" t="s">
        <v>11</v>
      </c>
      <c r="B89" s="96"/>
      <c r="C89" s="98"/>
      <c r="D89" s="96"/>
    </row>
    <row r="90" spans="1:4" s="95" customFormat="1" ht="10.8" x14ac:dyDescent="0.25">
      <c r="A90" s="67" t="s">
        <v>8</v>
      </c>
      <c r="B90" s="96">
        <v>637306</v>
      </c>
      <c r="C90" s="96">
        <v>-15457</v>
      </c>
      <c r="D90" s="96">
        <v>621849</v>
      </c>
    </row>
    <row r="91" spans="1:4" s="95" customFormat="1" ht="10.8" x14ac:dyDescent="0.25">
      <c r="A91" s="67" t="s">
        <v>9</v>
      </c>
      <c r="B91" s="96">
        <v>2800</v>
      </c>
      <c r="C91" s="96">
        <v>0</v>
      </c>
      <c r="D91" s="96">
        <v>2800</v>
      </c>
    </row>
    <row r="92" spans="1:4" s="93" customFormat="1" ht="10.8" x14ac:dyDescent="0.25">
      <c r="A92" s="66" t="s">
        <v>12</v>
      </c>
      <c r="B92" s="98">
        <v>0</v>
      </c>
      <c r="C92" s="98">
        <v>0</v>
      </c>
      <c r="D92" s="96">
        <v>0</v>
      </c>
    </row>
    <row r="93" spans="1:4" s="93" customFormat="1" ht="10.8" x14ac:dyDescent="0.25">
      <c r="A93" s="66" t="s">
        <v>13</v>
      </c>
      <c r="B93" s="98">
        <v>625025</v>
      </c>
      <c r="C93" s="98">
        <v>-14457</v>
      </c>
      <c r="D93" s="98">
        <v>610568</v>
      </c>
    </row>
    <row r="94" spans="1:4" s="93" customFormat="1" ht="10.8" x14ac:dyDescent="0.25">
      <c r="A94" s="4"/>
      <c r="B94" s="98"/>
      <c r="C94" s="98"/>
      <c r="D94" s="98"/>
    </row>
    <row r="95" spans="1:4" s="92" customFormat="1" ht="10.8" x14ac:dyDescent="0.25">
      <c r="A95" s="99" t="s">
        <v>33</v>
      </c>
      <c r="B95" s="99"/>
      <c r="C95" s="99"/>
      <c r="D95" s="99"/>
    </row>
    <row r="96" spans="1:4" s="92" customFormat="1" ht="10.8" x14ac:dyDescent="0.25">
      <c r="A96" s="99"/>
      <c r="B96" s="99"/>
      <c r="C96" s="99"/>
      <c r="D96" s="99"/>
    </row>
    <row r="97" spans="1:4" s="93" customFormat="1" ht="10.8" x14ac:dyDescent="0.25">
      <c r="A97" s="66" t="s">
        <v>71</v>
      </c>
      <c r="B97" s="98"/>
      <c r="C97" s="98"/>
      <c r="D97" s="98"/>
    </row>
    <row r="98" spans="1:4" s="95" customFormat="1" ht="10.8" x14ac:dyDescent="0.25">
      <c r="A98" s="67" t="s">
        <v>8</v>
      </c>
      <c r="B98" s="96">
        <v>53377</v>
      </c>
      <c r="C98" s="96">
        <v>13500</v>
      </c>
      <c r="D98" s="96">
        <v>66877</v>
      </c>
    </row>
    <row r="99" spans="1:4" s="95" customFormat="1" ht="10.8" x14ac:dyDescent="0.25">
      <c r="A99" s="67" t="s">
        <v>9</v>
      </c>
      <c r="B99" s="96">
        <v>4000</v>
      </c>
      <c r="C99" s="96">
        <v>-400</v>
      </c>
      <c r="D99" s="96">
        <v>3600</v>
      </c>
    </row>
    <row r="100" spans="1:4" s="93" customFormat="1" ht="10.8" x14ac:dyDescent="0.25">
      <c r="A100" s="66" t="s">
        <v>10</v>
      </c>
      <c r="B100" s="98"/>
      <c r="C100" s="98"/>
      <c r="D100" s="96"/>
    </row>
    <row r="101" spans="1:4" s="95" customFormat="1" ht="10.8" x14ac:dyDescent="0.25">
      <c r="A101" s="67" t="s">
        <v>8</v>
      </c>
      <c r="B101" s="96">
        <v>1000</v>
      </c>
      <c r="C101" s="96">
        <v>0</v>
      </c>
      <c r="D101" s="96">
        <v>1000</v>
      </c>
    </row>
    <row r="102" spans="1:4" s="95" customFormat="1" ht="10.8" x14ac:dyDescent="0.25">
      <c r="A102" s="67" t="s">
        <v>9</v>
      </c>
      <c r="B102" s="96">
        <v>0</v>
      </c>
      <c r="C102" s="96">
        <v>0</v>
      </c>
      <c r="D102" s="96">
        <v>0</v>
      </c>
    </row>
    <row r="103" spans="1:4" s="93" customFormat="1" ht="10.8" x14ac:dyDescent="0.25">
      <c r="A103" s="66" t="s">
        <v>11</v>
      </c>
      <c r="B103" s="98"/>
      <c r="C103" s="98"/>
      <c r="D103" s="96"/>
    </row>
    <row r="104" spans="1:4" s="95" customFormat="1" ht="10.8" x14ac:dyDescent="0.25">
      <c r="A104" s="67" t="s">
        <v>8</v>
      </c>
      <c r="B104" s="96">
        <v>54377</v>
      </c>
      <c r="C104" s="96">
        <v>13500</v>
      </c>
      <c r="D104" s="96">
        <v>67877</v>
      </c>
    </row>
    <row r="105" spans="1:4" s="95" customFormat="1" ht="10.8" x14ac:dyDescent="0.25">
      <c r="A105" s="67" t="s">
        <v>9</v>
      </c>
      <c r="B105" s="96">
        <v>4000</v>
      </c>
      <c r="C105" s="96">
        <v>-400</v>
      </c>
      <c r="D105" s="96">
        <v>3600</v>
      </c>
    </row>
    <row r="106" spans="1:4" s="93" customFormat="1" ht="10.8" x14ac:dyDescent="0.25">
      <c r="A106" s="66" t="s">
        <v>12</v>
      </c>
      <c r="B106" s="98">
        <v>0</v>
      </c>
      <c r="C106" s="98">
        <v>0</v>
      </c>
      <c r="D106" s="96">
        <v>0</v>
      </c>
    </row>
    <row r="107" spans="1:4" s="93" customFormat="1" ht="10.8" x14ac:dyDescent="0.25">
      <c r="A107" s="66" t="s">
        <v>13</v>
      </c>
      <c r="B107" s="98">
        <v>54677</v>
      </c>
      <c r="C107" s="98">
        <v>13100</v>
      </c>
      <c r="D107" s="98">
        <v>67777</v>
      </c>
    </row>
    <row r="108" spans="1:4" s="93" customFormat="1" ht="4.95" customHeight="1" x14ac:dyDescent="0.25">
      <c r="A108" s="4"/>
      <c r="B108" s="98"/>
      <c r="C108" s="98"/>
      <c r="D108" s="98"/>
    </row>
    <row r="109" spans="1:4" s="92" customFormat="1" ht="10.8" x14ac:dyDescent="0.25">
      <c r="A109" s="99" t="s">
        <v>211</v>
      </c>
      <c r="B109" s="99"/>
      <c r="C109" s="99"/>
      <c r="D109" s="99"/>
    </row>
    <row r="110" spans="1:4" s="92" customFormat="1" ht="8.6999999999999993" customHeight="1" x14ac:dyDescent="0.25">
      <c r="A110" s="99"/>
      <c r="B110" s="99"/>
      <c r="C110" s="99"/>
      <c r="D110" s="99"/>
    </row>
    <row r="111" spans="1:4" s="93" customFormat="1" ht="10.8" x14ac:dyDescent="0.25">
      <c r="A111" s="66" t="s">
        <v>71</v>
      </c>
      <c r="B111" s="98"/>
      <c r="C111" s="98"/>
      <c r="D111" s="98"/>
    </row>
    <row r="112" spans="1:4" s="95" customFormat="1" ht="10.8" x14ac:dyDescent="0.25">
      <c r="A112" s="67" t="s">
        <v>8</v>
      </c>
      <c r="B112" s="96">
        <v>10880</v>
      </c>
      <c r="C112" s="96">
        <v>4408</v>
      </c>
      <c r="D112" s="96">
        <v>15288</v>
      </c>
    </row>
    <row r="113" spans="1:4" s="95" customFormat="1" ht="10.8" x14ac:dyDescent="0.25">
      <c r="A113" s="67" t="s">
        <v>9</v>
      </c>
      <c r="B113" s="96">
        <v>1400</v>
      </c>
      <c r="C113" s="96">
        <v>1500</v>
      </c>
      <c r="D113" s="96">
        <v>2900</v>
      </c>
    </row>
    <row r="114" spans="1:4" s="93" customFormat="1" ht="10.8" x14ac:dyDescent="0.25">
      <c r="A114" s="66" t="s">
        <v>10</v>
      </c>
      <c r="B114" s="98"/>
      <c r="C114" s="98"/>
      <c r="D114" s="96"/>
    </row>
    <row r="115" spans="1:4" s="95" customFormat="1" ht="10.8" x14ac:dyDescent="0.25">
      <c r="A115" s="67" t="s">
        <v>8</v>
      </c>
      <c r="B115" s="96">
        <v>0</v>
      </c>
      <c r="C115" s="96">
        <v>100</v>
      </c>
      <c r="D115" s="96">
        <v>100</v>
      </c>
    </row>
    <row r="116" spans="1:4" s="95" customFormat="1" ht="10.8" x14ac:dyDescent="0.25">
      <c r="A116" s="67" t="s">
        <v>9</v>
      </c>
      <c r="B116" s="96">
        <v>0</v>
      </c>
      <c r="C116" s="96">
        <v>0</v>
      </c>
      <c r="D116" s="96">
        <v>0</v>
      </c>
    </row>
    <row r="117" spans="1:4" s="93" customFormat="1" ht="10.8" x14ac:dyDescent="0.25">
      <c r="A117" s="66" t="s">
        <v>11</v>
      </c>
      <c r="B117" s="98"/>
      <c r="C117" s="98"/>
      <c r="D117" s="96"/>
    </row>
    <row r="118" spans="1:4" s="95" customFormat="1" ht="10.8" x14ac:dyDescent="0.25">
      <c r="A118" s="67" t="s">
        <v>8</v>
      </c>
      <c r="B118" s="96">
        <v>10880</v>
      </c>
      <c r="C118" s="96">
        <v>4508</v>
      </c>
      <c r="D118" s="96">
        <v>15388</v>
      </c>
    </row>
    <row r="119" spans="1:4" s="95" customFormat="1" ht="10.8" x14ac:dyDescent="0.25">
      <c r="A119" s="67" t="s">
        <v>9</v>
      </c>
      <c r="B119" s="96">
        <v>1400</v>
      </c>
      <c r="C119" s="96">
        <v>1500</v>
      </c>
      <c r="D119" s="96">
        <v>2900</v>
      </c>
    </row>
    <row r="120" spans="1:4" s="93" customFormat="1" ht="10.8" x14ac:dyDescent="0.25">
      <c r="A120" s="66" t="s">
        <v>12</v>
      </c>
      <c r="B120" s="98">
        <v>0</v>
      </c>
      <c r="C120" s="98">
        <v>0</v>
      </c>
      <c r="D120" s="98">
        <v>0</v>
      </c>
    </row>
    <row r="121" spans="1:4" s="93" customFormat="1" ht="10.8" x14ac:dyDescent="0.25">
      <c r="A121" s="66" t="s">
        <v>13</v>
      </c>
      <c r="B121" s="98">
        <v>10470</v>
      </c>
      <c r="C121" s="98">
        <v>5908</v>
      </c>
      <c r="D121" s="98">
        <v>16378</v>
      </c>
    </row>
    <row r="122" spans="1:4" s="93" customFormat="1" ht="10.8" x14ac:dyDescent="0.25">
      <c r="A122" s="4"/>
      <c r="B122" s="98"/>
      <c r="C122" s="98"/>
      <c r="D122" s="98"/>
    </row>
    <row r="123" spans="1:4" s="92" customFormat="1" ht="10.8" x14ac:dyDescent="0.25">
      <c r="A123" s="99" t="s">
        <v>36</v>
      </c>
      <c r="B123" s="99"/>
      <c r="C123" s="99"/>
      <c r="D123" s="99"/>
    </row>
    <row r="124" spans="1:4" s="92" customFormat="1" ht="10.8" x14ac:dyDescent="0.25">
      <c r="A124" s="99"/>
      <c r="B124" s="99"/>
      <c r="C124" s="99"/>
      <c r="D124" s="99"/>
    </row>
    <row r="125" spans="1:4" s="93" customFormat="1" ht="10.8" x14ac:dyDescent="0.25">
      <c r="A125" s="66" t="s">
        <v>71</v>
      </c>
      <c r="B125" s="98"/>
      <c r="C125" s="98"/>
      <c r="D125" s="98"/>
    </row>
    <row r="126" spans="1:4" s="95" customFormat="1" ht="10.8" x14ac:dyDescent="0.25">
      <c r="A126" s="67" t="s">
        <v>219</v>
      </c>
      <c r="B126" s="96">
        <v>39248824</v>
      </c>
      <c r="C126" s="96">
        <v>2007823</v>
      </c>
      <c r="D126" s="96">
        <v>41256647</v>
      </c>
    </row>
    <row r="127" spans="1:4" s="95" customFormat="1" ht="10.8" x14ac:dyDescent="0.25">
      <c r="A127" s="67" t="s">
        <v>220</v>
      </c>
      <c r="B127" s="96">
        <v>10534980</v>
      </c>
      <c r="C127" s="96">
        <v>1181415</v>
      </c>
      <c r="D127" s="96">
        <v>11716395</v>
      </c>
    </row>
    <row r="128" spans="1:4" s="93" customFormat="1" ht="10.8" x14ac:dyDescent="0.25">
      <c r="A128" s="66" t="s">
        <v>10</v>
      </c>
      <c r="B128" s="98"/>
      <c r="C128" s="98"/>
      <c r="D128" s="96">
        <v>0</v>
      </c>
    </row>
    <row r="129" spans="1:4" s="95" customFormat="1" ht="10.8" x14ac:dyDescent="0.25">
      <c r="A129" s="67" t="s">
        <v>8</v>
      </c>
      <c r="B129" s="96">
        <v>1519285</v>
      </c>
      <c r="C129" s="96">
        <v>1200000</v>
      </c>
      <c r="D129" s="96">
        <v>2719285</v>
      </c>
    </row>
    <row r="130" spans="1:4" s="95" customFormat="1" ht="10.8" x14ac:dyDescent="0.25">
      <c r="A130" s="67" t="s">
        <v>9</v>
      </c>
      <c r="B130" s="96">
        <v>0</v>
      </c>
      <c r="C130" s="96">
        <v>0</v>
      </c>
      <c r="D130" s="96">
        <v>0</v>
      </c>
    </row>
    <row r="131" spans="1:4" s="93" customFormat="1" ht="10.8" x14ac:dyDescent="0.25">
      <c r="A131" s="66" t="s">
        <v>11</v>
      </c>
      <c r="B131" s="98"/>
      <c r="C131" s="98"/>
      <c r="D131" s="96">
        <v>0</v>
      </c>
    </row>
    <row r="132" spans="1:4" s="95" customFormat="1" ht="10.8" x14ac:dyDescent="0.25">
      <c r="A132" s="67" t="s">
        <v>8</v>
      </c>
      <c r="B132" s="96">
        <v>40768109</v>
      </c>
      <c r="C132" s="96">
        <v>3207823</v>
      </c>
      <c r="D132" s="96">
        <v>43975932</v>
      </c>
    </row>
    <row r="133" spans="1:4" s="95" customFormat="1" ht="10.8" x14ac:dyDescent="0.25">
      <c r="A133" s="67" t="s">
        <v>9</v>
      </c>
      <c r="B133" s="96">
        <v>10534980</v>
      </c>
      <c r="C133" s="96">
        <v>1181415</v>
      </c>
      <c r="D133" s="96">
        <v>11716395</v>
      </c>
    </row>
    <row r="134" spans="1:4" s="93" customFormat="1" ht="10.8" x14ac:dyDescent="0.25">
      <c r="A134" s="66" t="s">
        <v>12</v>
      </c>
      <c r="B134" s="98">
        <v>0</v>
      </c>
      <c r="C134" s="98">
        <v>0</v>
      </c>
      <c r="D134" s="96">
        <v>0</v>
      </c>
    </row>
    <row r="135" spans="1:4" s="93" customFormat="1" ht="10.8" x14ac:dyDescent="0.25">
      <c r="A135" s="66" t="s">
        <v>13</v>
      </c>
      <c r="B135" s="98">
        <v>42043804</v>
      </c>
      <c r="C135" s="98">
        <v>1500000</v>
      </c>
      <c r="D135" s="98">
        <v>43543804</v>
      </c>
    </row>
    <row r="136" spans="1:4" s="93" customFormat="1" ht="10.8" x14ac:dyDescent="0.25">
      <c r="A136" s="4"/>
      <c r="B136" s="98"/>
      <c r="C136" s="98"/>
      <c r="D136" s="98"/>
    </row>
    <row r="137" spans="1:4" s="93" customFormat="1" ht="10.8" x14ac:dyDescent="0.25">
      <c r="A137" s="115" t="s">
        <v>62</v>
      </c>
      <c r="B137" s="98"/>
      <c r="C137" s="98"/>
      <c r="D137" s="98"/>
    </row>
    <row r="138" spans="1:4" s="93" customFormat="1" ht="10.8" x14ac:dyDescent="0.25">
      <c r="A138" s="66"/>
      <c r="B138" s="98"/>
      <c r="C138" s="98"/>
      <c r="D138" s="98"/>
    </row>
    <row r="139" spans="1:4" s="92" customFormat="1" ht="10.8" x14ac:dyDescent="0.25">
      <c r="A139" s="66" t="s">
        <v>71</v>
      </c>
      <c r="B139" s="98"/>
      <c r="C139" s="98"/>
      <c r="D139" s="98"/>
    </row>
    <row r="140" spans="1:4" s="92" customFormat="1" ht="10.8" x14ac:dyDescent="0.25">
      <c r="A140" s="67" t="s">
        <v>8</v>
      </c>
      <c r="B140" s="96">
        <v>2842926</v>
      </c>
      <c r="C140" s="96">
        <v>58276</v>
      </c>
      <c r="D140" s="96">
        <v>2901202</v>
      </c>
    </row>
    <row r="141" spans="1:4" s="93" customFormat="1" ht="10.8" x14ac:dyDescent="0.25">
      <c r="A141" s="67" t="s">
        <v>9</v>
      </c>
      <c r="B141" s="96">
        <v>808591</v>
      </c>
      <c r="C141" s="96">
        <v>1450</v>
      </c>
      <c r="D141" s="96">
        <v>810041</v>
      </c>
    </row>
    <row r="142" spans="1:4" s="95" customFormat="1" ht="10.8" x14ac:dyDescent="0.25">
      <c r="A142" s="66" t="s">
        <v>10</v>
      </c>
      <c r="B142" s="98"/>
      <c r="C142" s="98"/>
      <c r="D142" s="96"/>
    </row>
    <row r="143" spans="1:4" s="95" customFormat="1" ht="10.8" x14ac:dyDescent="0.25">
      <c r="A143" s="67" t="s">
        <v>8</v>
      </c>
      <c r="B143" s="96">
        <v>39050</v>
      </c>
      <c r="C143" s="96">
        <v>0</v>
      </c>
      <c r="D143" s="96">
        <v>39050</v>
      </c>
    </row>
    <row r="144" spans="1:4" s="93" customFormat="1" ht="10.8" x14ac:dyDescent="0.25">
      <c r="A144" s="67" t="s">
        <v>9</v>
      </c>
      <c r="B144" s="98">
        <v>0</v>
      </c>
      <c r="C144" s="98">
        <v>0</v>
      </c>
      <c r="D144" s="96">
        <v>0</v>
      </c>
    </row>
    <row r="145" spans="1:4" s="95" customFormat="1" ht="10.8" x14ac:dyDescent="0.25">
      <c r="A145" s="66" t="s">
        <v>11</v>
      </c>
      <c r="B145" s="98"/>
      <c r="C145" s="98"/>
      <c r="D145" s="96"/>
    </row>
    <row r="146" spans="1:4" s="95" customFormat="1" ht="10.8" x14ac:dyDescent="0.25">
      <c r="A146" s="67" t="s">
        <v>8</v>
      </c>
      <c r="B146" s="96">
        <v>2881976</v>
      </c>
      <c r="C146" s="96">
        <v>58276</v>
      </c>
      <c r="D146" s="96">
        <v>2940252</v>
      </c>
    </row>
    <row r="147" spans="1:4" s="93" customFormat="1" ht="10.8" x14ac:dyDescent="0.25">
      <c r="A147" s="67" t="s">
        <v>9</v>
      </c>
      <c r="B147" s="96">
        <v>808591</v>
      </c>
      <c r="C147" s="96">
        <v>1450</v>
      </c>
      <c r="D147" s="96">
        <v>810041</v>
      </c>
    </row>
    <row r="148" spans="1:4" s="95" customFormat="1" ht="10.8" x14ac:dyDescent="0.25">
      <c r="A148" s="66" t="s">
        <v>12</v>
      </c>
      <c r="B148" s="98">
        <v>0</v>
      </c>
      <c r="C148" s="98">
        <v>16400</v>
      </c>
      <c r="D148" s="96">
        <v>16400</v>
      </c>
    </row>
    <row r="149" spans="1:4" s="95" customFormat="1" ht="10.8" x14ac:dyDescent="0.25">
      <c r="A149" s="66" t="s">
        <v>13</v>
      </c>
      <c r="B149" s="98">
        <v>3403417</v>
      </c>
      <c r="C149" s="98">
        <v>-17274</v>
      </c>
      <c r="D149" s="98">
        <v>3386143</v>
      </c>
    </row>
    <row r="150" spans="1:4" s="93" customFormat="1" ht="10.8" x14ac:dyDescent="0.25"/>
    <row r="151" spans="1:4" s="95" customFormat="1" ht="10.8" x14ac:dyDescent="0.25">
      <c r="A151" s="90" t="s">
        <v>217</v>
      </c>
      <c r="B151" s="99"/>
      <c r="C151" s="99"/>
      <c r="D151" s="99"/>
    </row>
    <row r="152" spans="1:4" s="95" customFormat="1" ht="10.8" x14ac:dyDescent="0.25">
      <c r="A152" s="90"/>
      <c r="B152" s="99"/>
      <c r="C152" s="99"/>
      <c r="D152" s="99"/>
    </row>
    <row r="153" spans="1:4" s="93" customFormat="1" ht="10.8" x14ac:dyDescent="0.25">
      <c r="A153" s="4" t="s">
        <v>71</v>
      </c>
      <c r="B153" s="98"/>
      <c r="C153" s="98"/>
      <c r="D153" s="98"/>
    </row>
    <row r="154" spans="1:4" s="93" customFormat="1" ht="10.8" x14ac:dyDescent="0.25">
      <c r="A154" s="5" t="s">
        <v>8</v>
      </c>
      <c r="B154" s="96">
        <v>7089406</v>
      </c>
      <c r="C154" s="96">
        <v>2330704</v>
      </c>
      <c r="D154" s="96">
        <v>9420110</v>
      </c>
    </row>
    <row r="155" spans="1:4" s="93" customFormat="1" ht="10.8" x14ac:dyDescent="0.25">
      <c r="A155" s="5" t="s">
        <v>9</v>
      </c>
      <c r="B155" s="96">
        <v>2623250</v>
      </c>
      <c r="C155" s="96">
        <v>354008</v>
      </c>
      <c r="D155" s="96">
        <v>2977258</v>
      </c>
    </row>
    <row r="156" spans="1:4" s="92" customFormat="1" ht="10.8" x14ac:dyDescent="0.25">
      <c r="A156" s="4" t="s">
        <v>10</v>
      </c>
      <c r="B156" s="98"/>
      <c r="C156" s="98"/>
      <c r="D156" s="96"/>
    </row>
    <row r="157" spans="1:4" s="92" customFormat="1" ht="10.8" x14ac:dyDescent="0.25">
      <c r="A157" s="5" t="s">
        <v>8</v>
      </c>
      <c r="B157" s="96">
        <v>30686</v>
      </c>
      <c r="C157" s="96">
        <v>672800</v>
      </c>
      <c r="D157" s="96">
        <v>703486</v>
      </c>
    </row>
    <row r="158" spans="1:4" s="93" customFormat="1" ht="10.8" x14ac:dyDescent="0.25">
      <c r="A158" s="5" t="s">
        <v>9</v>
      </c>
      <c r="B158" s="96">
        <v>1134000</v>
      </c>
      <c r="C158" s="96">
        <v>-484000</v>
      </c>
      <c r="D158" s="96">
        <v>650000</v>
      </c>
    </row>
    <row r="159" spans="1:4" s="95" customFormat="1" ht="10.8" x14ac:dyDescent="0.25">
      <c r="A159" s="4" t="s">
        <v>11</v>
      </c>
      <c r="B159" s="98"/>
      <c r="C159" s="98"/>
      <c r="D159" s="96"/>
    </row>
    <row r="160" spans="1:4" s="95" customFormat="1" ht="10.8" x14ac:dyDescent="0.25">
      <c r="A160" s="5" t="s">
        <v>8</v>
      </c>
      <c r="B160" s="96">
        <v>7120092</v>
      </c>
      <c r="C160" s="96">
        <v>3003504</v>
      </c>
      <c r="D160" s="96">
        <v>10123596</v>
      </c>
    </row>
    <row r="161" spans="1:4" s="93" customFormat="1" ht="10.8" x14ac:dyDescent="0.25">
      <c r="A161" s="5" t="s">
        <v>9</v>
      </c>
      <c r="B161" s="96">
        <v>3757250</v>
      </c>
      <c r="C161" s="96">
        <v>-129992</v>
      </c>
      <c r="D161" s="96">
        <v>3627258</v>
      </c>
    </row>
    <row r="162" spans="1:4" s="95" customFormat="1" ht="10.8" x14ac:dyDescent="0.25">
      <c r="A162" s="4" t="s">
        <v>12</v>
      </c>
      <c r="B162" s="98">
        <v>0</v>
      </c>
      <c r="C162" s="98">
        <v>0</v>
      </c>
      <c r="D162" s="96">
        <v>0</v>
      </c>
    </row>
    <row r="163" spans="1:4" s="95" customFormat="1" ht="10.8" x14ac:dyDescent="0.25">
      <c r="A163" s="4" t="s">
        <v>13</v>
      </c>
      <c r="B163" s="98">
        <v>10827656</v>
      </c>
      <c r="C163" s="98">
        <v>2194462</v>
      </c>
      <c r="D163" s="98">
        <v>13022118</v>
      </c>
    </row>
    <row r="164" spans="1:4" s="93" customFormat="1" ht="7.65" customHeight="1" x14ac:dyDescent="0.25"/>
    <row r="165" spans="1:4" s="95" customFormat="1" ht="10.8" x14ac:dyDescent="0.25">
      <c r="A165" s="99" t="s">
        <v>38</v>
      </c>
      <c r="B165" s="99"/>
      <c r="C165" s="99"/>
      <c r="D165" s="99"/>
    </row>
    <row r="166" spans="1:4" s="95" customFormat="1" ht="6.75" customHeight="1" x14ac:dyDescent="0.25">
      <c r="A166" s="99"/>
      <c r="B166" s="99"/>
      <c r="C166" s="99"/>
      <c r="D166" s="99"/>
    </row>
    <row r="167" spans="1:4" s="93" customFormat="1" ht="10.8" x14ac:dyDescent="0.25">
      <c r="A167" s="66" t="s">
        <v>71</v>
      </c>
      <c r="B167" s="98"/>
      <c r="C167" s="98"/>
      <c r="D167" s="98"/>
    </row>
    <row r="168" spans="1:4" s="92" customFormat="1" ht="10.8" x14ac:dyDescent="0.25">
      <c r="A168" s="67" t="s">
        <v>8</v>
      </c>
      <c r="B168" s="96">
        <v>2755709</v>
      </c>
      <c r="C168" s="96">
        <v>-2755709</v>
      </c>
      <c r="D168" s="96">
        <v>0</v>
      </c>
    </row>
    <row r="169" spans="1:4" s="92" customFormat="1" ht="10.8" x14ac:dyDescent="0.25">
      <c r="A169" s="67" t="s">
        <v>9</v>
      </c>
      <c r="B169" s="96">
        <v>101842</v>
      </c>
      <c r="C169" s="96">
        <v>-101842</v>
      </c>
      <c r="D169" s="96">
        <v>0</v>
      </c>
    </row>
    <row r="170" spans="1:4" s="93" customFormat="1" ht="10.8" x14ac:dyDescent="0.25">
      <c r="A170" s="66" t="s">
        <v>10</v>
      </c>
      <c r="B170" s="98"/>
      <c r="C170" s="98"/>
      <c r="D170" s="96"/>
    </row>
    <row r="171" spans="1:4" s="95" customFormat="1" ht="10.8" x14ac:dyDescent="0.25">
      <c r="A171" s="67" t="s">
        <v>8</v>
      </c>
      <c r="B171" s="96">
        <v>100000</v>
      </c>
      <c r="C171" s="96">
        <v>-100000</v>
      </c>
      <c r="D171" s="96">
        <v>0</v>
      </c>
    </row>
    <row r="172" spans="1:4" s="95" customFormat="1" ht="10.8" x14ac:dyDescent="0.25">
      <c r="A172" s="67" t="s">
        <v>9</v>
      </c>
      <c r="B172" s="96">
        <v>0</v>
      </c>
      <c r="C172" s="96">
        <v>0</v>
      </c>
      <c r="D172" s="96">
        <v>0</v>
      </c>
    </row>
    <row r="173" spans="1:4" s="93" customFormat="1" ht="10.8" x14ac:dyDescent="0.25">
      <c r="A173" s="66" t="s">
        <v>11</v>
      </c>
      <c r="B173" s="98"/>
      <c r="C173" s="98"/>
      <c r="D173" s="96"/>
    </row>
    <row r="174" spans="1:4" s="95" customFormat="1" ht="10.8" x14ac:dyDescent="0.25">
      <c r="A174" s="67" t="s">
        <v>8</v>
      </c>
      <c r="B174" s="96">
        <v>2855709</v>
      </c>
      <c r="C174" s="96">
        <v>-2855709</v>
      </c>
      <c r="D174" s="96">
        <v>0</v>
      </c>
    </row>
    <row r="175" spans="1:4" s="95" customFormat="1" ht="10.8" x14ac:dyDescent="0.25">
      <c r="A175" s="67" t="s">
        <v>9</v>
      </c>
      <c r="B175" s="96">
        <v>101842</v>
      </c>
      <c r="C175" s="96">
        <v>-101842</v>
      </c>
      <c r="D175" s="96">
        <v>0</v>
      </c>
    </row>
    <row r="176" spans="1:4" s="93" customFormat="1" ht="10.8" x14ac:dyDescent="0.25">
      <c r="A176" s="66" t="s">
        <v>12</v>
      </c>
      <c r="B176" s="98">
        <v>0</v>
      </c>
      <c r="C176" s="98">
        <v>0</v>
      </c>
      <c r="D176" s="96">
        <v>0</v>
      </c>
    </row>
    <row r="177" spans="1:4" s="95" customFormat="1" ht="10.8" x14ac:dyDescent="0.25">
      <c r="A177" s="66" t="s">
        <v>13</v>
      </c>
      <c r="B177" s="98">
        <v>2892551</v>
      </c>
      <c r="C177" s="98">
        <v>-2892551</v>
      </c>
      <c r="D177" s="98">
        <v>0</v>
      </c>
    </row>
    <row r="178" spans="1:4" s="95" customFormat="1" ht="10.8" hidden="1" x14ac:dyDescent="0.25">
      <c r="A178" s="98"/>
      <c r="C178" s="98"/>
      <c r="D178" s="98"/>
    </row>
    <row r="179" spans="1:4" s="95" customFormat="1" ht="10.8" x14ac:dyDescent="0.25">
      <c r="A179" s="99" t="s">
        <v>207</v>
      </c>
      <c r="B179" s="99"/>
      <c r="C179" s="99"/>
      <c r="D179" s="99"/>
    </row>
    <row r="180" spans="1:4" s="95" customFormat="1" ht="10.8" x14ac:dyDescent="0.25">
      <c r="A180" s="99"/>
      <c r="B180" s="99"/>
      <c r="C180" s="99"/>
      <c r="D180" s="99"/>
    </row>
    <row r="181" spans="1:4" s="95" customFormat="1" ht="10.8" x14ac:dyDescent="0.25">
      <c r="A181" s="66" t="s">
        <v>193</v>
      </c>
      <c r="B181" s="98"/>
      <c r="C181" s="98"/>
      <c r="D181" s="98"/>
    </row>
    <row r="182" spans="1:4" s="95" customFormat="1" ht="10.8" x14ac:dyDescent="0.25">
      <c r="A182" s="67" t="s">
        <v>8</v>
      </c>
      <c r="B182" s="96">
        <v>2687941</v>
      </c>
      <c r="C182" s="96">
        <v>563123</v>
      </c>
      <c r="D182" s="96">
        <v>3251064</v>
      </c>
    </row>
    <row r="183" spans="1:4" s="95" customFormat="1" ht="10.8" x14ac:dyDescent="0.25">
      <c r="A183" s="67" t="s">
        <v>9</v>
      </c>
      <c r="B183" s="96">
        <v>13336907</v>
      </c>
      <c r="C183" s="96">
        <v>-2851134</v>
      </c>
      <c r="D183" s="96">
        <v>10485773</v>
      </c>
    </row>
    <row r="184" spans="1:4" s="95" customFormat="1" ht="10.8" x14ac:dyDescent="0.25">
      <c r="A184" s="66" t="s">
        <v>75</v>
      </c>
      <c r="B184" s="98"/>
      <c r="C184" s="98"/>
      <c r="D184" s="96"/>
    </row>
    <row r="185" spans="1:4" s="95" customFormat="1" ht="10.8" x14ac:dyDescent="0.25">
      <c r="A185" s="67" t="s">
        <v>8</v>
      </c>
      <c r="B185" s="96">
        <v>16954662</v>
      </c>
      <c r="C185" s="96">
        <v>4530136</v>
      </c>
      <c r="D185" s="96">
        <v>21484798</v>
      </c>
    </row>
    <row r="186" spans="1:4" s="95" customFormat="1" ht="10.8" x14ac:dyDescent="0.25">
      <c r="A186" s="67" t="s">
        <v>9</v>
      </c>
      <c r="B186" s="96">
        <v>0</v>
      </c>
      <c r="C186" s="96">
        <v>0</v>
      </c>
      <c r="D186" s="96">
        <v>0</v>
      </c>
    </row>
    <row r="187" spans="1:4" s="95" customFormat="1" ht="10.8" x14ac:dyDescent="0.25">
      <c r="A187" s="66" t="s">
        <v>10</v>
      </c>
      <c r="B187" s="98"/>
      <c r="C187" s="98"/>
      <c r="D187" s="96"/>
    </row>
    <row r="188" spans="1:4" s="95" customFormat="1" ht="10.8" x14ac:dyDescent="0.25">
      <c r="A188" s="67" t="s">
        <v>8</v>
      </c>
      <c r="B188" s="96">
        <v>18423199</v>
      </c>
      <c r="C188" s="96">
        <v>207171</v>
      </c>
      <c r="D188" s="96">
        <v>18630370</v>
      </c>
    </row>
    <row r="189" spans="1:4" s="95" customFormat="1" ht="10.8" x14ac:dyDescent="0.25">
      <c r="A189" s="67" t="s">
        <v>9</v>
      </c>
      <c r="B189" s="96">
        <v>0</v>
      </c>
      <c r="C189" s="96">
        <v>0</v>
      </c>
      <c r="D189" s="96">
        <v>0</v>
      </c>
    </row>
    <row r="190" spans="1:4" s="95" customFormat="1" ht="10.8" x14ac:dyDescent="0.25">
      <c r="A190" s="66" t="s">
        <v>11</v>
      </c>
      <c r="B190" s="98"/>
      <c r="C190" s="98"/>
      <c r="D190" s="96"/>
    </row>
    <row r="191" spans="1:4" s="95" customFormat="1" ht="10.8" x14ac:dyDescent="0.25">
      <c r="A191" s="67" t="s">
        <v>8</v>
      </c>
      <c r="B191" s="96">
        <v>38065802</v>
      </c>
      <c r="C191" s="96">
        <v>5300430</v>
      </c>
      <c r="D191" s="96">
        <v>43366232</v>
      </c>
    </row>
    <row r="192" spans="1:4" s="95" customFormat="1" ht="10.8" x14ac:dyDescent="0.25">
      <c r="A192" s="67" t="s">
        <v>9</v>
      </c>
      <c r="B192" s="96">
        <v>13336907</v>
      </c>
      <c r="C192" s="96">
        <v>-2851134</v>
      </c>
      <c r="D192" s="96">
        <v>10485773</v>
      </c>
    </row>
    <row r="193" spans="1:4" s="95" customFormat="1" ht="10.8" x14ac:dyDescent="0.25">
      <c r="A193" s="66" t="s">
        <v>12</v>
      </c>
      <c r="B193" s="98">
        <v>0</v>
      </c>
      <c r="C193" s="98">
        <v>0</v>
      </c>
      <c r="D193" s="96">
        <v>0</v>
      </c>
    </row>
    <row r="194" spans="1:4" s="95" customFormat="1" ht="10.8" x14ac:dyDescent="0.25">
      <c r="A194" s="66" t="s">
        <v>13</v>
      </c>
      <c r="B194" s="98">
        <v>34416701</v>
      </c>
      <c r="C194" s="98">
        <v>4520823</v>
      </c>
      <c r="D194" s="98">
        <v>38937524</v>
      </c>
    </row>
    <row r="195" spans="1:4" s="95" customFormat="1" ht="10.8" x14ac:dyDescent="0.25">
      <c r="A195" s="4"/>
      <c r="B195" s="98"/>
      <c r="C195" s="98"/>
      <c r="D195" s="98"/>
    </row>
    <row r="196" spans="1:4" s="95" customFormat="1" ht="10.8" x14ac:dyDescent="0.25">
      <c r="A196" s="4"/>
      <c r="B196" s="98"/>
      <c r="C196" s="98"/>
      <c r="D196" s="98"/>
    </row>
    <row r="197" spans="1:4" s="93" customFormat="1" ht="10.8" x14ac:dyDescent="0.25">
      <c r="A197" s="99" t="s">
        <v>18</v>
      </c>
      <c r="B197" s="99"/>
      <c r="C197" s="99"/>
      <c r="D197" s="99"/>
    </row>
    <row r="198" spans="1:4" s="93" customFormat="1" ht="10.8" x14ac:dyDescent="0.25">
      <c r="A198" s="99"/>
      <c r="B198" s="99"/>
      <c r="C198" s="99"/>
      <c r="D198" s="99"/>
    </row>
    <row r="199" spans="1:4" s="93" customFormat="1" ht="10.8" x14ac:dyDescent="0.25">
      <c r="A199" s="66" t="s">
        <v>71</v>
      </c>
      <c r="B199" s="98"/>
      <c r="C199" s="98"/>
      <c r="D199" s="98"/>
    </row>
    <row r="200" spans="1:4" s="92" customFormat="1" ht="10.8" x14ac:dyDescent="0.25">
      <c r="A200" s="67" t="s">
        <v>8</v>
      </c>
      <c r="B200" s="96">
        <v>14179096</v>
      </c>
      <c r="C200" s="96">
        <v>10905666</v>
      </c>
      <c r="D200" s="96">
        <v>25084762</v>
      </c>
    </row>
    <row r="201" spans="1:4" s="92" customFormat="1" ht="10.8" x14ac:dyDescent="0.25">
      <c r="A201" s="67" t="s">
        <v>9</v>
      </c>
      <c r="B201" s="96">
        <v>18063758</v>
      </c>
      <c r="C201" s="96">
        <v>201516</v>
      </c>
      <c r="D201" s="96">
        <v>18265274</v>
      </c>
    </row>
    <row r="202" spans="1:4" s="93" customFormat="1" ht="10.8" x14ac:dyDescent="0.25">
      <c r="A202" s="66" t="s">
        <v>10</v>
      </c>
      <c r="B202" s="98"/>
      <c r="C202" s="98"/>
      <c r="D202" s="96"/>
    </row>
    <row r="203" spans="1:4" s="95" customFormat="1" ht="10.8" x14ac:dyDescent="0.25">
      <c r="A203" s="67" t="s">
        <v>8</v>
      </c>
      <c r="B203" s="96">
        <v>2408378</v>
      </c>
      <c r="C203" s="96">
        <v>251</v>
      </c>
      <c r="D203" s="96">
        <v>2408629</v>
      </c>
    </row>
    <row r="204" spans="1:4" s="95" customFormat="1" ht="10.8" x14ac:dyDescent="0.25">
      <c r="A204" s="67" t="s">
        <v>9</v>
      </c>
      <c r="B204" s="96">
        <v>469600</v>
      </c>
      <c r="C204" s="96">
        <v>1</v>
      </c>
      <c r="D204" s="96">
        <v>469601</v>
      </c>
    </row>
    <row r="205" spans="1:4" s="93" customFormat="1" ht="10.8" x14ac:dyDescent="0.25">
      <c r="A205" s="66" t="s">
        <v>11</v>
      </c>
      <c r="B205" s="98"/>
      <c r="C205" s="98"/>
      <c r="D205" s="96"/>
    </row>
    <row r="206" spans="1:4" s="95" customFormat="1" ht="10.8" x14ac:dyDescent="0.25">
      <c r="A206" s="67" t="s">
        <v>8</v>
      </c>
      <c r="B206" s="96">
        <v>16587474</v>
      </c>
      <c r="C206" s="96">
        <v>10905917</v>
      </c>
      <c r="D206" s="96">
        <v>27493391</v>
      </c>
    </row>
    <row r="207" spans="1:4" s="95" customFormat="1" ht="10.8" x14ac:dyDescent="0.25">
      <c r="A207" s="67" t="s">
        <v>9</v>
      </c>
      <c r="B207" s="96">
        <v>18533358</v>
      </c>
      <c r="C207" s="96">
        <v>201517</v>
      </c>
      <c r="D207" s="96">
        <v>18734875</v>
      </c>
    </row>
    <row r="208" spans="1:4" s="93" customFormat="1" ht="10.8" x14ac:dyDescent="0.25">
      <c r="A208" s="66" t="s">
        <v>12</v>
      </c>
      <c r="B208" s="98">
        <v>0</v>
      </c>
      <c r="C208" s="98">
        <v>0</v>
      </c>
      <c r="D208" s="96">
        <v>0</v>
      </c>
    </row>
    <row r="209" spans="1:4" s="95" customFormat="1" ht="10.8" x14ac:dyDescent="0.25">
      <c r="A209" s="66" t="s">
        <v>13</v>
      </c>
      <c r="B209" s="98">
        <v>29624220</v>
      </c>
      <c r="C209" s="98">
        <v>10639984</v>
      </c>
      <c r="D209" s="98">
        <v>40264204</v>
      </c>
    </row>
    <row r="210" spans="1:4" s="95" customFormat="1" ht="10.8" x14ac:dyDescent="0.25"/>
    <row r="211" spans="1:4" s="93" customFormat="1" ht="10.8" x14ac:dyDescent="0.25">
      <c r="A211" s="99" t="s">
        <v>213</v>
      </c>
      <c r="B211" s="99"/>
      <c r="C211" s="99"/>
      <c r="D211" s="99"/>
    </row>
    <row r="212" spans="1:4" s="93" customFormat="1" ht="10.8" x14ac:dyDescent="0.25">
      <c r="A212" s="99"/>
      <c r="B212" s="99"/>
      <c r="C212" s="99"/>
      <c r="D212" s="99"/>
    </row>
    <row r="213" spans="1:4" s="93" customFormat="1" ht="10.8" x14ac:dyDescent="0.25">
      <c r="A213" s="66" t="s">
        <v>71</v>
      </c>
      <c r="B213" s="98"/>
      <c r="C213" s="98"/>
      <c r="D213" s="98"/>
    </row>
    <row r="214" spans="1:4" s="92" customFormat="1" ht="10.8" x14ac:dyDescent="0.25">
      <c r="A214" s="67" t="s">
        <v>8</v>
      </c>
      <c r="B214" s="96">
        <v>16802808</v>
      </c>
      <c r="C214" s="96">
        <v>11743300</v>
      </c>
      <c r="D214" s="96">
        <v>28546108</v>
      </c>
    </row>
    <row r="215" spans="1:4" s="92" customFormat="1" ht="10.8" x14ac:dyDescent="0.25">
      <c r="A215" s="67" t="s">
        <v>9</v>
      </c>
      <c r="B215" s="96">
        <v>13522848</v>
      </c>
      <c r="C215" s="96">
        <v>7616536</v>
      </c>
      <c r="D215" s="96">
        <v>21139384</v>
      </c>
    </row>
    <row r="216" spans="1:4" s="93" customFormat="1" ht="10.8" x14ac:dyDescent="0.25">
      <c r="A216" s="66" t="s">
        <v>10</v>
      </c>
      <c r="B216" s="98"/>
      <c r="C216" s="98"/>
      <c r="D216" s="96"/>
    </row>
    <row r="217" spans="1:4" s="95" customFormat="1" ht="10.8" x14ac:dyDescent="0.25">
      <c r="A217" s="67" t="s">
        <v>8</v>
      </c>
      <c r="B217" s="96">
        <v>14349498</v>
      </c>
      <c r="C217" s="96">
        <v>8335028</v>
      </c>
      <c r="D217" s="96">
        <v>22684526</v>
      </c>
    </row>
    <row r="218" spans="1:4" s="95" customFormat="1" ht="10.8" x14ac:dyDescent="0.25">
      <c r="A218" s="67" t="s">
        <v>9</v>
      </c>
      <c r="B218" s="96">
        <v>792112</v>
      </c>
      <c r="C218" s="96">
        <v>31478086</v>
      </c>
      <c r="D218" s="96">
        <v>32270198</v>
      </c>
    </row>
    <row r="219" spans="1:4" s="93" customFormat="1" ht="10.8" x14ac:dyDescent="0.25">
      <c r="A219" s="66" t="s">
        <v>11</v>
      </c>
      <c r="B219" s="98"/>
      <c r="C219" s="98"/>
      <c r="D219" s="96"/>
    </row>
    <row r="220" spans="1:4" s="95" customFormat="1" ht="10.8" x14ac:dyDescent="0.25">
      <c r="A220" s="67" t="s">
        <v>8</v>
      </c>
      <c r="B220" s="96">
        <v>31152306</v>
      </c>
      <c r="C220" s="96">
        <v>20078328</v>
      </c>
      <c r="D220" s="96">
        <v>51230634</v>
      </c>
    </row>
    <row r="221" spans="1:4" s="95" customFormat="1" ht="10.8" x14ac:dyDescent="0.25">
      <c r="A221" s="67" t="s">
        <v>9</v>
      </c>
      <c r="B221" s="96">
        <v>14314960</v>
      </c>
      <c r="C221" s="96">
        <v>39094622</v>
      </c>
      <c r="D221" s="96">
        <v>53409582</v>
      </c>
    </row>
    <row r="222" spans="1:4" s="93" customFormat="1" ht="10.8" x14ac:dyDescent="0.25">
      <c r="A222" s="66" t="s">
        <v>12</v>
      </c>
      <c r="B222" s="98">
        <v>0</v>
      </c>
      <c r="C222" s="98">
        <v>7983</v>
      </c>
      <c r="D222" s="96">
        <v>7983</v>
      </c>
    </row>
    <row r="223" spans="1:4" s="95" customFormat="1" ht="10.8" x14ac:dyDescent="0.25">
      <c r="A223" s="66" t="s">
        <v>13</v>
      </c>
      <c r="B223" s="98">
        <v>32222641</v>
      </c>
      <c r="C223" s="98">
        <v>20448361</v>
      </c>
      <c r="D223" s="98">
        <v>52671002</v>
      </c>
    </row>
    <row r="224" spans="1:4" s="95" customFormat="1" ht="10.8" x14ac:dyDescent="0.25"/>
    <row r="225" spans="1:4" s="95" customFormat="1" ht="10.8" x14ac:dyDescent="0.25">
      <c r="A225" s="99" t="s">
        <v>214</v>
      </c>
      <c r="B225" s="99"/>
      <c r="C225" s="99"/>
      <c r="D225" s="99"/>
    </row>
    <row r="226" spans="1:4" s="95" customFormat="1" ht="10.8" x14ac:dyDescent="0.25">
      <c r="A226" s="99"/>
      <c r="B226" s="99"/>
      <c r="C226" s="99"/>
      <c r="D226" s="99"/>
    </row>
    <row r="227" spans="1:4" s="95" customFormat="1" ht="10.8" x14ac:dyDescent="0.25">
      <c r="A227" s="66" t="s">
        <v>71</v>
      </c>
      <c r="B227" s="98"/>
      <c r="C227" s="98"/>
      <c r="D227" s="98"/>
    </row>
    <row r="228" spans="1:4" s="95" customFormat="1" ht="10.8" x14ac:dyDescent="0.25">
      <c r="A228" s="67" t="s">
        <v>8</v>
      </c>
      <c r="B228" s="96">
        <v>361357</v>
      </c>
      <c r="C228" s="96">
        <v>-15000</v>
      </c>
      <c r="D228" s="96">
        <v>346357</v>
      </c>
    </row>
    <row r="229" spans="1:4" s="95" customFormat="1" ht="10.8" x14ac:dyDescent="0.25">
      <c r="A229" s="67" t="s">
        <v>9</v>
      </c>
      <c r="B229" s="96">
        <v>40210</v>
      </c>
      <c r="C229" s="96">
        <v>1</v>
      </c>
      <c r="D229" s="96">
        <v>40211</v>
      </c>
    </row>
    <row r="230" spans="1:4" s="95" customFormat="1" ht="10.8" x14ac:dyDescent="0.25">
      <c r="A230" s="66" t="s">
        <v>10</v>
      </c>
      <c r="B230" s="98"/>
      <c r="C230" s="98"/>
      <c r="D230" s="96"/>
    </row>
    <row r="231" spans="1:4" s="95" customFormat="1" ht="10.8" x14ac:dyDescent="0.25">
      <c r="A231" s="67" t="s">
        <v>8</v>
      </c>
      <c r="B231" s="96">
        <v>12000</v>
      </c>
      <c r="C231" s="96">
        <v>10000</v>
      </c>
      <c r="D231" s="96">
        <v>22000</v>
      </c>
    </row>
    <row r="232" spans="1:4" s="95" customFormat="1" ht="10.8" x14ac:dyDescent="0.25">
      <c r="A232" s="67" t="s">
        <v>9</v>
      </c>
      <c r="B232" s="98">
        <v>0</v>
      </c>
      <c r="C232" s="98">
        <v>0</v>
      </c>
      <c r="D232" s="96">
        <v>0</v>
      </c>
    </row>
    <row r="233" spans="1:4" s="95" customFormat="1" ht="10.8" x14ac:dyDescent="0.25">
      <c r="A233" s="66" t="s">
        <v>11</v>
      </c>
      <c r="B233" s="98"/>
      <c r="C233" s="98"/>
      <c r="D233" s="96"/>
    </row>
    <row r="234" spans="1:4" s="95" customFormat="1" ht="10.8" x14ac:dyDescent="0.25">
      <c r="A234" s="67" t="s">
        <v>8</v>
      </c>
      <c r="B234" s="96">
        <v>373357</v>
      </c>
      <c r="C234" s="96">
        <v>-5000</v>
      </c>
      <c r="D234" s="96">
        <v>368357</v>
      </c>
    </row>
    <row r="235" spans="1:4" s="95" customFormat="1" ht="10.8" x14ac:dyDescent="0.25">
      <c r="A235" s="67" t="s">
        <v>9</v>
      </c>
      <c r="B235" s="96">
        <v>40210</v>
      </c>
      <c r="C235" s="96">
        <v>1</v>
      </c>
      <c r="D235" s="96">
        <v>40211</v>
      </c>
    </row>
    <row r="236" spans="1:4" s="95" customFormat="1" ht="10.8" x14ac:dyDescent="0.25">
      <c r="A236" s="66" t="s">
        <v>12</v>
      </c>
      <c r="B236" s="98">
        <v>0</v>
      </c>
      <c r="C236" s="98">
        <v>0</v>
      </c>
      <c r="D236" s="96">
        <v>0</v>
      </c>
    </row>
    <row r="237" spans="1:4" s="95" customFormat="1" ht="10.8" x14ac:dyDescent="0.25">
      <c r="A237" s="66" t="s">
        <v>13</v>
      </c>
      <c r="B237" s="98">
        <v>408000</v>
      </c>
      <c r="C237" s="98">
        <v>-9999</v>
      </c>
      <c r="D237" s="98">
        <v>398001</v>
      </c>
    </row>
    <row r="238" spans="1:4" s="95" customFormat="1" ht="10.8" x14ac:dyDescent="0.25"/>
    <row r="239" spans="1:4" s="93" customFormat="1" ht="10.8" x14ac:dyDescent="0.25">
      <c r="A239" s="99" t="s">
        <v>206</v>
      </c>
      <c r="B239" s="99"/>
      <c r="C239" s="99"/>
      <c r="D239" s="99"/>
    </row>
    <row r="240" spans="1:4" s="93" customFormat="1" ht="10.8" x14ac:dyDescent="0.25">
      <c r="A240" s="99"/>
      <c r="B240" s="99"/>
      <c r="C240" s="99"/>
      <c r="D240" s="99"/>
    </row>
    <row r="241" spans="1:4" s="93" customFormat="1" ht="10.8" x14ac:dyDescent="0.25">
      <c r="A241" s="66" t="s">
        <v>71</v>
      </c>
      <c r="B241" s="98"/>
      <c r="C241" s="98"/>
      <c r="D241" s="98"/>
    </row>
    <row r="242" spans="1:4" s="92" customFormat="1" ht="10.8" x14ac:dyDescent="0.25">
      <c r="A242" s="67" t="s">
        <v>8</v>
      </c>
      <c r="B242" s="96">
        <v>1855834</v>
      </c>
      <c r="C242" s="96">
        <v>1976852</v>
      </c>
      <c r="D242" s="96">
        <v>3832686</v>
      </c>
    </row>
    <row r="243" spans="1:4" s="92" customFormat="1" ht="10.8" x14ac:dyDescent="0.25">
      <c r="A243" s="67" t="s">
        <v>9</v>
      </c>
      <c r="B243" s="96">
        <v>629780</v>
      </c>
      <c r="C243" s="96">
        <v>571153</v>
      </c>
      <c r="D243" s="96">
        <v>1200933</v>
      </c>
    </row>
    <row r="244" spans="1:4" s="93" customFormat="1" ht="10.8" x14ac:dyDescent="0.25">
      <c r="A244" s="66" t="s">
        <v>10</v>
      </c>
      <c r="B244" s="98"/>
      <c r="C244" s="96"/>
      <c r="D244" s="96"/>
    </row>
    <row r="245" spans="1:4" s="95" customFormat="1" ht="10.8" x14ac:dyDescent="0.25">
      <c r="A245" s="67" t="s">
        <v>8</v>
      </c>
      <c r="B245" s="96">
        <v>3856965</v>
      </c>
      <c r="C245" s="96">
        <v>115840</v>
      </c>
      <c r="D245" s="96">
        <v>3972805</v>
      </c>
    </row>
    <row r="246" spans="1:4" s="95" customFormat="1" ht="10.8" x14ac:dyDescent="0.25">
      <c r="A246" s="67" t="s">
        <v>9</v>
      </c>
      <c r="B246" s="96">
        <v>495912</v>
      </c>
      <c r="C246" s="96">
        <v>-46240</v>
      </c>
      <c r="D246" s="96">
        <v>449672</v>
      </c>
    </row>
    <row r="247" spans="1:4" s="93" customFormat="1" ht="10.8" x14ac:dyDescent="0.25">
      <c r="A247" s="66" t="s">
        <v>11</v>
      </c>
      <c r="B247" s="98"/>
      <c r="C247" s="96"/>
      <c r="D247" s="96"/>
    </row>
    <row r="248" spans="1:4" s="95" customFormat="1" ht="10.8" x14ac:dyDescent="0.25">
      <c r="A248" s="67" t="s">
        <v>8</v>
      </c>
      <c r="B248" s="96">
        <v>5712799</v>
      </c>
      <c r="C248" s="96">
        <v>2092692</v>
      </c>
      <c r="D248" s="96">
        <v>7805491</v>
      </c>
    </row>
    <row r="249" spans="1:4" s="95" customFormat="1" ht="10.8" x14ac:dyDescent="0.25">
      <c r="A249" s="67" t="s">
        <v>9</v>
      </c>
      <c r="B249" s="96">
        <v>1125692</v>
      </c>
      <c r="C249" s="96">
        <v>524913</v>
      </c>
      <c r="D249" s="96">
        <v>1650605</v>
      </c>
    </row>
    <row r="250" spans="1:4" s="93" customFormat="1" ht="10.8" x14ac:dyDescent="0.25">
      <c r="A250" s="66" t="s">
        <v>12</v>
      </c>
      <c r="B250" s="98">
        <v>0</v>
      </c>
      <c r="C250" s="98">
        <v>0</v>
      </c>
      <c r="D250" s="96">
        <v>0</v>
      </c>
    </row>
    <row r="251" spans="1:4" s="95" customFormat="1" ht="10.8" x14ac:dyDescent="0.25">
      <c r="A251" s="66" t="s">
        <v>13</v>
      </c>
      <c r="B251" s="98">
        <v>6233331</v>
      </c>
      <c r="C251" s="98">
        <v>2246268</v>
      </c>
      <c r="D251" s="98">
        <v>8479599</v>
      </c>
    </row>
    <row r="252" spans="1:4" s="95" customFormat="1" ht="10.8" x14ac:dyDescent="0.25"/>
    <row r="253" spans="1:4" s="93" customFormat="1" ht="10.8" x14ac:dyDescent="0.25">
      <c r="A253" s="99" t="s">
        <v>215</v>
      </c>
      <c r="B253" s="99"/>
      <c r="C253" s="99"/>
      <c r="D253" s="99"/>
    </row>
    <row r="254" spans="1:4" s="93" customFormat="1" ht="9" customHeight="1" x14ac:dyDescent="0.25">
      <c r="A254" s="99"/>
      <c r="B254" s="99"/>
      <c r="C254" s="99"/>
      <c r="D254" s="99"/>
    </row>
    <row r="255" spans="1:4" s="93" customFormat="1" ht="10.8" x14ac:dyDescent="0.25">
      <c r="A255" s="66" t="s">
        <v>71</v>
      </c>
      <c r="B255" s="98"/>
      <c r="C255" s="98"/>
      <c r="D255" s="98"/>
    </row>
    <row r="256" spans="1:4" s="93" customFormat="1" ht="10.8" x14ac:dyDescent="0.25">
      <c r="A256" s="67" t="s">
        <v>8</v>
      </c>
      <c r="B256" s="96">
        <v>4331731</v>
      </c>
      <c r="C256" s="96">
        <v>425256</v>
      </c>
      <c r="D256" s="96">
        <v>4756987</v>
      </c>
    </row>
    <row r="257" spans="1:4" s="93" customFormat="1" ht="10.8" x14ac:dyDescent="0.25">
      <c r="A257" s="67" t="s">
        <v>9</v>
      </c>
      <c r="B257" s="96">
        <v>902491</v>
      </c>
      <c r="C257" s="96">
        <v>122706</v>
      </c>
      <c r="D257" s="96">
        <v>1025197</v>
      </c>
    </row>
    <row r="258" spans="1:4" s="92" customFormat="1" ht="10.8" x14ac:dyDescent="0.25">
      <c r="A258" s="66" t="s">
        <v>10</v>
      </c>
      <c r="B258" s="98"/>
      <c r="C258" s="98"/>
      <c r="D258" s="96"/>
    </row>
    <row r="259" spans="1:4" s="92" customFormat="1" ht="10.8" x14ac:dyDescent="0.25">
      <c r="A259" s="67" t="s">
        <v>8</v>
      </c>
      <c r="B259" s="96">
        <v>291590</v>
      </c>
      <c r="C259" s="96">
        <v>1049335</v>
      </c>
      <c r="D259" s="96">
        <v>1340925</v>
      </c>
    </row>
    <row r="260" spans="1:4" s="93" customFormat="1" ht="10.8" x14ac:dyDescent="0.25">
      <c r="A260" s="67" t="s">
        <v>9</v>
      </c>
      <c r="B260" s="98">
        <v>14507</v>
      </c>
      <c r="C260" s="96">
        <v>2000</v>
      </c>
      <c r="D260" s="96">
        <v>16507</v>
      </c>
    </row>
    <row r="261" spans="1:4" s="95" customFormat="1" ht="10.8" x14ac:dyDescent="0.25">
      <c r="A261" s="66" t="s">
        <v>11</v>
      </c>
      <c r="B261" s="98"/>
      <c r="C261" s="98"/>
      <c r="D261" s="96"/>
    </row>
    <row r="262" spans="1:4" s="95" customFormat="1" ht="10.8" x14ac:dyDescent="0.25">
      <c r="A262" s="67" t="s">
        <v>8</v>
      </c>
      <c r="B262" s="96">
        <v>4623321</v>
      </c>
      <c r="C262" s="96">
        <v>1474591</v>
      </c>
      <c r="D262" s="96">
        <v>6097912</v>
      </c>
    </row>
    <row r="263" spans="1:4" s="93" customFormat="1" ht="10.8" x14ac:dyDescent="0.25">
      <c r="A263" s="67" t="s">
        <v>9</v>
      </c>
      <c r="B263" s="96">
        <v>916998</v>
      </c>
      <c r="C263" s="96">
        <v>124706</v>
      </c>
      <c r="D263" s="96">
        <v>1041704</v>
      </c>
    </row>
    <row r="264" spans="1:4" s="95" customFormat="1" ht="10.8" x14ac:dyDescent="0.25">
      <c r="A264" s="66" t="s">
        <v>12</v>
      </c>
      <c r="B264" s="98">
        <v>10000</v>
      </c>
      <c r="C264" s="98">
        <v>0</v>
      </c>
      <c r="D264" s="96">
        <v>10000</v>
      </c>
    </row>
    <row r="265" spans="1:4" s="95" customFormat="1" ht="10.8" x14ac:dyDescent="0.25">
      <c r="A265" s="66" t="s">
        <v>13</v>
      </c>
      <c r="B265" s="98">
        <v>5611497</v>
      </c>
      <c r="C265" s="98">
        <v>-216416</v>
      </c>
      <c r="D265" s="98">
        <v>5395081</v>
      </c>
    </row>
    <row r="266" spans="1:4" s="93" customFormat="1" ht="5.7" customHeight="1" x14ac:dyDescent="0.25"/>
    <row r="267" spans="1:4" s="95" customFormat="1" ht="10.8" x14ac:dyDescent="0.25">
      <c r="A267" s="99" t="s">
        <v>186</v>
      </c>
      <c r="B267" s="99"/>
      <c r="C267" s="99"/>
      <c r="D267" s="99"/>
    </row>
    <row r="268" spans="1:4" s="95" customFormat="1" ht="10.8" x14ac:dyDescent="0.25">
      <c r="A268" s="99"/>
      <c r="B268" s="99"/>
      <c r="C268" s="99"/>
      <c r="D268" s="99"/>
    </row>
    <row r="269" spans="1:4" s="93" customFormat="1" ht="10.8" x14ac:dyDescent="0.25">
      <c r="A269" s="66" t="s">
        <v>71</v>
      </c>
      <c r="B269" s="98"/>
      <c r="C269" s="98"/>
      <c r="D269" s="98"/>
    </row>
    <row r="270" spans="1:4" s="93" customFormat="1" ht="10.8" x14ac:dyDescent="0.25">
      <c r="A270" s="67" t="s">
        <v>8</v>
      </c>
      <c r="B270" s="96">
        <v>567429</v>
      </c>
      <c r="C270" s="96">
        <v>-51135</v>
      </c>
      <c r="D270" s="96">
        <v>516294</v>
      </c>
    </row>
    <row r="271" spans="1:4" s="93" customFormat="1" ht="10.8" x14ac:dyDescent="0.25">
      <c r="A271" s="67" t="s">
        <v>9</v>
      </c>
      <c r="B271" s="96">
        <v>14421</v>
      </c>
      <c r="C271" s="96">
        <v>165738</v>
      </c>
      <c r="D271" s="96">
        <v>180159</v>
      </c>
    </row>
    <row r="272" spans="1:4" s="93" customFormat="1" ht="10.8" x14ac:dyDescent="0.25">
      <c r="A272" s="66" t="s">
        <v>10</v>
      </c>
      <c r="B272" s="98"/>
      <c r="C272" s="98"/>
      <c r="D272" s="96"/>
    </row>
    <row r="273" spans="1:4" s="93" customFormat="1" ht="10.8" x14ac:dyDescent="0.25">
      <c r="A273" s="67" t="s">
        <v>8</v>
      </c>
      <c r="B273" s="96">
        <v>3000</v>
      </c>
      <c r="C273" s="96">
        <v>3000</v>
      </c>
      <c r="D273" s="96">
        <v>6000</v>
      </c>
    </row>
    <row r="274" spans="1:4" s="93" customFormat="1" ht="10.8" x14ac:dyDescent="0.25">
      <c r="A274" s="67" t="s">
        <v>9</v>
      </c>
      <c r="B274" s="98">
        <v>0</v>
      </c>
      <c r="C274" s="98">
        <v>0</v>
      </c>
      <c r="D274" s="96">
        <v>0</v>
      </c>
    </row>
    <row r="275" spans="1:4" s="93" customFormat="1" ht="10.8" x14ac:dyDescent="0.25">
      <c r="A275" s="66" t="s">
        <v>11</v>
      </c>
      <c r="B275" s="98"/>
      <c r="C275" s="98"/>
      <c r="D275" s="96"/>
    </row>
    <row r="276" spans="1:4" s="93" customFormat="1" ht="10.8" x14ac:dyDescent="0.25">
      <c r="A276" s="67" t="s">
        <v>8</v>
      </c>
      <c r="B276" s="96">
        <v>570429</v>
      </c>
      <c r="C276" s="96">
        <v>-48135</v>
      </c>
      <c r="D276" s="96">
        <v>522294</v>
      </c>
    </row>
    <row r="277" spans="1:4" s="93" customFormat="1" ht="10.8" x14ac:dyDescent="0.25">
      <c r="A277" s="67" t="s">
        <v>9</v>
      </c>
      <c r="B277" s="96">
        <v>14421</v>
      </c>
      <c r="C277" s="96">
        <v>165738</v>
      </c>
      <c r="D277" s="96">
        <v>180159</v>
      </c>
    </row>
    <row r="278" spans="1:4" s="93" customFormat="1" ht="10.8" x14ac:dyDescent="0.25">
      <c r="A278" s="66" t="s">
        <v>12</v>
      </c>
      <c r="B278" s="98">
        <v>0</v>
      </c>
      <c r="C278" s="98">
        <v>0</v>
      </c>
      <c r="D278" s="96">
        <v>0</v>
      </c>
    </row>
    <row r="279" spans="1:4" s="93" customFormat="1" ht="10.8" x14ac:dyDescent="0.25">
      <c r="A279" s="66" t="s">
        <v>13</v>
      </c>
      <c r="B279" s="98">
        <v>660293</v>
      </c>
      <c r="C279" s="98">
        <v>-57865</v>
      </c>
      <c r="D279" s="98">
        <v>602428</v>
      </c>
    </row>
    <row r="280" spans="1:4" s="93" customFormat="1" ht="10.8" x14ac:dyDescent="0.25"/>
    <row r="281" spans="1:4" s="92" customFormat="1" ht="10.8" x14ac:dyDescent="0.25">
      <c r="A281" s="99" t="s">
        <v>48</v>
      </c>
      <c r="B281" s="99"/>
      <c r="C281" s="99"/>
      <c r="D281" s="99"/>
    </row>
    <row r="282" spans="1:4" s="92" customFormat="1" ht="10.8" x14ac:dyDescent="0.25">
      <c r="A282" s="99"/>
      <c r="B282" s="99"/>
      <c r="C282" s="99"/>
      <c r="D282" s="99"/>
    </row>
    <row r="283" spans="1:4" s="93" customFormat="1" ht="10.8" x14ac:dyDescent="0.25">
      <c r="A283" s="66" t="s">
        <v>71</v>
      </c>
      <c r="B283" s="98"/>
      <c r="C283" s="98"/>
      <c r="D283" s="98"/>
    </row>
    <row r="284" spans="1:4" s="95" customFormat="1" ht="10.8" x14ac:dyDescent="0.25">
      <c r="A284" s="67" t="s">
        <v>8</v>
      </c>
      <c r="B284" s="96">
        <v>5740402</v>
      </c>
      <c r="C284" s="96">
        <v>454891</v>
      </c>
      <c r="D284" s="96">
        <v>6195293</v>
      </c>
    </row>
    <row r="285" spans="1:4" s="95" customFormat="1" ht="10.8" x14ac:dyDescent="0.25">
      <c r="A285" s="67" t="s">
        <v>9</v>
      </c>
      <c r="B285" s="96">
        <v>175649</v>
      </c>
      <c r="C285" s="96">
        <v>400934</v>
      </c>
      <c r="D285" s="96">
        <v>576583</v>
      </c>
    </row>
    <row r="286" spans="1:4" s="93" customFormat="1" ht="10.8" x14ac:dyDescent="0.25">
      <c r="A286" s="66" t="s">
        <v>10</v>
      </c>
      <c r="B286" s="98"/>
      <c r="C286" s="98"/>
      <c r="D286" s="96"/>
    </row>
    <row r="287" spans="1:4" s="95" customFormat="1" ht="10.8" x14ac:dyDescent="0.25">
      <c r="A287" s="67" t="s">
        <v>8</v>
      </c>
      <c r="B287" s="96">
        <v>103862675</v>
      </c>
      <c r="C287" s="96">
        <v>3331767</v>
      </c>
      <c r="D287" s="96">
        <v>107194442</v>
      </c>
    </row>
    <row r="288" spans="1:4" s="95" customFormat="1" ht="10.8" x14ac:dyDescent="0.25">
      <c r="A288" s="67" t="s">
        <v>9</v>
      </c>
      <c r="B288" s="96">
        <v>1637000</v>
      </c>
      <c r="C288" s="96">
        <v>-962900</v>
      </c>
      <c r="D288" s="96">
        <v>674100</v>
      </c>
    </row>
    <row r="289" spans="1:4" s="93" customFormat="1" ht="10.8" x14ac:dyDescent="0.25">
      <c r="A289" s="66" t="s">
        <v>11</v>
      </c>
      <c r="B289" s="98"/>
      <c r="C289" s="98"/>
      <c r="D289" s="96"/>
    </row>
    <row r="290" spans="1:4" s="95" customFormat="1" ht="10.8" x14ac:dyDescent="0.25">
      <c r="A290" s="67" t="s">
        <v>8</v>
      </c>
      <c r="B290" s="96">
        <v>109603077</v>
      </c>
      <c r="C290" s="96">
        <v>3786658</v>
      </c>
      <c r="D290" s="96">
        <v>113389735</v>
      </c>
    </row>
    <row r="291" spans="1:4" s="95" customFormat="1" ht="10.8" x14ac:dyDescent="0.25">
      <c r="A291" s="67" t="s">
        <v>9</v>
      </c>
      <c r="B291" s="96">
        <v>1812649</v>
      </c>
      <c r="C291" s="96">
        <v>-561966</v>
      </c>
      <c r="D291" s="96">
        <v>1250683</v>
      </c>
    </row>
    <row r="292" spans="1:4" s="93" customFormat="1" ht="10.8" x14ac:dyDescent="0.25">
      <c r="A292" s="66" t="s">
        <v>12</v>
      </c>
      <c r="B292" s="98">
        <v>2190700</v>
      </c>
      <c r="C292" s="98">
        <v>339340</v>
      </c>
      <c r="D292" s="96">
        <v>2530040</v>
      </c>
    </row>
    <row r="293" spans="1:4" s="93" customFormat="1" ht="10.8" x14ac:dyDescent="0.25">
      <c r="A293" s="66" t="s">
        <v>13</v>
      </c>
      <c r="B293" s="98">
        <v>114528686</v>
      </c>
      <c r="C293" s="98">
        <v>2865970</v>
      </c>
      <c r="D293" s="98">
        <v>117394656</v>
      </c>
    </row>
    <row r="294" spans="1:4" s="93" customFormat="1" ht="10.8" x14ac:dyDescent="0.25">
      <c r="A294" s="4"/>
      <c r="B294" s="98"/>
      <c r="C294" s="98"/>
      <c r="D294" s="98"/>
    </row>
    <row r="295" spans="1:4" s="92" customFormat="1" ht="10.8" x14ac:dyDescent="0.25">
      <c r="A295" s="99" t="s">
        <v>55</v>
      </c>
      <c r="B295" s="99"/>
      <c r="C295" s="99"/>
      <c r="D295" s="99"/>
    </row>
    <row r="296" spans="1:4" s="92" customFormat="1" ht="10.8" x14ac:dyDescent="0.25">
      <c r="A296" s="99"/>
      <c r="B296" s="99"/>
      <c r="C296" s="99"/>
      <c r="D296" s="99"/>
    </row>
    <row r="297" spans="1:4" s="93" customFormat="1" ht="10.8" x14ac:dyDescent="0.25">
      <c r="A297" s="66" t="s">
        <v>71</v>
      </c>
      <c r="B297" s="98"/>
      <c r="C297" s="98"/>
      <c r="D297" s="98"/>
    </row>
    <row r="298" spans="1:4" s="95" customFormat="1" ht="10.8" x14ac:dyDescent="0.25">
      <c r="A298" s="67" t="s">
        <v>8</v>
      </c>
      <c r="B298" s="96">
        <v>4079147</v>
      </c>
      <c r="C298" s="96">
        <v>661637</v>
      </c>
      <c r="D298" s="96">
        <v>4740784</v>
      </c>
    </row>
    <row r="299" spans="1:4" s="95" customFormat="1" ht="10.8" x14ac:dyDescent="0.25">
      <c r="A299" s="67" t="s">
        <v>9</v>
      </c>
      <c r="B299" s="96">
        <v>365466</v>
      </c>
      <c r="C299" s="96">
        <v>198268</v>
      </c>
      <c r="D299" s="96">
        <v>563734</v>
      </c>
    </row>
    <row r="300" spans="1:4" s="93" customFormat="1" ht="10.8" x14ac:dyDescent="0.25">
      <c r="A300" s="66" t="s">
        <v>10</v>
      </c>
      <c r="B300" s="98"/>
      <c r="C300" s="98"/>
      <c r="D300" s="96"/>
    </row>
    <row r="301" spans="1:4" s="95" customFormat="1" ht="10.8" x14ac:dyDescent="0.25">
      <c r="A301" s="67" t="s">
        <v>8</v>
      </c>
      <c r="B301" s="96">
        <v>65151766</v>
      </c>
      <c r="C301" s="96">
        <v>69411770</v>
      </c>
      <c r="D301" s="96">
        <v>134563536</v>
      </c>
    </row>
    <row r="302" spans="1:4" s="95" customFormat="1" ht="10.8" x14ac:dyDescent="0.25">
      <c r="A302" s="67" t="s">
        <v>9</v>
      </c>
      <c r="B302" s="96">
        <v>10</v>
      </c>
      <c r="C302" s="96">
        <v>0</v>
      </c>
      <c r="D302" s="96">
        <v>10</v>
      </c>
    </row>
    <row r="303" spans="1:4" s="93" customFormat="1" ht="10.8" x14ac:dyDescent="0.25">
      <c r="A303" s="66" t="s">
        <v>11</v>
      </c>
      <c r="B303" s="98"/>
      <c r="C303" s="98"/>
      <c r="D303" s="96"/>
    </row>
    <row r="304" spans="1:4" s="95" customFormat="1" ht="10.8" x14ac:dyDescent="0.25">
      <c r="A304" s="67" t="s">
        <v>8</v>
      </c>
      <c r="B304" s="96">
        <v>69230913</v>
      </c>
      <c r="C304" s="96">
        <v>70073407</v>
      </c>
      <c r="D304" s="96">
        <v>139304320</v>
      </c>
    </row>
    <row r="305" spans="1:4" s="95" customFormat="1" ht="10.8" x14ac:dyDescent="0.25">
      <c r="A305" s="67" t="s">
        <v>9</v>
      </c>
      <c r="B305" s="96">
        <v>365476</v>
      </c>
      <c r="C305" s="96">
        <v>198268</v>
      </c>
      <c r="D305" s="96">
        <v>563744</v>
      </c>
    </row>
    <row r="306" spans="1:4" s="93" customFormat="1" ht="10.8" x14ac:dyDescent="0.25">
      <c r="A306" s="66" t="s">
        <v>12</v>
      </c>
      <c r="B306" s="98">
        <v>0</v>
      </c>
      <c r="C306" s="98">
        <v>1</v>
      </c>
      <c r="D306" s="96">
        <v>1</v>
      </c>
    </row>
    <row r="307" spans="1:4" s="93" customFormat="1" ht="10.8" x14ac:dyDescent="0.25">
      <c r="A307" s="66" t="s">
        <v>13</v>
      </c>
      <c r="B307" s="98">
        <v>69212503</v>
      </c>
      <c r="C307" s="98">
        <v>70378206</v>
      </c>
      <c r="D307" s="98">
        <v>139590709</v>
      </c>
    </row>
    <row r="308" spans="1:4" s="93" customFormat="1" ht="10.8" x14ac:dyDescent="0.25">
      <c r="A308" s="4"/>
      <c r="B308" s="98"/>
      <c r="C308" s="98"/>
      <c r="D308" s="98"/>
    </row>
    <row r="309" spans="1:4" s="92" customFormat="1" ht="10.8" x14ac:dyDescent="0.25">
      <c r="A309" s="99" t="s">
        <v>53</v>
      </c>
      <c r="B309" s="99"/>
      <c r="C309" s="99"/>
      <c r="D309" s="99"/>
    </row>
    <row r="310" spans="1:4" s="92" customFormat="1" ht="10.8" x14ac:dyDescent="0.25">
      <c r="A310" s="99"/>
      <c r="B310" s="99"/>
      <c r="C310" s="99"/>
      <c r="D310" s="99"/>
    </row>
    <row r="311" spans="1:4" s="93" customFormat="1" ht="10.8" x14ac:dyDescent="0.25">
      <c r="A311" s="66" t="s">
        <v>71</v>
      </c>
      <c r="B311" s="98"/>
      <c r="C311" s="98"/>
      <c r="D311" s="98"/>
    </row>
    <row r="312" spans="1:4" s="95" customFormat="1" ht="10.8" x14ac:dyDescent="0.25">
      <c r="A312" s="67" t="s">
        <v>8</v>
      </c>
      <c r="B312" s="96">
        <v>268807</v>
      </c>
      <c r="C312" s="96">
        <v>76084</v>
      </c>
      <c r="D312" s="96">
        <v>344891</v>
      </c>
    </row>
    <row r="313" spans="1:4" s="95" customFormat="1" ht="10.8" x14ac:dyDescent="0.25">
      <c r="A313" s="67" t="s">
        <v>9</v>
      </c>
      <c r="B313" s="96">
        <v>9710</v>
      </c>
      <c r="C313" s="96">
        <v>8601</v>
      </c>
      <c r="D313" s="96">
        <v>18311</v>
      </c>
    </row>
    <row r="314" spans="1:4" s="93" customFormat="1" ht="10.8" x14ac:dyDescent="0.25">
      <c r="A314" s="66" t="s">
        <v>10</v>
      </c>
      <c r="B314" s="96"/>
      <c r="C314" s="96"/>
      <c r="D314" s="96"/>
    </row>
    <row r="315" spans="1:4" s="95" customFormat="1" ht="10.8" x14ac:dyDescent="0.25">
      <c r="A315" s="67" t="s">
        <v>8</v>
      </c>
      <c r="B315" s="96">
        <v>298801</v>
      </c>
      <c r="C315" s="96">
        <v>59968555</v>
      </c>
      <c r="D315" s="96">
        <v>60267356</v>
      </c>
    </row>
    <row r="316" spans="1:4" s="95" customFormat="1" ht="10.8" x14ac:dyDescent="0.25">
      <c r="A316" s="67" t="s">
        <v>9</v>
      </c>
      <c r="B316" s="96">
        <v>-1329980</v>
      </c>
      <c r="C316" s="96">
        <v>-305482</v>
      </c>
      <c r="D316" s="96">
        <v>-1635462</v>
      </c>
    </row>
    <row r="317" spans="1:4" s="93" customFormat="1" ht="10.8" x14ac:dyDescent="0.25">
      <c r="A317" s="66" t="s">
        <v>11</v>
      </c>
      <c r="B317" s="96"/>
      <c r="C317" s="98"/>
      <c r="D317" s="96"/>
    </row>
    <row r="318" spans="1:4" s="95" customFormat="1" ht="10.8" x14ac:dyDescent="0.25">
      <c r="A318" s="67" t="s">
        <v>8</v>
      </c>
      <c r="B318" s="96">
        <v>567608</v>
      </c>
      <c r="C318" s="96">
        <v>60044639</v>
      </c>
      <c r="D318" s="96">
        <v>60612247</v>
      </c>
    </row>
    <row r="319" spans="1:4" s="95" customFormat="1" ht="10.8" x14ac:dyDescent="0.25">
      <c r="A319" s="67" t="s">
        <v>9</v>
      </c>
      <c r="B319" s="96">
        <v>-1320270</v>
      </c>
      <c r="C319" s="96">
        <v>-296881</v>
      </c>
      <c r="D319" s="96">
        <v>-1617151</v>
      </c>
    </row>
    <row r="320" spans="1:4" s="93" customFormat="1" ht="10.8" x14ac:dyDescent="0.25">
      <c r="A320" s="66" t="s">
        <v>12</v>
      </c>
      <c r="B320" s="98">
        <v>0</v>
      </c>
      <c r="C320" s="98">
        <v>0</v>
      </c>
      <c r="D320" s="96">
        <v>0</v>
      </c>
    </row>
    <row r="321" spans="1:4" s="93" customFormat="1" ht="10.8" x14ac:dyDescent="0.25">
      <c r="A321" s="66" t="s">
        <v>13</v>
      </c>
      <c r="B321" s="98">
        <v>-923791</v>
      </c>
      <c r="C321" s="98">
        <v>518547</v>
      </c>
      <c r="D321" s="98">
        <v>-405244</v>
      </c>
    </row>
    <row r="322" spans="1:4" s="93" customFormat="1" ht="7.65" customHeight="1" x14ac:dyDescent="0.25">
      <c r="A322" s="4"/>
      <c r="B322" s="98"/>
      <c r="C322" s="98"/>
      <c r="D322" s="98"/>
    </row>
    <row r="323" spans="1:4" s="92" customFormat="1" ht="10.8" x14ac:dyDescent="0.25">
      <c r="A323" s="99" t="s">
        <v>61</v>
      </c>
      <c r="B323" s="99"/>
      <c r="C323" s="99"/>
      <c r="D323" s="99"/>
    </row>
    <row r="324" spans="1:4" s="92" customFormat="1" ht="9.75" customHeight="1" x14ac:dyDescent="0.25">
      <c r="A324" s="99"/>
      <c r="B324" s="99"/>
      <c r="C324" s="99"/>
      <c r="D324" s="99"/>
    </row>
    <row r="325" spans="1:4" s="93" customFormat="1" ht="10.8" x14ac:dyDescent="0.25">
      <c r="A325" s="66" t="s">
        <v>71</v>
      </c>
      <c r="B325" s="98"/>
      <c r="C325" s="98"/>
      <c r="D325" s="98"/>
    </row>
    <row r="326" spans="1:4" s="95" customFormat="1" ht="10.8" x14ac:dyDescent="0.25">
      <c r="A326" s="67" t="s">
        <v>8</v>
      </c>
      <c r="B326" s="96">
        <v>910500</v>
      </c>
      <c r="C326" s="96">
        <v>662863</v>
      </c>
      <c r="D326" s="96">
        <v>1573363</v>
      </c>
    </row>
    <row r="327" spans="1:4" s="95" customFormat="1" ht="10.8" x14ac:dyDescent="0.25">
      <c r="A327" s="67" t="s">
        <v>9</v>
      </c>
      <c r="B327" s="96">
        <v>311379</v>
      </c>
      <c r="C327" s="96">
        <v>76060</v>
      </c>
      <c r="D327" s="96">
        <v>387439</v>
      </c>
    </row>
    <row r="328" spans="1:4" s="93" customFormat="1" ht="10.8" x14ac:dyDescent="0.25">
      <c r="A328" s="66" t="s">
        <v>10</v>
      </c>
      <c r="B328" s="98"/>
      <c r="C328" s="98"/>
      <c r="D328" s="96"/>
    </row>
    <row r="329" spans="1:4" s="95" customFormat="1" ht="10.8" x14ac:dyDescent="0.25">
      <c r="A329" s="67" t="s">
        <v>8</v>
      </c>
      <c r="B329" s="96">
        <v>7695</v>
      </c>
      <c r="C329" s="96">
        <v>312529</v>
      </c>
      <c r="D329" s="96">
        <v>320224</v>
      </c>
    </row>
    <row r="330" spans="1:4" s="95" customFormat="1" ht="10.8" x14ac:dyDescent="0.25">
      <c r="A330" s="67" t="s">
        <v>9</v>
      </c>
      <c r="B330" s="96">
        <v>0</v>
      </c>
      <c r="C330" s="96">
        <v>0</v>
      </c>
      <c r="D330" s="96">
        <v>0</v>
      </c>
    </row>
    <row r="331" spans="1:4" s="93" customFormat="1" ht="10.8" x14ac:dyDescent="0.25">
      <c r="A331" s="66" t="s">
        <v>11</v>
      </c>
      <c r="B331" s="98"/>
      <c r="C331" s="98"/>
      <c r="D331" s="96"/>
    </row>
    <row r="332" spans="1:4" s="95" customFormat="1" ht="10.8" x14ac:dyDescent="0.25">
      <c r="A332" s="67" t="s">
        <v>8</v>
      </c>
      <c r="B332" s="96">
        <v>918195</v>
      </c>
      <c r="C332" s="96">
        <v>975392</v>
      </c>
      <c r="D332" s="96">
        <v>1893587</v>
      </c>
    </row>
    <row r="333" spans="1:4" s="95" customFormat="1" ht="10.8" x14ac:dyDescent="0.25">
      <c r="A333" s="67" t="s">
        <v>9</v>
      </c>
      <c r="B333" s="96">
        <v>311379</v>
      </c>
      <c r="C333" s="96">
        <v>76060</v>
      </c>
      <c r="D333" s="96">
        <v>387439</v>
      </c>
    </row>
    <row r="334" spans="1:4" s="93" customFormat="1" ht="10.8" x14ac:dyDescent="0.25">
      <c r="A334" s="66" t="s">
        <v>12</v>
      </c>
      <c r="B334" s="98">
        <v>0</v>
      </c>
      <c r="C334" s="98">
        <v>0</v>
      </c>
      <c r="D334" s="96">
        <v>0</v>
      </c>
    </row>
    <row r="335" spans="1:4" s="93" customFormat="1" ht="10.8" x14ac:dyDescent="0.25">
      <c r="A335" s="66" t="s">
        <v>13</v>
      </c>
      <c r="B335" s="98">
        <v>1300127</v>
      </c>
      <c r="C335" s="98">
        <v>798643</v>
      </c>
      <c r="D335" s="98">
        <v>2098770</v>
      </c>
    </row>
    <row r="336" spans="1:4" s="93" customFormat="1" ht="10.8" x14ac:dyDescent="0.25">
      <c r="A336" s="4"/>
      <c r="B336" s="98"/>
      <c r="C336" s="98"/>
      <c r="D336" s="98"/>
    </row>
    <row r="337" spans="1:4" s="92" customFormat="1" ht="10.8" x14ac:dyDescent="0.25">
      <c r="A337" s="99" t="s">
        <v>50</v>
      </c>
      <c r="B337" s="99"/>
      <c r="C337" s="99"/>
      <c r="D337" s="99"/>
    </row>
    <row r="338" spans="1:4" s="92" customFormat="1" ht="10.8" x14ac:dyDescent="0.25">
      <c r="A338" s="99"/>
      <c r="B338" s="99"/>
      <c r="C338" s="99"/>
      <c r="D338" s="99"/>
    </row>
    <row r="339" spans="1:4" s="93" customFormat="1" ht="10.8" x14ac:dyDescent="0.25">
      <c r="A339" s="66" t="s">
        <v>71</v>
      </c>
      <c r="B339" s="98"/>
      <c r="C339" s="98"/>
      <c r="D339" s="98"/>
    </row>
    <row r="340" spans="1:4" s="95" customFormat="1" ht="10.8" x14ac:dyDescent="0.25">
      <c r="A340" s="67" t="s">
        <v>8</v>
      </c>
      <c r="B340" s="96">
        <v>10655</v>
      </c>
      <c r="C340" s="96">
        <v>3161</v>
      </c>
      <c r="D340" s="96">
        <v>13816</v>
      </c>
    </row>
    <row r="341" spans="1:4" s="95" customFormat="1" ht="10.8" x14ac:dyDescent="0.25">
      <c r="A341" s="67" t="s">
        <v>9</v>
      </c>
      <c r="B341" s="96">
        <v>50</v>
      </c>
      <c r="C341" s="96">
        <v>784</v>
      </c>
      <c r="D341" s="96">
        <v>834</v>
      </c>
    </row>
    <row r="342" spans="1:4" s="93" customFormat="1" ht="10.8" x14ac:dyDescent="0.25">
      <c r="A342" s="66" t="s">
        <v>10</v>
      </c>
      <c r="B342" s="98"/>
      <c r="C342" s="98"/>
      <c r="D342" s="96"/>
    </row>
    <row r="343" spans="1:4" s="95" customFormat="1" ht="10.8" x14ac:dyDescent="0.25">
      <c r="A343" s="67" t="s">
        <v>8</v>
      </c>
      <c r="B343" s="96">
        <v>0</v>
      </c>
      <c r="C343" s="96">
        <v>-852</v>
      </c>
      <c r="D343" s="96">
        <v>-852</v>
      </c>
    </row>
    <row r="344" spans="1:4" s="95" customFormat="1" ht="10.8" x14ac:dyDescent="0.25">
      <c r="A344" s="67" t="s">
        <v>9</v>
      </c>
      <c r="B344" s="96">
        <v>0</v>
      </c>
      <c r="C344" s="96">
        <v>0</v>
      </c>
      <c r="D344" s="96">
        <v>0</v>
      </c>
    </row>
    <row r="345" spans="1:4" s="93" customFormat="1" ht="10.8" x14ac:dyDescent="0.25">
      <c r="A345" s="66" t="s">
        <v>11</v>
      </c>
      <c r="B345" s="98"/>
      <c r="C345" s="98"/>
      <c r="D345" s="96"/>
    </row>
    <row r="346" spans="1:4" s="95" customFormat="1" ht="10.8" x14ac:dyDescent="0.25">
      <c r="A346" s="67" t="s">
        <v>8</v>
      </c>
      <c r="B346" s="96">
        <v>10655</v>
      </c>
      <c r="C346" s="96">
        <v>2309</v>
      </c>
      <c r="D346" s="96">
        <v>12964</v>
      </c>
    </row>
    <row r="347" spans="1:4" s="95" customFormat="1" ht="10.8" x14ac:dyDescent="0.25">
      <c r="A347" s="67" t="s">
        <v>9</v>
      </c>
      <c r="B347" s="96">
        <v>50</v>
      </c>
      <c r="C347" s="96">
        <v>784</v>
      </c>
      <c r="D347" s="96">
        <v>834</v>
      </c>
    </row>
    <row r="348" spans="1:4" s="93" customFormat="1" ht="10.8" x14ac:dyDescent="0.25">
      <c r="A348" s="66" t="s">
        <v>12</v>
      </c>
      <c r="B348" s="98">
        <v>39829109</v>
      </c>
      <c r="C348" s="98">
        <v>6418482</v>
      </c>
      <c r="D348" s="96">
        <v>46247591</v>
      </c>
    </row>
    <row r="349" spans="1:4" s="93" customFormat="1" ht="10.8" x14ac:dyDescent="0.25">
      <c r="A349" s="66" t="s">
        <v>13</v>
      </c>
      <c r="B349" s="98">
        <v>39839714</v>
      </c>
      <c r="C349" s="98">
        <v>6422412</v>
      </c>
      <c r="D349" s="98">
        <v>46262126</v>
      </c>
    </row>
    <row r="350" spans="1:4" s="93" customFormat="1" ht="8.6999999999999993" customHeight="1" x14ac:dyDescent="0.25">
      <c r="A350" s="4"/>
      <c r="B350" s="98"/>
      <c r="C350" s="98"/>
      <c r="D350" s="98"/>
    </row>
    <row r="351" spans="1:4" s="92" customFormat="1" ht="10.8" x14ac:dyDescent="0.25">
      <c r="A351" s="99" t="s">
        <v>51</v>
      </c>
      <c r="B351" s="99"/>
      <c r="C351" s="99"/>
      <c r="D351" s="99"/>
    </row>
    <row r="352" spans="1:4" s="92" customFormat="1" ht="9.75" customHeight="1" x14ac:dyDescent="0.25">
      <c r="A352" s="99"/>
      <c r="B352" s="99"/>
      <c r="C352" s="99"/>
      <c r="D352" s="99"/>
    </row>
    <row r="353" spans="1:4" s="93" customFormat="1" ht="10.8" x14ac:dyDescent="0.25">
      <c r="A353" s="66" t="s">
        <v>71</v>
      </c>
      <c r="B353" s="98"/>
      <c r="C353" s="98"/>
      <c r="D353" s="98"/>
    </row>
    <row r="354" spans="1:4" s="95" customFormat="1" ht="10.8" x14ac:dyDescent="0.25">
      <c r="A354" s="67" t="s">
        <v>8</v>
      </c>
      <c r="B354" s="96">
        <v>5200</v>
      </c>
      <c r="C354" s="96">
        <v>119</v>
      </c>
      <c r="D354" s="96">
        <v>5319</v>
      </c>
    </row>
    <row r="355" spans="1:4" s="95" customFormat="1" ht="10.8" x14ac:dyDescent="0.25">
      <c r="A355" s="67" t="s">
        <v>9</v>
      </c>
      <c r="B355" s="96">
        <v>30</v>
      </c>
      <c r="C355" s="96">
        <v>50</v>
      </c>
      <c r="D355" s="96">
        <v>80</v>
      </c>
    </row>
    <row r="356" spans="1:4" s="93" customFormat="1" ht="10.8" x14ac:dyDescent="0.25">
      <c r="A356" s="66" t="s">
        <v>10</v>
      </c>
      <c r="B356" s="98"/>
      <c r="C356" s="98"/>
      <c r="D356" s="96"/>
    </row>
    <row r="357" spans="1:4" s="95" customFormat="1" ht="10.8" x14ac:dyDescent="0.25">
      <c r="A357" s="67" t="s">
        <v>8</v>
      </c>
      <c r="B357" s="96">
        <v>0</v>
      </c>
      <c r="C357" s="96">
        <v>18</v>
      </c>
      <c r="D357" s="96">
        <v>18</v>
      </c>
    </row>
    <row r="358" spans="1:4" s="95" customFormat="1" ht="10.8" x14ac:dyDescent="0.25">
      <c r="A358" s="67" t="s">
        <v>9</v>
      </c>
      <c r="B358" s="98">
        <v>0</v>
      </c>
      <c r="C358" s="98">
        <v>0</v>
      </c>
      <c r="D358" s="96">
        <v>0</v>
      </c>
    </row>
    <row r="359" spans="1:4" s="93" customFormat="1" ht="10.8" x14ac:dyDescent="0.25">
      <c r="A359" s="66" t="s">
        <v>11</v>
      </c>
      <c r="B359" s="98"/>
      <c r="C359" s="98"/>
      <c r="D359" s="96"/>
    </row>
    <row r="360" spans="1:4" s="95" customFormat="1" ht="10.8" x14ac:dyDescent="0.25">
      <c r="A360" s="67" t="s">
        <v>8</v>
      </c>
      <c r="B360" s="96">
        <v>5200</v>
      </c>
      <c r="C360" s="96">
        <v>137</v>
      </c>
      <c r="D360" s="96">
        <v>5337</v>
      </c>
    </row>
    <row r="361" spans="1:4" s="95" customFormat="1" ht="10.8" x14ac:dyDescent="0.25">
      <c r="A361" s="67" t="s">
        <v>9</v>
      </c>
      <c r="B361" s="96">
        <v>30</v>
      </c>
      <c r="C361" s="96">
        <v>50</v>
      </c>
      <c r="D361" s="96">
        <v>80</v>
      </c>
    </row>
    <row r="362" spans="1:4" s="93" customFormat="1" ht="10.8" x14ac:dyDescent="0.25">
      <c r="A362" s="66" t="s">
        <v>12</v>
      </c>
      <c r="B362" s="98">
        <v>18600257</v>
      </c>
      <c r="C362" s="98">
        <v>4360564</v>
      </c>
      <c r="D362" s="96">
        <v>22960821</v>
      </c>
    </row>
    <row r="363" spans="1:4" s="93" customFormat="1" ht="10.8" x14ac:dyDescent="0.25">
      <c r="A363" s="66" t="s">
        <v>13</v>
      </c>
      <c r="B363" s="98">
        <v>18605281</v>
      </c>
      <c r="C363" s="98">
        <v>4360737</v>
      </c>
      <c r="D363" s="98">
        <v>22966018</v>
      </c>
    </row>
    <row r="364" spans="1:4" s="93" customFormat="1" ht="10.8" x14ac:dyDescent="0.25">
      <c r="A364" s="4"/>
      <c r="B364" s="98"/>
      <c r="C364" s="98"/>
      <c r="D364" s="98"/>
    </row>
    <row r="365" spans="1:4" s="92" customFormat="1" ht="10.8" x14ac:dyDescent="0.25">
      <c r="A365" s="99" t="s">
        <v>52</v>
      </c>
      <c r="B365" s="99"/>
      <c r="C365" s="99"/>
      <c r="D365" s="99"/>
    </row>
    <row r="366" spans="1:4" s="92" customFormat="1" ht="9.3000000000000007" customHeight="1" x14ac:dyDescent="0.25">
      <c r="A366" s="99"/>
      <c r="B366" s="99"/>
      <c r="C366" s="99"/>
      <c r="D366" s="99"/>
    </row>
    <row r="367" spans="1:4" s="93" customFormat="1" ht="10.8" x14ac:dyDescent="0.25">
      <c r="A367" s="66" t="s">
        <v>71</v>
      </c>
      <c r="B367" s="98"/>
      <c r="C367" s="98"/>
      <c r="D367" s="98"/>
    </row>
    <row r="368" spans="1:4" s="95" customFormat="1" ht="10.8" x14ac:dyDescent="0.25">
      <c r="A368" s="67" t="s">
        <v>8</v>
      </c>
      <c r="B368" s="96">
        <v>24331</v>
      </c>
      <c r="C368" s="96">
        <v>7962</v>
      </c>
      <c r="D368" s="96">
        <v>32293</v>
      </c>
    </row>
    <row r="369" spans="1:4" s="95" customFormat="1" ht="10.8" x14ac:dyDescent="0.25">
      <c r="A369" s="67" t="s">
        <v>9</v>
      </c>
      <c r="B369" s="96">
        <v>260</v>
      </c>
      <c r="C369" s="96">
        <v>637</v>
      </c>
      <c r="D369" s="96">
        <v>897</v>
      </c>
    </row>
    <row r="370" spans="1:4" s="93" customFormat="1" ht="10.8" x14ac:dyDescent="0.25">
      <c r="A370" s="66" t="s">
        <v>10</v>
      </c>
      <c r="B370" s="98"/>
      <c r="C370" s="98"/>
      <c r="D370" s="96"/>
    </row>
    <row r="371" spans="1:4" s="95" customFormat="1" ht="10.8" x14ac:dyDescent="0.25">
      <c r="A371" s="67" t="s">
        <v>8</v>
      </c>
      <c r="B371" s="96">
        <v>0</v>
      </c>
      <c r="C371" s="96">
        <v>566560</v>
      </c>
      <c r="D371" s="96">
        <v>566560</v>
      </c>
    </row>
    <row r="372" spans="1:4" s="95" customFormat="1" ht="10.8" x14ac:dyDescent="0.25">
      <c r="A372" s="67" t="s">
        <v>9</v>
      </c>
      <c r="B372" s="98">
        <v>0</v>
      </c>
      <c r="C372" s="98">
        <v>0</v>
      </c>
      <c r="D372" s="96">
        <v>0</v>
      </c>
    </row>
    <row r="373" spans="1:4" s="93" customFormat="1" ht="10.8" x14ac:dyDescent="0.25">
      <c r="A373" s="66" t="s">
        <v>11</v>
      </c>
      <c r="B373" s="98"/>
      <c r="C373" s="98"/>
      <c r="D373" s="96"/>
    </row>
    <row r="374" spans="1:4" s="95" customFormat="1" ht="10.8" x14ac:dyDescent="0.25">
      <c r="A374" s="67" t="s">
        <v>8</v>
      </c>
      <c r="B374" s="96">
        <v>24331</v>
      </c>
      <c r="C374" s="96">
        <v>574522</v>
      </c>
      <c r="D374" s="96">
        <v>598853</v>
      </c>
    </row>
    <row r="375" spans="1:4" s="95" customFormat="1" ht="10.8" x14ac:dyDescent="0.25">
      <c r="A375" s="67" t="s">
        <v>9</v>
      </c>
      <c r="B375" s="96">
        <v>260</v>
      </c>
      <c r="C375" s="96">
        <v>637</v>
      </c>
      <c r="D375" s="96">
        <v>897</v>
      </c>
    </row>
    <row r="376" spans="1:4" s="93" customFormat="1" ht="10.8" x14ac:dyDescent="0.25">
      <c r="A376" s="66" t="s">
        <v>12</v>
      </c>
      <c r="B376" s="98">
        <v>22602884</v>
      </c>
      <c r="C376" s="98">
        <v>-545</v>
      </c>
      <c r="D376" s="98">
        <v>22602339</v>
      </c>
    </row>
    <row r="377" spans="1:4" s="93" customFormat="1" ht="10.8" x14ac:dyDescent="0.25">
      <c r="A377" s="66" t="s">
        <v>13</v>
      </c>
      <c r="B377" s="98">
        <v>22625252</v>
      </c>
      <c r="C377" s="98">
        <v>6761</v>
      </c>
      <c r="D377" s="98">
        <v>22632013</v>
      </c>
    </row>
    <row r="378" spans="1:4" s="93" customFormat="1" ht="10.8" x14ac:dyDescent="0.25">
      <c r="A378" s="4"/>
      <c r="B378" s="98"/>
      <c r="C378" s="98"/>
      <c r="D378" s="98"/>
    </row>
    <row r="379" spans="1:4" s="92" customFormat="1" ht="10.8" x14ac:dyDescent="0.25">
      <c r="A379" s="99" t="s">
        <v>56</v>
      </c>
      <c r="B379" s="99"/>
      <c r="C379" s="99"/>
      <c r="D379" s="99"/>
    </row>
    <row r="380" spans="1:4" s="92" customFormat="1" ht="10.8" x14ac:dyDescent="0.25">
      <c r="A380" s="99"/>
      <c r="B380" s="99"/>
      <c r="C380" s="99"/>
      <c r="D380" s="99"/>
    </row>
    <row r="381" spans="1:4" s="93" customFormat="1" ht="10.8" x14ac:dyDescent="0.25">
      <c r="A381" s="66" t="s">
        <v>71</v>
      </c>
      <c r="B381" s="98"/>
      <c r="C381" s="98"/>
      <c r="D381" s="98"/>
    </row>
    <row r="382" spans="1:4" s="95" customFormat="1" ht="10.8" x14ac:dyDescent="0.25">
      <c r="A382" s="67" t="s">
        <v>8</v>
      </c>
      <c r="B382" s="96">
        <v>127370</v>
      </c>
      <c r="C382" s="96">
        <v>40500</v>
      </c>
      <c r="D382" s="96">
        <v>167870</v>
      </c>
    </row>
    <row r="383" spans="1:4" s="95" customFormat="1" ht="10.8" x14ac:dyDescent="0.25">
      <c r="A383" s="67" t="s">
        <v>9</v>
      </c>
      <c r="B383" s="96">
        <v>660</v>
      </c>
      <c r="C383" s="96">
        <v>1</v>
      </c>
      <c r="D383" s="96">
        <v>661</v>
      </c>
    </row>
    <row r="384" spans="1:4" s="93" customFormat="1" ht="10.8" x14ac:dyDescent="0.25">
      <c r="A384" s="66" t="s">
        <v>10</v>
      </c>
      <c r="B384" s="98"/>
      <c r="C384" s="98"/>
      <c r="D384" s="96"/>
    </row>
    <row r="385" spans="1:4" s="95" customFormat="1" ht="10.8" x14ac:dyDescent="0.25">
      <c r="A385" s="67" t="s">
        <v>8</v>
      </c>
      <c r="B385" s="96">
        <v>3300</v>
      </c>
      <c r="C385" s="96">
        <v>0</v>
      </c>
      <c r="D385" s="96">
        <v>3300</v>
      </c>
    </row>
    <row r="386" spans="1:4" s="95" customFormat="1" ht="10.8" x14ac:dyDescent="0.25">
      <c r="A386" s="67" t="s">
        <v>9</v>
      </c>
      <c r="B386" s="96">
        <v>0</v>
      </c>
      <c r="C386" s="96">
        <v>0</v>
      </c>
      <c r="D386" s="96">
        <v>0</v>
      </c>
    </row>
    <row r="387" spans="1:4" s="93" customFormat="1" ht="10.8" x14ac:dyDescent="0.25">
      <c r="A387" s="66" t="s">
        <v>11</v>
      </c>
      <c r="B387" s="98"/>
      <c r="C387" s="98"/>
      <c r="D387" s="96">
        <v>0</v>
      </c>
    </row>
    <row r="388" spans="1:4" s="95" customFormat="1" ht="10.8" x14ac:dyDescent="0.25">
      <c r="A388" s="67" t="s">
        <v>8</v>
      </c>
      <c r="B388" s="96">
        <v>130670</v>
      </c>
      <c r="C388" s="96">
        <v>40500</v>
      </c>
      <c r="D388" s="96">
        <v>171170</v>
      </c>
    </row>
    <row r="389" spans="1:4" s="95" customFormat="1" ht="10.8" x14ac:dyDescent="0.25">
      <c r="A389" s="67" t="s">
        <v>9</v>
      </c>
      <c r="B389" s="96">
        <v>660</v>
      </c>
      <c r="C389" s="96">
        <v>1</v>
      </c>
      <c r="D389" s="96">
        <v>661</v>
      </c>
    </row>
    <row r="390" spans="1:4" s="93" customFormat="1" ht="10.8" x14ac:dyDescent="0.25">
      <c r="A390" s="66" t="s">
        <v>12</v>
      </c>
      <c r="B390" s="98">
        <v>0</v>
      </c>
      <c r="C390" s="98">
        <v>0</v>
      </c>
      <c r="D390" s="98">
        <v>0</v>
      </c>
    </row>
    <row r="391" spans="1:4" s="93" customFormat="1" ht="10.8" x14ac:dyDescent="0.25">
      <c r="A391" s="66" t="s">
        <v>13</v>
      </c>
      <c r="B391" s="98">
        <v>131990</v>
      </c>
      <c r="C391" s="98">
        <v>40501</v>
      </c>
      <c r="D391" s="98">
        <v>172491</v>
      </c>
    </row>
    <row r="392" spans="1:4" s="93" customFormat="1" ht="10.8" x14ac:dyDescent="0.25">
      <c r="A392" s="4"/>
      <c r="B392" s="98"/>
      <c r="C392" s="98"/>
      <c r="D392" s="98"/>
    </row>
    <row r="393" spans="1:4" s="92" customFormat="1" ht="10.8" x14ac:dyDescent="0.25">
      <c r="A393" s="99" t="s">
        <v>26</v>
      </c>
      <c r="B393" s="99"/>
      <c r="C393" s="99"/>
      <c r="D393" s="99"/>
    </row>
    <row r="394" spans="1:4" s="92" customFormat="1" ht="8.6999999999999993" customHeight="1" x14ac:dyDescent="0.25">
      <c r="A394" s="99"/>
      <c r="B394" s="99"/>
      <c r="C394" s="99"/>
      <c r="D394" s="99"/>
    </row>
    <row r="395" spans="1:4" s="93" customFormat="1" ht="10.8" x14ac:dyDescent="0.25">
      <c r="A395" s="66" t="s">
        <v>71</v>
      </c>
      <c r="B395" s="98"/>
      <c r="C395" s="98"/>
      <c r="D395" s="98"/>
    </row>
    <row r="396" spans="1:4" s="95" customFormat="1" ht="10.8" x14ac:dyDescent="0.25">
      <c r="A396" s="67" t="s">
        <v>8</v>
      </c>
      <c r="B396" s="96">
        <v>29200</v>
      </c>
      <c r="C396" s="96">
        <v>0</v>
      </c>
      <c r="D396" s="96">
        <v>29200</v>
      </c>
    </row>
    <row r="397" spans="1:4" s="95" customFormat="1" ht="10.8" x14ac:dyDescent="0.25">
      <c r="A397" s="67" t="s">
        <v>9</v>
      </c>
      <c r="B397" s="96">
        <v>2200</v>
      </c>
      <c r="C397" s="96">
        <v>0</v>
      </c>
      <c r="D397" s="96">
        <v>2200</v>
      </c>
    </row>
    <row r="398" spans="1:4" s="93" customFormat="1" ht="10.8" x14ac:dyDescent="0.25">
      <c r="A398" s="66" t="s">
        <v>10</v>
      </c>
      <c r="B398" s="98"/>
      <c r="C398" s="98"/>
      <c r="D398" s="96">
        <v>0</v>
      </c>
    </row>
    <row r="399" spans="1:4" s="95" customFormat="1" ht="10.8" x14ac:dyDescent="0.25">
      <c r="A399" s="67" t="s">
        <v>8</v>
      </c>
      <c r="B399" s="96">
        <v>0</v>
      </c>
      <c r="C399" s="96">
        <v>200</v>
      </c>
      <c r="D399" s="96">
        <v>200</v>
      </c>
    </row>
    <row r="400" spans="1:4" s="95" customFormat="1" ht="10.8" x14ac:dyDescent="0.25">
      <c r="A400" s="67" t="s">
        <v>9</v>
      </c>
      <c r="B400" s="96">
        <v>0</v>
      </c>
      <c r="C400" s="96">
        <v>0</v>
      </c>
      <c r="D400" s="96">
        <v>0</v>
      </c>
    </row>
    <row r="401" spans="1:4" s="93" customFormat="1" ht="10.8" x14ac:dyDescent="0.25">
      <c r="A401" s="66" t="s">
        <v>11</v>
      </c>
      <c r="B401" s="98"/>
      <c r="C401" s="98"/>
      <c r="D401" s="96">
        <v>0</v>
      </c>
    </row>
    <row r="402" spans="1:4" s="95" customFormat="1" ht="10.8" x14ac:dyDescent="0.25">
      <c r="A402" s="67" t="s">
        <v>8</v>
      </c>
      <c r="B402" s="96">
        <v>29200</v>
      </c>
      <c r="C402" s="96">
        <v>200</v>
      </c>
      <c r="D402" s="96">
        <v>29400</v>
      </c>
    </row>
    <row r="403" spans="1:4" s="95" customFormat="1" ht="10.8" x14ac:dyDescent="0.25">
      <c r="A403" s="67" t="s">
        <v>9</v>
      </c>
      <c r="B403" s="96">
        <v>2200</v>
      </c>
      <c r="C403" s="96">
        <v>0</v>
      </c>
      <c r="D403" s="96">
        <v>2200</v>
      </c>
    </row>
    <row r="404" spans="1:4" s="93" customFormat="1" ht="10.8" x14ac:dyDescent="0.25">
      <c r="A404" s="66" t="s">
        <v>12</v>
      </c>
      <c r="B404" s="98">
        <v>0</v>
      </c>
      <c r="C404" s="98">
        <v>0</v>
      </c>
      <c r="D404" s="98">
        <v>0</v>
      </c>
    </row>
    <row r="405" spans="1:4" s="93" customFormat="1" ht="10.8" x14ac:dyDescent="0.25">
      <c r="A405" s="66" t="s">
        <v>13</v>
      </c>
      <c r="B405" s="98">
        <v>29374</v>
      </c>
      <c r="C405" s="98">
        <v>0</v>
      </c>
      <c r="D405" s="98">
        <v>29374</v>
      </c>
    </row>
    <row r="406" spans="1:4" s="93" customFormat="1" ht="9.75" customHeight="1" x14ac:dyDescent="0.25">
      <c r="A406" s="4"/>
      <c r="B406" s="98"/>
      <c r="C406" s="98"/>
      <c r="D406" s="98"/>
    </row>
    <row r="407" spans="1:4" s="92" customFormat="1" ht="10.8" x14ac:dyDescent="0.25">
      <c r="A407" s="99" t="s">
        <v>176</v>
      </c>
      <c r="B407" s="99"/>
      <c r="C407" s="99"/>
      <c r="D407" s="99"/>
    </row>
    <row r="408" spans="1:4" s="92" customFormat="1" ht="9.3000000000000007" customHeight="1" x14ac:dyDescent="0.25">
      <c r="A408" s="99"/>
      <c r="B408" s="99"/>
      <c r="C408" s="99"/>
      <c r="D408" s="99"/>
    </row>
    <row r="409" spans="1:4" s="93" customFormat="1" ht="10.8" x14ac:dyDescent="0.25">
      <c r="A409" s="66" t="s">
        <v>71</v>
      </c>
      <c r="B409" s="98"/>
      <c r="C409" s="98"/>
      <c r="D409" s="98"/>
    </row>
    <row r="410" spans="1:4" s="95" customFormat="1" ht="10.8" x14ac:dyDescent="0.25">
      <c r="A410" s="67" t="s">
        <v>8</v>
      </c>
      <c r="B410" s="96">
        <v>95269</v>
      </c>
      <c r="C410" s="96">
        <v>6404</v>
      </c>
      <c r="D410" s="96">
        <v>101673</v>
      </c>
    </row>
    <row r="411" spans="1:4" s="95" customFormat="1" ht="10.8" x14ac:dyDescent="0.25">
      <c r="A411" s="67" t="s">
        <v>9</v>
      </c>
      <c r="B411" s="96">
        <v>1000</v>
      </c>
      <c r="C411" s="96">
        <v>2300</v>
      </c>
      <c r="D411" s="96">
        <v>3300</v>
      </c>
    </row>
    <row r="412" spans="1:4" s="93" customFormat="1" ht="10.8" x14ac:dyDescent="0.25">
      <c r="A412" s="66" t="s">
        <v>10</v>
      </c>
      <c r="B412" s="98"/>
      <c r="C412" s="98"/>
      <c r="D412" s="96"/>
    </row>
    <row r="413" spans="1:4" s="95" customFormat="1" ht="10.8" x14ac:dyDescent="0.25">
      <c r="A413" s="67" t="s">
        <v>8</v>
      </c>
      <c r="B413" s="96">
        <v>10000</v>
      </c>
      <c r="C413" s="96">
        <v>0</v>
      </c>
      <c r="D413" s="96">
        <v>10000</v>
      </c>
    </row>
    <row r="414" spans="1:4" s="95" customFormat="1" ht="10.8" x14ac:dyDescent="0.25">
      <c r="A414" s="67" t="s">
        <v>9</v>
      </c>
      <c r="B414" s="98">
        <v>0</v>
      </c>
      <c r="C414" s="98">
        <v>0</v>
      </c>
      <c r="D414" s="96">
        <v>0</v>
      </c>
    </row>
    <row r="415" spans="1:4" s="93" customFormat="1" ht="10.8" x14ac:dyDescent="0.25">
      <c r="A415" s="66" t="s">
        <v>11</v>
      </c>
      <c r="B415" s="98"/>
      <c r="C415" s="98"/>
      <c r="D415" s="96"/>
    </row>
    <row r="416" spans="1:4" s="95" customFormat="1" ht="10.8" x14ac:dyDescent="0.25">
      <c r="A416" s="67" t="s">
        <v>8</v>
      </c>
      <c r="B416" s="96">
        <v>105269</v>
      </c>
      <c r="C416" s="96">
        <v>6404</v>
      </c>
      <c r="D416" s="96">
        <v>111673</v>
      </c>
    </row>
    <row r="417" spans="1:4" s="95" customFormat="1" ht="10.8" x14ac:dyDescent="0.25">
      <c r="A417" s="67" t="s">
        <v>9</v>
      </c>
      <c r="B417" s="96">
        <v>1000</v>
      </c>
      <c r="C417" s="96">
        <v>2300</v>
      </c>
      <c r="D417" s="96">
        <v>3300</v>
      </c>
    </row>
    <row r="418" spans="1:4" s="93" customFormat="1" ht="10.8" x14ac:dyDescent="0.25">
      <c r="A418" s="66" t="s">
        <v>12</v>
      </c>
      <c r="B418" s="98">
        <v>0</v>
      </c>
      <c r="C418" s="98">
        <v>0</v>
      </c>
      <c r="D418" s="96">
        <v>0</v>
      </c>
    </row>
    <row r="419" spans="1:4" s="93" customFormat="1" ht="10.8" x14ac:dyDescent="0.25">
      <c r="A419" s="66" t="s">
        <v>13</v>
      </c>
      <c r="B419" s="98">
        <v>92783</v>
      </c>
      <c r="C419" s="98">
        <v>6190</v>
      </c>
      <c r="D419" s="98">
        <v>98973</v>
      </c>
    </row>
    <row r="420" spans="1:4" s="93" customFormat="1" ht="7.65" customHeight="1" x14ac:dyDescent="0.25">
      <c r="A420" s="4"/>
      <c r="B420" s="98"/>
      <c r="C420" s="98"/>
      <c r="D420" s="98"/>
    </row>
    <row r="421" spans="1:4" s="92" customFormat="1" ht="10.8" x14ac:dyDescent="0.25">
      <c r="A421" s="99" t="s">
        <v>57</v>
      </c>
      <c r="B421" s="99"/>
      <c r="C421" s="99"/>
      <c r="D421" s="99"/>
    </row>
    <row r="422" spans="1:4" s="92" customFormat="1" ht="10.050000000000001" customHeight="1" x14ac:dyDescent="0.25">
      <c r="A422" s="99"/>
      <c r="B422" s="99"/>
      <c r="C422" s="99"/>
      <c r="D422" s="99"/>
    </row>
    <row r="423" spans="1:4" s="93" customFormat="1" ht="10.8" x14ac:dyDescent="0.25">
      <c r="A423" s="66" t="s">
        <v>71</v>
      </c>
      <c r="B423" s="98"/>
      <c r="C423" s="98"/>
      <c r="D423" s="98"/>
    </row>
    <row r="424" spans="1:4" s="95" customFormat="1" ht="10.8" x14ac:dyDescent="0.25">
      <c r="A424" s="67" t="s">
        <v>8</v>
      </c>
      <c r="B424" s="96">
        <v>466471</v>
      </c>
      <c r="C424" s="96">
        <v>34910</v>
      </c>
      <c r="D424" s="96">
        <v>501381</v>
      </c>
    </row>
    <row r="425" spans="1:4" s="95" customFormat="1" ht="10.8" x14ac:dyDescent="0.25">
      <c r="A425" s="67" t="s">
        <v>9</v>
      </c>
      <c r="B425" s="96">
        <v>10000</v>
      </c>
      <c r="C425" s="96">
        <v>3500</v>
      </c>
      <c r="D425" s="96">
        <v>13500</v>
      </c>
    </row>
    <row r="426" spans="1:4" s="93" customFormat="1" ht="10.8" x14ac:dyDescent="0.25">
      <c r="A426" s="66" t="s">
        <v>10</v>
      </c>
      <c r="B426" s="98"/>
      <c r="C426" s="98"/>
      <c r="D426" s="96"/>
    </row>
    <row r="427" spans="1:4" s="95" customFormat="1" ht="10.8" x14ac:dyDescent="0.25">
      <c r="A427" s="67" t="s">
        <v>8</v>
      </c>
      <c r="B427" s="96">
        <v>1000</v>
      </c>
      <c r="C427" s="96">
        <v>21300</v>
      </c>
      <c r="D427" s="96">
        <v>22300</v>
      </c>
    </row>
    <row r="428" spans="1:4" s="95" customFormat="1" ht="10.8" x14ac:dyDescent="0.25">
      <c r="A428" s="67" t="s">
        <v>9</v>
      </c>
      <c r="B428" s="96">
        <v>0</v>
      </c>
      <c r="C428" s="96">
        <v>0</v>
      </c>
      <c r="D428" s="96">
        <v>0</v>
      </c>
    </row>
    <row r="429" spans="1:4" s="93" customFormat="1" ht="10.8" x14ac:dyDescent="0.25">
      <c r="A429" s="66" t="s">
        <v>11</v>
      </c>
      <c r="B429" s="98"/>
      <c r="C429" s="98"/>
      <c r="D429" s="96"/>
    </row>
    <row r="430" spans="1:4" s="95" customFormat="1" ht="10.8" x14ac:dyDescent="0.25">
      <c r="A430" s="67" t="s">
        <v>8</v>
      </c>
      <c r="B430" s="96">
        <v>467471</v>
      </c>
      <c r="C430" s="96">
        <v>56210</v>
      </c>
      <c r="D430" s="96">
        <v>523681</v>
      </c>
    </row>
    <row r="431" spans="1:4" s="95" customFormat="1" ht="10.8" x14ac:dyDescent="0.25">
      <c r="A431" s="67" t="s">
        <v>9</v>
      </c>
      <c r="B431" s="96">
        <v>10000</v>
      </c>
      <c r="C431" s="96">
        <v>3500</v>
      </c>
      <c r="D431" s="96">
        <v>13500</v>
      </c>
    </row>
    <row r="432" spans="1:4" s="93" customFormat="1" ht="10.8" x14ac:dyDescent="0.25">
      <c r="A432" s="66" t="s">
        <v>12</v>
      </c>
      <c r="B432" s="98">
        <v>0</v>
      </c>
      <c r="C432" s="98">
        <v>0</v>
      </c>
      <c r="D432" s="96">
        <v>0</v>
      </c>
    </row>
    <row r="433" spans="1:4" s="93" customFormat="1" ht="10.8" x14ac:dyDescent="0.25">
      <c r="A433" s="66" t="s">
        <v>13</v>
      </c>
      <c r="B433" s="98">
        <v>456172</v>
      </c>
      <c r="C433" s="98">
        <v>42410</v>
      </c>
      <c r="D433" s="98">
        <v>498582</v>
      </c>
    </row>
    <row r="434" spans="1:4" s="93" customFormat="1" ht="9" customHeight="1" x14ac:dyDescent="0.25">
      <c r="A434" s="4"/>
      <c r="B434" s="98"/>
      <c r="C434" s="98"/>
      <c r="D434" s="98"/>
    </row>
    <row r="435" spans="1:4" s="92" customFormat="1" ht="10.8" x14ac:dyDescent="0.25">
      <c r="A435" s="99" t="s">
        <v>216</v>
      </c>
      <c r="B435" s="99"/>
      <c r="C435" s="99"/>
      <c r="D435" s="99"/>
    </row>
    <row r="436" spans="1:4" s="92" customFormat="1" ht="7.95" customHeight="1" x14ac:dyDescent="0.25">
      <c r="A436" s="99"/>
      <c r="B436" s="99"/>
      <c r="C436" s="99"/>
      <c r="D436" s="99"/>
    </row>
    <row r="437" spans="1:4" s="93" customFormat="1" ht="10.8" x14ac:dyDescent="0.25">
      <c r="A437" s="66" t="s">
        <v>71</v>
      </c>
      <c r="B437" s="98"/>
      <c r="C437" s="98"/>
      <c r="D437" s="98"/>
    </row>
    <row r="438" spans="1:4" s="95" customFormat="1" ht="10.8" x14ac:dyDescent="0.25">
      <c r="A438" s="67" t="s">
        <v>8</v>
      </c>
      <c r="B438" s="96">
        <v>135759</v>
      </c>
      <c r="C438" s="96">
        <v>-2150</v>
      </c>
      <c r="D438" s="96">
        <v>133609</v>
      </c>
    </row>
    <row r="439" spans="1:4" s="95" customFormat="1" ht="10.8" x14ac:dyDescent="0.25">
      <c r="A439" s="67" t="s">
        <v>9</v>
      </c>
      <c r="B439" s="96">
        <v>3500</v>
      </c>
      <c r="C439" s="96">
        <v>1800</v>
      </c>
      <c r="D439" s="96">
        <v>5300</v>
      </c>
    </row>
    <row r="440" spans="1:4" s="93" customFormat="1" ht="10.8" x14ac:dyDescent="0.25">
      <c r="A440" s="66" t="s">
        <v>10</v>
      </c>
      <c r="B440" s="98"/>
      <c r="C440" s="98"/>
      <c r="D440" s="96"/>
    </row>
    <row r="441" spans="1:4" s="95" customFormat="1" ht="10.8" x14ac:dyDescent="0.25">
      <c r="A441" s="67" t="s">
        <v>8</v>
      </c>
      <c r="B441" s="96">
        <v>-55</v>
      </c>
      <c r="C441" s="96">
        <v>350</v>
      </c>
      <c r="D441" s="96">
        <v>295</v>
      </c>
    </row>
    <row r="442" spans="1:4" s="95" customFormat="1" ht="10.8" x14ac:dyDescent="0.25">
      <c r="A442" s="67" t="s">
        <v>9</v>
      </c>
      <c r="B442" s="98">
        <v>0</v>
      </c>
      <c r="C442" s="98">
        <v>0</v>
      </c>
      <c r="D442" s="96">
        <v>0</v>
      </c>
    </row>
    <row r="443" spans="1:4" s="93" customFormat="1" ht="10.8" x14ac:dyDescent="0.25">
      <c r="A443" s="66" t="s">
        <v>11</v>
      </c>
      <c r="B443" s="98"/>
      <c r="C443" s="98"/>
      <c r="D443" s="96"/>
    </row>
    <row r="444" spans="1:4" s="95" customFormat="1" ht="10.8" x14ac:dyDescent="0.25">
      <c r="A444" s="67" t="s">
        <v>8</v>
      </c>
      <c r="B444" s="96">
        <v>135704</v>
      </c>
      <c r="C444" s="96">
        <v>-1800</v>
      </c>
      <c r="D444" s="96">
        <v>133904</v>
      </c>
    </row>
    <row r="445" spans="1:4" s="95" customFormat="1" ht="10.8" x14ac:dyDescent="0.25">
      <c r="A445" s="67" t="s">
        <v>9</v>
      </c>
      <c r="B445" s="96">
        <v>3500</v>
      </c>
      <c r="C445" s="96">
        <v>1800</v>
      </c>
      <c r="D445" s="96">
        <v>5300</v>
      </c>
    </row>
    <row r="446" spans="1:4" s="93" customFormat="1" ht="10.8" x14ac:dyDescent="0.25">
      <c r="A446" s="66" t="s">
        <v>12</v>
      </c>
      <c r="B446" s="98">
        <v>0</v>
      </c>
      <c r="C446" s="98">
        <v>0</v>
      </c>
      <c r="D446" s="96">
        <v>0</v>
      </c>
    </row>
    <row r="447" spans="1:4" s="93" customFormat="1" ht="10.8" x14ac:dyDescent="0.25">
      <c r="A447" s="66" t="s">
        <v>13</v>
      </c>
      <c r="B447" s="98">
        <v>134386</v>
      </c>
      <c r="C447" s="98">
        <v>-350</v>
      </c>
      <c r="D447" s="98">
        <v>134036</v>
      </c>
    </row>
    <row r="448" spans="1:4" s="93" customFormat="1" ht="10.8" x14ac:dyDescent="0.25">
      <c r="A448" s="4"/>
      <c r="B448" s="98"/>
      <c r="C448" s="98"/>
      <c r="D448" s="98"/>
    </row>
    <row r="449" spans="1:4" s="92" customFormat="1" ht="10.8" x14ac:dyDescent="0.25">
      <c r="A449" s="99" t="s">
        <v>79</v>
      </c>
      <c r="B449" s="99"/>
      <c r="C449" s="99"/>
      <c r="D449" s="99"/>
    </row>
    <row r="450" spans="1:4" s="92" customFormat="1" ht="10.8" x14ac:dyDescent="0.25">
      <c r="A450" s="99"/>
      <c r="B450" s="99"/>
      <c r="C450" s="99"/>
      <c r="D450" s="99"/>
    </row>
    <row r="451" spans="1:4" s="93" customFormat="1" ht="10.8" x14ac:dyDescent="0.25">
      <c r="A451" s="66" t="s">
        <v>71</v>
      </c>
      <c r="B451" s="98"/>
      <c r="C451" s="98"/>
      <c r="D451" s="98"/>
    </row>
    <row r="452" spans="1:4" s="95" customFormat="1" ht="10.8" x14ac:dyDescent="0.25">
      <c r="A452" s="67" t="s">
        <v>8</v>
      </c>
      <c r="B452" s="96">
        <v>22926</v>
      </c>
      <c r="C452" s="96">
        <v>-100</v>
      </c>
      <c r="D452" s="96">
        <v>22826</v>
      </c>
    </row>
    <row r="453" spans="1:4" s="95" customFormat="1" ht="10.8" x14ac:dyDescent="0.25">
      <c r="A453" s="67" t="s">
        <v>9</v>
      </c>
      <c r="B453" s="96">
        <v>100</v>
      </c>
      <c r="C453" s="96">
        <v>681</v>
      </c>
      <c r="D453" s="96">
        <v>781</v>
      </c>
    </row>
    <row r="454" spans="1:4" s="93" customFormat="1" ht="10.8" x14ac:dyDescent="0.25">
      <c r="A454" s="66" t="s">
        <v>10</v>
      </c>
      <c r="B454" s="98"/>
      <c r="C454" s="98"/>
      <c r="D454" s="96"/>
    </row>
    <row r="455" spans="1:4" s="95" customFormat="1" ht="10.8" x14ac:dyDescent="0.25">
      <c r="A455" s="67" t="s">
        <v>8</v>
      </c>
      <c r="B455" s="96">
        <v>0</v>
      </c>
      <c r="C455" s="96">
        <v>0</v>
      </c>
      <c r="D455" s="96">
        <v>0</v>
      </c>
    </row>
    <row r="456" spans="1:4" s="95" customFormat="1" ht="10.8" x14ac:dyDescent="0.25">
      <c r="A456" s="67" t="s">
        <v>9</v>
      </c>
      <c r="B456" s="96">
        <v>0</v>
      </c>
      <c r="C456" s="96">
        <v>0</v>
      </c>
      <c r="D456" s="96">
        <v>0</v>
      </c>
    </row>
    <row r="457" spans="1:4" s="93" customFormat="1" ht="10.8" x14ac:dyDescent="0.25">
      <c r="A457" s="66" t="s">
        <v>11</v>
      </c>
      <c r="B457" s="98"/>
      <c r="C457" s="98"/>
      <c r="D457" s="96"/>
    </row>
    <row r="458" spans="1:4" s="95" customFormat="1" ht="10.8" x14ac:dyDescent="0.25">
      <c r="A458" s="67" t="s">
        <v>8</v>
      </c>
      <c r="B458" s="96">
        <v>22926</v>
      </c>
      <c r="C458" s="96">
        <v>-100</v>
      </c>
      <c r="D458" s="96">
        <v>22826</v>
      </c>
    </row>
    <row r="459" spans="1:4" s="95" customFormat="1" ht="10.8" x14ac:dyDescent="0.25">
      <c r="A459" s="67" t="s">
        <v>9</v>
      </c>
      <c r="B459" s="96">
        <v>100</v>
      </c>
      <c r="C459" s="96">
        <v>681</v>
      </c>
      <c r="D459" s="96">
        <v>781</v>
      </c>
    </row>
    <row r="460" spans="1:4" s="93" customFormat="1" ht="10.8" x14ac:dyDescent="0.25">
      <c r="A460" s="66" t="s">
        <v>12</v>
      </c>
      <c r="B460" s="98">
        <v>0</v>
      </c>
      <c r="C460" s="98">
        <v>0</v>
      </c>
      <c r="D460" s="96">
        <v>0</v>
      </c>
    </row>
    <row r="461" spans="1:4" s="93" customFormat="1" ht="10.8" x14ac:dyDescent="0.25">
      <c r="A461" s="66" t="s">
        <v>13</v>
      </c>
      <c r="B461" s="98">
        <v>22805</v>
      </c>
      <c r="C461" s="98">
        <v>1031</v>
      </c>
      <c r="D461" s="98">
        <v>23836</v>
      </c>
    </row>
    <row r="462" spans="1:4" s="93" customFormat="1" ht="10.8" x14ac:dyDescent="0.25">
      <c r="A462" s="4"/>
      <c r="B462" s="98"/>
      <c r="C462" s="98"/>
      <c r="D462" s="98"/>
    </row>
    <row r="463" spans="1:4" s="92" customFormat="1" ht="10.8" x14ac:dyDescent="0.25">
      <c r="A463" s="99" t="s">
        <v>17</v>
      </c>
      <c r="B463" s="99"/>
      <c r="C463" s="99"/>
      <c r="D463" s="99"/>
    </row>
    <row r="464" spans="1:4" s="92" customFormat="1" ht="10.8" x14ac:dyDescent="0.25">
      <c r="A464" s="99"/>
      <c r="B464" s="99"/>
      <c r="C464" s="99"/>
      <c r="D464" s="99"/>
    </row>
    <row r="465" spans="1:4" s="93" customFormat="1" ht="10.8" x14ac:dyDescent="0.25">
      <c r="A465" s="66" t="s">
        <v>71</v>
      </c>
      <c r="B465" s="98"/>
      <c r="C465" s="98"/>
      <c r="D465" s="98"/>
    </row>
    <row r="466" spans="1:4" s="95" customFormat="1" ht="10.8" x14ac:dyDescent="0.25">
      <c r="A466" s="67" t="s">
        <v>8</v>
      </c>
      <c r="B466" s="96">
        <v>105670</v>
      </c>
      <c r="C466" s="96">
        <v>-1819</v>
      </c>
      <c r="D466" s="96">
        <v>103851</v>
      </c>
    </row>
    <row r="467" spans="1:4" s="95" customFormat="1" ht="10.8" x14ac:dyDescent="0.25">
      <c r="A467" s="67" t="s">
        <v>9</v>
      </c>
      <c r="B467" s="96">
        <v>8690</v>
      </c>
      <c r="C467" s="96">
        <v>-348</v>
      </c>
      <c r="D467" s="96">
        <v>8342</v>
      </c>
    </row>
    <row r="468" spans="1:4" s="93" customFormat="1" ht="10.8" x14ac:dyDescent="0.25">
      <c r="A468" s="66" t="s">
        <v>10</v>
      </c>
      <c r="B468" s="98"/>
      <c r="C468" s="98"/>
      <c r="D468" s="96"/>
    </row>
    <row r="469" spans="1:4" s="95" customFormat="1" ht="10.8" x14ac:dyDescent="0.25">
      <c r="A469" s="67" t="s">
        <v>8</v>
      </c>
      <c r="B469" s="96">
        <v>9603</v>
      </c>
      <c r="C469" s="96">
        <v>0</v>
      </c>
      <c r="D469" s="96">
        <v>9603</v>
      </c>
    </row>
    <row r="470" spans="1:4" s="95" customFormat="1" ht="10.8" x14ac:dyDescent="0.25">
      <c r="A470" s="67" t="s">
        <v>9</v>
      </c>
      <c r="B470" s="98">
        <v>0</v>
      </c>
      <c r="C470" s="98">
        <v>0</v>
      </c>
      <c r="D470" s="96">
        <v>0</v>
      </c>
    </row>
    <row r="471" spans="1:4" s="93" customFormat="1" ht="10.8" x14ac:dyDescent="0.25">
      <c r="A471" s="66" t="s">
        <v>11</v>
      </c>
      <c r="B471" s="98"/>
      <c r="C471" s="98"/>
      <c r="D471" s="96"/>
    </row>
    <row r="472" spans="1:4" s="95" customFormat="1" ht="10.8" x14ac:dyDescent="0.25">
      <c r="A472" s="67" t="s">
        <v>8</v>
      </c>
      <c r="B472" s="96">
        <v>115273</v>
      </c>
      <c r="C472" s="96">
        <v>-1819</v>
      </c>
      <c r="D472" s="96">
        <v>113454</v>
      </c>
    </row>
    <row r="473" spans="1:4" s="95" customFormat="1" ht="10.8" x14ac:dyDescent="0.25">
      <c r="A473" s="67" t="s">
        <v>9</v>
      </c>
      <c r="B473" s="96">
        <v>8690</v>
      </c>
      <c r="C473" s="96">
        <v>-348</v>
      </c>
      <c r="D473" s="96">
        <v>8342</v>
      </c>
    </row>
    <row r="474" spans="1:4" s="93" customFormat="1" ht="10.8" x14ac:dyDescent="0.25">
      <c r="A474" s="66" t="s">
        <v>12</v>
      </c>
      <c r="B474" s="98">
        <v>0</v>
      </c>
      <c r="C474" s="98">
        <v>0</v>
      </c>
      <c r="D474" s="96">
        <v>0</v>
      </c>
    </row>
    <row r="475" spans="1:4" s="93" customFormat="1" ht="10.8" x14ac:dyDescent="0.25">
      <c r="A475" s="66" t="s">
        <v>13</v>
      </c>
      <c r="B475" s="98">
        <v>111708</v>
      </c>
      <c r="C475" s="98">
        <v>590</v>
      </c>
      <c r="D475" s="98">
        <v>112298</v>
      </c>
    </row>
    <row r="476" spans="1:4" s="93" customFormat="1" ht="10.8" x14ac:dyDescent="0.25">
      <c r="A476" s="4"/>
      <c r="B476" s="98"/>
      <c r="C476" s="98"/>
      <c r="D476" s="98"/>
    </row>
    <row r="477" spans="1:4" s="92" customFormat="1" ht="10.8" x14ac:dyDescent="0.25">
      <c r="A477" s="99" t="s">
        <v>31</v>
      </c>
      <c r="B477" s="99"/>
      <c r="C477" s="99"/>
      <c r="D477" s="99"/>
    </row>
    <row r="478" spans="1:4" s="92" customFormat="1" ht="10.8" x14ac:dyDescent="0.25">
      <c r="A478" s="99"/>
      <c r="B478" s="99"/>
      <c r="C478" s="99"/>
      <c r="D478" s="99"/>
    </row>
    <row r="479" spans="1:4" s="93" customFormat="1" ht="10.8" x14ac:dyDescent="0.25">
      <c r="A479" s="66" t="s">
        <v>71</v>
      </c>
      <c r="B479" s="98"/>
      <c r="C479" s="98"/>
      <c r="D479" s="98"/>
    </row>
    <row r="480" spans="1:4" s="95" customFormat="1" ht="10.8" x14ac:dyDescent="0.25">
      <c r="A480" s="67" t="s">
        <v>8</v>
      </c>
      <c r="B480" s="96">
        <v>40670</v>
      </c>
      <c r="C480" s="96">
        <v>-2285</v>
      </c>
      <c r="D480" s="96">
        <v>38385</v>
      </c>
    </row>
    <row r="481" spans="1:4" s="95" customFormat="1" ht="10.8" x14ac:dyDescent="0.25">
      <c r="A481" s="67" t="s">
        <v>9</v>
      </c>
      <c r="B481" s="96">
        <v>800</v>
      </c>
      <c r="C481" s="96">
        <v>2960</v>
      </c>
      <c r="D481" s="96">
        <v>3760</v>
      </c>
    </row>
    <row r="482" spans="1:4" s="93" customFormat="1" ht="10.8" x14ac:dyDescent="0.25">
      <c r="A482" s="66" t="s">
        <v>10</v>
      </c>
      <c r="B482" s="98"/>
      <c r="C482" s="98"/>
      <c r="D482" s="96"/>
    </row>
    <row r="483" spans="1:4" s="95" customFormat="1" ht="10.8" x14ac:dyDescent="0.25">
      <c r="A483" s="67" t="s">
        <v>8</v>
      </c>
      <c r="B483" s="96">
        <v>0</v>
      </c>
      <c r="C483" s="96">
        <v>7</v>
      </c>
      <c r="D483" s="96">
        <v>7</v>
      </c>
    </row>
    <row r="484" spans="1:4" s="95" customFormat="1" ht="10.8" x14ac:dyDescent="0.25">
      <c r="A484" s="67" t="s">
        <v>9</v>
      </c>
      <c r="B484" s="96">
        <v>0</v>
      </c>
      <c r="C484" s="96">
        <v>0</v>
      </c>
      <c r="D484" s="96">
        <v>0</v>
      </c>
    </row>
    <row r="485" spans="1:4" s="93" customFormat="1" ht="10.8" x14ac:dyDescent="0.25">
      <c r="A485" s="66" t="s">
        <v>11</v>
      </c>
      <c r="B485" s="98"/>
      <c r="C485" s="98"/>
      <c r="D485" s="96"/>
    </row>
    <row r="486" spans="1:4" s="95" customFormat="1" ht="10.8" x14ac:dyDescent="0.25">
      <c r="A486" s="67" t="s">
        <v>8</v>
      </c>
      <c r="B486" s="96">
        <v>40670</v>
      </c>
      <c r="C486" s="96">
        <v>-2278</v>
      </c>
      <c r="D486" s="96">
        <v>38392</v>
      </c>
    </row>
    <row r="487" spans="1:4" s="95" customFormat="1" ht="10.8" x14ac:dyDescent="0.25">
      <c r="A487" s="67" t="s">
        <v>9</v>
      </c>
      <c r="B487" s="96">
        <v>800</v>
      </c>
      <c r="C487" s="96">
        <v>2960</v>
      </c>
      <c r="D487" s="96">
        <v>3760</v>
      </c>
    </row>
    <row r="488" spans="1:4" s="93" customFormat="1" ht="10.8" x14ac:dyDescent="0.25">
      <c r="A488" s="66" t="s">
        <v>12</v>
      </c>
      <c r="B488" s="98">
        <v>0</v>
      </c>
      <c r="C488" s="98">
        <v>0</v>
      </c>
      <c r="D488" s="96">
        <v>0</v>
      </c>
    </row>
    <row r="489" spans="1:4" s="93" customFormat="1" ht="10.8" x14ac:dyDescent="0.25">
      <c r="A489" s="66" t="s">
        <v>13</v>
      </c>
      <c r="B489" s="98">
        <v>35270</v>
      </c>
      <c r="C489" s="98">
        <v>630</v>
      </c>
      <c r="D489" s="98">
        <v>35900</v>
      </c>
    </row>
    <row r="490" spans="1:4" s="93" customFormat="1" ht="10.8" x14ac:dyDescent="0.25">
      <c r="A490" s="4"/>
      <c r="B490" s="98"/>
      <c r="C490" s="98"/>
      <c r="D490" s="98"/>
    </row>
    <row r="491" spans="1:4" s="92" customFormat="1" ht="10.8" x14ac:dyDescent="0.25">
      <c r="A491" s="99" t="s">
        <v>30</v>
      </c>
      <c r="B491" s="99"/>
      <c r="C491" s="99"/>
      <c r="D491" s="99"/>
    </row>
    <row r="492" spans="1:4" s="92" customFormat="1" ht="10.8" x14ac:dyDescent="0.25">
      <c r="A492" s="99"/>
      <c r="B492" s="99"/>
      <c r="C492" s="99"/>
      <c r="D492" s="99"/>
    </row>
    <row r="493" spans="1:4" s="93" customFormat="1" ht="10.8" x14ac:dyDescent="0.25">
      <c r="A493" s="66" t="s">
        <v>71</v>
      </c>
      <c r="B493" s="98"/>
      <c r="C493" s="98"/>
      <c r="D493" s="98"/>
    </row>
    <row r="494" spans="1:4" s="95" customFormat="1" ht="10.8" x14ac:dyDescent="0.25">
      <c r="A494" s="67" t="s">
        <v>8</v>
      </c>
      <c r="B494" s="96">
        <v>3835</v>
      </c>
      <c r="C494" s="96">
        <v>225</v>
      </c>
      <c r="D494" s="96">
        <v>4060</v>
      </c>
    </row>
    <row r="495" spans="1:4" s="95" customFormat="1" ht="10.8" x14ac:dyDescent="0.25">
      <c r="A495" s="67" t="s">
        <v>9</v>
      </c>
      <c r="B495" s="96">
        <v>500</v>
      </c>
      <c r="C495" s="96">
        <v>0</v>
      </c>
      <c r="D495" s="96">
        <v>500</v>
      </c>
    </row>
    <row r="496" spans="1:4" s="93" customFormat="1" ht="10.8" x14ac:dyDescent="0.25">
      <c r="A496" s="66" t="s">
        <v>10</v>
      </c>
      <c r="B496" s="98"/>
      <c r="C496" s="98"/>
      <c r="D496" s="96"/>
    </row>
    <row r="497" spans="1:4" s="95" customFormat="1" ht="10.8" x14ac:dyDescent="0.25">
      <c r="A497" s="67" t="s">
        <v>8</v>
      </c>
      <c r="B497" s="96">
        <v>1000</v>
      </c>
      <c r="C497" s="96">
        <v>0</v>
      </c>
      <c r="D497" s="96">
        <v>1000</v>
      </c>
    </row>
    <row r="498" spans="1:4" s="95" customFormat="1" ht="10.8" x14ac:dyDescent="0.25">
      <c r="A498" s="67" t="s">
        <v>9</v>
      </c>
      <c r="B498" s="98">
        <v>0</v>
      </c>
      <c r="C498" s="98">
        <v>0</v>
      </c>
      <c r="D498" s="96">
        <v>0</v>
      </c>
    </row>
    <row r="499" spans="1:4" s="93" customFormat="1" ht="10.8" x14ac:dyDescent="0.25">
      <c r="A499" s="66" t="s">
        <v>11</v>
      </c>
      <c r="B499" s="98"/>
      <c r="C499" s="98"/>
      <c r="D499" s="96"/>
    </row>
    <row r="500" spans="1:4" s="95" customFormat="1" ht="10.8" x14ac:dyDescent="0.25">
      <c r="A500" s="67" t="s">
        <v>8</v>
      </c>
      <c r="B500" s="96">
        <v>4835</v>
      </c>
      <c r="C500" s="96">
        <v>225</v>
      </c>
      <c r="D500" s="96">
        <v>5060</v>
      </c>
    </row>
    <row r="501" spans="1:4" s="95" customFormat="1" ht="10.8" x14ac:dyDescent="0.25">
      <c r="A501" s="67" t="s">
        <v>9</v>
      </c>
      <c r="B501" s="96">
        <v>500</v>
      </c>
      <c r="C501" s="96">
        <v>0</v>
      </c>
      <c r="D501" s="96">
        <v>500</v>
      </c>
    </row>
    <row r="502" spans="1:4" s="93" customFormat="1" ht="10.8" x14ac:dyDescent="0.25">
      <c r="A502" s="66" t="s">
        <v>12</v>
      </c>
      <c r="B502" s="98">
        <v>0</v>
      </c>
      <c r="C502" s="98">
        <v>0</v>
      </c>
      <c r="D502" s="96">
        <v>0</v>
      </c>
    </row>
    <row r="503" spans="1:4" s="93" customFormat="1" ht="10.8" x14ac:dyDescent="0.25">
      <c r="A503" s="66" t="s">
        <v>13</v>
      </c>
      <c r="B503" s="98">
        <v>3600</v>
      </c>
      <c r="C503" s="98">
        <v>-530</v>
      </c>
      <c r="D503" s="98">
        <v>3070</v>
      </c>
    </row>
    <row r="504" spans="1:4" s="93" customFormat="1" ht="10.8" x14ac:dyDescent="0.25">
      <c r="A504" s="4"/>
      <c r="B504" s="94"/>
      <c r="C504" s="94"/>
      <c r="D504" s="94"/>
    </row>
    <row r="505" spans="1:4" s="92" customFormat="1" ht="10.8" x14ac:dyDescent="0.25">
      <c r="A505" s="99" t="s">
        <v>58</v>
      </c>
      <c r="B505" s="99"/>
      <c r="C505" s="99"/>
      <c r="D505" s="99"/>
    </row>
    <row r="506" spans="1:4" s="92" customFormat="1" ht="10.8" x14ac:dyDescent="0.25">
      <c r="A506" s="99"/>
      <c r="B506" s="99"/>
      <c r="C506" s="99"/>
      <c r="D506" s="99"/>
    </row>
    <row r="507" spans="1:4" s="93" customFormat="1" ht="10.8" x14ac:dyDescent="0.25">
      <c r="A507" s="66" t="s">
        <v>71</v>
      </c>
      <c r="B507" s="98"/>
      <c r="C507" s="98"/>
      <c r="D507" s="98"/>
    </row>
    <row r="508" spans="1:4" s="95" customFormat="1" ht="10.8" x14ac:dyDescent="0.25">
      <c r="A508" s="67" t="s">
        <v>8</v>
      </c>
      <c r="B508" s="96">
        <v>1</v>
      </c>
      <c r="C508" s="96">
        <v>1</v>
      </c>
      <c r="D508" s="96">
        <v>2</v>
      </c>
    </row>
    <row r="509" spans="1:4" s="95" customFormat="1" ht="10.8" x14ac:dyDescent="0.25">
      <c r="A509" s="67" t="s">
        <v>9</v>
      </c>
      <c r="B509" s="96">
        <v>200</v>
      </c>
      <c r="C509" s="96">
        <v>-50</v>
      </c>
      <c r="D509" s="96">
        <v>150</v>
      </c>
    </row>
    <row r="510" spans="1:4" s="93" customFormat="1" ht="10.8" x14ac:dyDescent="0.25">
      <c r="A510" s="66" t="s">
        <v>10</v>
      </c>
      <c r="B510" s="98"/>
      <c r="C510" s="98"/>
      <c r="D510" s="96"/>
    </row>
    <row r="511" spans="1:4" s="95" customFormat="1" ht="10.8" x14ac:dyDescent="0.25">
      <c r="A511" s="67" t="s">
        <v>8</v>
      </c>
      <c r="B511" s="96">
        <v>50</v>
      </c>
      <c r="C511" s="96">
        <v>0</v>
      </c>
      <c r="D511" s="96">
        <v>50</v>
      </c>
    </row>
    <row r="512" spans="1:4" s="95" customFormat="1" ht="10.8" x14ac:dyDescent="0.25">
      <c r="A512" s="67" t="s">
        <v>9</v>
      </c>
      <c r="B512" s="96">
        <v>0</v>
      </c>
      <c r="C512" s="96">
        <v>0</v>
      </c>
      <c r="D512" s="96">
        <v>0</v>
      </c>
    </row>
    <row r="513" spans="1:4" s="93" customFormat="1" ht="10.8" x14ac:dyDescent="0.25">
      <c r="A513" s="66" t="s">
        <v>11</v>
      </c>
      <c r="B513" s="98"/>
      <c r="C513" s="98"/>
      <c r="D513" s="96"/>
    </row>
    <row r="514" spans="1:4" s="95" customFormat="1" ht="10.8" x14ac:dyDescent="0.25">
      <c r="A514" s="67" t="s">
        <v>8</v>
      </c>
      <c r="B514" s="96">
        <v>51</v>
      </c>
      <c r="C514" s="96">
        <v>1</v>
      </c>
      <c r="D514" s="96">
        <v>52</v>
      </c>
    </row>
    <row r="515" spans="1:4" s="95" customFormat="1" ht="10.8" x14ac:dyDescent="0.25">
      <c r="A515" s="67" t="s">
        <v>9</v>
      </c>
      <c r="B515" s="96">
        <v>200</v>
      </c>
      <c r="C515" s="96">
        <v>-50</v>
      </c>
      <c r="D515" s="96">
        <v>150</v>
      </c>
    </row>
    <row r="516" spans="1:4" s="93" customFormat="1" ht="10.8" x14ac:dyDescent="0.25">
      <c r="A516" s="66" t="s">
        <v>12</v>
      </c>
      <c r="B516" s="98">
        <v>0</v>
      </c>
      <c r="C516" s="98">
        <v>0</v>
      </c>
      <c r="D516" s="96">
        <v>0</v>
      </c>
    </row>
    <row r="517" spans="1:4" s="93" customFormat="1" ht="10.8" x14ac:dyDescent="0.25">
      <c r="A517" s="66" t="s">
        <v>13</v>
      </c>
      <c r="B517" s="98">
        <v>129</v>
      </c>
      <c r="C517" s="98">
        <v>-161</v>
      </c>
      <c r="D517" s="98">
        <v>-32</v>
      </c>
    </row>
    <row r="518" spans="1:4" s="93" customFormat="1" ht="10.8" x14ac:dyDescent="0.25">
      <c r="A518" s="4"/>
      <c r="B518" s="94"/>
      <c r="C518" s="94"/>
      <c r="D518" s="94"/>
    </row>
    <row r="519" spans="1:4" s="92" customFormat="1" ht="10.8" x14ac:dyDescent="0.25">
      <c r="A519" s="99" t="s">
        <v>43</v>
      </c>
      <c r="B519" s="99"/>
      <c r="C519" s="99"/>
      <c r="D519" s="99"/>
    </row>
    <row r="520" spans="1:4" s="92" customFormat="1" ht="10.8" x14ac:dyDescent="0.25">
      <c r="A520" s="99"/>
      <c r="B520" s="99"/>
      <c r="C520" s="99"/>
      <c r="D520" s="99"/>
    </row>
    <row r="521" spans="1:4" s="93" customFormat="1" ht="10.8" x14ac:dyDescent="0.25">
      <c r="A521" s="66" t="s">
        <v>71</v>
      </c>
      <c r="B521" s="98"/>
      <c r="C521" s="98"/>
      <c r="D521" s="98"/>
    </row>
    <row r="522" spans="1:4" s="95" customFormat="1" ht="10.8" x14ac:dyDescent="0.25">
      <c r="A522" s="67" t="s">
        <v>8</v>
      </c>
      <c r="B522" s="96">
        <v>701</v>
      </c>
      <c r="C522" s="96">
        <v>14100</v>
      </c>
      <c r="D522" s="96">
        <v>14801</v>
      </c>
    </row>
    <row r="523" spans="1:4" s="95" customFormat="1" ht="10.8" x14ac:dyDescent="0.25">
      <c r="A523" s="67" t="s">
        <v>9</v>
      </c>
      <c r="B523" s="96">
        <v>4300</v>
      </c>
      <c r="C523" s="96">
        <v>0</v>
      </c>
      <c r="D523" s="96">
        <v>4300</v>
      </c>
    </row>
    <row r="524" spans="1:4" s="93" customFormat="1" ht="10.8" x14ac:dyDescent="0.25">
      <c r="A524" s="66" t="s">
        <v>10</v>
      </c>
      <c r="B524" s="98"/>
      <c r="C524" s="98"/>
      <c r="D524" s="96"/>
    </row>
    <row r="525" spans="1:4" s="95" customFormat="1" ht="10.8" x14ac:dyDescent="0.25">
      <c r="A525" s="67" t="s">
        <v>8</v>
      </c>
      <c r="B525" s="96">
        <v>0</v>
      </c>
      <c r="C525" s="96">
        <v>0</v>
      </c>
      <c r="D525" s="96">
        <v>0</v>
      </c>
    </row>
    <row r="526" spans="1:4" s="95" customFormat="1" ht="10.8" x14ac:dyDescent="0.25">
      <c r="A526" s="67" t="s">
        <v>9</v>
      </c>
      <c r="B526" s="98">
        <v>0</v>
      </c>
      <c r="C526" s="96">
        <v>0</v>
      </c>
      <c r="D526" s="96">
        <v>0</v>
      </c>
    </row>
    <row r="527" spans="1:4" s="93" customFormat="1" ht="10.8" x14ac:dyDescent="0.25">
      <c r="A527" s="66" t="s">
        <v>11</v>
      </c>
      <c r="B527" s="98"/>
      <c r="C527" s="98"/>
      <c r="D527" s="96"/>
    </row>
    <row r="528" spans="1:4" s="95" customFormat="1" ht="10.8" x14ac:dyDescent="0.25">
      <c r="A528" s="67" t="s">
        <v>8</v>
      </c>
      <c r="B528" s="96">
        <v>701</v>
      </c>
      <c r="C528" s="96">
        <v>14100</v>
      </c>
      <c r="D528" s="96">
        <v>14801</v>
      </c>
    </row>
    <row r="529" spans="1:4" s="95" customFormat="1" ht="10.8" x14ac:dyDescent="0.25">
      <c r="A529" s="67" t="s">
        <v>9</v>
      </c>
      <c r="B529" s="96">
        <v>4300</v>
      </c>
      <c r="C529" s="96">
        <v>0</v>
      </c>
      <c r="D529" s="96">
        <v>4300</v>
      </c>
    </row>
    <row r="530" spans="1:4" s="93" customFormat="1" ht="10.8" x14ac:dyDescent="0.25">
      <c r="A530" s="66" t="s">
        <v>12</v>
      </c>
      <c r="B530" s="98">
        <v>0</v>
      </c>
      <c r="C530" s="98">
        <v>5900</v>
      </c>
      <c r="D530" s="96">
        <v>5900</v>
      </c>
    </row>
    <row r="531" spans="1:4" s="93" customFormat="1" ht="10.8" x14ac:dyDescent="0.25">
      <c r="A531" s="66" t="s">
        <v>13</v>
      </c>
      <c r="B531" s="98">
        <v>8916</v>
      </c>
      <c r="C531" s="98">
        <v>1500</v>
      </c>
      <c r="D531" s="98">
        <v>10416</v>
      </c>
    </row>
    <row r="532" spans="1:4" s="93" customFormat="1" ht="10.8" x14ac:dyDescent="0.25">
      <c r="A532" s="4"/>
      <c r="B532" s="98"/>
      <c r="C532" s="98"/>
      <c r="D532" s="98"/>
    </row>
    <row r="533" spans="1:4" s="92" customFormat="1" ht="10.8" x14ac:dyDescent="0.25">
      <c r="A533" s="99" t="s">
        <v>185</v>
      </c>
      <c r="B533" s="99"/>
      <c r="C533" s="99"/>
      <c r="D533" s="99"/>
    </row>
    <row r="534" spans="1:4" s="92" customFormat="1" ht="10.8" x14ac:dyDescent="0.25">
      <c r="A534" s="99"/>
      <c r="B534" s="99"/>
      <c r="C534" s="99"/>
      <c r="D534" s="99"/>
    </row>
    <row r="535" spans="1:4" s="93" customFormat="1" ht="10.8" x14ac:dyDescent="0.25">
      <c r="A535" s="66" t="s">
        <v>71</v>
      </c>
      <c r="B535" s="98"/>
      <c r="C535" s="98"/>
      <c r="D535" s="98"/>
    </row>
    <row r="536" spans="1:4" s="95" customFormat="1" ht="10.8" x14ac:dyDescent="0.25">
      <c r="A536" s="67" t="s">
        <v>8</v>
      </c>
      <c r="B536" s="96">
        <v>3</v>
      </c>
      <c r="C536" s="96">
        <v>1</v>
      </c>
      <c r="D536" s="96">
        <v>4</v>
      </c>
    </row>
    <row r="537" spans="1:4" s="95" customFormat="1" ht="10.8" x14ac:dyDescent="0.25">
      <c r="A537" s="67" t="s">
        <v>9</v>
      </c>
      <c r="B537" s="96">
        <v>720</v>
      </c>
      <c r="C537" s="96">
        <v>0</v>
      </c>
      <c r="D537" s="96">
        <v>720</v>
      </c>
    </row>
    <row r="538" spans="1:4" s="93" customFormat="1" ht="10.8" x14ac:dyDescent="0.25">
      <c r="A538" s="66" t="s">
        <v>10</v>
      </c>
      <c r="B538" s="98"/>
      <c r="C538" s="98"/>
      <c r="D538" s="96"/>
    </row>
    <row r="539" spans="1:4" s="95" customFormat="1" ht="10.8" x14ac:dyDescent="0.25">
      <c r="A539" s="67" t="s">
        <v>8</v>
      </c>
      <c r="B539" s="98">
        <v>0</v>
      </c>
      <c r="C539" s="98">
        <v>0</v>
      </c>
      <c r="D539" s="96">
        <v>0</v>
      </c>
    </row>
    <row r="540" spans="1:4" s="95" customFormat="1" ht="10.8" x14ac:dyDescent="0.25">
      <c r="A540" s="67" t="s">
        <v>9</v>
      </c>
      <c r="B540" s="98">
        <v>0</v>
      </c>
      <c r="C540" s="98">
        <v>0</v>
      </c>
      <c r="D540" s="96">
        <v>0</v>
      </c>
    </row>
    <row r="541" spans="1:4" s="93" customFormat="1" ht="10.8" x14ac:dyDescent="0.25">
      <c r="A541" s="66" t="s">
        <v>11</v>
      </c>
      <c r="B541" s="98"/>
      <c r="C541" s="98"/>
      <c r="D541" s="96"/>
    </row>
    <row r="542" spans="1:4" s="95" customFormat="1" ht="10.8" x14ac:dyDescent="0.25">
      <c r="A542" s="67" t="s">
        <v>8</v>
      </c>
      <c r="B542" s="96">
        <v>3</v>
      </c>
      <c r="C542" s="96">
        <v>1</v>
      </c>
      <c r="D542" s="96">
        <v>4</v>
      </c>
    </row>
    <row r="543" spans="1:4" s="95" customFormat="1" ht="10.8" x14ac:dyDescent="0.25">
      <c r="A543" s="67" t="s">
        <v>9</v>
      </c>
      <c r="B543" s="96">
        <v>720</v>
      </c>
      <c r="C543" s="96">
        <v>0</v>
      </c>
      <c r="D543" s="96">
        <v>720</v>
      </c>
    </row>
    <row r="544" spans="1:4" s="93" customFormat="1" ht="10.8" x14ac:dyDescent="0.25">
      <c r="A544" s="66" t="s">
        <v>12</v>
      </c>
      <c r="B544" s="98">
        <v>0</v>
      </c>
      <c r="C544" s="98">
        <v>0</v>
      </c>
      <c r="D544" s="96">
        <v>0</v>
      </c>
    </row>
    <row r="545" spans="1:4" s="93" customFormat="1" ht="10.8" x14ac:dyDescent="0.25">
      <c r="A545" s="66" t="s">
        <v>13</v>
      </c>
      <c r="B545" s="98">
        <v>1999</v>
      </c>
      <c r="C545" s="98">
        <v>8000</v>
      </c>
      <c r="D545" s="98">
        <v>9999</v>
      </c>
    </row>
    <row r="546" spans="1:4" s="93" customFormat="1" ht="6.75" customHeight="1" x14ac:dyDescent="0.25">
      <c r="A546" s="4"/>
      <c r="B546" s="94"/>
      <c r="C546" s="94"/>
      <c r="D546" s="94"/>
    </row>
    <row r="547" spans="1:4" s="92" customFormat="1" ht="10.8" x14ac:dyDescent="0.25">
      <c r="A547" s="99" t="s">
        <v>46</v>
      </c>
      <c r="B547" s="99"/>
      <c r="C547" s="99"/>
      <c r="D547" s="99"/>
    </row>
    <row r="548" spans="1:4" s="92" customFormat="1" ht="10.050000000000001" customHeight="1" x14ac:dyDescent="0.25">
      <c r="A548" s="99"/>
      <c r="B548" s="99"/>
      <c r="C548" s="99"/>
      <c r="D548" s="99"/>
    </row>
    <row r="549" spans="1:4" s="93" customFormat="1" ht="10.8" x14ac:dyDescent="0.25">
      <c r="A549" s="66" t="s">
        <v>71</v>
      </c>
      <c r="B549" s="98"/>
      <c r="C549" s="98"/>
      <c r="D549" s="98"/>
    </row>
    <row r="550" spans="1:4" s="95" customFormat="1" ht="10.8" x14ac:dyDescent="0.25">
      <c r="A550" s="67" t="s">
        <v>8</v>
      </c>
      <c r="B550" s="96">
        <v>150</v>
      </c>
      <c r="C550" s="96">
        <v>1</v>
      </c>
      <c r="D550" s="96">
        <v>151</v>
      </c>
    </row>
    <row r="551" spans="1:4" s="95" customFormat="1" ht="10.8" x14ac:dyDescent="0.25">
      <c r="A551" s="67" t="s">
        <v>9</v>
      </c>
      <c r="B551" s="96">
        <v>150</v>
      </c>
      <c r="C551" s="96">
        <v>0</v>
      </c>
      <c r="D551" s="96">
        <v>150</v>
      </c>
    </row>
    <row r="552" spans="1:4" s="93" customFormat="1" ht="10.8" x14ac:dyDescent="0.25">
      <c r="A552" s="66" t="s">
        <v>10</v>
      </c>
      <c r="B552" s="98"/>
      <c r="C552" s="98"/>
      <c r="D552" s="96"/>
    </row>
    <row r="553" spans="1:4" s="95" customFormat="1" ht="10.8" x14ac:dyDescent="0.25">
      <c r="A553" s="67" t="s">
        <v>8</v>
      </c>
      <c r="B553" s="96">
        <v>0</v>
      </c>
      <c r="C553" s="96">
        <v>0</v>
      </c>
      <c r="D553" s="96">
        <v>0</v>
      </c>
    </row>
    <row r="554" spans="1:4" s="95" customFormat="1" ht="10.8" x14ac:dyDescent="0.25">
      <c r="A554" s="67" t="s">
        <v>9</v>
      </c>
      <c r="B554" s="98">
        <v>0</v>
      </c>
      <c r="C554" s="98">
        <v>0</v>
      </c>
      <c r="D554" s="96">
        <v>0</v>
      </c>
    </row>
    <row r="555" spans="1:4" s="93" customFormat="1" ht="10.8" x14ac:dyDescent="0.25">
      <c r="A555" s="66" t="s">
        <v>11</v>
      </c>
      <c r="B555" s="98"/>
      <c r="C555" s="98"/>
      <c r="D555" s="96"/>
    </row>
    <row r="556" spans="1:4" s="95" customFormat="1" ht="10.8" x14ac:dyDescent="0.25">
      <c r="A556" s="67" t="s">
        <v>8</v>
      </c>
      <c r="B556" s="96">
        <v>150</v>
      </c>
      <c r="C556" s="96">
        <v>1</v>
      </c>
      <c r="D556" s="96">
        <v>151</v>
      </c>
    </row>
    <row r="557" spans="1:4" s="95" customFormat="1" ht="10.8" x14ac:dyDescent="0.25">
      <c r="A557" s="67" t="s">
        <v>9</v>
      </c>
      <c r="B557" s="96">
        <v>150</v>
      </c>
      <c r="C557" s="96">
        <v>0</v>
      </c>
      <c r="D557" s="96">
        <v>150</v>
      </c>
    </row>
    <row r="558" spans="1:4" s="93" customFormat="1" ht="10.8" x14ac:dyDescent="0.25">
      <c r="A558" s="66" t="s">
        <v>12</v>
      </c>
      <c r="B558" s="98">
        <v>0</v>
      </c>
      <c r="C558" s="98">
        <v>0</v>
      </c>
      <c r="D558" s="96">
        <v>0</v>
      </c>
    </row>
    <row r="559" spans="1:4" s="93" customFormat="1" ht="10.8" x14ac:dyDescent="0.25">
      <c r="A559" s="66" t="s">
        <v>13</v>
      </c>
      <c r="B559" s="98">
        <v>5363</v>
      </c>
      <c r="C559" s="98">
        <v>-363</v>
      </c>
      <c r="D559" s="98">
        <v>5000</v>
      </c>
    </row>
    <row r="560" spans="1:4" s="93" customFormat="1" ht="9.75" customHeight="1" x14ac:dyDescent="0.25">
      <c r="A560" s="4"/>
      <c r="B560" s="98"/>
      <c r="C560" s="98"/>
      <c r="D560" s="98"/>
    </row>
    <row r="561" spans="1:4" s="92" customFormat="1" ht="10.8" x14ac:dyDescent="0.25">
      <c r="A561" s="99" t="s">
        <v>20</v>
      </c>
      <c r="B561" s="99"/>
      <c r="C561" s="99"/>
      <c r="D561" s="99"/>
    </row>
    <row r="562" spans="1:4" s="92" customFormat="1" ht="7.35" customHeight="1" x14ac:dyDescent="0.25">
      <c r="A562" s="99"/>
      <c r="B562" s="99"/>
      <c r="C562" s="99"/>
      <c r="D562" s="99"/>
    </row>
    <row r="563" spans="1:4" s="93" customFormat="1" ht="10.8" x14ac:dyDescent="0.25">
      <c r="A563" s="66" t="s">
        <v>71</v>
      </c>
      <c r="B563" s="98"/>
      <c r="C563" s="98"/>
      <c r="D563" s="98"/>
    </row>
    <row r="564" spans="1:4" s="95" customFormat="1" ht="10.8" x14ac:dyDescent="0.25">
      <c r="A564" s="67" t="s">
        <v>8</v>
      </c>
      <c r="B564" s="96">
        <v>1</v>
      </c>
      <c r="C564" s="96">
        <v>-500</v>
      </c>
      <c r="D564" s="96">
        <v>-499</v>
      </c>
    </row>
    <row r="565" spans="1:4" s="95" customFormat="1" ht="10.8" x14ac:dyDescent="0.25">
      <c r="A565" s="67" t="s">
        <v>9</v>
      </c>
      <c r="B565" s="96">
        <v>300</v>
      </c>
      <c r="C565" s="96">
        <v>500</v>
      </c>
      <c r="D565" s="96">
        <v>800</v>
      </c>
    </row>
    <row r="566" spans="1:4" s="93" customFormat="1" ht="10.8" x14ac:dyDescent="0.25">
      <c r="A566" s="66" t="s">
        <v>10</v>
      </c>
      <c r="B566" s="98"/>
      <c r="C566" s="98"/>
      <c r="D566" s="96"/>
    </row>
    <row r="567" spans="1:4" s="95" customFormat="1" ht="10.8" x14ac:dyDescent="0.25">
      <c r="A567" s="67" t="s">
        <v>8</v>
      </c>
      <c r="B567" s="96">
        <v>376537</v>
      </c>
      <c r="C567" s="96">
        <v>376883</v>
      </c>
      <c r="D567" s="96">
        <v>753420</v>
      </c>
    </row>
    <row r="568" spans="1:4" s="95" customFormat="1" ht="10.8" x14ac:dyDescent="0.25">
      <c r="A568" s="67" t="s">
        <v>9</v>
      </c>
      <c r="B568" s="96">
        <v>2786958</v>
      </c>
      <c r="C568" s="96">
        <v>-1300000</v>
      </c>
      <c r="D568" s="96">
        <v>1486958</v>
      </c>
    </row>
    <row r="569" spans="1:4" s="93" customFormat="1" ht="10.8" x14ac:dyDescent="0.25">
      <c r="A569" s="66" t="s">
        <v>11</v>
      </c>
      <c r="B569" s="98"/>
      <c r="C569" s="98"/>
      <c r="D569" s="96"/>
    </row>
    <row r="570" spans="1:4" s="95" customFormat="1" ht="10.8" x14ac:dyDescent="0.25">
      <c r="A570" s="67" t="s">
        <v>8</v>
      </c>
      <c r="B570" s="96">
        <v>376538</v>
      </c>
      <c r="C570" s="96">
        <v>376383</v>
      </c>
      <c r="D570" s="96">
        <v>752921</v>
      </c>
    </row>
    <row r="571" spans="1:4" s="95" customFormat="1" ht="10.8" x14ac:dyDescent="0.25">
      <c r="A571" s="67" t="s">
        <v>9</v>
      </c>
      <c r="B571" s="96">
        <v>2787258</v>
      </c>
      <c r="C571" s="96">
        <v>-1299500</v>
      </c>
      <c r="D571" s="96">
        <v>1487758</v>
      </c>
    </row>
    <row r="572" spans="1:4" s="93" customFormat="1" ht="10.8" x14ac:dyDescent="0.25">
      <c r="A572" s="66" t="s">
        <v>12</v>
      </c>
      <c r="B572" s="98">
        <v>0</v>
      </c>
      <c r="C572" s="98">
        <v>0</v>
      </c>
      <c r="D572" s="96">
        <v>0</v>
      </c>
    </row>
    <row r="573" spans="1:4" s="93" customFormat="1" ht="10.8" x14ac:dyDescent="0.25">
      <c r="A573" s="66" t="s">
        <v>13</v>
      </c>
      <c r="B573" s="98">
        <v>2696390</v>
      </c>
      <c r="C573" s="98">
        <v>-1000000</v>
      </c>
      <c r="D573" s="98">
        <v>1696390</v>
      </c>
    </row>
    <row r="574" spans="1:4" s="93" customFormat="1" ht="8.4" customHeight="1" x14ac:dyDescent="0.25">
      <c r="A574" s="4"/>
      <c r="B574" s="98"/>
      <c r="C574" s="98"/>
      <c r="D574" s="98"/>
    </row>
    <row r="575" spans="1:4" s="92" customFormat="1" ht="21.6" x14ac:dyDescent="0.25">
      <c r="A575" s="99" t="s">
        <v>65</v>
      </c>
      <c r="B575" s="99"/>
      <c r="C575" s="99"/>
      <c r="D575" s="99"/>
    </row>
    <row r="576" spans="1:4" s="92" customFormat="1" ht="10.8" x14ac:dyDescent="0.25">
      <c r="A576" s="99"/>
      <c r="B576" s="99"/>
      <c r="C576" s="99"/>
      <c r="D576" s="99"/>
    </row>
    <row r="577" spans="1:4" s="93" customFormat="1" ht="10.8" x14ac:dyDescent="0.25">
      <c r="A577" s="66" t="s">
        <v>71</v>
      </c>
      <c r="B577" s="98"/>
      <c r="C577" s="98"/>
      <c r="D577" s="98"/>
    </row>
    <row r="578" spans="1:4" s="95" customFormat="1" ht="10.8" x14ac:dyDescent="0.25">
      <c r="A578" s="67" t="s">
        <v>8</v>
      </c>
      <c r="B578" s="96">
        <v>29891</v>
      </c>
      <c r="C578" s="96">
        <v>200</v>
      </c>
      <c r="D578" s="96">
        <v>30091</v>
      </c>
    </row>
    <row r="579" spans="1:4" s="95" customFormat="1" ht="10.8" x14ac:dyDescent="0.25">
      <c r="A579" s="67" t="s">
        <v>9</v>
      </c>
      <c r="B579" s="96">
        <v>2100</v>
      </c>
      <c r="C579" s="96">
        <v>0</v>
      </c>
      <c r="D579" s="96">
        <v>2100</v>
      </c>
    </row>
    <row r="580" spans="1:4" s="93" customFormat="1" ht="10.8" x14ac:dyDescent="0.25">
      <c r="A580" s="66" t="s">
        <v>10</v>
      </c>
      <c r="B580" s="98"/>
      <c r="C580" s="98"/>
      <c r="D580" s="96"/>
    </row>
    <row r="581" spans="1:4" s="95" customFormat="1" ht="10.8" x14ac:dyDescent="0.25">
      <c r="A581" s="67" t="s">
        <v>8</v>
      </c>
      <c r="B581" s="96">
        <v>700</v>
      </c>
      <c r="C581" s="96">
        <v>0</v>
      </c>
      <c r="D581" s="96">
        <v>700</v>
      </c>
    </row>
    <row r="582" spans="1:4" s="95" customFormat="1" ht="10.8" x14ac:dyDescent="0.25">
      <c r="A582" s="67" t="s">
        <v>9</v>
      </c>
      <c r="B582" s="96">
        <v>0</v>
      </c>
      <c r="C582" s="96">
        <v>0</v>
      </c>
      <c r="D582" s="96">
        <v>0</v>
      </c>
    </row>
    <row r="583" spans="1:4" s="93" customFormat="1" ht="10.8" x14ac:dyDescent="0.25">
      <c r="A583" s="66" t="s">
        <v>11</v>
      </c>
      <c r="B583" s="98"/>
      <c r="C583" s="98"/>
      <c r="D583" s="96"/>
    </row>
    <row r="584" spans="1:4" s="95" customFormat="1" ht="10.8" x14ac:dyDescent="0.25">
      <c r="A584" s="67" t="s">
        <v>8</v>
      </c>
      <c r="B584" s="96">
        <v>30591</v>
      </c>
      <c r="C584" s="96">
        <v>200</v>
      </c>
      <c r="D584" s="96">
        <v>30791</v>
      </c>
    </row>
    <row r="585" spans="1:4" s="95" customFormat="1" ht="10.8" x14ac:dyDescent="0.25">
      <c r="A585" s="67" t="s">
        <v>9</v>
      </c>
      <c r="B585" s="96">
        <v>2100</v>
      </c>
      <c r="C585" s="96">
        <v>0</v>
      </c>
      <c r="D585" s="96">
        <v>2100</v>
      </c>
    </row>
    <row r="586" spans="1:4" s="93" customFormat="1" ht="10.8" x14ac:dyDescent="0.25">
      <c r="A586" s="66" t="s">
        <v>12</v>
      </c>
      <c r="B586" s="98">
        <v>0</v>
      </c>
      <c r="C586" s="98">
        <v>0</v>
      </c>
      <c r="D586" s="96">
        <v>0</v>
      </c>
    </row>
    <row r="587" spans="1:4" s="93" customFormat="1" ht="10.8" x14ac:dyDescent="0.25">
      <c r="A587" s="66" t="s">
        <v>13</v>
      </c>
      <c r="B587" s="98">
        <v>32563</v>
      </c>
      <c r="C587" s="98">
        <v>0</v>
      </c>
      <c r="D587" s="98">
        <v>32563</v>
      </c>
    </row>
    <row r="588" spans="1:4" s="93" customFormat="1" ht="5.7" customHeight="1" x14ac:dyDescent="0.25">
      <c r="A588" s="4"/>
      <c r="B588" s="94"/>
      <c r="C588" s="94"/>
      <c r="D588" s="94"/>
    </row>
    <row r="589" spans="1:4" s="92" customFormat="1" ht="10.8" x14ac:dyDescent="0.25">
      <c r="A589" s="99" t="s">
        <v>66</v>
      </c>
      <c r="B589" s="99"/>
      <c r="C589" s="99"/>
      <c r="D589" s="99"/>
    </row>
    <row r="590" spans="1:4" s="92" customFormat="1" ht="8.6999999999999993" customHeight="1" x14ac:dyDescent="0.25">
      <c r="A590" s="99"/>
      <c r="B590" s="99"/>
      <c r="C590" s="99"/>
      <c r="D590" s="99"/>
    </row>
    <row r="591" spans="1:4" s="93" customFormat="1" ht="10.8" x14ac:dyDescent="0.25">
      <c r="A591" s="66" t="s">
        <v>71</v>
      </c>
      <c r="B591" s="98"/>
      <c r="C591" s="98"/>
      <c r="D591" s="98"/>
    </row>
    <row r="592" spans="1:4" s="95" customFormat="1" ht="10.8" x14ac:dyDescent="0.25">
      <c r="A592" s="67" t="s">
        <v>8</v>
      </c>
      <c r="B592" s="96">
        <v>140969</v>
      </c>
      <c r="C592" s="96">
        <v>-5259</v>
      </c>
      <c r="D592" s="96">
        <v>135710</v>
      </c>
    </row>
    <row r="593" spans="1:4" s="95" customFormat="1" ht="10.8" x14ac:dyDescent="0.25">
      <c r="A593" s="67" t="s">
        <v>9</v>
      </c>
      <c r="B593" s="96">
        <v>67133</v>
      </c>
      <c r="C593" s="96">
        <v>-26568</v>
      </c>
      <c r="D593" s="96">
        <v>40565</v>
      </c>
    </row>
    <row r="594" spans="1:4" s="93" customFormat="1" ht="10.8" x14ac:dyDescent="0.25">
      <c r="A594" s="66" t="s">
        <v>10</v>
      </c>
      <c r="B594" s="98"/>
      <c r="C594" s="98"/>
      <c r="D594" s="96"/>
    </row>
    <row r="595" spans="1:4" s="95" customFormat="1" ht="10.8" x14ac:dyDescent="0.25">
      <c r="A595" s="67" t="s">
        <v>8</v>
      </c>
      <c r="B595" s="96">
        <v>1</v>
      </c>
      <c r="C595" s="96">
        <v>5549</v>
      </c>
      <c r="D595" s="96">
        <v>5550</v>
      </c>
    </row>
    <row r="596" spans="1:4" s="95" customFormat="1" ht="10.8" x14ac:dyDescent="0.25">
      <c r="A596" s="67" t="s">
        <v>9</v>
      </c>
      <c r="B596" s="96">
        <v>0</v>
      </c>
      <c r="C596" s="96">
        <v>0</v>
      </c>
      <c r="D596" s="96">
        <v>0</v>
      </c>
    </row>
    <row r="597" spans="1:4" s="93" customFormat="1" ht="10.8" x14ac:dyDescent="0.25">
      <c r="A597" s="66" t="s">
        <v>11</v>
      </c>
      <c r="B597" s="98"/>
      <c r="C597" s="98"/>
      <c r="D597" s="96"/>
    </row>
    <row r="598" spans="1:4" s="95" customFormat="1" ht="10.8" x14ac:dyDescent="0.25">
      <c r="A598" s="67" t="s">
        <v>8</v>
      </c>
      <c r="B598" s="96">
        <v>140970</v>
      </c>
      <c r="C598" s="96">
        <v>290</v>
      </c>
      <c r="D598" s="96">
        <v>141260</v>
      </c>
    </row>
    <row r="599" spans="1:4" s="95" customFormat="1" ht="10.8" x14ac:dyDescent="0.25">
      <c r="A599" s="67" t="s">
        <v>9</v>
      </c>
      <c r="B599" s="96">
        <v>67133</v>
      </c>
      <c r="C599" s="96">
        <v>-26568</v>
      </c>
      <c r="D599" s="96">
        <v>40565</v>
      </c>
    </row>
    <row r="600" spans="1:4" s="93" customFormat="1" ht="10.8" x14ac:dyDescent="0.25">
      <c r="A600" s="66" t="s">
        <v>12</v>
      </c>
      <c r="B600" s="98">
        <v>0</v>
      </c>
      <c r="C600" s="98">
        <v>0</v>
      </c>
      <c r="D600" s="96">
        <v>0</v>
      </c>
    </row>
    <row r="601" spans="1:4" s="93" customFormat="1" ht="10.8" x14ac:dyDescent="0.25">
      <c r="A601" s="66" t="s">
        <v>13</v>
      </c>
      <c r="B601" s="98">
        <v>193439</v>
      </c>
      <c r="C601" s="98">
        <v>-29860</v>
      </c>
      <c r="D601" s="98">
        <v>163579</v>
      </c>
    </row>
    <row r="602" spans="1:4" s="93" customFormat="1" ht="6.3" customHeight="1" x14ac:dyDescent="0.25">
      <c r="A602" s="4"/>
      <c r="B602" s="98"/>
      <c r="C602" s="98"/>
      <c r="D602" s="98"/>
    </row>
    <row r="603" spans="1:4" s="92" customFormat="1" ht="10.8" x14ac:dyDescent="0.25">
      <c r="A603" s="99" t="s">
        <v>67</v>
      </c>
      <c r="B603" s="99"/>
      <c r="C603" s="99"/>
      <c r="D603" s="99"/>
    </row>
    <row r="604" spans="1:4" s="92" customFormat="1" ht="10.050000000000001" customHeight="1" x14ac:dyDescent="0.25">
      <c r="A604" s="99"/>
      <c r="B604" s="99"/>
      <c r="C604" s="99"/>
      <c r="D604" s="99"/>
    </row>
    <row r="605" spans="1:4" s="93" customFormat="1" ht="10.8" x14ac:dyDescent="0.25">
      <c r="A605" s="66" t="s">
        <v>71</v>
      </c>
      <c r="B605" s="98"/>
      <c r="C605" s="98"/>
      <c r="D605" s="98"/>
    </row>
    <row r="606" spans="1:4" s="95" customFormat="1" ht="10.8" x14ac:dyDescent="0.25">
      <c r="A606" s="67" t="s">
        <v>8</v>
      </c>
      <c r="B606" s="96">
        <v>17100</v>
      </c>
      <c r="C606" s="96">
        <v>95</v>
      </c>
      <c r="D606" s="96">
        <v>17195</v>
      </c>
    </row>
    <row r="607" spans="1:4" s="95" customFormat="1" ht="10.8" x14ac:dyDescent="0.25">
      <c r="A607" s="67" t="s">
        <v>9</v>
      </c>
      <c r="B607" s="96">
        <v>0</v>
      </c>
      <c r="C607" s="96">
        <v>0</v>
      </c>
      <c r="D607" s="96">
        <v>0</v>
      </c>
    </row>
    <row r="608" spans="1:4" s="93" customFormat="1" ht="10.8" x14ac:dyDescent="0.25">
      <c r="A608" s="66" t="s">
        <v>10</v>
      </c>
      <c r="B608" s="98"/>
      <c r="C608" s="98"/>
      <c r="D608" s="96"/>
    </row>
    <row r="609" spans="1:4" s="95" customFormat="1" ht="10.8" x14ac:dyDescent="0.25">
      <c r="A609" s="67" t="s">
        <v>8</v>
      </c>
      <c r="B609" s="96">
        <v>0</v>
      </c>
      <c r="C609" s="96">
        <v>0</v>
      </c>
      <c r="D609" s="96">
        <v>0</v>
      </c>
    </row>
    <row r="610" spans="1:4" s="95" customFormat="1" ht="10.8" x14ac:dyDescent="0.25">
      <c r="A610" s="67" t="s">
        <v>9</v>
      </c>
      <c r="B610" s="96">
        <v>0</v>
      </c>
      <c r="C610" s="96">
        <v>0</v>
      </c>
      <c r="D610" s="96">
        <v>0</v>
      </c>
    </row>
    <row r="611" spans="1:4" s="93" customFormat="1" ht="10.8" x14ac:dyDescent="0.25">
      <c r="A611" s="66" t="s">
        <v>11</v>
      </c>
      <c r="B611" s="98"/>
      <c r="C611" s="98"/>
      <c r="D611" s="96"/>
    </row>
    <row r="612" spans="1:4" s="95" customFormat="1" ht="10.8" x14ac:dyDescent="0.25">
      <c r="A612" s="67" t="s">
        <v>8</v>
      </c>
      <c r="B612" s="96">
        <v>17100</v>
      </c>
      <c r="C612" s="96">
        <v>95</v>
      </c>
      <c r="D612" s="96">
        <v>17195</v>
      </c>
    </row>
    <row r="613" spans="1:4" s="95" customFormat="1" ht="10.8" x14ac:dyDescent="0.25">
      <c r="A613" s="67" t="s">
        <v>9</v>
      </c>
      <c r="B613" s="96">
        <v>0</v>
      </c>
      <c r="C613" s="96">
        <v>0</v>
      </c>
      <c r="D613" s="96">
        <v>0</v>
      </c>
    </row>
    <row r="614" spans="1:4" s="93" customFormat="1" ht="10.8" x14ac:dyDescent="0.25">
      <c r="A614" s="66" t="s">
        <v>12</v>
      </c>
      <c r="B614" s="98">
        <v>0</v>
      </c>
      <c r="C614" s="98">
        <v>0</v>
      </c>
      <c r="D614" s="96">
        <v>0</v>
      </c>
    </row>
    <row r="615" spans="1:4" s="93" customFormat="1" ht="10.8" x14ac:dyDescent="0.25">
      <c r="A615" s="66" t="s">
        <v>13</v>
      </c>
      <c r="B615" s="98">
        <v>17080</v>
      </c>
      <c r="C615" s="98">
        <v>0</v>
      </c>
      <c r="D615" s="98">
        <v>17080</v>
      </c>
    </row>
    <row r="616" spans="1:4" s="93" customFormat="1" ht="10.8" x14ac:dyDescent="0.25">
      <c r="A616" s="4"/>
      <c r="B616" s="98"/>
      <c r="C616" s="98"/>
      <c r="D616" s="98"/>
    </row>
    <row r="617" spans="1:4" s="92" customFormat="1" ht="10.8" x14ac:dyDescent="0.25">
      <c r="A617" s="99" t="s">
        <v>60</v>
      </c>
      <c r="B617" s="99"/>
      <c r="C617" s="99"/>
      <c r="D617" s="99"/>
    </row>
    <row r="618" spans="1:4" s="92" customFormat="1" ht="7.35" customHeight="1" x14ac:dyDescent="0.25">
      <c r="A618" s="99"/>
      <c r="B618" s="99"/>
      <c r="C618" s="99"/>
      <c r="D618" s="99"/>
    </row>
    <row r="619" spans="1:4" s="93" customFormat="1" ht="10.8" x14ac:dyDescent="0.25">
      <c r="A619" s="66" t="s">
        <v>71</v>
      </c>
      <c r="B619" s="98"/>
      <c r="C619" s="98"/>
      <c r="D619" s="98"/>
    </row>
    <row r="620" spans="1:4" s="95" customFormat="1" ht="10.8" x14ac:dyDescent="0.25">
      <c r="A620" s="67" t="s">
        <v>8</v>
      </c>
      <c r="B620" s="96">
        <v>0</v>
      </c>
      <c r="C620" s="96">
        <v>0</v>
      </c>
      <c r="D620" s="96">
        <v>0</v>
      </c>
    </row>
    <row r="621" spans="1:4" s="95" customFormat="1" ht="10.8" x14ac:dyDescent="0.25">
      <c r="A621" s="67" t="s">
        <v>9</v>
      </c>
      <c r="B621" s="96">
        <v>0</v>
      </c>
      <c r="C621" s="96">
        <v>0</v>
      </c>
      <c r="D621" s="96">
        <v>0</v>
      </c>
    </row>
    <row r="622" spans="1:4" s="93" customFormat="1" ht="10.8" x14ac:dyDescent="0.25">
      <c r="A622" s="66" t="s">
        <v>10</v>
      </c>
      <c r="B622" s="98"/>
      <c r="C622" s="98"/>
      <c r="D622" s="96"/>
    </row>
    <row r="623" spans="1:4" s="95" customFormat="1" ht="10.8" x14ac:dyDescent="0.25">
      <c r="A623" s="67" t="s">
        <v>8</v>
      </c>
      <c r="B623" s="96">
        <v>2365</v>
      </c>
      <c r="C623" s="96">
        <v>0</v>
      </c>
      <c r="D623" s="96">
        <v>2365</v>
      </c>
    </row>
    <row r="624" spans="1:4" s="95" customFormat="1" ht="10.8" x14ac:dyDescent="0.25">
      <c r="A624" s="67" t="s">
        <v>9</v>
      </c>
      <c r="B624" s="96">
        <v>0</v>
      </c>
      <c r="C624" s="96">
        <v>0</v>
      </c>
      <c r="D624" s="96">
        <v>0</v>
      </c>
    </row>
    <row r="625" spans="1:4" s="93" customFormat="1" ht="10.8" x14ac:dyDescent="0.25">
      <c r="A625" s="66" t="s">
        <v>11</v>
      </c>
      <c r="B625" s="98"/>
      <c r="C625" s="98"/>
      <c r="D625" s="96"/>
    </row>
    <row r="626" spans="1:4" s="95" customFormat="1" ht="10.8" x14ac:dyDescent="0.25">
      <c r="A626" s="67" t="s">
        <v>8</v>
      </c>
      <c r="B626" s="96">
        <v>2365</v>
      </c>
      <c r="C626" s="96">
        <v>0</v>
      </c>
      <c r="D626" s="96">
        <v>2365</v>
      </c>
    </row>
    <row r="627" spans="1:4" s="95" customFormat="1" ht="10.8" x14ac:dyDescent="0.25">
      <c r="A627" s="67" t="s">
        <v>9</v>
      </c>
      <c r="B627" s="96">
        <v>0</v>
      </c>
      <c r="C627" s="96">
        <v>0</v>
      </c>
      <c r="D627" s="96">
        <v>0</v>
      </c>
    </row>
    <row r="628" spans="1:4" s="93" customFormat="1" ht="10.8" x14ac:dyDescent="0.25">
      <c r="A628" s="66" t="s">
        <v>12</v>
      </c>
      <c r="B628" s="96">
        <v>0</v>
      </c>
      <c r="C628" s="96">
        <v>0</v>
      </c>
      <c r="D628" s="96">
        <v>0</v>
      </c>
    </row>
    <row r="629" spans="1:4" s="93" customFormat="1" ht="10.8" x14ac:dyDescent="0.25">
      <c r="A629" s="66" t="s">
        <v>13</v>
      </c>
      <c r="B629" s="98">
        <v>2357</v>
      </c>
      <c r="C629" s="98">
        <v>0</v>
      </c>
      <c r="D629" s="98">
        <v>2357</v>
      </c>
    </row>
    <row r="630" spans="1:4" s="93" customFormat="1" ht="8.4" customHeight="1" x14ac:dyDescent="0.25">
      <c r="A630" s="4"/>
      <c r="B630" s="98"/>
      <c r="C630" s="98"/>
      <c r="D630" s="98"/>
    </row>
    <row r="631" spans="1:4" s="92" customFormat="1" ht="10.8" x14ac:dyDescent="0.25">
      <c r="A631" s="99" t="s">
        <v>187</v>
      </c>
      <c r="B631" s="99"/>
      <c r="C631" s="99"/>
      <c r="D631" s="99"/>
    </row>
    <row r="632" spans="1:4" s="92" customFormat="1" ht="10.8" x14ac:dyDescent="0.25">
      <c r="A632" s="99"/>
      <c r="B632" s="99"/>
      <c r="C632" s="99"/>
      <c r="D632" s="99"/>
    </row>
    <row r="633" spans="1:4" s="93" customFormat="1" ht="10.8" x14ac:dyDescent="0.25">
      <c r="A633" s="66" t="s">
        <v>71</v>
      </c>
      <c r="B633" s="98"/>
      <c r="C633" s="98"/>
      <c r="D633" s="98"/>
    </row>
    <row r="634" spans="1:4" s="95" customFormat="1" ht="10.8" x14ac:dyDescent="0.25">
      <c r="A634" s="67" t="s">
        <v>8</v>
      </c>
      <c r="B634" s="96">
        <v>0</v>
      </c>
      <c r="C634" s="96">
        <v>0</v>
      </c>
      <c r="D634" s="96">
        <v>0</v>
      </c>
    </row>
    <row r="635" spans="1:4" s="95" customFormat="1" ht="10.8" x14ac:dyDescent="0.25">
      <c r="A635" s="67" t="s">
        <v>9</v>
      </c>
      <c r="B635" s="96">
        <v>0</v>
      </c>
      <c r="C635" s="96">
        <v>0</v>
      </c>
      <c r="D635" s="96">
        <v>0</v>
      </c>
    </row>
    <row r="636" spans="1:4" s="93" customFormat="1" ht="10.8" x14ac:dyDescent="0.25">
      <c r="A636" s="66" t="s">
        <v>10</v>
      </c>
      <c r="B636" s="98"/>
      <c r="C636" s="98"/>
      <c r="D636" s="96"/>
    </row>
    <row r="637" spans="1:4" s="95" customFormat="1" ht="10.8" x14ac:dyDescent="0.25">
      <c r="A637" s="67" t="s">
        <v>8</v>
      </c>
      <c r="B637" s="96">
        <v>6682024</v>
      </c>
      <c r="C637" s="96">
        <v>100000</v>
      </c>
      <c r="D637" s="96">
        <v>6782024</v>
      </c>
    </row>
    <row r="638" spans="1:4" s="95" customFormat="1" ht="10.8" x14ac:dyDescent="0.25">
      <c r="A638" s="67" t="s">
        <v>9</v>
      </c>
      <c r="B638" s="96">
        <v>0</v>
      </c>
      <c r="C638" s="96">
        <v>0</v>
      </c>
      <c r="D638" s="96">
        <v>0</v>
      </c>
    </row>
    <row r="639" spans="1:4" s="93" customFormat="1" ht="10.8" x14ac:dyDescent="0.25">
      <c r="A639" s="66" t="s">
        <v>11</v>
      </c>
      <c r="B639" s="98"/>
      <c r="C639" s="98"/>
      <c r="D639" s="96"/>
    </row>
    <row r="640" spans="1:4" s="95" customFormat="1" ht="10.8" x14ac:dyDescent="0.25">
      <c r="A640" s="67" t="s">
        <v>8</v>
      </c>
      <c r="B640" s="96">
        <v>6682024</v>
      </c>
      <c r="C640" s="96">
        <v>100000</v>
      </c>
      <c r="D640" s="96">
        <v>6782024</v>
      </c>
    </row>
    <row r="641" spans="1:4" s="95" customFormat="1" ht="10.8" x14ac:dyDescent="0.25">
      <c r="A641" s="67" t="s">
        <v>9</v>
      </c>
      <c r="B641" s="96">
        <v>0</v>
      </c>
      <c r="C641" s="96">
        <v>0</v>
      </c>
      <c r="D641" s="96">
        <v>0</v>
      </c>
    </row>
    <row r="642" spans="1:4" s="93" customFormat="1" ht="10.8" x14ac:dyDescent="0.25">
      <c r="A642" s="66" t="s">
        <v>12</v>
      </c>
      <c r="B642" s="96">
        <v>0</v>
      </c>
      <c r="C642" s="96">
        <v>0</v>
      </c>
      <c r="D642" s="96">
        <v>0</v>
      </c>
    </row>
    <row r="643" spans="1:4" s="93" customFormat="1" ht="10.8" x14ac:dyDescent="0.25">
      <c r="A643" s="66" t="s">
        <v>13</v>
      </c>
      <c r="B643" s="98">
        <v>1370858</v>
      </c>
      <c r="C643" s="98">
        <v>0</v>
      </c>
      <c r="D643" s="96">
        <v>1370858</v>
      </c>
    </row>
    <row r="644" spans="1:4" s="93" customFormat="1" ht="10.8" x14ac:dyDescent="0.25">
      <c r="A644" s="4"/>
      <c r="B644" s="94"/>
      <c r="C644" s="94"/>
      <c r="D644" s="94"/>
    </row>
    <row r="645" spans="1:4" s="92" customFormat="1" ht="10.8" x14ac:dyDescent="0.25">
      <c r="A645" s="90" t="s">
        <v>218</v>
      </c>
      <c r="B645" s="90"/>
      <c r="C645" s="90"/>
      <c r="D645" s="90"/>
    </row>
    <row r="646" spans="1:4" s="92" customFormat="1" ht="10.8" x14ac:dyDescent="0.25">
      <c r="A646" s="90"/>
      <c r="B646" s="90"/>
      <c r="C646" s="90"/>
      <c r="D646" s="90"/>
    </row>
    <row r="647" spans="1:4" s="93" customFormat="1" ht="10.8" x14ac:dyDescent="0.25">
      <c r="A647" s="4" t="s">
        <v>71</v>
      </c>
      <c r="B647" s="94"/>
      <c r="C647" s="94"/>
      <c r="D647" s="94"/>
    </row>
    <row r="648" spans="1:4" s="95" customFormat="1" ht="10.8" x14ac:dyDescent="0.25">
      <c r="A648" s="5" t="s">
        <v>8</v>
      </c>
      <c r="B648" s="96">
        <v>0</v>
      </c>
      <c r="C648" s="96">
        <v>0</v>
      </c>
      <c r="D648" s="96">
        <v>0</v>
      </c>
    </row>
    <row r="649" spans="1:4" s="95" customFormat="1" ht="10.8" x14ac:dyDescent="0.25">
      <c r="A649" s="5" t="s">
        <v>9</v>
      </c>
      <c r="B649" s="96">
        <v>0</v>
      </c>
      <c r="C649" s="96">
        <v>0</v>
      </c>
      <c r="D649" s="96">
        <v>0</v>
      </c>
    </row>
    <row r="650" spans="1:4" s="93" customFormat="1" ht="10.8" x14ac:dyDescent="0.25">
      <c r="A650" s="4" t="s">
        <v>10</v>
      </c>
      <c r="B650" s="98"/>
      <c r="C650" s="98"/>
      <c r="D650" s="96"/>
    </row>
    <row r="651" spans="1:4" s="95" customFormat="1" ht="10.8" x14ac:dyDescent="0.25">
      <c r="A651" s="5" t="s">
        <v>8</v>
      </c>
      <c r="B651" s="96">
        <v>12000</v>
      </c>
      <c r="C651" s="96">
        <v>1000</v>
      </c>
      <c r="D651" s="96">
        <v>13000</v>
      </c>
    </row>
    <row r="652" spans="1:4" s="95" customFormat="1" ht="10.8" x14ac:dyDescent="0.25">
      <c r="A652" s="5" t="s">
        <v>9</v>
      </c>
      <c r="B652" s="96">
        <v>0</v>
      </c>
      <c r="C652" s="96">
        <v>0</v>
      </c>
      <c r="D652" s="96">
        <v>0</v>
      </c>
    </row>
    <row r="653" spans="1:4" s="93" customFormat="1" ht="10.8" x14ac:dyDescent="0.25">
      <c r="A653" s="4" t="s">
        <v>11</v>
      </c>
      <c r="B653" s="98"/>
      <c r="C653" s="98"/>
      <c r="D653" s="96"/>
    </row>
    <row r="654" spans="1:4" s="95" customFormat="1" ht="10.8" x14ac:dyDescent="0.25">
      <c r="A654" s="5" t="s">
        <v>8</v>
      </c>
      <c r="B654" s="96">
        <v>12000</v>
      </c>
      <c r="C654" s="96">
        <v>1000</v>
      </c>
      <c r="D654" s="96">
        <v>13000</v>
      </c>
    </row>
    <row r="655" spans="1:4" s="95" customFormat="1" ht="10.8" x14ac:dyDescent="0.25">
      <c r="A655" s="5" t="s">
        <v>9</v>
      </c>
      <c r="B655" s="96">
        <v>0</v>
      </c>
      <c r="C655" s="96">
        <v>0</v>
      </c>
      <c r="D655" s="96">
        <v>0</v>
      </c>
    </row>
    <row r="656" spans="1:4" s="93" customFormat="1" ht="10.8" x14ac:dyDescent="0.25">
      <c r="A656" s="4" t="s">
        <v>12</v>
      </c>
      <c r="B656" s="96">
        <v>0</v>
      </c>
      <c r="C656" s="96">
        <v>0</v>
      </c>
      <c r="D656" s="96">
        <v>0</v>
      </c>
    </row>
    <row r="657" spans="1:4" s="93" customFormat="1" ht="10.8" x14ac:dyDescent="0.25">
      <c r="A657" s="4" t="s">
        <v>13</v>
      </c>
      <c r="B657" s="98">
        <v>54600</v>
      </c>
      <c r="C657" s="98">
        <v>0</v>
      </c>
      <c r="D657" s="98">
        <v>54600</v>
      </c>
    </row>
    <row r="658" spans="1:4" s="93" customFormat="1" ht="6.3" customHeight="1" x14ac:dyDescent="0.25">
      <c r="A658" s="4"/>
      <c r="B658" s="98"/>
      <c r="C658" s="98"/>
      <c r="D658" s="98"/>
    </row>
    <row r="659" spans="1:4" s="92" customFormat="1" ht="10.8" x14ac:dyDescent="0.25">
      <c r="A659" s="90" t="s">
        <v>16</v>
      </c>
      <c r="B659" s="99"/>
      <c r="C659" s="99"/>
      <c r="D659" s="99"/>
    </row>
    <row r="660" spans="1:4" s="92" customFormat="1" ht="6" customHeight="1" x14ac:dyDescent="0.25">
      <c r="A660" s="90"/>
      <c r="B660" s="99"/>
      <c r="C660" s="99"/>
      <c r="D660" s="99"/>
    </row>
    <row r="661" spans="1:4" s="93" customFormat="1" ht="10.8" x14ac:dyDescent="0.25">
      <c r="A661" s="4" t="s">
        <v>71</v>
      </c>
      <c r="B661" s="98"/>
      <c r="C661" s="98"/>
      <c r="D661" s="98"/>
    </row>
    <row r="662" spans="1:4" s="95" customFormat="1" ht="10.8" x14ac:dyDescent="0.25">
      <c r="A662" s="5" t="s">
        <v>8</v>
      </c>
      <c r="B662" s="96">
        <v>0</v>
      </c>
      <c r="C662" s="96">
        <v>0</v>
      </c>
      <c r="D662" s="96">
        <v>0</v>
      </c>
    </row>
    <row r="663" spans="1:4" s="95" customFormat="1" ht="10.8" x14ac:dyDescent="0.25">
      <c r="A663" s="5" t="s">
        <v>9</v>
      </c>
      <c r="B663" s="96">
        <v>0</v>
      </c>
      <c r="C663" s="96">
        <v>0</v>
      </c>
      <c r="D663" s="96">
        <v>0</v>
      </c>
    </row>
    <row r="664" spans="1:4" s="93" customFormat="1" ht="10.8" x14ac:dyDescent="0.25">
      <c r="A664" s="4" t="s">
        <v>10</v>
      </c>
      <c r="B664" s="98"/>
      <c r="C664" s="98"/>
      <c r="D664" s="96"/>
    </row>
    <row r="665" spans="1:4" s="95" customFormat="1" ht="10.8" x14ac:dyDescent="0.25">
      <c r="A665" s="5" t="s">
        <v>8</v>
      </c>
      <c r="B665" s="96">
        <v>29065193</v>
      </c>
      <c r="C665" s="96">
        <v>-11924</v>
      </c>
      <c r="D665" s="96">
        <v>29053269</v>
      </c>
    </row>
    <row r="666" spans="1:4" s="95" customFormat="1" ht="10.8" x14ac:dyDescent="0.25">
      <c r="A666" s="5" t="s">
        <v>9</v>
      </c>
      <c r="B666" s="96">
        <v>0</v>
      </c>
      <c r="C666" s="96">
        <v>0</v>
      </c>
      <c r="D666" s="96">
        <v>0</v>
      </c>
    </row>
    <row r="667" spans="1:4" s="93" customFormat="1" ht="10.8" x14ac:dyDescent="0.25">
      <c r="A667" s="4" t="s">
        <v>11</v>
      </c>
      <c r="B667" s="98"/>
      <c r="C667" s="98"/>
      <c r="D667" s="96"/>
    </row>
    <row r="668" spans="1:4" s="95" customFormat="1" ht="10.8" x14ac:dyDescent="0.25">
      <c r="A668" s="5" t="s">
        <v>8</v>
      </c>
      <c r="B668" s="96">
        <v>29065193</v>
      </c>
      <c r="C668" s="96">
        <v>-11924</v>
      </c>
      <c r="D668" s="96">
        <v>29053269</v>
      </c>
    </row>
    <row r="669" spans="1:4" s="95" customFormat="1" ht="10.8" x14ac:dyDescent="0.25">
      <c r="A669" s="5" t="s">
        <v>9</v>
      </c>
      <c r="B669" s="96">
        <v>0</v>
      </c>
      <c r="C669" s="96">
        <v>0</v>
      </c>
      <c r="D669" s="96">
        <v>0</v>
      </c>
    </row>
    <row r="670" spans="1:4" s="93" customFormat="1" ht="10.8" x14ac:dyDescent="0.25">
      <c r="A670" s="4" t="s">
        <v>12</v>
      </c>
      <c r="B670" s="98">
        <v>0</v>
      </c>
      <c r="C670" s="98">
        <v>0</v>
      </c>
      <c r="D670" s="96">
        <v>0</v>
      </c>
    </row>
    <row r="671" spans="1:4" s="93" customFormat="1" ht="10.8" x14ac:dyDescent="0.25">
      <c r="A671" s="4" t="s">
        <v>13</v>
      </c>
      <c r="B671" s="98">
        <v>-3107506</v>
      </c>
      <c r="C671" s="98">
        <v>5042</v>
      </c>
      <c r="D671" s="98">
        <v>-3102464</v>
      </c>
    </row>
    <row r="672" spans="1:4" s="93" customFormat="1" ht="10.8" x14ac:dyDescent="0.25">
      <c r="A672" s="4"/>
      <c r="B672" s="94"/>
      <c r="C672" s="94"/>
      <c r="D672" s="94"/>
    </row>
    <row r="673" spans="1:4" s="92" customFormat="1" ht="10.8" x14ac:dyDescent="0.25">
      <c r="A673" s="90" t="s">
        <v>188</v>
      </c>
      <c r="B673" s="90"/>
      <c r="C673" s="90"/>
      <c r="D673" s="90"/>
    </row>
    <row r="674" spans="1:4" s="92" customFormat="1" ht="10.8" x14ac:dyDescent="0.25">
      <c r="A674" s="90"/>
      <c r="B674" s="90"/>
      <c r="C674" s="90"/>
      <c r="D674" s="90"/>
    </row>
    <row r="675" spans="1:4" s="93" customFormat="1" ht="10.8" x14ac:dyDescent="0.25">
      <c r="A675" s="4" t="s">
        <v>71</v>
      </c>
      <c r="B675" s="94"/>
      <c r="C675" s="94"/>
      <c r="D675" s="94"/>
    </row>
    <row r="676" spans="1:4" s="95" customFormat="1" ht="10.8" x14ac:dyDescent="0.25">
      <c r="A676" s="5" t="s">
        <v>8</v>
      </c>
      <c r="B676" s="96">
        <v>0</v>
      </c>
      <c r="C676" s="96">
        <v>0</v>
      </c>
      <c r="D676" s="96">
        <v>0</v>
      </c>
    </row>
    <row r="677" spans="1:4" s="95" customFormat="1" ht="10.8" x14ac:dyDescent="0.25">
      <c r="A677" s="5" t="s">
        <v>9</v>
      </c>
      <c r="B677" s="96">
        <v>0</v>
      </c>
      <c r="C677" s="96">
        <v>0</v>
      </c>
      <c r="D677" s="96">
        <v>0</v>
      </c>
    </row>
    <row r="678" spans="1:4" s="93" customFormat="1" ht="10.8" x14ac:dyDescent="0.25">
      <c r="A678" s="4" t="s">
        <v>10</v>
      </c>
      <c r="B678" s="98"/>
      <c r="C678" s="98"/>
      <c r="D678" s="96"/>
    </row>
    <row r="679" spans="1:4" s="95" customFormat="1" ht="10.8" x14ac:dyDescent="0.25">
      <c r="A679" s="5" t="s">
        <v>8</v>
      </c>
      <c r="B679" s="96">
        <v>17871792</v>
      </c>
      <c r="C679" s="96">
        <v>-1390425</v>
      </c>
      <c r="D679" s="96">
        <v>16481367</v>
      </c>
    </row>
    <row r="680" spans="1:4" s="95" customFormat="1" ht="10.8" x14ac:dyDescent="0.25">
      <c r="A680" s="5" t="s">
        <v>9</v>
      </c>
      <c r="B680" s="96">
        <v>0</v>
      </c>
      <c r="C680" s="96">
        <v>0</v>
      </c>
      <c r="D680" s="96">
        <v>0</v>
      </c>
    </row>
    <row r="681" spans="1:4" s="93" customFormat="1" ht="10.8" x14ac:dyDescent="0.25">
      <c r="A681" s="4" t="s">
        <v>11</v>
      </c>
      <c r="B681" s="98"/>
      <c r="C681" s="98"/>
      <c r="D681" s="96"/>
    </row>
    <row r="682" spans="1:4" s="95" customFormat="1" ht="10.8" x14ac:dyDescent="0.25">
      <c r="A682" s="5" t="s">
        <v>8</v>
      </c>
      <c r="B682" s="96">
        <v>17871792</v>
      </c>
      <c r="C682" s="96">
        <v>-1390425</v>
      </c>
      <c r="D682" s="96">
        <v>16481367</v>
      </c>
    </row>
    <row r="683" spans="1:4" s="95" customFormat="1" ht="10.8" x14ac:dyDescent="0.25">
      <c r="A683" s="5" t="s">
        <v>9</v>
      </c>
      <c r="B683" s="96">
        <v>0</v>
      </c>
      <c r="C683" s="96">
        <v>0</v>
      </c>
      <c r="D683" s="96">
        <v>0</v>
      </c>
    </row>
    <row r="684" spans="1:4" s="93" customFormat="1" ht="10.8" x14ac:dyDescent="0.25">
      <c r="A684" s="4" t="s">
        <v>12</v>
      </c>
      <c r="B684" s="96">
        <v>0</v>
      </c>
      <c r="C684" s="96">
        <v>0</v>
      </c>
      <c r="D684" s="96">
        <v>0</v>
      </c>
    </row>
    <row r="685" spans="1:4" s="93" customFormat="1" ht="10.8" x14ac:dyDescent="0.25">
      <c r="A685" s="4" t="s">
        <v>13</v>
      </c>
      <c r="B685" s="98">
        <v>2045028</v>
      </c>
      <c r="C685" s="98">
        <v>-280631</v>
      </c>
      <c r="D685" s="98">
        <v>1764397</v>
      </c>
    </row>
    <row r="686" spans="1:4" s="93" customFormat="1" ht="10.8" x14ac:dyDescent="0.25">
      <c r="A686" s="4"/>
      <c r="B686" s="98"/>
      <c r="C686" s="98"/>
      <c r="D686" s="98"/>
    </row>
    <row r="687" spans="1:4" s="92" customFormat="1" ht="10.8" x14ac:dyDescent="0.25">
      <c r="A687" s="90" t="s">
        <v>189</v>
      </c>
      <c r="B687" s="99"/>
      <c r="C687" s="99"/>
      <c r="D687" s="99"/>
    </row>
    <row r="688" spans="1:4" s="92" customFormat="1" ht="10.8" x14ac:dyDescent="0.25">
      <c r="A688" s="90"/>
      <c r="B688" s="99"/>
      <c r="C688" s="99"/>
      <c r="D688" s="99"/>
    </row>
    <row r="689" spans="1:4" s="93" customFormat="1" ht="10.8" x14ac:dyDescent="0.25">
      <c r="A689" s="4" t="s">
        <v>71</v>
      </c>
      <c r="B689" s="98"/>
      <c r="C689" s="98"/>
      <c r="D689" s="98"/>
    </row>
    <row r="690" spans="1:4" s="95" customFormat="1" ht="10.8" x14ac:dyDescent="0.25">
      <c r="A690" s="5" t="s">
        <v>8</v>
      </c>
      <c r="B690" s="96">
        <v>0</v>
      </c>
      <c r="C690" s="96">
        <v>0</v>
      </c>
      <c r="D690" s="96">
        <v>0</v>
      </c>
    </row>
    <row r="691" spans="1:4" s="95" customFormat="1" ht="10.8" x14ac:dyDescent="0.25">
      <c r="A691" s="5" t="s">
        <v>9</v>
      </c>
      <c r="B691" s="96">
        <v>0</v>
      </c>
      <c r="C691" s="96">
        <v>0</v>
      </c>
      <c r="D691" s="96">
        <v>0</v>
      </c>
    </row>
    <row r="692" spans="1:4" s="93" customFormat="1" ht="10.8" x14ac:dyDescent="0.25">
      <c r="A692" s="4" t="s">
        <v>10</v>
      </c>
      <c r="B692" s="98"/>
      <c r="C692" s="98"/>
      <c r="D692" s="96"/>
    </row>
    <row r="693" spans="1:4" s="95" customFormat="1" ht="10.8" x14ac:dyDescent="0.25">
      <c r="A693" s="5" t="s">
        <v>8</v>
      </c>
      <c r="B693" s="96">
        <v>219127</v>
      </c>
      <c r="C693" s="96">
        <v>5143</v>
      </c>
      <c r="D693" s="96">
        <v>224270</v>
      </c>
    </row>
    <row r="694" spans="1:4" s="95" customFormat="1" ht="10.8" x14ac:dyDescent="0.25">
      <c r="A694" s="5" t="s">
        <v>9</v>
      </c>
      <c r="B694" s="96">
        <v>0</v>
      </c>
      <c r="C694" s="96">
        <v>0</v>
      </c>
      <c r="D694" s="96">
        <v>0</v>
      </c>
    </row>
    <row r="695" spans="1:4" s="93" customFormat="1" ht="10.8" x14ac:dyDescent="0.25">
      <c r="A695" s="4" t="s">
        <v>11</v>
      </c>
      <c r="B695" s="98"/>
      <c r="C695" s="98"/>
      <c r="D695" s="96"/>
    </row>
    <row r="696" spans="1:4" s="95" customFormat="1" ht="10.8" x14ac:dyDescent="0.25">
      <c r="A696" s="5" t="s">
        <v>8</v>
      </c>
      <c r="B696" s="96">
        <v>219127</v>
      </c>
      <c r="C696" s="96">
        <v>5143</v>
      </c>
      <c r="D696" s="96">
        <v>224270</v>
      </c>
    </row>
    <row r="697" spans="1:4" s="95" customFormat="1" ht="10.8" x14ac:dyDescent="0.25">
      <c r="A697" s="5" t="s">
        <v>9</v>
      </c>
      <c r="B697" s="96">
        <v>0</v>
      </c>
      <c r="C697" s="96">
        <v>0</v>
      </c>
      <c r="D697" s="96">
        <v>0</v>
      </c>
    </row>
    <row r="698" spans="1:4" s="93" customFormat="1" ht="10.8" x14ac:dyDescent="0.25">
      <c r="A698" s="4" t="s">
        <v>12</v>
      </c>
      <c r="B698" s="96">
        <v>0</v>
      </c>
      <c r="C698" s="96">
        <v>0</v>
      </c>
      <c r="D698" s="96">
        <v>0</v>
      </c>
    </row>
    <row r="699" spans="1:4" s="93" customFormat="1" ht="10.8" x14ac:dyDescent="0.25">
      <c r="A699" s="4" t="s">
        <v>13</v>
      </c>
      <c r="B699" s="98">
        <v>257278</v>
      </c>
      <c r="C699" s="98">
        <v>-5780</v>
      </c>
      <c r="D699" s="98">
        <v>251498</v>
      </c>
    </row>
    <row r="700" spans="1:4" s="93" customFormat="1" ht="10.8" x14ac:dyDescent="0.25">
      <c r="A700" s="4"/>
      <c r="B700" s="94"/>
      <c r="C700" s="94"/>
      <c r="D700" s="94"/>
    </row>
    <row r="701" spans="1:4" s="93" customFormat="1" ht="10.8" x14ac:dyDescent="0.25">
      <c r="A701" s="90" t="s">
        <v>28</v>
      </c>
      <c r="B701" s="90"/>
      <c r="C701" s="90"/>
      <c r="D701" s="90"/>
    </row>
    <row r="702" spans="1:4" s="93" customFormat="1" ht="10.8" x14ac:dyDescent="0.25">
      <c r="A702" s="90"/>
      <c r="B702" s="90"/>
      <c r="C702" s="90"/>
      <c r="D702" s="90"/>
    </row>
    <row r="703" spans="1:4" s="93" customFormat="1" ht="10.8" x14ac:dyDescent="0.25">
      <c r="A703" s="4" t="s">
        <v>71</v>
      </c>
      <c r="B703" s="94"/>
      <c r="C703" s="94"/>
      <c r="D703" s="94"/>
    </row>
    <row r="704" spans="1:4" s="93" customFormat="1" ht="10.8" x14ac:dyDescent="0.25">
      <c r="A704" s="5" t="s">
        <v>8</v>
      </c>
      <c r="B704" s="96">
        <v>0</v>
      </c>
      <c r="C704" s="96">
        <v>0</v>
      </c>
      <c r="D704" s="96">
        <v>0</v>
      </c>
    </row>
    <row r="705" spans="1:4" s="93" customFormat="1" ht="10.8" x14ac:dyDescent="0.25">
      <c r="A705" s="5" t="s">
        <v>9</v>
      </c>
      <c r="B705" s="96">
        <v>0</v>
      </c>
      <c r="C705" s="96">
        <v>0</v>
      </c>
      <c r="D705" s="96">
        <v>0</v>
      </c>
    </row>
    <row r="706" spans="1:4" s="93" customFormat="1" ht="10.8" x14ac:dyDescent="0.25">
      <c r="A706" s="4" t="s">
        <v>10</v>
      </c>
      <c r="B706" s="98"/>
      <c r="C706" s="98"/>
      <c r="D706" s="96"/>
    </row>
    <row r="707" spans="1:4" s="93" customFormat="1" ht="10.8" x14ac:dyDescent="0.25">
      <c r="A707" s="5" t="s">
        <v>8</v>
      </c>
      <c r="B707" s="96">
        <v>175279</v>
      </c>
      <c r="C707" s="96">
        <v>-3639</v>
      </c>
      <c r="D707" s="96">
        <v>171640</v>
      </c>
    </row>
    <row r="708" spans="1:4" s="93" customFormat="1" ht="10.8" x14ac:dyDescent="0.25">
      <c r="A708" s="5" t="s">
        <v>9</v>
      </c>
      <c r="B708" s="96">
        <v>0</v>
      </c>
      <c r="C708" s="96">
        <v>0</v>
      </c>
      <c r="D708" s="96">
        <v>0</v>
      </c>
    </row>
    <row r="709" spans="1:4" s="93" customFormat="1" ht="10.8" x14ac:dyDescent="0.25">
      <c r="A709" s="4" t="s">
        <v>11</v>
      </c>
      <c r="B709" s="98"/>
      <c r="C709" s="98"/>
      <c r="D709" s="96"/>
    </row>
    <row r="710" spans="1:4" s="93" customFormat="1" ht="10.8" x14ac:dyDescent="0.25">
      <c r="A710" s="5" t="s">
        <v>8</v>
      </c>
      <c r="B710" s="96">
        <v>175279</v>
      </c>
      <c r="C710" s="96">
        <v>-3639</v>
      </c>
      <c r="D710" s="96">
        <v>171640</v>
      </c>
    </row>
    <row r="711" spans="1:4" s="93" customFormat="1" ht="10.8" x14ac:dyDescent="0.25">
      <c r="A711" s="5" t="s">
        <v>9</v>
      </c>
      <c r="B711" s="96">
        <v>0</v>
      </c>
      <c r="C711" s="96">
        <v>0</v>
      </c>
      <c r="D711" s="96">
        <v>0</v>
      </c>
    </row>
    <row r="712" spans="1:4" s="93" customFormat="1" ht="10.8" x14ac:dyDescent="0.25">
      <c r="A712" s="4" t="s">
        <v>12</v>
      </c>
      <c r="B712" s="96">
        <v>0</v>
      </c>
      <c r="C712" s="96">
        <v>0</v>
      </c>
      <c r="D712" s="96">
        <v>0</v>
      </c>
    </row>
    <row r="713" spans="1:4" s="93" customFormat="1" ht="10.8" x14ac:dyDescent="0.25">
      <c r="A713" s="4" t="s">
        <v>13</v>
      </c>
      <c r="B713" s="98">
        <v>-16102</v>
      </c>
      <c r="C713" s="98">
        <v>-81668</v>
      </c>
      <c r="D713" s="98">
        <v>-97770</v>
      </c>
    </row>
    <row r="714" spans="1:4" s="93" customFormat="1" ht="6" customHeight="1" x14ac:dyDescent="0.25">
      <c r="A714" s="4"/>
      <c r="B714" s="98"/>
      <c r="C714" s="98"/>
      <c r="D714" s="98"/>
    </row>
    <row r="715" spans="1:4" s="92" customFormat="1" ht="10.8" x14ac:dyDescent="0.25">
      <c r="A715" s="90" t="s">
        <v>63</v>
      </c>
      <c r="B715" s="99"/>
      <c r="C715" s="99"/>
      <c r="D715" s="99"/>
    </row>
    <row r="716" spans="1:4" s="92" customFormat="1" ht="8.6999999999999993" customHeight="1" x14ac:dyDescent="0.25">
      <c r="A716" s="90"/>
      <c r="B716" s="99"/>
      <c r="C716" s="99"/>
      <c r="D716" s="99"/>
    </row>
    <row r="717" spans="1:4" s="93" customFormat="1" ht="10.8" x14ac:dyDescent="0.25">
      <c r="A717" s="4" t="s">
        <v>71</v>
      </c>
      <c r="B717" s="98"/>
      <c r="C717" s="98"/>
      <c r="D717" s="98"/>
    </row>
    <row r="718" spans="1:4" s="95" customFormat="1" ht="10.8" x14ac:dyDescent="0.25">
      <c r="A718" s="5" t="s">
        <v>8</v>
      </c>
      <c r="B718" s="96">
        <v>0</v>
      </c>
      <c r="C718" s="96">
        <v>0</v>
      </c>
      <c r="D718" s="96">
        <v>0</v>
      </c>
    </row>
    <row r="719" spans="1:4" s="95" customFormat="1" ht="10.8" x14ac:dyDescent="0.25">
      <c r="A719" s="5" t="s">
        <v>9</v>
      </c>
      <c r="B719" s="96">
        <v>0</v>
      </c>
      <c r="C719" s="96">
        <v>0</v>
      </c>
      <c r="D719" s="96">
        <v>0</v>
      </c>
    </row>
    <row r="720" spans="1:4" s="93" customFormat="1" ht="10.8" x14ac:dyDescent="0.25">
      <c r="A720" s="4" t="s">
        <v>10</v>
      </c>
      <c r="B720" s="98"/>
      <c r="C720" s="98"/>
      <c r="D720" s="96"/>
    </row>
    <row r="721" spans="1:4" s="95" customFormat="1" ht="10.8" x14ac:dyDescent="0.25">
      <c r="A721" s="5" t="s">
        <v>8</v>
      </c>
      <c r="B721" s="96">
        <v>10952970</v>
      </c>
      <c r="C721" s="96">
        <v>341000</v>
      </c>
      <c r="D721" s="96">
        <v>11293970</v>
      </c>
    </row>
    <row r="722" spans="1:4" s="95" customFormat="1" ht="10.8" x14ac:dyDescent="0.25">
      <c r="A722" s="5" t="s">
        <v>9</v>
      </c>
      <c r="B722" s="96">
        <v>0</v>
      </c>
      <c r="C722" s="96">
        <v>0</v>
      </c>
      <c r="D722" s="96">
        <v>0</v>
      </c>
    </row>
    <row r="723" spans="1:4" s="93" customFormat="1" ht="10.8" x14ac:dyDescent="0.25">
      <c r="A723" s="4" t="s">
        <v>11</v>
      </c>
      <c r="B723" s="98"/>
      <c r="C723" s="98"/>
      <c r="D723" s="96"/>
    </row>
    <row r="724" spans="1:4" s="95" customFormat="1" ht="10.8" x14ac:dyDescent="0.25">
      <c r="A724" s="5" t="s">
        <v>8</v>
      </c>
      <c r="B724" s="96">
        <v>10952970</v>
      </c>
      <c r="C724" s="96">
        <v>341000</v>
      </c>
      <c r="D724" s="96">
        <v>11293970</v>
      </c>
    </row>
    <row r="725" spans="1:4" s="95" customFormat="1" ht="10.8" x14ac:dyDescent="0.25">
      <c r="A725" s="5" t="s">
        <v>9</v>
      </c>
      <c r="B725" s="96">
        <v>0</v>
      </c>
      <c r="C725" s="96">
        <v>0</v>
      </c>
      <c r="D725" s="96">
        <v>0</v>
      </c>
    </row>
    <row r="726" spans="1:4" s="93" customFormat="1" ht="10.8" x14ac:dyDescent="0.25">
      <c r="A726" s="4" t="s">
        <v>12</v>
      </c>
      <c r="B726" s="96">
        <v>0</v>
      </c>
      <c r="C726" s="96">
        <v>0</v>
      </c>
      <c r="D726" s="96">
        <v>0</v>
      </c>
    </row>
    <row r="727" spans="1:4" s="93" customFormat="1" ht="10.8" x14ac:dyDescent="0.25">
      <c r="A727" s="4" t="s">
        <v>13</v>
      </c>
      <c r="B727" s="98">
        <v>1751470</v>
      </c>
      <c r="C727" s="98">
        <v>-236000</v>
      </c>
      <c r="D727" s="98">
        <v>1515470</v>
      </c>
    </row>
    <row r="728" spans="1:4" s="93" customFormat="1" ht="10.8" x14ac:dyDescent="0.25">
      <c r="A728" s="4"/>
      <c r="B728" s="94"/>
      <c r="C728" s="94"/>
      <c r="D728" s="94"/>
    </row>
    <row r="729" spans="1:4" s="92" customFormat="1" ht="10.8" x14ac:dyDescent="0.25">
      <c r="A729" s="90" t="s">
        <v>23</v>
      </c>
      <c r="B729" s="90"/>
      <c r="C729" s="90"/>
      <c r="D729" s="90"/>
    </row>
    <row r="730" spans="1:4" s="92" customFormat="1" ht="10.8" x14ac:dyDescent="0.25">
      <c r="A730" s="90"/>
      <c r="B730" s="90"/>
      <c r="C730" s="90"/>
      <c r="D730" s="90"/>
    </row>
    <row r="731" spans="1:4" s="93" customFormat="1" ht="10.8" x14ac:dyDescent="0.25">
      <c r="A731" s="4" t="s">
        <v>71</v>
      </c>
      <c r="B731" s="94"/>
      <c r="C731" s="94"/>
      <c r="D731" s="94"/>
    </row>
    <row r="732" spans="1:4" s="95" customFormat="1" ht="10.8" x14ac:dyDescent="0.25">
      <c r="A732" s="5" t="s">
        <v>8</v>
      </c>
      <c r="B732" s="96">
        <v>0</v>
      </c>
      <c r="C732" s="96">
        <v>0</v>
      </c>
      <c r="D732" s="96">
        <v>0</v>
      </c>
    </row>
    <row r="733" spans="1:4" s="95" customFormat="1" ht="10.8" x14ac:dyDescent="0.25">
      <c r="A733" s="5" t="s">
        <v>9</v>
      </c>
      <c r="B733" s="96">
        <v>0</v>
      </c>
      <c r="C733" s="96">
        <v>0</v>
      </c>
      <c r="D733" s="96">
        <v>0</v>
      </c>
    </row>
    <row r="734" spans="1:4" s="93" customFormat="1" ht="10.8" x14ac:dyDescent="0.25">
      <c r="A734" s="4" t="s">
        <v>10</v>
      </c>
      <c r="B734" s="98"/>
      <c r="C734" s="98"/>
      <c r="D734" s="96"/>
    </row>
    <row r="735" spans="1:4" s="95" customFormat="1" ht="10.8" x14ac:dyDescent="0.25">
      <c r="A735" s="5" t="s">
        <v>8</v>
      </c>
      <c r="B735" s="96">
        <v>869300</v>
      </c>
      <c r="C735" s="96">
        <v>100000</v>
      </c>
      <c r="D735" s="96">
        <v>969300</v>
      </c>
    </row>
    <row r="736" spans="1:4" s="95" customFormat="1" ht="10.8" x14ac:dyDescent="0.25">
      <c r="A736" s="5" t="s">
        <v>9</v>
      </c>
      <c r="B736" s="96">
        <v>0</v>
      </c>
      <c r="C736" s="96">
        <v>0</v>
      </c>
      <c r="D736" s="96">
        <v>0</v>
      </c>
    </row>
    <row r="737" spans="1:4" s="93" customFormat="1" ht="10.8" x14ac:dyDescent="0.25">
      <c r="A737" s="4" t="s">
        <v>11</v>
      </c>
      <c r="B737" s="98"/>
      <c r="C737" s="98"/>
      <c r="D737" s="96"/>
    </row>
    <row r="738" spans="1:4" s="95" customFormat="1" ht="10.8" x14ac:dyDescent="0.25">
      <c r="A738" s="5" t="s">
        <v>8</v>
      </c>
      <c r="B738" s="96">
        <v>869300</v>
      </c>
      <c r="C738" s="96">
        <v>100000</v>
      </c>
      <c r="D738" s="96">
        <v>969300</v>
      </c>
    </row>
    <row r="739" spans="1:4" s="95" customFormat="1" ht="10.8" x14ac:dyDescent="0.25">
      <c r="A739" s="5" t="s">
        <v>9</v>
      </c>
      <c r="B739" s="96">
        <v>0</v>
      </c>
      <c r="C739" s="96">
        <v>0</v>
      </c>
      <c r="D739" s="96">
        <v>0</v>
      </c>
    </row>
    <row r="740" spans="1:4" s="93" customFormat="1" ht="10.8" x14ac:dyDescent="0.25">
      <c r="A740" s="4" t="s">
        <v>12</v>
      </c>
      <c r="B740" s="96">
        <v>0</v>
      </c>
      <c r="C740" s="96">
        <v>0</v>
      </c>
      <c r="D740" s="96">
        <v>0</v>
      </c>
    </row>
    <row r="741" spans="1:4" s="93" customFormat="1" ht="10.8" x14ac:dyDescent="0.25">
      <c r="A741" s="4" t="s">
        <v>13</v>
      </c>
      <c r="B741" s="98">
        <v>1469000</v>
      </c>
      <c r="C741" s="98">
        <v>4000</v>
      </c>
      <c r="D741" s="98">
        <v>1473000</v>
      </c>
    </row>
    <row r="742" spans="1:4" s="93" customFormat="1" ht="10.8" x14ac:dyDescent="0.25">
      <c r="A742" s="4"/>
      <c r="B742" s="98"/>
      <c r="C742" s="98"/>
      <c r="D742" s="98"/>
    </row>
    <row r="743" spans="1:4" ht="11.25" customHeight="1" x14ac:dyDescent="0.25">
      <c r="A743" s="100" t="s">
        <v>194</v>
      </c>
      <c r="B743" s="90"/>
      <c r="C743" s="90"/>
      <c r="D743" s="90"/>
    </row>
    <row r="744" spans="1:4" ht="11.25" customHeight="1" x14ac:dyDescent="0.25">
      <c r="A744" s="90"/>
      <c r="B744" s="90"/>
      <c r="C744" s="90"/>
      <c r="D744" s="90"/>
    </row>
    <row r="745" spans="1:4" ht="11.25" customHeight="1" x14ac:dyDescent="0.25">
      <c r="A745" s="101" t="s">
        <v>71</v>
      </c>
    </row>
    <row r="746" spans="1:4" ht="11.25" customHeight="1" x14ac:dyDescent="0.25">
      <c r="A746" s="102" t="s">
        <v>8</v>
      </c>
      <c r="B746" s="114">
        <v>337807724</v>
      </c>
      <c r="C746" s="103">
        <v>108257627</v>
      </c>
      <c r="D746" s="103">
        <v>446065351</v>
      </c>
    </row>
    <row r="747" spans="1:4" ht="11.25" customHeight="1" x14ac:dyDescent="0.25">
      <c r="A747" s="102" t="s">
        <v>9</v>
      </c>
      <c r="B747" s="106">
        <v>75774930</v>
      </c>
      <c r="C747" s="104">
        <v>14000074</v>
      </c>
      <c r="D747" s="104">
        <v>89775004</v>
      </c>
    </row>
    <row r="748" spans="1:4" ht="11.25" customHeight="1" x14ac:dyDescent="0.25">
      <c r="A748" s="105" t="s">
        <v>10</v>
      </c>
      <c r="B748" s="90"/>
      <c r="C748" s="90"/>
      <c r="D748" s="90"/>
    </row>
    <row r="749" spans="1:4" ht="11.25" customHeight="1" x14ac:dyDescent="0.25">
      <c r="A749" s="102" t="s">
        <v>8</v>
      </c>
      <c r="B749" s="114">
        <v>285524681</v>
      </c>
      <c r="C749" s="103">
        <v>148813761</v>
      </c>
      <c r="D749" s="103">
        <v>434338442</v>
      </c>
    </row>
    <row r="750" spans="1:4" ht="11.25" customHeight="1" x14ac:dyDescent="0.25">
      <c r="A750" s="102" t="s">
        <v>9</v>
      </c>
      <c r="B750" s="104">
        <v>29633763</v>
      </c>
      <c r="C750" s="106">
        <v>27678465</v>
      </c>
      <c r="D750" s="104">
        <v>57312228</v>
      </c>
    </row>
    <row r="751" spans="1:4" ht="11.25" customHeight="1" x14ac:dyDescent="0.25">
      <c r="A751" s="105" t="s">
        <v>11</v>
      </c>
      <c r="B751" s="90"/>
      <c r="C751" s="90"/>
      <c r="D751" s="90"/>
    </row>
    <row r="752" spans="1:4" ht="11.25" customHeight="1" x14ac:dyDescent="0.25">
      <c r="A752" s="102" t="s">
        <v>8</v>
      </c>
      <c r="B752" s="103">
        <v>623332405</v>
      </c>
      <c r="C752" s="103">
        <v>257071388</v>
      </c>
      <c r="D752" s="103">
        <v>880403793</v>
      </c>
    </row>
    <row r="753" spans="1:4" ht="11.25" customHeight="1" x14ac:dyDescent="0.25">
      <c r="A753" s="102" t="s">
        <v>9</v>
      </c>
      <c r="B753" s="106">
        <v>105408693</v>
      </c>
      <c r="C753" s="104">
        <v>41678539</v>
      </c>
      <c r="D753" s="104">
        <v>147087232</v>
      </c>
    </row>
    <row r="754" spans="1:4" ht="11.25" customHeight="1" x14ac:dyDescent="0.25">
      <c r="A754" s="105" t="s">
        <v>195</v>
      </c>
      <c r="B754" s="106">
        <v>83232950</v>
      </c>
      <c r="C754" s="106">
        <v>11148125</v>
      </c>
      <c r="D754" s="104">
        <v>94381075</v>
      </c>
    </row>
    <row r="755" spans="1:4" ht="11.25" customHeight="1" x14ac:dyDescent="0.25">
      <c r="A755" s="105" t="s">
        <v>196</v>
      </c>
      <c r="B755" s="104">
        <v>696115026</v>
      </c>
      <c r="C755" s="104">
        <v>177464456</v>
      </c>
      <c r="D755" s="104">
        <v>873579482</v>
      </c>
    </row>
    <row r="756" spans="1:4" ht="11.25" customHeight="1" x14ac:dyDescent="0.25">
      <c r="A756" s="90"/>
      <c r="B756" s="90"/>
      <c r="C756" s="90"/>
      <c r="D756" s="90"/>
    </row>
    <row r="757" spans="1:4" x14ac:dyDescent="0.25">
      <c r="A757" s="91" t="s">
        <v>222</v>
      </c>
      <c r="B757" s="90"/>
      <c r="C757" s="90"/>
      <c r="D757" s="90"/>
    </row>
    <row r="758" spans="1:4" x14ac:dyDescent="0.25">
      <c r="A758" s="91"/>
      <c r="B758" s="90"/>
      <c r="C758" s="90"/>
      <c r="D758" s="90"/>
    </row>
    <row r="759" spans="1:4" s="92" customFormat="1" ht="11.25" customHeight="1" x14ac:dyDescent="0.25">
      <c r="A759" s="90" t="s">
        <v>87</v>
      </c>
      <c r="B759" s="90"/>
      <c r="C759" s="90"/>
      <c r="D759" s="90"/>
    </row>
    <row r="760" spans="1:4" s="92" customFormat="1" ht="11.25" customHeight="1" x14ac:dyDescent="0.25">
      <c r="A760" s="90"/>
      <c r="B760" s="90"/>
      <c r="C760" s="90"/>
      <c r="D760" s="90"/>
    </row>
    <row r="761" spans="1:4" s="93" customFormat="1" ht="11.25" customHeight="1" x14ac:dyDescent="0.25">
      <c r="A761" s="4" t="s">
        <v>71</v>
      </c>
      <c r="B761" s="94"/>
      <c r="C761" s="94"/>
      <c r="D761" s="94"/>
    </row>
    <row r="762" spans="1:4" s="95" customFormat="1" ht="11.25" customHeight="1" x14ac:dyDescent="0.25">
      <c r="A762" s="5" t="s">
        <v>8</v>
      </c>
      <c r="B762" s="96">
        <v>420130</v>
      </c>
      <c r="C762" s="97">
        <v>103068</v>
      </c>
      <c r="D762" s="97">
        <v>523198</v>
      </c>
    </row>
    <row r="763" spans="1:4" s="95" customFormat="1" ht="11.25" customHeight="1" x14ac:dyDescent="0.25">
      <c r="A763" s="5" t="s">
        <v>9</v>
      </c>
      <c r="B763" s="96">
        <v>382600</v>
      </c>
      <c r="C763" s="97">
        <v>-130000</v>
      </c>
      <c r="D763" s="97">
        <v>252600</v>
      </c>
    </row>
    <row r="764" spans="1:4" s="93" customFormat="1" ht="11.25" customHeight="1" x14ac:dyDescent="0.25">
      <c r="A764" s="4" t="s">
        <v>10</v>
      </c>
      <c r="B764" s="98"/>
      <c r="C764" s="94"/>
      <c r="D764" s="97"/>
    </row>
    <row r="765" spans="1:4" s="95" customFormat="1" ht="11.25" customHeight="1" x14ac:dyDescent="0.25">
      <c r="A765" s="5" t="s">
        <v>8</v>
      </c>
      <c r="B765" s="96">
        <v>0</v>
      </c>
      <c r="C765" s="97">
        <v>0</v>
      </c>
      <c r="D765" s="97">
        <v>0</v>
      </c>
    </row>
    <row r="766" spans="1:4" s="95" customFormat="1" ht="11.25" customHeight="1" x14ac:dyDescent="0.25">
      <c r="A766" s="5" t="s">
        <v>9</v>
      </c>
      <c r="B766" s="96">
        <v>0</v>
      </c>
      <c r="C766" s="97">
        <v>0</v>
      </c>
      <c r="D766" s="97">
        <v>0</v>
      </c>
    </row>
    <row r="767" spans="1:4" s="93" customFormat="1" ht="11.25" customHeight="1" x14ac:dyDescent="0.25">
      <c r="A767" s="4" t="s">
        <v>11</v>
      </c>
      <c r="B767" s="98"/>
      <c r="C767" s="94"/>
      <c r="D767" s="97"/>
    </row>
    <row r="768" spans="1:4" s="95" customFormat="1" ht="11.25" customHeight="1" x14ac:dyDescent="0.25">
      <c r="A768" s="5" t="s">
        <v>8</v>
      </c>
      <c r="B768" s="96">
        <v>420130</v>
      </c>
      <c r="C768" s="97">
        <v>103068</v>
      </c>
      <c r="D768" s="97">
        <v>523198</v>
      </c>
    </row>
    <row r="769" spans="1:4" s="95" customFormat="1" ht="11.25" customHeight="1" x14ac:dyDescent="0.25">
      <c r="A769" s="5" t="s">
        <v>9</v>
      </c>
      <c r="B769" s="96">
        <v>382600</v>
      </c>
      <c r="C769" s="97">
        <v>-130000</v>
      </c>
      <c r="D769" s="97">
        <v>252600</v>
      </c>
    </row>
    <row r="770" spans="1:4" s="93" customFormat="1" ht="11.25" customHeight="1" x14ac:dyDescent="0.25">
      <c r="A770" s="4" t="s">
        <v>12</v>
      </c>
      <c r="B770" s="98">
        <v>0</v>
      </c>
      <c r="C770" s="94">
        <v>0</v>
      </c>
      <c r="D770" s="97">
        <v>0</v>
      </c>
    </row>
    <row r="771" spans="1:4" s="93" customFormat="1" ht="11.25" customHeight="1" x14ac:dyDescent="0.25">
      <c r="A771" s="4" t="s">
        <v>13</v>
      </c>
      <c r="B771" s="98">
        <v>665830</v>
      </c>
      <c r="C771" s="94">
        <v>-110000</v>
      </c>
      <c r="D771" s="94">
        <v>555830</v>
      </c>
    </row>
    <row r="772" spans="1:4" s="93" customFormat="1" ht="11.25" customHeight="1" x14ac:dyDescent="0.25">
      <c r="A772" s="4"/>
      <c r="B772" s="94"/>
      <c r="C772" s="94"/>
      <c r="D772" s="94"/>
    </row>
    <row r="773" spans="1:4" s="93" customFormat="1" ht="11.25" customHeight="1" x14ac:dyDescent="0.25">
      <c r="A773" s="90" t="s">
        <v>221</v>
      </c>
      <c r="B773" s="90"/>
      <c r="C773" s="90"/>
      <c r="D773" s="90"/>
    </row>
    <row r="774" spans="1:4" s="93" customFormat="1" ht="11.25" customHeight="1" x14ac:dyDescent="0.25">
      <c r="A774" s="90"/>
      <c r="B774" s="90"/>
      <c r="C774" s="90"/>
      <c r="D774" s="90"/>
    </row>
    <row r="775" spans="1:4" s="93" customFormat="1" ht="11.25" customHeight="1" x14ac:dyDescent="0.25">
      <c r="A775" s="4" t="s">
        <v>71</v>
      </c>
      <c r="B775" s="94"/>
      <c r="C775" s="94"/>
      <c r="D775" s="94"/>
    </row>
    <row r="776" spans="1:4" s="93" customFormat="1" ht="11.25" customHeight="1" x14ac:dyDescent="0.25">
      <c r="A776" s="5" t="s">
        <v>8</v>
      </c>
      <c r="B776" s="96">
        <v>26900</v>
      </c>
      <c r="C776" s="97">
        <v>93300</v>
      </c>
      <c r="D776" s="97">
        <v>120200</v>
      </c>
    </row>
    <row r="777" spans="1:4" s="93" customFormat="1" ht="11.25" customHeight="1" x14ac:dyDescent="0.25">
      <c r="A777" s="5" t="s">
        <v>9</v>
      </c>
      <c r="B777" s="96">
        <v>600</v>
      </c>
      <c r="C777" s="97">
        <v>5400</v>
      </c>
      <c r="D777" s="97">
        <v>6000</v>
      </c>
    </row>
    <row r="778" spans="1:4" s="93" customFormat="1" ht="11.25" customHeight="1" x14ac:dyDescent="0.25">
      <c r="A778" s="4" t="s">
        <v>10</v>
      </c>
      <c r="B778" s="98"/>
      <c r="C778" s="94"/>
      <c r="D778" s="97"/>
    </row>
    <row r="779" spans="1:4" s="93" customFormat="1" ht="11.25" customHeight="1" x14ac:dyDescent="0.25">
      <c r="A779" s="5" t="s">
        <v>8</v>
      </c>
      <c r="B779" s="96">
        <v>0</v>
      </c>
      <c r="C779" s="97">
        <v>0</v>
      </c>
      <c r="D779" s="97">
        <v>0</v>
      </c>
    </row>
    <row r="780" spans="1:4" s="93" customFormat="1" ht="11.25" customHeight="1" x14ac:dyDescent="0.25">
      <c r="A780" s="5" t="s">
        <v>9</v>
      </c>
      <c r="B780" s="96">
        <v>0</v>
      </c>
      <c r="C780" s="97">
        <v>0</v>
      </c>
      <c r="D780" s="97">
        <v>0</v>
      </c>
    </row>
    <row r="781" spans="1:4" s="93" customFormat="1" ht="11.25" customHeight="1" x14ac:dyDescent="0.25">
      <c r="A781" s="4" t="s">
        <v>11</v>
      </c>
      <c r="B781" s="98"/>
      <c r="C781" s="94"/>
      <c r="D781" s="97"/>
    </row>
    <row r="782" spans="1:4" s="93" customFormat="1" ht="11.25" customHeight="1" x14ac:dyDescent="0.25">
      <c r="A782" s="5" t="s">
        <v>8</v>
      </c>
      <c r="B782" s="96">
        <v>26900</v>
      </c>
      <c r="C782" s="97">
        <v>93300</v>
      </c>
      <c r="D782" s="97">
        <v>120200</v>
      </c>
    </row>
    <row r="783" spans="1:4" s="93" customFormat="1" ht="11.25" customHeight="1" x14ac:dyDescent="0.25">
      <c r="A783" s="5" t="s">
        <v>9</v>
      </c>
      <c r="B783" s="96">
        <v>600</v>
      </c>
      <c r="C783" s="97">
        <v>5400</v>
      </c>
      <c r="D783" s="97">
        <v>6000</v>
      </c>
    </row>
    <row r="784" spans="1:4" s="93" customFormat="1" ht="11.25" customHeight="1" x14ac:dyDescent="0.25">
      <c r="A784" s="4" t="s">
        <v>12</v>
      </c>
      <c r="B784" s="98">
        <v>0</v>
      </c>
      <c r="C784" s="94">
        <v>0</v>
      </c>
      <c r="D784" s="97">
        <v>0</v>
      </c>
    </row>
    <row r="785" spans="1:4" s="93" customFormat="1" ht="11.25" customHeight="1" x14ac:dyDescent="0.25">
      <c r="A785" s="4" t="s">
        <v>13</v>
      </c>
      <c r="B785" s="98">
        <v>27500</v>
      </c>
      <c r="C785" s="94">
        <v>98700</v>
      </c>
      <c r="D785" s="94">
        <v>126200</v>
      </c>
    </row>
    <row r="786" spans="1:4" s="93" customFormat="1" ht="10.8" x14ac:dyDescent="0.25">
      <c r="A786" s="4"/>
      <c r="B786" s="94"/>
      <c r="C786" s="94"/>
      <c r="D786" s="94"/>
    </row>
    <row r="787" spans="1:4" s="92" customFormat="1" ht="11.25" customHeight="1" x14ac:dyDescent="0.25">
      <c r="A787" s="90" t="s">
        <v>88</v>
      </c>
      <c r="B787" s="90"/>
      <c r="C787" s="90"/>
      <c r="D787" s="90"/>
    </row>
    <row r="788" spans="1:4" s="92" customFormat="1" ht="11.25" customHeight="1" x14ac:dyDescent="0.25">
      <c r="A788" s="90"/>
      <c r="B788" s="90"/>
      <c r="C788" s="90"/>
      <c r="D788" s="90"/>
    </row>
    <row r="789" spans="1:4" s="93" customFormat="1" ht="11.25" customHeight="1" x14ac:dyDescent="0.25">
      <c r="A789" s="4" t="s">
        <v>71</v>
      </c>
      <c r="B789" s="94"/>
      <c r="C789" s="94"/>
      <c r="D789" s="94"/>
    </row>
    <row r="790" spans="1:4" s="95" customFormat="1" ht="11.25" customHeight="1" x14ac:dyDescent="0.25">
      <c r="A790" s="5" t="s">
        <v>8</v>
      </c>
      <c r="B790" s="97">
        <v>75900</v>
      </c>
      <c r="C790" s="97">
        <v>0</v>
      </c>
      <c r="D790" s="96">
        <v>75900</v>
      </c>
    </row>
    <row r="791" spans="1:4" s="95" customFormat="1" ht="11.25" customHeight="1" x14ac:dyDescent="0.25">
      <c r="A791" s="5" t="s">
        <v>9</v>
      </c>
      <c r="B791" s="97">
        <v>1500</v>
      </c>
      <c r="C791" s="97">
        <v>0</v>
      </c>
      <c r="D791" s="96">
        <v>1500</v>
      </c>
    </row>
    <row r="792" spans="1:4" s="93" customFormat="1" ht="11.25" customHeight="1" x14ac:dyDescent="0.25">
      <c r="A792" s="4" t="s">
        <v>10</v>
      </c>
      <c r="B792" s="94"/>
      <c r="C792" s="94"/>
      <c r="D792" s="96"/>
    </row>
    <row r="793" spans="1:4" s="95" customFormat="1" ht="11.25" customHeight="1" x14ac:dyDescent="0.25">
      <c r="A793" s="5" t="s">
        <v>8</v>
      </c>
      <c r="B793" s="97">
        <v>0</v>
      </c>
      <c r="C793" s="97">
        <v>0</v>
      </c>
      <c r="D793" s="96">
        <v>0</v>
      </c>
    </row>
    <row r="794" spans="1:4" s="95" customFormat="1" ht="11.25" customHeight="1" x14ac:dyDescent="0.25">
      <c r="A794" s="5" t="s">
        <v>9</v>
      </c>
      <c r="B794" s="97">
        <v>0</v>
      </c>
      <c r="C794" s="97">
        <v>0</v>
      </c>
      <c r="D794" s="96">
        <v>0</v>
      </c>
    </row>
    <row r="795" spans="1:4" s="93" customFormat="1" ht="11.25" customHeight="1" x14ac:dyDescent="0.25">
      <c r="A795" s="4" t="s">
        <v>11</v>
      </c>
      <c r="B795" s="94"/>
      <c r="C795" s="94"/>
      <c r="D795" s="96"/>
    </row>
    <row r="796" spans="1:4" s="95" customFormat="1" ht="11.25" customHeight="1" x14ac:dyDescent="0.25">
      <c r="A796" s="5" t="s">
        <v>8</v>
      </c>
      <c r="B796" s="97">
        <v>75900</v>
      </c>
      <c r="C796" s="97">
        <v>0</v>
      </c>
      <c r="D796" s="96">
        <v>75900</v>
      </c>
    </row>
    <row r="797" spans="1:4" s="95" customFormat="1" ht="11.25" customHeight="1" x14ac:dyDescent="0.25">
      <c r="A797" s="5" t="s">
        <v>9</v>
      </c>
      <c r="B797" s="97">
        <v>1500</v>
      </c>
      <c r="C797" s="97">
        <v>0</v>
      </c>
      <c r="D797" s="96">
        <v>1500</v>
      </c>
    </row>
    <row r="798" spans="1:4" s="93" customFormat="1" ht="11.25" customHeight="1" x14ac:dyDescent="0.25">
      <c r="A798" s="4" t="s">
        <v>12</v>
      </c>
      <c r="B798" s="94">
        <v>0</v>
      </c>
      <c r="C798" s="94">
        <v>0</v>
      </c>
      <c r="D798" s="96">
        <v>0</v>
      </c>
    </row>
    <row r="799" spans="1:4" s="93" customFormat="1" ht="11.25" customHeight="1" x14ac:dyDescent="0.25">
      <c r="A799" s="4" t="s">
        <v>13</v>
      </c>
      <c r="B799" s="94">
        <v>75107</v>
      </c>
      <c r="C799" s="94">
        <v>0</v>
      </c>
      <c r="D799" s="98">
        <v>75107</v>
      </c>
    </row>
    <row r="800" spans="1:4" s="93" customFormat="1" ht="11.25" customHeight="1" x14ac:dyDescent="0.25">
      <c r="A800" s="4"/>
      <c r="B800" s="94"/>
      <c r="C800" s="94"/>
      <c r="D800" s="94"/>
    </row>
    <row r="801" spans="1:4" s="92" customFormat="1" ht="11.25" customHeight="1" x14ac:dyDescent="0.25">
      <c r="A801" s="90" t="s">
        <v>197</v>
      </c>
      <c r="B801" s="90"/>
      <c r="C801" s="90"/>
      <c r="D801" s="90"/>
    </row>
    <row r="802" spans="1:4" s="92" customFormat="1" ht="11.25" customHeight="1" x14ac:dyDescent="0.25">
      <c r="A802" s="90"/>
      <c r="B802" s="90"/>
      <c r="C802" s="90"/>
      <c r="D802" s="90"/>
    </row>
    <row r="803" spans="1:4" s="93" customFormat="1" ht="11.25" customHeight="1" x14ac:dyDescent="0.25">
      <c r="A803" s="4" t="s">
        <v>71</v>
      </c>
      <c r="B803" s="94"/>
      <c r="C803" s="94"/>
      <c r="D803" s="94"/>
    </row>
    <row r="804" spans="1:4" s="95" customFormat="1" ht="11.25" customHeight="1" x14ac:dyDescent="0.25">
      <c r="A804" s="5" t="s">
        <v>8</v>
      </c>
      <c r="B804" s="97">
        <v>21552</v>
      </c>
      <c r="C804" s="97">
        <v>-1128</v>
      </c>
      <c r="D804" s="96">
        <v>20424</v>
      </c>
    </row>
    <row r="805" spans="1:4" s="95" customFormat="1" ht="11.25" customHeight="1" x14ac:dyDescent="0.25">
      <c r="A805" s="5" t="s">
        <v>9</v>
      </c>
      <c r="B805" s="97">
        <v>1301</v>
      </c>
      <c r="C805" s="97">
        <v>235</v>
      </c>
      <c r="D805" s="96">
        <v>1536</v>
      </c>
    </row>
    <row r="806" spans="1:4" s="93" customFormat="1" ht="11.25" customHeight="1" x14ac:dyDescent="0.25">
      <c r="A806" s="4" t="s">
        <v>10</v>
      </c>
      <c r="B806" s="94"/>
      <c r="C806" s="94"/>
      <c r="D806" s="96"/>
    </row>
    <row r="807" spans="1:4" s="95" customFormat="1" ht="11.25" customHeight="1" x14ac:dyDescent="0.25">
      <c r="A807" s="5" t="s">
        <v>8</v>
      </c>
      <c r="B807" s="97">
        <v>400</v>
      </c>
      <c r="C807" s="97">
        <v>-150</v>
      </c>
      <c r="D807" s="96">
        <v>250</v>
      </c>
    </row>
    <row r="808" spans="1:4" s="95" customFormat="1" ht="11.25" customHeight="1" x14ac:dyDescent="0.25">
      <c r="A808" s="5" t="s">
        <v>9</v>
      </c>
      <c r="B808" s="97">
        <v>0</v>
      </c>
      <c r="C808" s="97">
        <v>0</v>
      </c>
      <c r="D808" s="96">
        <v>0</v>
      </c>
    </row>
    <row r="809" spans="1:4" s="93" customFormat="1" ht="11.25" customHeight="1" x14ac:dyDescent="0.25">
      <c r="A809" s="4" t="s">
        <v>11</v>
      </c>
      <c r="B809" s="94"/>
      <c r="C809" s="94"/>
      <c r="D809" s="96"/>
    </row>
    <row r="810" spans="1:4" s="95" customFormat="1" ht="11.25" customHeight="1" x14ac:dyDescent="0.25">
      <c r="A810" s="5" t="s">
        <v>8</v>
      </c>
      <c r="B810" s="97">
        <v>21952</v>
      </c>
      <c r="C810" s="97">
        <v>-1278</v>
      </c>
      <c r="D810" s="96">
        <v>20674</v>
      </c>
    </row>
    <row r="811" spans="1:4" s="95" customFormat="1" ht="11.25" customHeight="1" x14ac:dyDescent="0.25">
      <c r="A811" s="5" t="s">
        <v>9</v>
      </c>
      <c r="B811" s="97">
        <v>1301</v>
      </c>
      <c r="C811" s="97">
        <v>235</v>
      </c>
      <c r="D811" s="96">
        <v>1536</v>
      </c>
    </row>
    <row r="812" spans="1:4" s="93" customFormat="1" ht="11.25" customHeight="1" x14ac:dyDescent="0.25">
      <c r="A812" s="4" t="s">
        <v>12</v>
      </c>
      <c r="B812" s="94">
        <v>0</v>
      </c>
      <c r="C812" s="94">
        <v>0</v>
      </c>
      <c r="D812" s="96">
        <v>0</v>
      </c>
    </row>
    <row r="813" spans="1:4" s="93" customFormat="1" ht="11.25" customHeight="1" x14ac:dyDescent="0.25">
      <c r="A813" s="4" t="s">
        <v>13</v>
      </c>
      <c r="B813" s="94">
        <v>22317</v>
      </c>
      <c r="C813" s="94">
        <v>-663</v>
      </c>
      <c r="D813" s="98">
        <v>21654</v>
      </c>
    </row>
    <row r="814" spans="1:4" s="93" customFormat="1" ht="8.6999999999999993" customHeight="1" x14ac:dyDescent="0.25">
      <c r="A814" s="4"/>
      <c r="B814" s="94"/>
      <c r="C814" s="94"/>
      <c r="D814" s="94"/>
    </row>
    <row r="815" spans="1:4" s="92" customFormat="1" ht="11.25" customHeight="1" x14ac:dyDescent="0.25">
      <c r="A815" s="90" t="s">
        <v>198</v>
      </c>
      <c r="B815" s="90"/>
      <c r="C815" s="90"/>
      <c r="D815" s="90"/>
    </row>
    <row r="816" spans="1:4" s="92" customFormat="1" ht="5.7" customHeight="1" x14ac:dyDescent="0.25">
      <c r="A816" s="90"/>
      <c r="B816" s="90"/>
      <c r="C816" s="90"/>
      <c r="D816" s="90"/>
    </row>
    <row r="817" spans="1:4" s="93" customFormat="1" ht="11.25" customHeight="1" x14ac:dyDescent="0.25">
      <c r="A817" s="4" t="s">
        <v>71</v>
      </c>
      <c r="B817" s="94"/>
      <c r="C817" s="94"/>
      <c r="D817" s="94"/>
    </row>
    <row r="818" spans="1:4" s="95" customFormat="1" ht="11.25" customHeight="1" x14ac:dyDescent="0.25">
      <c r="A818" s="5" t="s">
        <v>8</v>
      </c>
      <c r="B818" s="96">
        <v>224330</v>
      </c>
      <c r="C818" s="97">
        <v>15225</v>
      </c>
      <c r="D818" s="96">
        <v>239555</v>
      </c>
    </row>
    <row r="819" spans="1:4" s="95" customFormat="1" ht="11.25" customHeight="1" x14ac:dyDescent="0.25">
      <c r="A819" s="5" t="s">
        <v>9</v>
      </c>
      <c r="B819" s="96">
        <v>1941</v>
      </c>
      <c r="C819" s="97">
        <v>0</v>
      </c>
      <c r="D819" s="96">
        <v>1941</v>
      </c>
    </row>
    <row r="820" spans="1:4" s="93" customFormat="1" ht="11.25" customHeight="1" x14ac:dyDescent="0.25">
      <c r="A820" s="4" t="s">
        <v>10</v>
      </c>
      <c r="B820" s="98"/>
      <c r="C820" s="94"/>
      <c r="D820" s="96"/>
    </row>
    <row r="821" spans="1:4" s="95" customFormat="1" ht="11.25" customHeight="1" x14ac:dyDescent="0.25">
      <c r="A821" s="5" t="s">
        <v>8</v>
      </c>
      <c r="B821" s="96">
        <v>100</v>
      </c>
      <c r="C821" s="97">
        <v>0</v>
      </c>
      <c r="D821" s="96">
        <v>100</v>
      </c>
    </row>
    <row r="822" spans="1:4" s="95" customFormat="1" ht="11.25" customHeight="1" x14ac:dyDescent="0.25">
      <c r="A822" s="5" t="s">
        <v>9</v>
      </c>
      <c r="B822" s="96">
        <v>0</v>
      </c>
      <c r="C822" s="97">
        <v>0</v>
      </c>
      <c r="D822" s="96">
        <v>0</v>
      </c>
    </row>
    <row r="823" spans="1:4" s="93" customFormat="1" ht="11.25" customHeight="1" x14ac:dyDescent="0.25">
      <c r="A823" s="4" t="s">
        <v>11</v>
      </c>
      <c r="B823" s="98"/>
      <c r="C823" s="94"/>
      <c r="D823" s="96"/>
    </row>
    <row r="824" spans="1:4" s="95" customFormat="1" ht="11.25" customHeight="1" x14ac:dyDescent="0.25">
      <c r="A824" s="5" t="s">
        <v>8</v>
      </c>
      <c r="B824" s="96">
        <v>224430</v>
      </c>
      <c r="C824" s="97">
        <v>15225</v>
      </c>
      <c r="D824" s="96">
        <v>239655</v>
      </c>
    </row>
    <row r="825" spans="1:4" s="95" customFormat="1" ht="11.25" customHeight="1" x14ac:dyDescent="0.25">
      <c r="A825" s="5" t="s">
        <v>9</v>
      </c>
      <c r="B825" s="96">
        <v>1941</v>
      </c>
      <c r="C825" s="97">
        <v>0</v>
      </c>
      <c r="D825" s="96">
        <v>1941</v>
      </c>
    </row>
    <row r="826" spans="1:4" s="93" customFormat="1" ht="11.25" customHeight="1" x14ac:dyDescent="0.25">
      <c r="A826" s="4" t="s">
        <v>12</v>
      </c>
      <c r="B826" s="98">
        <v>0</v>
      </c>
      <c r="C826" s="94">
        <v>0</v>
      </c>
      <c r="D826" s="96">
        <v>0</v>
      </c>
    </row>
    <row r="827" spans="1:4" s="93" customFormat="1" ht="11.25" customHeight="1" x14ac:dyDescent="0.25">
      <c r="A827" s="4" t="s">
        <v>13</v>
      </c>
      <c r="B827" s="98">
        <v>225422</v>
      </c>
      <c r="C827" s="94">
        <v>15225</v>
      </c>
      <c r="D827" s="98">
        <v>240647</v>
      </c>
    </row>
    <row r="828" spans="1:4" s="93" customFormat="1" ht="11.25" customHeight="1" x14ac:dyDescent="0.25">
      <c r="A828" s="4"/>
      <c r="B828" s="94"/>
      <c r="C828" s="94"/>
      <c r="D828" s="94"/>
    </row>
    <row r="829" spans="1:4" s="92" customFormat="1" ht="11.25" customHeight="1" x14ac:dyDescent="0.25">
      <c r="A829" s="90" t="s">
        <v>199</v>
      </c>
      <c r="B829" s="90"/>
      <c r="C829" s="90"/>
      <c r="D829" s="90"/>
    </row>
    <row r="830" spans="1:4" s="92" customFormat="1" ht="11.25" customHeight="1" x14ac:dyDescent="0.25">
      <c r="A830" s="90"/>
      <c r="B830" s="90"/>
      <c r="C830" s="90"/>
      <c r="D830" s="90"/>
    </row>
    <row r="831" spans="1:4" s="93" customFormat="1" ht="11.25" customHeight="1" x14ac:dyDescent="0.25">
      <c r="A831" s="4" t="s">
        <v>71</v>
      </c>
      <c r="B831" s="94"/>
      <c r="C831" s="94"/>
      <c r="D831" s="94"/>
    </row>
    <row r="832" spans="1:4" s="95" customFormat="1" ht="11.25" customHeight="1" x14ac:dyDescent="0.25">
      <c r="A832" s="5" t="s">
        <v>8</v>
      </c>
      <c r="B832" s="97">
        <v>2230</v>
      </c>
      <c r="C832" s="97">
        <v>0</v>
      </c>
      <c r="D832" s="97">
        <v>2230</v>
      </c>
    </row>
    <row r="833" spans="1:4" s="95" customFormat="1" ht="11.25" customHeight="1" x14ac:dyDescent="0.25">
      <c r="A833" s="5" t="s">
        <v>9</v>
      </c>
      <c r="B833" s="97">
        <v>50</v>
      </c>
      <c r="C833" s="97">
        <v>0</v>
      </c>
      <c r="D833" s="97">
        <v>50</v>
      </c>
    </row>
    <row r="834" spans="1:4" s="93" customFormat="1" ht="11.25" customHeight="1" x14ac:dyDescent="0.25">
      <c r="A834" s="4" t="s">
        <v>10</v>
      </c>
      <c r="B834" s="94"/>
      <c r="C834" s="94"/>
      <c r="D834" s="97"/>
    </row>
    <row r="835" spans="1:4" s="95" customFormat="1" ht="11.25" customHeight="1" x14ac:dyDescent="0.25">
      <c r="A835" s="5" t="s">
        <v>8</v>
      </c>
      <c r="B835" s="97">
        <v>0</v>
      </c>
      <c r="C835" s="97">
        <v>0</v>
      </c>
      <c r="D835" s="97">
        <v>0</v>
      </c>
    </row>
    <row r="836" spans="1:4" s="95" customFormat="1" ht="11.25" customHeight="1" x14ac:dyDescent="0.25">
      <c r="A836" s="5" t="s">
        <v>9</v>
      </c>
      <c r="B836" s="97">
        <v>0</v>
      </c>
      <c r="C836" s="97">
        <v>0</v>
      </c>
      <c r="D836" s="97">
        <v>0</v>
      </c>
    </row>
    <row r="837" spans="1:4" s="93" customFormat="1" ht="11.25" customHeight="1" x14ac:dyDescent="0.25">
      <c r="A837" s="4" t="s">
        <v>11</v>
      </c>
      <c r="B837" s="94"/>
      <c r="C837" s="94"/>
      <c r="D837" s="97"/>
    </row>
    <row r="838" spans="1:4" s="95" customFormat="1" ht="11.25" customHeight="1" x14ac:dyDescent="0.25">
      <c r="A838" s="5" t="s">
        <v>8</v>
      </c>
      <c r="B838" s="97">
        <v>2230</v>
      </c>
      <c r="C838" s="97">
        <v>0</v>
      </c>
      <c r="D838" s="97">
        <v>2230</v>
      </c>
    </row>
    <row r="839" spans="1:4" s="95" customFormat="1" ht="11.25" customHeight="1" x14ac:dyDescent="0.25">
      <c r="A839" s="5" t="s">
        <v>9</v>
      </c>
      <c r="B839" s="97">
        <v>50</v>
      </c>
      <c r="C839" s="97">
        <v>0</v>
      </c>
      <c r="D839" s="97">
        <v>50</v>
      </c>
    </row>
    <row r="840" spans="1:4" s="93" customFormat="1" ht="11.25" customHeight="1" x14ac:dyDescent="0.25">
      <c r="A840" s="4" t="s">
        <v>12</v>
      </c>
      <c r="B840" s="94">
        <v>0</v>
      </c>
      <c r="C840" s="94">
        <v>0</v>
      </c>
      <c r="D840" s="97">
        <v>0</v>
      </c>
    </row>
    <row r="841" spans="1:4" s="93" customFormat="1" ht="11.25" customHeight="1" x14ac:dyDescent="0.25">
      <c r="A841" s="4" t="s">
        <v>13</v>
      </c>
      <c r="B841" s="94">
        <v>2216</v>
      </c>
      <c r="C841" s="94">
        <v>0</v>
      </c>
      <c r="D841" s="94">
        <v>2216</v>
      </c>
    </row>
    <row r="842" spans="1:4" s="93" customFormat="1" ht="11.25" customHeight="1" x14ac:dyDescent="0.25">
      <c r="A842" s="4"/>
      <c r="B842" s="94"/>
      <c r="C842" s="94"/>
      <c r="D842" s="94"/>
    </row>
    <row r="843" spans="1:4" ht="11.25" customHeight="1" x14ac:dyDescent="0.25">
      <c r="A843" s="108" t="s">
        <v>200</v>
      </c>
      <c r="B843" s="90"/>
      <c r="C843" s="90"/>
      <c r="D843" s="90"/>
    </row>
    <row r="844" spans="1:4" ht="11.25" customHeight="1" x14ac:dyDescent="0.25">
      <c r="A844" s="90"/>
      <c r="B844" s="90"/>
      <c r="C844" s="90"/>
      <c r="D844" s="90"/>
    </row>
    <row r="845" spans="1:4" ht="11.25" customHeight="1" x14ac:dyDescent="0.25">
      <c r="A845" s="105" t="s">
        <v>71</v>
      </c>
    </row>
    <row r="846" spans="1:4" ht="11.25" customHeight="1" x14ac:dyDescent="0.25">
      <c r="A846" s="102" t="s">
        <v>8</v>
      </c>
      <c r="B846" s="103">
        <v>771042</v>
      </c>
      <c r="C846" s="103">
        <v>210465</v>
      </c>
      <c r="D846" s="103">
        <v>981507</v>
      </c>
    </row>
    <row r="847" spans="1:4" ht="11.25" customHeight="1" x14ac:dyDescent="0.25">
      <c r="A847" s="102" t="s">
        <v>9</v>
      </c>
      <c r="B847" s="104">
        <v>387992</v>
      </c>
      <c r="C847" s="104">
        <v>-124365</v>
      </c>
      <c r="D847" s="104">
        <v>263627</v>
      </c>
    </row>
    <row r="848" spans="1:4" ht="11.25" customHeight="1" x14ac:dyDescent="0.25">
      <c r="A848" s="105" t="s">
        <v>10</v>
      </c>
      <c r="B848" s="90"/>
      <c r="C848" s="90"/>
      <c r="D848" s="90"/>
    </row>
    <row r="849" spans="1:4" ht="11.25" customHeight="1" x14ac:dyDescent="0.25">
      <c r="A849" s="102" t="s">
        <v>8</v>
      </c>
      <c r="B849" s="103">
        <v>500</v>
      </c>
      <c r="C849" s="103">
        <v>-150</v>
      </c>
      <c r="D849" s="103">
        <v>350</v>
      </c>
    </row>
    <row r="850" spans="1:4" ht="11.25" customHeight="1" x14ac:dyDescent="0.25">
      <c r="A850" s="102" t="s">
        <v>9</v>
      </c>
      <c r="B850" s="104">
        <v>0</v>
      </c>
      <c r="C850" s="104">
        <v>0</v>
      </c>
      <c r="D850" s="104">
        <v>0</v>
      </c>
    </row>
    <row r="851" spans="1:4" ht="11.25" customHeight="1" x14ac:dyDescent="0.25">
      <c r="A851" s="105" t="s">
        <v>11</v>
      </c>
      <c r="B851" s="90"/>
      <c r="C851" s="90"/>
      <c r="D851" s="90"/>
    </row>
    <row r="852" spans="1:4" ht="11.25" customHeight="1" x14ac:dyDescent="0.25">
      <c r="A852" s="102" t="s">
        <v>8</v>
      </c>
      <c r="B852" s="103">
        <v>771542</v>
      </c>
      <c r="C852" s="103">
        <v>210315</v>
      </c>
      <c r="D852" s="103">
        <v>981857</v>
      </c>
    </row>
    <row r="853" spans="1:4" ht="11.25" customHeight="1" x14ac:dyDescent="0.25">
      <c r="A853" s="102" t="s">
        <v>9</v>
      </c>
      <c r="B853" s="104">
        <v>387992</v>
      </c>
      <c r="C853" s="104">
        <v>-124365</v>
      </c>
      <c r="D853" s="104">
        <v>263627</v>
      </c>
    </row>
    <row r="854" spans="1:4" ht="11.25" customHeight="1" x14ac:dyDescent="0.25">
      <c r="A854" s="105" t="s">
        <v>195</v>
      </c>
      <c r="B854" s="107">
        <v>0</v>
      </c>
      <c r="C854" s="107">
        <v>0</v>
      </c>
      <c r="D854" s="107">
        <v>0</v>
      </c>
    </row>
    <row r="855" spans="1:4" ht="11.25" customHeight="1" x14ac:dyDescent="0.25">
      <c r="A855" s="105" t="s">
        <v>196</v>
      </c>
      <c r="B855" s="107">
        <v>1018392</v>
      </c>
      <c r="C855" s="107">
        <v>3262</v>
      </c>
      <c r="D855" s="107">
        <v>1021654</v>
      </c>
    </row>
    <row r="856" spans="1:4" ht="11.25" customHeight="1" x14ac:dyDescent="0.25">
      <c r="A856" s="90"/>
      <c r="B856" s="90"/>
      <c r="C856" s="90"/>
      <c r="D856" s="90"/>
    </row>
    <row r="857" spans="1:4" x14ac:dyDescent="0.25">
      <c r="A857" s="91" t="s">
        <v>91</v>
      </c>
      <c r="B857" s="90"/>
      <c r="C857" s="90"/>
      <c r="D857" s="90"/>
    </row>
    <row r="858" spans="1:4" ht="11.25" customHeight="1" x14ac:dyDescent="0.25">
      <c r="A858" s="90"/>
      <c r="B858" s="90"/>
      <c r="C858" s="90"/>
      <c r="D858" s="90"/>
    </row>
    <row r="859" spans="1:4" ht="11.25" customHeight="1" thickBot="1" x14ac:dyDescent="0.3">
      <c r="A859" s="105" t="s">
        <v>71</v>
      </c>
    </row>
    <row r="860" spans="1:4" ht="11.25" customHeight="1" thickTop="1" x14ac:dyDescent="0.25">
      <c r="A860" s="102" t="s">
        <v>8</v>
      </c>
      <c r="B860" s="110">
        <v>338578766</v>
      </c>
      <c r="C860" s="110">
        <v>108468092</v>
      </c>
      <c r="D860" s="110">
        <v>447046858</v>
      </c>
    </row>
    <row r="861" spans="1:4" ht="11.25" customHeight="1" thickBot="1" x14ac:dyDescent="0.3">
      <c r="A861" s="102" t="s">
        <v>9</v>
      </c>
      <c r="B861" s="111">
        <v>76162922</v>
      </c>
      <c r="C861" s="111">
        <v>13875709</v>
      </c>
      <c r="D861" s="111">
        <v>90038631</v>
      </c>
    </row>
    <row r="862" spans="1:4" ht="11.25" customHeight="1" thickTop="1" thickBot="1" x14ac:dyDescent="0.3">
      <c r="A862" s="105" t="s">
        <v>10</v>
      </c>
      <c r="B862" s="90"/>
      <c r="C862" s="90"/>
      <c r="D862" s="90"/>
    </row>
    <row r="863" spans="1:4" ht="11.25" customHeight="1" thickTop="1" x14ac:dyDescent="0.25">
      <c r="A863" s="102" t="s">
        <v>8</v>
      </c>
      <c r="B863" s="110">
        <v>285525181</v>
      </c>
      <c r="C863" s="110">
        <v>148813611</v>
      </c>
      <c r="D863" s="110">
        <v>434338792</v>
      </c>
    </row>
    <row r="864" spans="1:4" ht="11.25" customHeight="1" thickBot="1" x14ac:dyDescent="0.3">
      <c r="A864" s="102" t="s">
        <v>9</v>
      </c>
      <c r="B864" s="111">
        <v>29633763</v>
      </c>
      <c r="C864" s="111">
        <v>27678465</v>
      </c>
      <c r="D864" s="111">
        <v>57312228</v>
      </c>
    </row>
    <row r="865" spans="1:4" ht="11.25" customHeight="1" thickTop="1" thickBot="1" x14ac:dyDescent="0.3">
      <c r="A865" s="105" t="s">
        <v>11</v>
      </c>
      <c r="B865" s="90"/>
      <c r="C865" s="90"/>
      <c r="D865" s="90"/>
    </row>
    <row r="866" spans="1:4" ht="11.25" customHeight="1" thickTop="1" x14ac:dyDescent="0.25">
      <c r="A866" s="102" t="s">
        <v>8</v>
      </c>
      <c r="B866" s="110">
        <v>624103947</v>
      </c>
      <c r="C866" s="110">
        <v>257281703</v>
      </c>
      <c r="D866" s="110">
        <v>881385650</v>
      </c>
    </row>
    <row r="867" spans="1:4" ht="11.25" customHeight="1" thickBot="1" x14ac:dyDescent="0.3">
      <c r="A867" s="102" t="s">
        <v>9</v>
      </c>
      <c r="B867" s="111">
        <v>105796685</v>
      </c>
      <c r="C867" s="111">
        <v>41554174</v>
      </c>
      <c r="D867" s="111">
        <v>147350859</v>
      </c>
    </row>
    <row r="868" spans="1:4" ht="11.25" customHeight="1" thickTop="1" thickBot="1" x14ac:dyDescent="0.3">
      <c r="A868" s="105" t="s">
        <v>195</v>
      </c>
      <c r="B868" s="112">
        <v>83232950</v>
      </c>
      <c r="C868" s="112">
        <v>11148125</v>
      </c>
      <c r="D868" s="112">
        <v>94381075</v>
      </c>
    </row>
    <row r="869" spans="1:4" ht="11.25" customHeight="1" thickTop="1" thickBot="1" x14ac:dyDescent="0.3">
      <c r="A869" s="105" t="s">
        <v>196</v>
      </c>
      <c r="B869" s="112">
        <v>697133418</v>
      </c>
      <c r="C869" s="112">
        <v>177467718</v>
      </c>
      <c r="D869" s="112">
        <v>874601136</v>
      </c>
    </row>
    <row r="870" spans="1:4" ht="15" thickTop="1" thickBot="1" x14ac:dyDescent="0.3">
      <c r="A870" s="90"/>
      <c r="B870" s="90"/>
      <c r="C870" s="90"/>
      <c r="D870" s="90"/>
    </row>
    <row r="871" spans="1:4" x14ac:dyDescent="0.25">
      <c r="A871" s="164"/>
      <c r="B871" s="164"/>
      <c r="C871" s="164"/>
      <c r="D871" s="164"/>
    </row>
    <row r="872" spans="1:4" ht="9" customHeight="1" x14ac:dyDescent="0.25">
      <c r="A872" s="165"/>
      <c r="B872" s="165"/>
      <c r="C872" s="165"/>
      <c r="D872" s="165"/>
    </row>
    <row r="873" spans="1:4" ht="31.5" customHeight="1" x14ac:dyDescent="0.25">
      <c r="A873" s="165" t="s">
        <v>204</v>
      </c>
      <c r="B873" s="165"/>
      <c r="C873" s="165"/>
      <c r="D873" s="165"/>
    </row>
    <row r="874" spans="1:4" ht="16.5" customHeight="1" x14ac:dyDescent="0.25">
      <c r="A874" s="165" t="s">
        <v>224</v>
      </c>
      <c r="B874" s="165"/>
      <c r="C874" s="165"/>
      <c r="D874" s="165"/>
    </row>
    <row r="875" spans="1:4" ht="27" customHeight="1" x14ac:dyDescent="0.25">
      <c r="A875" s="166" t="s">
        <v>225</v>
      </c>
      <c r="B875" s="166"/>
      <c r="C875" s="166"/>
      <c r="D875" s="166"/>
    </row>
    <row r="876" spans="1:4" x14ac:dyDescent="0.25">
      <c r="A876" s="166" t="s">
        <v>223</v>
      </c>
      <c r="B876" s="166"/>
      <c r="C876" s="166"/>
      <c r="D876" s="166"/>
    </row>
  </sheetData>
  <mergeCells count="9">
    <mergeCell ref="A876:D876"/>
    <mergeCell ref="A873:D873"/>
    <mergeCell ref="A872:D872"/>
    <mergeCell ref="A875:D875"/>
    <mergeCell ref="A1:D1"/>
    <mergeCell ref="A2:D2"/>
    <mergeCell ref="A3:D3"/>
    <mergeCell ref="A871:D871"/>
    <mergeCell ref="A874:D874"/>
  </mergeCells>
  <pageMargins left="0.6692913385826772" right="0.6692913385826772" top="0.6692913385826772" bottom="0.6692913385826772" header="0.27559055118110237" footer="0.27559055118110237"/>
  <pageSetup paperSize="9" orientation="portrait" r:id="rId1"/>
  <headerFooter alignWithMargins="0"/>
  <rowBreaks count="16" manualBreakCount="16">
    <brk id="65" max="3" man="1"/>
    <brk id="121" max="3" man="1"/>
    <brk id="178" max="3" man="1"/>
    <brk id="178" max="3" man="1"/>
    <brk id="223" max="3" man="1"/>
    <brk id="279" max="3" man="1"/>
    <brk id="335" max="3" man="1"/>
    <brk id="391" max="3" man="1"/>
    <brk id="448" max="3" man="1"/>
    <brk id="503" max="3" man="1"/>
    <brk id="559" max="3" man="1"/>
    <brk id="615" max="3" man="1"/>
    <brk id="671" max="3" man="1"/>
    <brk id="727" max="3" man="1"/>
    <brk id="772" max="3" man="1"/>
    <brk id="82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C0676-74E0-489F-9067-CA837A7AE7A5}">
  <sheetPr>
    <pageSetUpPr fitToPage="1"/>
  </sheetPr>
  <dimension ref="A1:N80"/>
  <sheetViews>
    <sheetView showGridLines="0" zoomScaleNormal="100" zoomScaleSheetLayoutView="100" workbookViewId="0">
      <pane xSplit="2" ySplit="5" topLeftCell="C6" activePane="bottomRight" state="frozen"/>
      <selection activeCell="F45" sqref="F45"/>
      <selection pane="topRight" activeCell="F45" sqref="F45"/>
      <selection pane="bottomLeft" activeCell="F45" sqref="F45"/>
      <selection pane="bottomRight" sqref="A1:F1"/>
    </sheetView>
  </sheetViews>
  <sheetFormatPr defaultColWidth="8.88671875" defaultRowHeight="13.8" x14ac:dyDescent="0.25"/>
  <cols>
    <col min="1" max="1" width="30.77734375" style="116" customWidth="1"/>
    <col min="2" max="6" width="12.77734375" style="116" customWidth="1"/>
    <col min="7" max="16384" width="8.88671875" style="116"/>
  </cols>
  <sheetData>
    <row r="1" spans="1:6" ht="16.8" x14ac:dyDescent="0.3">
      <c r="A1" s="161" t="s">
        <v>253</v>
      </c>
      <c r="B1" s="161"/>
      <c r="C1" s="161"/>
      <c r="D1" s="161"/>
      <c r="E1" s="161"/>
      <c r="F1" s="161"/>
    </row>
    <row r="2" spans="1:6" ht="13.65" customHeight="1" x14ac:dyDescent="0.25">
      <c r="A2" s="233"/>
      <c r="B2" s="233"/>
      <c r="C2" s="233"/>
      <c r="D2" s="233"/>
      <c r="E2" s="233"/>
      <c r="F2" s="233"/>
    </row>
    <row r="3" spans="1:6" x14ac:dyDescent="0.25">
      <c r="A3" s="163" t="s">
        <v>72</v>
      </c>
      <c r="B3" s="163"/>
      <c r="C3" s="163"/>
      <c r="D3" s="163"/>
      <c r="E3" s="163"/>
      <c r="F3" s="163"/>
    </row>
    <row r="4" spans="1:6" x14ac:dyDescent="0.25">
      <c r="A4" s="86"/>
      <c r="B4" s="86"/>
      <c r="C4" s="86"/>
      <c r="D4" s="234" t="s">
        <v>101</v>
      </c>
      <c r="E4" s="234"/>
      <c r="F4" s="235"/>
    </row>
    <row r="5" spans="1:6" ht="28.2" x14ac:dyDescent="0.25">
      <c r="A5" s="236"/>
      <c r="B5" s="86" t="s">
        <v>154</v>
      </c>
      <c r="C5" s="86" t="s">
        <v>3</v>
      </c>
      <c r="D5" s="86" t="s">
        <v>227</v>
      </c>
      <c r="E5" s="86" t="s">
        <v>228</v>
      </c>
      <c r="F5" s="237" t="s">
        <v>155</v>
      </c>
    </row>
    <row r="6" spans="1:6" ht="7.65" customHeight="1" x14ac:dyDescent="0.25">
      <c r="A6" s="89"/>
      <c r="B6" s="89"/>
      <c r="C6" s="89"/>
      <c r="D6" s="89"/>
      <c r="E6" s="89"/>
      <c r="F6" s="89"/>
    </row>
    <row r="7" spans="1:6" hidden="1" x14ac:dyDescent="0.25">
      <c r="A7" s="238"/>
      <c r="B7" s="238"/>
      <c r="C7" s="238"/>
      <c r="D7" s="238"/>
      <c r="E7" s="238"/>
      <c r="F7" s="238"/>
    </row>
    <row r="8" spans="1:6" x14ac:dyDescent="0.25">
      <c r="A8" s="91" t="s">
        <v>229</v>
      </c>
      <c r="B8" s="238"/>
      <c r="C8" s="238"/>
      <c r="D8" s="238"/>
      <c r="E8" s="238"/>
      <c r="F8" s="238"/>
    </row>
    <row r="9" spans="1:6" ht="11.55" customHeight="1" x14ac:dyDescent="0.25">
      <c r="A9" s="90" t="s">
        <v>205</v>
      </c>
      <c r="B9" s="239">
        <v>144835524</v>
      </c>
      <c r="C9" s="239">
        <v>55919666</v>
      </c>
      <c r="D9" s="239">
        <v>177932014</v>
      </c>
      <c r="E9" s="239">
        <v>22823176</v>
      </c>
      <c r="F9" s="90">
        <v>200755190</v>
      </c>
    </row>
    <row r="10" spans="1:6" ht="10.95" customHeight="1" x14ac:dyDescent="0.25">
      <c r="A10" s="90" t="s">
        <v>230</v>
      </c>
      <c r="B10" s="239">
        <v>74171812</v>
      </c>
      <c r="C10" s="239">
        <v>14612162</v>
      </c>
      <c r="D10" s="239">
        <v>61949195</v>
      </c>
      <c r="E10" s="239">
        <v>26834779</v>
      </c>
      <c r="F10" s="90">
        <v>88783974</v>
      </c>
    </row>
    <row r="11" spans="1:6" ht="10.95" customHeight="1" x14ac:dyDescent="0.25">
      <c r="A11" s="90" t="s">
        <v>25</v>
      </c>
      <c r="B11" s="239">
        <v>12713288</v>
      </c>
      <c r="C11" s="239">
        <v>2006898</v>
      </c>
      <c r="D11" s="239">
        <v>14720186</v>
      </c>
      <c r="E11" s="239">
        <v>0</v>
      </c>
      <c r="F11" s="90">
        <v>14720186</v>
      </c>
    </row>
    <row r="12" spans="1:6" ht="10.95" customHeight="1" x14ac:dyDescent="0.25">
      <c r="A12" s="90" t="s">
        <v>177</v>
      </c>
      <c r="B12" s="239">
        <v>468012</v>
      </c>
      <c r="C12" s="239">
        <v>36023</v>
      </c>
      <c r="D12" s="239">
        <v>504035</v>
      </c>
      <c r="E12" s="239">
        <v>0</v>
      </c>
      <c r="F12" s="90">
        <v>504035</v>
      </c>
    </row>
    <row r="13" spans="1:6" ht="10.95" customHeight="1" x14ac:dyDescent="0.25">
      <c r="A13" s="90" t="s">
        <v>27</v>
      </c>
      <c r="B13" s="239">
        <v>8903436</v>
      </c>
      <c r="C13" s="239">
        <v>596371</v>
      </c>
      <c r="D13" s="239">
        <v>9361951</v>
      </c>
      <c r="E13" s="239">
        <v>137856</v>
      </c>
      <c r="F13" s="90">
        <v>9499807</v>
      </c>
    </row>
    <row r="14" spans="1:6" x14ac:dyDescent="0.25">
      <c r="A14" s="90" t="s">
        <v>32</v>
      </c>
      <c r="B14" s="239">
        <v>631356</v>
      </c>
      <c r="C14" s="239">
        <v>-17457</v>
      </c>
      <c r="D14" s="239">
        <v>613899</v>
      </c>
      <c r="E14" s="239">
        <v>0</v>
      </c>
      <c r="F14" s="90">
        <v>613899</v>
      </c>
    </row>
    <row r="15" spans="1:6" ht="10.95" customHeight="1" x14ac:dyDescent="0.25">
      <c r="A15" s="90" t="s">
        <v>33</v>
      </c>
      <c r="B15" s="239">
        <v>53377</v>
      </c>
      <c r="C15" s="239">
        <v>13500</v>
      </c>
      <c r="D15" s="239">
        <v>66877</v>
      </c>
      <c r="E15" s="239">
        <v>0</v>
      </c>
      <c r="F15" s="90">
        <v>66877</v>
      </c>
    </row>
    <row r="16" spans="1:6" ht="10.95" customHeight="1" x14ac:dyDescent="0.25">
      <c r="A16" s="90" t="s">
        <v>35</v>
      </c>
      <c r="B16" s="239">
        <v>10880</v>
      </c>
      <c r="C16" s="239">
        <v>4408</v>
      </c>
      <c r="D16" s="239">
        <v>15288</v>
      </c>
      <c r="E16" s="239">
        <v>0</v>
      </c>
      <c r="F16" s="90">
        <v>15288</v>
      </c>
    </row>
    <row r="17" spans="1:6" s="92" customFormat="1" ht="10.8" x14ac:dyDescent="0.25">
      <c r="A17" s="90" t="s">
        <v>36</v>
      </c>
      <c r="B17" s="90">
        <v>39248824</v>
      </c>
      <c r="C17" s="239">
        <v>2007823</v>
      </c>
      <c r="D17" s="239">
        <v>41256647</v>
      </c>
      <c r="E17" s="239">
        <v>0</v>
      </c>
      <c r="F17" s="90">
        <v>41256647</v>
      </c>
    </row>
    <row r="18" spans="1:6" s="92" customFormat="1" ht="10.050000000000001" customHeight="1" x14ac:dyDescent="0.25">
      <c r="A18" s="90" t="s">
        <v>62</v>
      </c>
      <c r="B18" s="90">
        <v>2842926</v>
      </c>
      <c r="C18" s="239">
        <v>58276</v>
      </c>
      <c r="D18" s="239">
        <v>2901202</v>
      </c>
      <c r="E18" s="239">
        <v>0</v>
      </c>
      <c r="F18" s="90">
        <v>2901202</v>
      </c>
    </row>
    <row r="19" spans="1:6" s="92" customFormat="1" ht="21.6" x14ac:dyDescent="0.25">
      <c r="A19" s="90" t="s">
        <v>231</v>
      </c>
      <c r="B19" s="90">
        <v>10304115</v>
      </c>
      <c r="C19" s="239">
        <v>-362915</v>
      </c>
      <c r="D19" s="239">
        <v>9420110</v>
      </c>
      <c r="E19" s="239">
        <v>521090</v>
      </c>
      <c r="F19" s="90">
        <v>9941200</v>
      </c>
    </row>
    <row r="20" spans="1:6" s="92" customFormat="1" ht="10.65" customHeight="1" x14ac:dyDescent="0.25">
      <c r="A20" s="90" t="s">
        <v>232</v>
      </c>
      <c r="B20" s="90">
        <v>2687941</v>
      </c>
      <c r="C20" s="239">
        <v>563123</v>
      </c>
      <c r="D20" s="239">
        <v>3251064</v>
      </c>
      <c r="E20" s="239">
        <v>0</v>
      </c>
      <c r="F20" s="90">
        <v>3251064</v>
      </c>
    </row>
    <row r="21" spans="1:6" s="92" customFormat="1" ht="10.65" customHeight="1" x14ac:dyDescent="0.25">
      <c r="A21" s="90" t="s">
        <v>254</v>
      </c>
      <c r="B21" s="90">
        <v>16954662</v>
      </c>
      <c r="C21" s="239">
        <v>4530136</v>
      </c>
      <c r="D21" s="239">
        <v>21484798</v>
      </c>
      <c r="E21" s="239">
        <v>0</v>
      </c>
      <c r="F21" s="90">
        <v>21484798</v>
      </c>
    </row>
    <row r="22" spans="1:6" s="92" customFormat="1" ht="12.75" customHeight="1" x14ac:dyDescent="0.25">
      <c r="A22" s="90" t="s">
        <v>18</v>
      </c>
      <c r="B22" s="90">
        <v>14192272</v>
      </c>
      <c r="C22" s="239">
        <v>10906693</v>
      </c>
      <c r="D22" s="239">
        <v>25084762</v>
      </c>
      <c r="E22" s="239">
        <v>14203</v>
      </c>
      <c r="F22" s="90">
        <v>25098965</v>
      </c>
    </row>
    <row r="23" spans="1:6" s="92" customFormat="1" ht="21" customHeight="1" x14ac:dyDescent="0.25">
      <c r="A23" s="92" t="s">
        <v>213</v>
      </c>
      <c r="B23" s="90">
        <v>15940808</v>
      </c>
      <c r="C23" s="239">
        <v>11972300</v>
      </c>
      <c r="D23" s="239">
        <v>28546108</v>
      </c>
      <c r="E23" s="239">
        <v>-633000</v>
      </c>
      <c r="F23" s="90">
        <v>27913108</v>
      </c>
    </row>
    <row r="24" spans="1:6" s="92" customFormat="1" ht="12" customHeight="1" x14ac:dyDescent="0.25">
      <c r="A24" s="92" t="s">
        <v>214</v>
      </c>
      <c r="B24" s="90">
        <v>361357</v>
      </c>
      <c r="C24" s="239">
        <v>-15000</v>
      </c>
      <c r="D24" s="239">
        <v>346357</v>
      </c>
      <c r="E24" s="239">
        <v>0</v>
      </c>
      <c r="F24" s="90">
        <v>346357</v>
      </c>
    </row>
    <row r="25" spans="1:6" s="92" customFormat="1" ht="21.6" x14ac:dyDescent="0.25">
      <c r="A25" s="92" t="s">
        <v>206</v>
      </c>
      <c r="B25" s="90">
        <v>1855834</v>
      </c>
      <c r="C25" s="239">
        <v>1976852</v>
      </c>
      <c r="D25" s="239">
        <v>3832686</v>
      </c>
      <c r="E25" s="239">
        <v>0</v>
      </c>
      <c r="F25" s="90">
        <v>3832686</v>
      </c>
    </row>
    <row r="26" spans="1:6" s="92" customFormat="1" ht="21.6" x14ac:dyDescent="0.25">
      <c r="A26" s="92" t="s">
        <v>45</v>
      </c>
      <c r="B26" s="90">
        <v>4331731</v>
      </c>
      <c r="C26" s="239">
        <v>425256</v>
      </c>
      <c r="D26" s="239">
        <v>4756987</v>
      </c>
      <c r="E26" s="239">
        <v>0</v>
      </c>
      <c r="F26" s="90">
        <v>4756987</v>
      </c>
    </row>
    <row r="27" spans="1:6" s="92" customFormat="1" ht="11.7" customHeight="1" x14ac:dyDescent="0.25">
      <c r="A27" s="90" t="s">
        <v>186</v>
      </c>
      <c r="B27" s="90">
        <v>567429</v>
      </c>
      <c r="C27" s="239">
        <v>-51135</v>
      </c>
      <c r="D27" s="239">
        <v>516294</v>
      </c>
      <c r="E27" s="239">
        <v>0</v>
      </c>
      <c r="F27" s="90">
        <v>516294</v>
      </c>
    </row>
    <row r="28" spans="1:6" s="92" customFormat="1" ht="13.05" customHeight="1" x14ac:dyDescent="0.25">
      <c r="A28" s="90" t="s">
        <v>48</v>
      </c>
      <c r="B28" s="90">
        <v>6198553</v>
      </c>
      <c r="C28" s="239">
        <v>733840</v>
      </c>
      <c r="D28" s="239">
        <v>6195293</v>
      </c>
      <c r="E28" s="239">
        <v>737100</v>
      </c>
      <c r="F28" s="90">
        <v>6932393</v>
      </c>
    </row>
    <row r="29" spans="1:6" s="92" customFormat="1" ht="12.3" customHeight="1" x14ac:dyDescent="0.25">
      <c r="A29" s="90" t="s">
        <v>55</v>
      </c>
      <c r="B29" s="90">
        <v>4331146</v>
      </c>
      <c r="C29" s="239">
        <v>630313</v>
      </c>
      <c r="D29" s="239">
        <v>4740784</v>
      </c>
      <c r="E29" s="239">
        <v>220675</v>
      </c>
      <c r="F29" s="90">
        <v>4961459</v>
      </c>
    </row>
    <row r="30" spans="1:6" s="92" customFormat="1" ht="11.4" customHeight="1" x14ac:dyDescent="0.25">
      <c r="A30" s="90" t="s">
        <v>53</v>
      </c>
      <c r="B30" s="90">
        <v>276857</v>
      </c>
      <c r="C30" s="239">
        <v>69737</v>
      </c>
      <c r="D30" s="239">
        <v>344891</v>
      </c>
      <c r="E30" s="239">
        <v>1703</v>
      </c>
      <c r="F30" s="90">
        <v>346594</v>
      </c>
    </row>
    <row r="31" spans="1:6" s="92" customFormat="1" ht="10.8" x14ac:dyDescent="0.25">
      <c r="A31" s="90" t="s">
        <v>61</v>
      </c>
      <c r="B31" s="90">
        <v>910363</v>
      </c>
      <c r="C31" s="239">
        <v>690323</v>
      </c>
      <c r="D31" s="239">
        <v>1573363</v>
      </c>
      <c r="E31" s="239">
        <v>27323</v>
      </c>
      <c r="F31" s="90">
        <v>1600686</v>
      </c>
    </row>
    <row r="32" spans="1:6" s="92" customFormat="1" ht="21.6" x14ac:dyDescent="0.25">
      <c r="A32" s="90" t="s">
        <v>50</v>
      </c>
      <c r="B32" s="90">
        <v>10655</v>
      </c>
      <c r="C32" s="239">
        <v>3161</v>
      </c>
      <c r="D32" s="239">
        <v>13816</v>
      </c>
      <c r="E32" s="239">
        <v>0</v>
      </c>
      <c r="F32" s="90">
        <v>13816</v>
      </c>
    </row>
    <row r="33" spans="1:6" s="92" customFormat="1" ht="12.3" customHeight="1" x14ac:dyDescent="0.25">
      <c r="A33" s="90" t="s">
        <v>51</v>
      </c>
      <c r="B33" s="90">
        <v>5200</v>
      </c>
      <c r="C33" s="239">
        <v>119</v>
      </c>
      <c r="D33" s="239">
        <v>5319</v>
      </c>
      <c r="E33" s="239">
        <v>0</v>
      </c>
      <c r="F33" s="90">
        <v>5319</v>
      </c>
    </row>
    <row r="34" spans="1:6" s="92" customFormat="1" ht="12.75" customHeight="1" x14ac:dyDescent="0.25">
      <c r="A34" s="90" t="s">
        <v>52</v>
      </c>
      <c r="B34" s="90">
        <v>24331</v>
      </c>
      <c r="C34" s="239">
        <v>7962</v>
      </c>
      <c r="D34" s="239">
        <v>32293</v>
      </c>
      <c r="E34" s="239">
        <v>0</v>
      </c>
      <c r="F34" s="90">
        <v>32293</v>
      </c>
    </row>
    <row r="35" spans="1:6" s="92" customFormat="1" ht="11.4" customHeight="1" x14ac:dyDescent="0.25">
      <c r="A35" s="90" t="s">
        <v>166</v>
      </c>
      <c r="B35" s="90">
        <v>25554752</v>
      </c>
      <c r="C35" s="239">
        <v>8152042</v>
      </c>
      <c r="D35" s="239">
        <v>0</v>
      </c>
      <c r="E35" s="239">
        <v>33706794</v>
      </c>
      <c r="F35" s="90">
        <v>33706794</v>
      </c>
    </row>
    <row r="36" spans="1:6" s="92" customFormat="1" ht="13.05" customHeight="1" x14ac:dyDescent="0.25">
      <c r="A36" s="90" t="s">
        <v>233</v>
      </c>
      <c r="B36" s="90">
        <v>15376066</v>
      </c>
      <c r="C36" s="239">
        <v>5083435</v>
      </c>
      <c r="D36" s="239">
        <v>0</v>
      </c>
      <c r="E36" s="239">
        <v>20459501</v>
      </c>
      <c r="F36" s="90">
        <v>20459501</v>
      </c>
    </row>
    <row r="37" spans="1:6" s="92" customFormat="1" ht="10.95" customHeight="1" x14ac:dyDescent="0.25">
      <c r="A37" s="90" t="s">
        <v>167</v>
      </c>
      <c r="B37" s="90">
        <v>13613002</v>
      </c>
      <c r="C37" s="239">
        <v>2643703</v>
      </c>
      <c r="D37" s="239">
        <v>0</v>
      </c>
      <c r="E37" s="239">
        <v>16256705</v>
      </c>
      <c r="F37" s="90">
        <v>16256705</v>
      </c>
    </row>
    <row r="38" spans="1:6" s="92" customFormat="1" ht="12.75" customHeight="1" x14ac:dyDescent="0.25">
      <c r="A38" s="90" t="s">
        <v>56</v>
      </c>
      <c r="B38" s="90">
        <v>127370</v>
      </c>
      <c r="C38" s="239">
        <v>40500</v>
      </c>
      <c r="D38" s="239">
        <v>167870</v>
      </c>
      <c r="E38" s="239">
        <v>0</v>
      </c>
      <c r="F38" s="90">
        <v>167870</v>
      </c>
    </row>
    <row r="39" spans="1:6" s="92" customFormat="1" ht="12" customHeight="1" x14ac:dyDescent="0.25">
      <c r="A39" s="90" t="s">
        <v>26</v>
      </c>
      <c r="B39" s="90">
        <v>29200</v>
      </c>
      <c r="C39" s="239">
        <v>0</v>
      </c>
      <c r="D39" s="239">
        <v>29200</v>
      </c>
      <c r="E39" s="239">
        <v>0</v>
      </c>
      <c r="F39" s="90">
        <v>29200</v>
      </c>
    </row>
    <row r="40" spans="1:6" s="92" customFormat="1" ht="10.65" customHeight="1" x14ac:dyDescent="0.25">
      <c r="A40" s="90" t="s">
        <v>176</v>
      </c>
      <c r="B40" s="90">
        <v>95269</v>
      </c>
      <c r="C40" s="239">
        <v>6404</v>
      </c>
      <c r="D40" s="239">
        <v>101673</v>
      </c>
      <c r="E40" s="239">
        <v>0</v>
      </c>
      <c r="F40" s="90">
        <v>101673</v>
      </c>
    </row>
    <row r="41" spans="1:6" s="92" customFormat="1" ht="12.3" customHeight="1" x14ac:dyDescent="0.25">
      <c r="A41" s="90" t="s">
        <v>57</v>
      </c>
      <c r="B41" s="90">
        <v>466471</v>
      </c>
      <c r="C41" s="239">
        <v>34910</v>
      </c>
      <c r="D41" s="239">
        <v>501381</v>
      </c>
      <c r="E41" s="239">
        <v>0</v>
      </c>
      <c r="F41" s="90">
        <v>501381</v>
      </c>
    </row>
    <row r="42" spans="1:6" s="92" customFormat="1" ht="21.6" x14ac:dyDescent="0.25">
      <c r="A42" s="90" t="s">
        <v>216</v>
      </c>
      <c r="B42" s="90">
        <v>135759</v>
      </c>
      <c r="C42" s="239">
        <v>-2150</v>
      </c>
      <c r="D42" s="239">
        <v>133609</v>
      </c>
      <c r="E42" s="239">
        <v>0</v>
      </c>
      <c r="F42" s="90">
        <v>133609</v>
      </c>
    </row>
    <row r="43" spans="1:6" s="92" customFormat="1" ht="21.6" x14ac:dyDescent="0.25">
      <c r="A43" s="90" t="s">
        <v>79</v>
      </c>
      <c r="B43" s="90">
        <v>22926</v>
      </c>
      <c r="C43" s="239">
        <v>-100</v>
      </c>
      <c r="D43" s="239">
        <v>22826</v>
      </c>
      <c r="E43" s="239">
        <v>0</v>
      </c>
      <c r="F43" s="90">
        <v>22826</v>
      </c>
    </row>
    <row r="44" spans="1:6" s="92" customFormat="1" ht="12" customHeight="1" x14ac:dyDescent="0.25">
      <c r="A44" s="90" t="s">
        <v>17</v>
      </c>
      <c r="B44" s="90">
        <v>105670</v>
      </c>
      <c r="C44" s="239">
        <v>-1819</v>
      </c>
      <c r="D44" s="239">
        <v>103851</v>
      </c>
      <c r="E44" s="239">
        <v>0</v>
      </c>
      <c r="F44" s="90">
        <v>103851</v>
      </c>
    </row>
    <row r="45" spans="1:6" s="92" customFormat="1" ht="12.3" customHeight="1" x14ac:dyDescent="0.25">
      <c r="A45" s="90" t="s">
        <v>31</v>
      </c>
      <c r="B45" s="90">
        <v>40670</v>
      </c>
      <c r="C45" s="239">
        <v>-2285</v>
      </c>
      <c r="D45" s="239">
        <v>38385</v>
      </c>
      <c r="E45" s="239">
        <v>0</v>
      </c>
      <c r="F45" s="90">
        <v>38385</v>
      </c>
    </row>
    <row r="46" spans="1:6" s="92" customFormat="1" ht="12" customHeight="1" x14ac:dyDescent="0.25">
      <c r="A46" s="90" t="s">
        <v>30</v>
      </c>
      <c r="B46" s="90">
        <v>6235</v>
      </c>
      <c r="C46" s="239">
        <v>905</v>
      </c>
      <c r="D46" s="239">
        <v>4060</v>
      </c>
      <c r="E46" s="239">
        <v>3080</v>
      </c>
      <c r="F46" s="90">
        <v>7140</v>
      </c>
    </row>
    <row r="47" spans="1:6" s="92" customFormat="1" ht="10.8" x14ac:dyDescent="0.25">
      <c r="A47" s="90" t="s">
        <v>58</v>
      </c>
      <c r="B47" s="90">
        <v>1</v>
      </c>
      <c r="C47" s="239">
        <v>1</v>
      </c>
      <c r="D47" s="239">
        <v>2</v>
      </c>
      <c r="E47" s="239">
        <v>0</v>
      </c>
      <c r="F47" s="90">
        <v>2</v>
      </c>
    </row>
    <row r="48" spans="1:6" s="92" customFormat="1" ht="10.95" customHeight="1" x14ac:dyDescent="0.25">
      <c r="A48" s="90" t="s">
        <v>43</v>
      </c>
      <c r="B48" s="90">
        <v>701</v>
      </c>
      <c r="C48" s="239">
        <v>14100</v>
      </c>
      <c r="D48" s="239">
        <v>14801</v>
      </c>
      <c r="E48" s="239">
        <v>0</v>
      </c>
      <c r="F48" s="90">
        <v>14801</v>
      </c>
    </row>
    <row r="49" spans="1:6" s="92" customFormat="1" ht="13.35" customHeight="1" x14ac:dyDescent="0.25">
      <c r="A49" s="90" t="s">
        <v>185</v>
      </c>
      <c r="B49" s="90">
        <v>3</v>
      </c>
      <c r="C49" s="239">
        <v>1</v>
      </c>
      <c r="D49" s="239">
        <v>4</v>
      </c>
      <c r="E49" s="239">
        <v>0</v>
      </c>
      <c r="F49" s="90">
        <v>4</v>
      </c>
    </row>
    <row r="50" spans="1:6" s="92" customFormat="1" ht="12.75" customHeight="1" x14ac:dyDescent="0.25">
      <c r="A50" s="90" t="s">
        <v>46</v>
      </c>
      <c r="B50" s="90">
        <v>150</v>
      </c>
      <c r="C50" s="239">
        <v>1</v>
      </c>
      <c r="D50" s="239">
        <v>151</v>
      </c>
      <c r="E50" s="239">
        <v>0</v>
      </c>
      <c r="F50" s="90">
        <v>151</v>
      </c>
    </row>
    <row r="51" spans="1:6" s="92" customFormat="1" ht="13.35" customHeight="1" x14ac:dyDescent="0.25">
      <c r="A51" s="90" t="s">
        <v>20</v>
      </c>
      <c r="B51" s="90">
        <v>1</v>
      </c>
      <c r="C51" s="239">
        <v>-500</v>
      </c>
      <c r="D51" s="239">
        <v>-499</v>
      </c>
      <c r="E51" s="239">
        <v>0</v>
      </c>
      <c r="F51" s="90">
        <v>-499</v>
      </c>
    </row>
    <row r="52" spans="1:6" s="92" customFormat="1" ht="32.4" x14ac:dyDescent="0.25">
      <c r="A52" s="90" t="s">
        <v>65</v>
      </c>
      <c r="B52" s="90">
        <v>30091</v>
      </c>
      <c r="C52" s="239">
        <v>200</v>
      </c>
      <c r="D52" s="239">
        <v>30091</v>
      </c>
      <c r="E52" s="239">
        <v>200</v>
      </c>
      <c r="F52" s="90">
        <v>30291</v>
      </c>
    </row>
    <row r="53" spans="1:6" s="92" customFormat="1" ht="11.4" customHeight="1" x14ac:dyDescent="0.25">
      <c r="A53" s="90" t="s">
        <v>66</v>
      </c>
      <c r="B53" s="90">
        <v>140969</v>
      </c>
      <c r="C53" s="239">
        <v>-5259</v>
      </c>
      <c r="D53" s="239">
        <v>135710</v>
      </c>
      <c r="E53" s="239">
        <v>0</v>
      </c>
      <c r="F53" s="90">
        <v>135710</v>
      </c>
    </row>
    <row r="54" spans="1:6" s="92" customFormat="1" ht="13.95" customHeight="1" x14ac:dyDescent="0.25">
      <c r="A54" s="90" t="s">
        <v>67</v>
      </c>
      <c r="B54" s="90">
        <v>17100</v>
      </c>
      <c r="C54" s="239">
        <v>95</v>
      </c>
      <c r="D54" s="239">
        <v>17195</v>
      </c>
      <c r="E54" s="239">
        <v>0</v>
      </c>
      <c r="F54" s="90">
        <v>17195</v>
      </c>
    </row>
    <row r="55" spans="1:6" s="92" customFormat="1" ht="14.4" thickBot="1" x14ac:dyDescent="0.3">
      <c r="A55" s="240" t="s">
        <v>234</v>
      </c>
      <c r="B55" s="240">
        <v>418595095</v>
      </c>
      <c r="C55" s="240">
        <v>123282619</v>
      </c>
      <c r="D55" s="240">
        <v>420766529</v>
      </c>
      <c r="E55" s="240">
        <v>121111185</v>
      </c>
      <c r="F55" s="240">
        <v>541877714</v>
      </c>
    </row>
    <row r="56" spans="1:6" s="92" customFormat="1" ht="10.8" hidden="1" x14ac:dyDescent="0.25">
      <c r="B56" s="90"/>
      <c r="C56" s="90"/>
      <c r="D56" s="90"/>
      <c r="E56" s="90"/>
      <c r="F56" s="90"/>
    </row>
    <row r="57" spans="1:6" s="92" customFormat="1" ht="10.8" hidden="1" x14ac:dyDescent="0.25">
      <c r="B57" s="90"/>
      <c r="C57" s="90"/>
      <c r="D57" s="90"/>
      <c r="E57" s="90"/>
      <c r="F57" s="90"/>
    </row>
    <row r="58" spans="1:6" s="92" customFormat="1" ht="12" customHeight="1" x14ac:dyDescent="0.25">
      <c r="A58" s="90"/>
      <c r="B58" s="90"/>
      <c r="C58" s="90"/>
      <c r="D58" s="90"/>
      <c r="E58" s="90"/>
      <c r="F58" s="90"/>
    </row>
    <row r="59" spans="1:6" s="92" customFormat="1" ht="12.75" customHeight="1" thickBot="1" x14ac:dyDescent="0.3">
      <c r="A59" s="90"/>
      <c r="B59" s="90"/>
      <c r="C59" s="90"/>
      <c r="D59" s="90"/>
      <c r="E59" s="90"/>
      <c r="F59" s="90"/>
    </row>
    <row r="60" spans="1:6" s="92" customFormat="1" ht="16.8" x14ac:dyDescent="0.3">
      <c r="A60" s="161" t="s">
        <v>255</v>
      </c>
      <c r="B60" s="161"/>
      <c r="C60" s="161"/>
      <c r="D60" s="161"/>
      <c r="E60" s="161"/>
      <c r="F60" s="161"/>
    </row>
    <row r="61" spans="1:6" s="92" customFormat="1" x14ac:dyDescent="0.25">
      <c r="A61" s="233"/>
      <c r="B61" s="233"/>
      <c r="C61" s="233"/>
      <c r="D61" s="233"/>
      <c r="E61" s="233"/>
      <c r="F61" s="233"/>
    </row>
    <row r="62" spans="1:6" s="92" customFormat="1" x14ac:dyDescent="0.25">
      <c r="A62" s="163" t="s">
        <v>72</v>
      </c>
      <c r="B62" s="163"/>
      <c r="C62" s="163"/>
      <c r="D62" s="163"/>
      <c r="E62" s="163"/>
      <c r="F62" s="163"/>
    </row>
    <row r="63" spans="1:6" s="92" customFormat="1" x14ac:dyDescent="0.25">
      <c r="A63" s="86"/>
      <c r="B63" s="86"/>
      <c r="C63" s="86"/>
      <c r="D63" s="234" t="s">
        <v>101</v>
      </c>
      <c r="E63" s="234"/>
      <c r="F63" s="235"/>
    </row>
    <row r="64" spans="1:6" s="92" customFormat="1" ht="28.2" x14ac:dyDescent="0.25">
      <c r="A64" s="86"/>
      <c r="B64" s="86" t="s">
        <v>154</v>
      </c>
      <c r="C64" s="86" t="s">
        <v>3</v>
      </c>
      <c r="D64" s="86" t="s">
        <v>227</v>
      </c>
      <c r="E64" s="86" t="s">
        <v>236</v>
      </c>
      <c r="F64" s="237" t="s">
        <v>155</v>
      </c>
    </row>
    <row r="65" spans="1:6" s="92" customFormat="1" x14ac:dyDescent="0.25">
      <c r="A65" s="89"/>
      <c r="B65" s="89"/>
      <c r="C65" s="89"/>
      <c r="D65" s="89"/>
      <c r="E65" s="89"/>
      <c r="F65" s="89"/>
    </row>
    <row r="66" spans="1:6" s="92" customFormat="1" ht="12" customHeight="1" x14ac:dyDescent="0.25">
      <c r="A66" s="90" t="s">
        <v>237</v>
      </c>
      <c r="B66" s="90">
        <v>420130</v>
      </c>
      <c r="C66" s="90">
        <v>103068</v>
      </c>
      <c r="D66" s="90">
        <v>523198</v>
      </c>
      <c r="E66" s="90">
        <v>0</v>
      </c>
      <c r="F66" s="90">
        <v>523198</v>
      </c>
    </row>
    <row r="67" spans="1:6" s="92" customFormat="1" ht="10.65" customHeight="1" x14ac:dyDescent="0.25">
      <c r="A67" s="90" t="s">
        <v>238</v>
      </c>
      <c r="B67" s="90">
        <v>26900</v>
      </c>
      <c r="C67" s="90">
        <v>93300</v>
      </c>
      <c r="D67" s="90">
        <v>120200</v>
      </c>
      <c r="E67" s="90">
        <v>0</v>
      </c>
      <c r="F67" s="90">
        <v>120200</v>
      </c>
    </row>
    <row r="68" spans="1:6" s="92" customFormat="1" ht="12.75" customHeight="1" x14ac:dyDescent="0.25">
      <c r="A68" s="90" t="s">
        <v>239</v>
      </c>
      <c r="B68" s="90">
        <v>76220</v>
      </c>
      <c r="C68" s="90">
        <v>0</v>
      </c>
      <c r="D68" s="90">
        <v>75900</v>
      </c>
      <c r="E68" s="90">
        <v>320</v>
      </c>
      <c r="F68" s="90">
        <v>76220</v>
      </c>
    </row>
    <row r="69" spans="1:6" s="92" customFormat="1" ht="12.3" customHeight="1" x14ac:dyDescent="0.25">
      <c r="A69" s="90" t="s">
        <v>240</v>
      </c>
      <c r="B69" s="90">
        <v>21752</v>
      </c>
      <c r="C69" s="90">
        <v>-1128</v>
      </c>
      <c r="D69" s="90">
        <v>20424</v>
      </c>
      <c r="E69" s="90">
        <v>200</v>
      </c>
      <c r="F69" s="90">
        <v>20624</v>
      </c>
    </row>
    <row r="70" spans="1:6" s="92" customFormat="1" ht="21.6" x14ac:dyDescent="0.25">
      <c r="A70" s="90" t="s">
        <v>241</v>
      </c>
      <c r="B70" s="90">
        <v>224330</v>
      </c>
      <c r="C70" s="90">
        <v>15225</v>
      </c>
      <c r="D70" s="90">
        <v>239555</v>
      </c>
      <c r="E70" s="90">
        <v>0</v>
      </c>
      <c r="F70" s="90">
        <v>239555</v>
      </c>
    </row>
    <row r="71" spans="1:6" s="92" customFormat="1" ht="28.5" customHeight="1" x14ac:dyDescent="0.25">
      <c r="A71" s="90" t="s">
        <v>242</v>
      </c>
      <c r="B71" s="90">
        <v>2230</v>
      </c>
      <c r="C71" s="90">
        <v>0</v>
      </c>
      <c r="D71" s="90">
        <v>2230</v>
      </c>
      <c r="E71" s="90">
        <v>0</v>
      </c>
      <c r="F71" s="90">
        <v>2230</v>
      </c>
    </row>
    <row r="72" spans="1:6" s="92" customFormat="1" ht="13.5" customHeight="1" thickBot="1" x14ac:dyDescent="0.3">
      <c r="A72" s="240" t="s">
        <v>243</v>
      </c>
      <c r="B72" s="240">
        <v>771562</v>
      </c>
      <c r="C72" s="240">
        <v>210465</v>
      </c>
      <c r="D72" s="240">
        <v>981507</v>
      </c>
      <c r="E72" s="241">
        <v>520</v>
      </c>
      <c r="F72" s="240">
        <v>982027</v>
      </c>
    </row>
    <row r="73" spans="1:6" x14ac:dyDescent="0.25">
      <c r="A73" s="238"/>
      <c r="B73" s="238"/>
      <c r="C73" s="238"/>
      <c r="D73" s="238"/>
      <c r="E73" s="238"/>
      <c r="F73" s="238"/>
    </row>
    <row r="74" spans="1:6" ht="14.4" thickBot="1" x14ac:dyDescent="0.3">
      <c r="A74" s="240" t="s">
        <v>102</v>
      </c>
      <c r="B74" s="240">
        <v>419366657</v>
      </c>
      <c r="C74" s="240">
        <v>123493084</v>
      </c>
      <c r="D74" s="240">
        <v>421748036</v>
      </c>
      <c r="E74" s="241">
        <v>121111705</v>
      </c>
      <c r="F74" s="240">
        <v>542859741</v>
      </c>
    </row>
    <row r="75" spans="1:6" x14ac:dyDescent="0.25">
      <c r="A75" s="109"/>
      <c r="B75" s="113"/>
      <c r="C75" s="113"/>
      <c r="D75" s="113"/>
      <c r="E75" s="113"/>
      <c r="F75" s="113"/>
    </row>
    <row r="76" spans="1:6" ht="22.5" customHeight="1" x14ac:dyDescent="0.25">
      <c r="A76" s="242" t="s">
        <v>244</v>
      </c>
      <c r="B76" s="242"/>
      <c r="C76" s="242"/>
      <c r="D76" s="242"/>
      <c r="E76" s="242"/>
      <c r="F76" s="242"/>
    </row>
    <row r="78" spans="1:6" ht="39" customHeight="1" x14ac:dyDescent="0.25">
      <c r="A78" s="243" t="s">
        <v>245</v>
      </c>
      <c r="B78" s="243"/>
      <c r="C78" s="243"/>
      <c r="D78" s="243"/>
      <c r="E78" s="243"/>
      <c r="F78" s="243"/>
    </row>
    <row r="79" spans="1:6" ht="21.6" customHeight="1" x14ac:dyDescent="0.25">
      <c r="A79" s="243" t="s">
        <v>248</v>
      </c>
      <c r="B79" s="243"/>
      <c r="C79" s="243"/>
      <c r="D79" s="243"/>
      <c r="E79" s="243"/>
      <c r="F79" s="243"/>
    </row>
    <row r="80" spans="1:6" ht="22.5" customHeight="1" x14ac:dyDescent="0.25">
      <c r="A80" s="243" t="s">
        <v>249</v>
      </c>
      <c r="B80" s="243"/>
      <c r="C80" s="243"/>
      <c r="D80" s="243"/>
      <c r="E80" s="243"/>
      <c r="F80" s="243"/>
    </row>
  </sheetData>
  <mergeCells count="12">
    <mergeCell ref="A62:F62"/>
    <mergeCell ref="D63:F63"/>
    <mergeCell ref="A76:F76"/>
    <mergeCell ref="A78:F78"/>
    <mergeCell ref="A79:F79"/>
    <mergeCell ref="A80:F80"/>
    <mergeCell ref="A1:F1"/>
    <mergeCell ref="A2:F2"/>
    <mergeCell ref="A3:F3"/>
    <mergeCell ref="D4:F4"/>
    <mergeCell ref="A60:F60"/>
    <mergeCell ref="A61:F61"/>
  </mergeCells>
  <pageMargins left="0.6692913385826772" right="0.6692913385826772" top="0.6692913385826772" bottom="0.6692913385826772" header="0.27559055118110237" footer="0.27559055118110237"/>
  <pageSetup paperSize="9" scale="99" fitToHeight="0" orientation="portrait" r:id="rId1"/>
  <headerFooter alignWithMargins="0"/>
  <rowBreaks count="1" manualBreakCount="1">
    <brk id="5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9CEE2-A430-45EC-8913-55B9E24D9F56}">
  <dimension ref="A1:F48"/>
  <sheetViews>
    <sheetView showGridLines="0" zoomScale="115" zoomScaleNormal="115" zoomScaleSheetLayoutView="130" workbookViewId="0">
      <selection sqref="A1:F1"/>
    </sheetView>
  </sheetViews>
  <sheetFormatPr defaultColWidth="9.21875" defaultRowHeight="13.2" x14ac:dyDescent="0.25"/>
  <cols>
    <col min="1" max="1" width="30.77734375" customWidth="1"/>
    <col min="2" max="4" width="12.77734375" customWidth="1"/>
    <col min="5" max="5" width="12" customWidth="1"/>
    <col min="6" max="6" width="12.77734375" customWidth="1"/>
  </cols>
  <sheetData>
    <row r="1" spans="1:6" ht="16.8" x14ac:dyDescent="0.3">
      <c r="A1" s="161" t="s">
        <v>250</v>
      </c>
      <c r="B1" s="161"/>
      <c r="C1" s="161"/>
      <c r="D1" s="161"/>
      <c r="E1" s="161"/>
      <c r="F1" s="161"/>
    </row>
    <row r="2" spans="1:6" ht="13.8" x14ac:dyDescent="0.25">
      <c r="A2" s="162"/>
      <c r="B2" s="162"/>
      <c r="C2" s="162"/>
      <c r="D2" s="162"/>
      <c r="E2" s="162"/>
      <c r="F2" s="162"/>
    </row>
    <row r="3" spans="1:6" ht="13.8" x14ac:dyDescent="0.25">
      <c r="A3" s="163" t="s">
        <v>72</v>
      </c>
      <c r="B3" s="163"/>
      <c r="C3" s="163"/>
      <c r="D3" s="163"/>
      <c r="E3" s="163"/>
      <c r="F3" s="163"/>
    </row>
    <row r="4" spans="1:6" ht="13.8" x14ac:dyDescent="0.25">
      <c r="A4" s="86"/>
      <c r="B4" s="86"/>
      <c r="C4" s="86"/>
      <c r="D4" s="234" t="s">
        <v>101</v>
      </c>
      <c r="E4" s="235"/>
      <c r="F4" s="235"/>
    </row>
    <row r="5" spans="1:6" ht="28.2" x14ac:dyDescent="0.25">
      <c r="A5" s="86"/>
      <c r="B5" s="86" t="s">
        <v>154</v>
      </c>
      <c r="C5" s="86" t="s">
        <v>3</v>
      </c>
      <c r="D5" s="86" t="s">
        <v>227</v>
      </c>
      <c r="E5" s="86" t="s">
        <v>251</v>
      </c>
      <c r="F5" s="237" t="s">
        <v>155</v>
      </c>
    </row>
    <row r="6" spans="1:6" ht="13.8" x14ac:dyDescent="0.25">
      <c r="A6" s="89"/>
      <c r="B6" s="89"/>
      <c r="C6" s="89"/>
      <c r="D6" s="89"/>
      <c r="E6" s="89"/>
      <c r="F6" s="89"/>
    </row>
    <row r="7" spans="1:6" ht="13.8" hidden="1" x14ac:dyDescent="0.25">
      <c r="A7" s="238"/>
      <c r="B7" s="238"/>
      <c r="C7" s="238"/>
      <c r="D7" s="238"/>
      <c r="E7" s="238"/>
      <c r="F7" s="238"/>
    </row>
    <row r="8" spans="1:6" ht="13.8" x14ac:dyDescent="0.25">
      <c r="A8" s="91" t="s">
        <v>159</v>
      </c>
      <c r="B8" s="91"/>
      <c r="C8" s="91"/>
      <c r="D8" s="238"/>
      <c r="E8" s="238"/>
      <c r="F8" s="238"/>
    </row>
    <row r="9" spans="1:6" s="92" customFormat="1" ht="10.8" x14ac:dyDescent="0.25">
      <c r="A9" s="90" t="s">
        <v>205</v>
      </c>
      <c r="B9" s="90">
        <v>2557751</v>
      </c>
      <c r="C9" s="90">
        <v>663736</v>
      </c>
      <c r="D9" s="90">
        <v>3221487</v>
      </c>
      <c r="E9" s="90">
        <v>0</v>
      </c>
      <c r="F9" s="90">
        <v>3221487</v>
      </c>
    </row>
    <row r="10" spans="1:6" s="92" customFormat="1" ht="10.8" x14ac:dyDescent="0.25">
      <c r="A10" s="90" t="s">
        <v>76</v>
      </c>
      <c r="B10" s="90">
        <v>478983</v>
      </c>
      <c r="C10" s="90">
        <v>49202</v>
      </c>
      <c r="D10" s="90">
        <v>528185</v>
      </c>
      <c r="E10" s="90">
        <v>0</v>
      </c>
      <c r="F10" s="90">
        <v>528185</v>
      </c>
    </row>
    <row r="11" spans="1:6" s="92" customFormat="1" ht="10.8" x14ac:dyDescent="0.25">
      <c r="A11" s="90" t="s">
        <v>25</v>
      </c>
      <c r="B11" s="90">
        <v>323682</v>
      </c>
      <c r="C11" s="90">
        <v>33739</v>
      </c>
      <c r="D11" s="90">
        <v>357421</v>
      </c>
      <c r="E11" s="90">
        <v>0</v>
      </c>
      <c r="F11" s="90">
        <v>357421</v>
      </c>
    </row>
    <row r="12" spans="1:6" s="92" customFormat="1" ht="10.8" x14ac:dyDescent="0.25">
      <c r="A12" s="90" t="s">
        <v>177</v>
      </c>
      <c r="B12" s="90">
        <v>37443</v>
      </c>
      <c r="C12" s="90">
        <v>0</v>
      </c>
      <c r="D12" s="90">
        <v>37443</v>
      </c>
      <c r="E12" s="90">
        <v>0</v>
      </c>
      <c r="F12" s="90">
        <v>37443</v>
      </c>
    </row>
    <row r="13" spans="1:6" s="92" customFormat="1" ht="10.8" x14ac:dyDescent="0.25">
      <c r="A13" s="90" t="s">
        <v>27</v>
      </c>
      <c r="B13" s="90">
        <v>465975</v>
      </c>
      <c r="C13" s="90">
        <v>965</v>
      </c>
      <c r="D13" s="90">
        <v>466940</v>
      </c>
      <c r="E13" s="90">
        <v>0</v>
      </c>
      <c r="F13" s="90">
        <v>466940</v>
      </c>
    </row>
    <row r="14" spans="1:6" s="92" customFormat="1" ht="10.8" x14ac:dyDescent="0.25">
      <c r="A14" s="90" t="s">
        <v>32</v>
      </c>
      <c r="B14" s="90">
        <v>37162</v>
      </c>
      <c r="C14" s="90">
        <v>-534</v>
      </c>
      <c r="D14" s="90">
        <v>36628</v>
      </c>
      <c r="E14" s="90">
        <v>0</v>
      </c>
      <c r="F14" s="90">
        <v>36628</v>
      </c>
    </row>
    <row r="15" spans="1:6" s="92" customFormat="1" ht="10.8" x14ac:dyDescent="0.25">
      <c r="A15" s="90" t="s">
        <v>33</v>
      </c>
      <c r="B15" s="90">
        <v>8605</v>
      </c>
      <c r="C15" s="90">
        <v>0</v>
      </c>
      <c r="D15" s="90">
        <v>8605</v>
      </c>
      <c r="E15" s="90">
        <v>0</v>
      </c>
      <c r="F15" s="90">
        <v>8605</v>
      </c>
    </row>
    <row r="16" spans="1:6" s="92" customFormat="1" ht="13.65" customHeight="1" x14ac:dyDescent="0.25">
      <c r="A16" s="90" t="s">
        <v>35</v>
      </c>
      <c r="B16" s="90">
        <v>10580</v>
      </c>
      <c r="C16" s="90">
        <v>4408</v>
      </c>
      <c r="D16" s="90">
        <v>14988</v>
      </c>
      <c r="E16" s="90">
        <v>0</v>
      </c>
      <c r="F16" s="90">
        <v>14988</v>
      </c>
    </row>
    <row r="17" spans="1:6" s="92" customFormat="1" ht="10.8" x14ac:dyDescent="0.25">
      <c r="A17" s="90" t="s">
        <v>36</v>
      </c>
      <c r="B17" s="90">
        <v>1982479</v>
      </c>
      <c r="C17" s="90">
        <v>-488</v>
      </c>
      <c r="D17" s="90">
        <v>1981991</v>
      </c>
      <c r="E17" s="90">
        <v>0</v>
      </c>
      <c r="F17" s="90">
        <v>1981991</v>
      </c>
    </row>
    <row r="18" spans="1:6" s="92" customFormat="1" ht="10.8" x14ac:dyDescent="0.25">
      <c r="A18" s="90" t="s">
        <v>62</v>
      </c>
      <c r="B18" s="90">
        <v>77000</v>
      </c>
      <c r="C18" s="90">
        <v>3058</v>
      </c>
      <c r="D18" s="90">
        <v>80058</v>
      </c>
      <c r="E18" s="90">
        <v>0</v>
      </c>
      <c r="F18" s="90">
        <v>80058</v>
      </c>
    </row>
    <row r="19" spans="1:6" s="92" customFormat="1" ht="21.6" x14ac:dyDescent="0.25">
      <c r="A19" s="90" t="s">
        <v>252</v>
      </c>
      <c r="B19" s="90">
        <v>335996</v>
      </c>
      <c r="C19" s="90">
        <v>1477</v>
      </c>
      <c r="D19" s="90">
        <v>337473</v>
      </c>
      <c r="E19" s="90">
        <v>0</v>
      </c>
      <c r="F19" s="90">
        <v>337473</v>
      </c>
    </row>
    <row r="20" spans="1:6" s="92" customFormat="1" ht="10.8" x14ac:dyDescent="0.25">
      <c r="A20" s="90" t="s">
        <v>232</v>
      </c>
      <c r="B20" s="90">
        <v>321545</v>
      </c>
      <c r="C20" s="90">
        <v>5285</v>
      </c>
      <c r="D20" s="90">
        <v>326830</v>
      </c>
      <c r="E20" s="90">
        <v>0</v>
      </c>
      <c r="F20" s="90">
        <v>326830</v>
      </c>
    </row>
    <row r="21" spans="1:6" s="92" customFormat="1" ht="10.8" x14ac:dyDescent="0.25">
      <c r="A21" s="90" t="s">
        <v>18</v>
      </c>
      <c r="B21" s="90">
        <v>302147</v>
      </c>
      <c r="C21" s="90">
        <v>9440</v>
      </c>
      <c r="D21" s="90">
        <v>311572</v>
      </c>
      <c r="E21" s="90">
        <v>15</v>
      </c>
      <c r="F21" s="90">
        <v>311587</v>
      </c>
    </row>
    <row r="22" spans="1:6" s="92" customFormat="1" ht="21.6" x14ac:dyDescent="0.25">
      <c r="A22" s="90" t="s">
        <v>213</v>
      </c>
      <c r="B22" s="90">
        <v>573389</v>
      </c>
      <c r="C22" s="90">
        <v>41370</v>
      </c>
      <c r="D22" s="90">
        <v>614759</v>
      </c>
      <c r="E22" s="90">
        <v>0</v>
      </c>
      <c r="F22" s="90">
        <v>614759</v>
      </c>
    </row>
    <row r="23" spans="1:6" s="92" customFormat="1" ht="10.8" x14ac:dyDescent="0.25">
      <c r="A23" s="92" t="s">
        <v>214</v>
      </c>
      <c r="B23" s="90">
        <v>0</v>
      </c>
      <c r="C23" s="90">
        <v>0</v>
      </c>
      <c r="D23" s="90">
        <v>0</v>
      </c>
      <c r="E23" s="90">
        <v>0</v>
      </c>
      <c r="F23" s="90">
        <v>0</v>
      </c>
    </row>
    <row r="24" spans="1:6" s="92" customFormat="1" ht="21.6" x14ac:dyDescent="0.25">
      <c r="A24" s="90" t="s">
        <v>206</v>
      </c>
      <c r="B24" s="90">
        <v>237772</v>
      </c>
      <c r="C24" s="90">
        <v>38680</v>
      </c>
      <c r="D24" s="90">
        <v>276452</v>
      </c>
      <c r="E24" s="90">
        <v>0</v>
      </c>
      <c r="F24" s="90">
        <v>276452</v>
      </c>
    </row>
    <row r="25" spans="1:6" s="92" customFormat="1" ht="21.6" x14ac:dyDescent="0.25">
      <c r="A25" s="90" t="s">
        <v>45</v>
      </c>
      <c r="B25" s="90">
        <v>858498</v>
      </c>
      <c r="C25" s="90">
        <v>54172</v>
      </c>
      <c r="D25" s="90">
        <v>912670</v>
      </c>
      <c r="E25" s="90">
        <v>0</v>
      </c>
      <c r="F25" s="90">
        <v>912670</v>
      </c>
    </row>
    <row r="26" spans="1:6" s="92" customFormat="1" ht="10.8" x14ac:dyDescent="0.25">
      <c r="A26" s="90" t="s">
        <v>186</v>
      </c>
      <c r="B26" s="90">
        <v>209274</v>
      </c>
      <c r="C26" s="90">
        <v>-30340</v>
      </c>
      <c r="D26" s="90">
        <v>178934</v>
      </c>
      <c r="E26" s="90">
        <v>0</v>
      </c>
      <c r="F26" s="90">
        <v>178934</v>
      </c>
    </row>
    <row r="27" spans="1:6" s="92" customFormat="1" ht="10.8" x14ac:dyDescent="0.25">
      <c r="A27" s="90" t="s">
        <v>48</v>
      </c>
      <c r="B27" s="90">
        <v>792002</v>
      </c>
      <c r="C27" s="90">
        <v>170729</v>
      </c>
      <c r="D27" s="90">
        <v>962731</v>
      </c>
      <c r="E27" s="90">
        <v>0</v>
      </c>
      <c r="F27" s="90">
        <v>962731</v>
      </c>
    </row>
    <row r="28" spans="1:6" s="92" customFormat="1" ht="10.8" x14ac:dyDescent="0.25">
      <c r="A28" s="90" t="s">
        <v>55</v>
      </c>
      <c r="B28" s="90">
        <v>997487</v>
      </c>
      <c r="C28" s="90">
        <v>112631</v>
      </c>
      <c r="D28" s="90">
        <v>1065137</v>
      </c>
      <c r="E28" s="90">
        <v>44981</v>
      </c>
      <c r="F28" s="90">
        <v>1110118</v>
      </c>
    </row>
    <row r="29" spans="1:6" s="92" customFormat="1" ht="10.8" x14ac:dyDescent="0.25">
      <c r="A29" s="90" t="s">
        <v>53</v>
      </c>
      <c r="B29" s="90">
        <v>252337</v>
      </c>
      <c r="C29" s="90">
        <v>26888</v>
      </c>
      <c r="D29" s="90">
        <v>279225</v>
      </c>
      <c r="E29" s="90">
        <v>0</v>
      </c>
      <c r="F29" s="90">
        <v>279225</v>
      </c>
    </row>
    <row r="30" spans="1:6" s="92" customFormat="1" ht="10.8" x14ac:dyDescent="0.25">
      <c r="A30" s="90" t="s">
        <v>61</v>
      </c>
      <c r="B30" s="90">
        <v>381087</v>
      </c>
      <c r="C30" s="90">
        <v>6614</v>
      </c>
      <c r="D30" s="90">
        <v>387701</v>
      </c>
      <c r="E30" s="90">
        <v>0</v>
      </c>
      <c r="F30" s="90">
        <v>387701</v>
      </c>
    </row>
    <row r="31" spans="1:6" s="92" customFormat="1" ht="21.6" x14ac:dyDescent="0.25">
      <c r="A31" s="90" t="s">
        <v>50</v>
      </c>
      <c r="B31" s="90">
        <v>10187</v>
      </c>
      <c r="C31" s="90">
        <v>3155</v>
      </c>
      <c r="D31" s="90">
        <v>13342</v>
      </c>
      <c r="E31" s="90">
        <v>0</v>
      </c>
      <c r="F31" s="90">
        <v>13342</v>
      </c>
    </row>
    <row r="32" spans="1:6" s="92" customFormat="1" ht="10.8" x14ac:dyDescent="0.25">
      <c r="A32" s="90" t="s">
        <v>51</v>
      </c>
      <c r="B32" s="90">
        <v>4964</v>
      </c>
      <c r="C32" s="90">
        <v>-96</v>
      </c>
      <c r="D32" s="90">
        <v>4868</v>
      </c>
      <c r="E32" s="90">
        <v>0</v>
      </c>
      <c r="F32" s="90">
        <v>4868</v>
      </c>
    </row>
    <row r="33" spans="1:6" s="92" customFormat="1" ht="10.8" x14ac:dyDescent="0.25">
      <c r="A33" s="90" t="s">
        <v>52</v>
      </c>
      <c r="B33" s="90">
        <v>18511</v>
      </c>
      <c r="C33" s="90">
        <v>5648</v>
      </c>
      <c r="D33" s="90">
        <v>24159</v>
      </c>
      <c r="E33" s="90">
        <v>0</v>
      </c>
      <c r="F33" s="90">
        <v>24159</v>
      </c>
    </row>
    <row r="34" spans="1:6" s="92" customFormat="1" ht="10.8" x14ac:dyDescent="0.25">
      <c r="A34" s="90" t="s">
        <v>56</v>
      </c>
      <c r="B34" s="90">
        <v>127370</v>
      </c>
      <c r="C34" s="90">
        <v>40500</v>
      </c>
      <c r="D34" s="90">
        <v>167870</v>
      </c>
      <c r="E34" s="90">
        <v>0</v>
      </c>
      <c r="F34" s="90">
        <v>167870</v>
      </c>
    </row>
    <row r="35" spans="1:6" s="92" customFormat="1" ht="10.8" x14ac:dyDescent="0.25">
      <c r="A35" s="90" t="s">
        <v>26</v>
      </c>
      <c r="B35" s="90">
        <v>29200</v>
      </c>
      <c r="C35" s="90">
        <v>0</v>
      </c>
      <c r="D35" s="90">
        <v>29200</v>
      </c>
      <c r="E35" s="90">
        <v>0</v>
      </c>
      <c r="F35" s="90">
        <v>29200</v>
      </c>
    </row>
    <row r="36" spans="1:6" s="92" customFormat="1" ht="10.8" x14ac:dyDescent="0.25">
      <c r="A36" s="90" t="s">
        <v>176</v>
      </c>
      <c r="B36" s="90">
        <v>23309</v>
      </c>
      <c r="C36" s="90">
        <v>1020</v>
      </c>
      <c r="D36" s="90">
        <v>24329</v>
      </c>
      <c r="E36" s="90">
        <v>0</v>
      </c>
      <c r="F36" s="90">
        <v>24329</v>
      </c>
    </row>
    <row r="37" spans="1:6" s="92" customFormat="1" ht="21.6" x14ac:dyDescent="0.25">
      <c r="A37" s="90" t="s">
        <v>216</v>
      </c>
      <c r="B37" s="90">
        <v>17653</v>
      </c>
      <c r="C37" s="90">
        <v>0</v>
      </c>
      <c r="D37" s="90">
        <v>17653</v>
      </c>
      <c r="E37" s="90">
        <v>0</v>
      </c>
      <c r="F37" s="90">
        <v>17653</v>
      </c>
    </row>
    <row r="38" spans="1:6" s="92" customFormat="1" ht="21.6" x14ac:dyDescent="0.25">
      <c r="A38" s="90" t="s">
        <v>79</v>
      </c>
      <c r="B38" s="90">
        <v>14971</v>
      </c>
      <c r="C38" s="90">
        <v>0</v>
      </c>
      <c r="D38" s="90">
        <v>14971</v>
      </c>
      <c r="E38" s="90">
        <v>0</v>
      </c>
      <c r="F38" s="90">
        <v>14971</v>
      </c>
    </row>
    <row r="39" spans="1:6" s="92" customFormat="1" ht="10.8" x14ac:dyDescent="0.25">
      <c r="A39" s="90" t="s">
        <v>17</v>
      </c>
      <c r="B39" s="90">
        <v>51681</v>
      </c>
      <c r="C39" s="90">
        <v>218</v>
      </c>
      <c r="D39" s="90">
        <v>51899</v>
      </c>
      <c r="E39" s="90">
        <v>0</v>
      </c>
      <c r="F39" s="90">
        <v>51899</v>
      </c>
    </row>
    <row r="40" spans="1:6" s="92" customFormat="1" ht="10.8" x14ac:dyDescent="0.25">
      <c r="A40" s="90" t="s">
        <v>31</v>
      </c>
      <c r="B40" s="90">
        <v>10500</v>
      </c>
      <c r="C40" s="90">
        <v>0</v>
      </c>
      <c r="D40" s="90">
        <v>10500</v>
      </c>
      <c r="E40" s="90">
        <v>0</v>
      </c>
      <c r="F40" s="90">
        <v>10500</v>
      </c>
    </row>
    <row r="41" spans="1:6" s="92" customFormat="1" ht="10.8" x14ac:dyDescent="0.25">
      <c r="A41" s="90" t="s">
        <v>30</v>
      </c>
      <c r="B41" s="90">
        <v>920</v>
      </c>
      <c r="C41" s="90">
        <v>200</v>
      </c>
      <c r="D41" s="90">
        <v>1120</v>
      </c>
      <c r="E41" s="90">
        <v>0</v>
      </c>
      <c r="F41" s="90">
        <v>1120</v>
      </c>
    </row>
    <row r="42" spans="1:6" s="92" customFormat="1" ht="10.8" x14ac:dyDescent="0.25">
      <c r="A42" s="90" t="s">
        <v>58</v>
      </c>
      <c r="B42" s="90">
        <v>1</v>
      </c>
      <c r="C42" s="90">
        <v>1</v>
      </c>
      <c r="D42" s="90">
        <v>2</v>
      </c>
      <c r="E42" s="90">
        <v>0</v>
      </c>
      <c r="F42" s="90">
        <v>2</v>
      </c>
    </row>
    <row r="43" spans="1:6" s="92" customFormat="1" ht="10.8" x14ac:dyDescent="0.25">
      <c r="A43" s="90" t="s">
        <v>43</v>
      </c>
      <c r="B43" s="90">
        <v>701</v>
      </c>
      <c r="C43" s="90">
        <v>14100</v>
      </c>
      <c r="D43" s="90">
        <v>14801</v>
      </c>
      <c r="E43" s="90">
        <v>0</v>
      </c>
      <c r="F43" s="90">
        <v>14801</v>
      </c>
    </row>
    <row r="44" spans="1:6" s="92" customFormat="1" ht="10.8" x14ac:dyDescent="0.25">
      <c r="A44" s="90" t="s">
        <v>185</v>
      </c>
      <c r="B44" s="90">
        <v>3</v>
      </c>
      <c r="C44" s="90">
        <v>1</v>
      </c>
      <c r="D44" s="90">
        <v>4</v>
      </c>
      <c r="E44" s="90">
        <v>0</v>
      </c>
      <c r="F44" s="90">
        <v>4</v>
      </c>
    </row>
    <row r="45" spans="1:6" s="92" customFormat="1" ht="10.8" x14ac:dyDescent="0.25">
      <c r="A45" s="90" t="s">
        <v>46</v>
      </c>
      <c r="B45" s="90">
        <v>150</v>
      </c>
      <c r="C45" s="90">
        <v>1</v>
      </c>
      <c r="D45" s="90">
        <v>151</v>
      </c>
      <c r="E45" s="90">
        <v>0</v>
      </c>
      <c r="F45" s="90">
        <v>151</v>
      </c>
    </row>
    <row r="46" spans="1:6" x14ac:dyDescent="0.25">
      <c r="A46" s="90" t="s">
        <v>20</v>
      </c>
      <c r="B46" s="90">
        <v>1</v>
      </c>
      <c r="C46" s="90">
        <v>-500</v>
      </c>
      <c r="D46" s="90">
        <v>-499</v>
      </c>
      <c r="E46" s="90">
        <v>0</v>
      </c>
      <c r="F46" s="90">
        <v>-499</v>
      </c>
    </row>
    <row r="47" spans="1:6" ht="14.4" thickBot="1" x14ac:dyDescent="0.3">
      <c r="A47" s="240" t="s">
        <v>102</v>
      </c>
      <c r="B47" s="240">
        <v>11551316</v>
      </c>
      <c r="C47" s="240">
        <v>1255280</v>
      </c>
      <c r="D47" s="240">
        <v>12761600</v>
      </c>
      <c r="E47" s="240">
        <v>44996</v>
      </c>
      <c r="F47" s="240">
        <v>12806596</v>
      </c>
    </row>
    <row r="48" spans="1:6" ht="13.8" x14ac:dyDescent="0.25">
      <c r="A48" s="117"/>
      <c r="B48" s="117"/>
      <c r="C48" s="117"/>
      <c r="D48" s="245"/>
      <c r="E48" s="245"/>
      <c r="F48" s="245"/>
    </row>
  </sheetData>
  <mergeCells count="4">
    <mergeCell ref="A1:F1"/>
    <mergeCell ref="A2:F2"/>
    <mergeCell ref="A3:F3"/>
    <mergeCell ref="D4:F4"/>
  </mergeCells>
  <pageMargins left="0.6692913385826772" right="0.6692913385826772" top="0.6692913385826772" bottom="0.6692913385826772" header="0.27559055118110237" footer="0.2755905511811023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E25E-3B5A-4F36-B6EC-548029C81B69}">
  <sheetPr>
    <pageSetUpPr fitToPage="1"/>
  </sheetPr>
  <dimension ref="A1:H79"/>
  <sheetViews>
    <sheetView showGridLines="0" zoomScale="115" zoomScaleNormal="115" zoomScaleSheetLayoutView="100" workbookViewId="0">
      <pane xSplit="2" ySplit="5" topLeftCell="C6" activePane="bottomRight" state="frozen"/>
      <selection activeCell="F45" sqref="F45"/>
      <selection pane="topRight" activeCell="F45" sqref="F45"/>
      <selection pane="bottomLeft" activeCell="F45" sqref="F45"/>
      <selection pane="bottomRight" sqref="A1:F1"/>
    </sheetView>
  </sheetViews>
  <sheetFormatPr defaultColWidth="8.88671875" defaultRowHeight="13.8" x14ac:dyDescent="0.25"/>
  <cols>
    <col min="1" max="1" width="30.77734375" style="116" customWidth="1"/>
    <col min="2" max="6" width="12.77734375" style="116" customWidth="1"/>
    <col min="7" max="16384" width="8.88671875" style="116"/>
  </cols>
  <sheetData>
    <row r="1" spans="1:6" ht="16.8" x14ac:dyDescent="0.3">
      <c r="A1" s="161" t="s">
        <v>226</v>
      </c>
      <c r="B1" s="161"/>
      <c r="C1" s="161"/>
      <c r="D1" s="161"/>
      <c r="E1" s="161"/>
      <c r="F1" s="161"/>
    </row>
    <row r="2" spans="1:6" x14ac:dyDescent="0.25">
      <c r="A2" s="233"/>
      <c r="B2" s="233"/>
      <c r="C2" s="233"/>
      <c r="D2" s="233"/>
      <c r="E2" s="233"/>
      <c r="F2" s="233"/>
    </row>
    <row r="3" spans="1:6" x14ac:dyDescent="0.25">
      <c r="A3" s="163" t="s">
        <v>72</v>
      </c>
      <c r="B3" s="163"/>
      <c r="C3" s="163"/>
      <c r="D3" s="163"/>
      <c r="E3" s="163"/>
      <c r="F3" s="163"/>
    </row>
    <row r="4" spans="1:6" x14ac:dyDescent="0.25">
      <c r="A4" s="86"/>
      <c r="B4" s="86"/>
      <c r="C4" s="86"/>
      <c r="D4" s="234" t="s">
        <v>101</v>
      </c>
      <c r="E4" s="234"/>
      <c r="F4" s="235"/>
    </row>
    <row r="5" spans="1:6" ht="28.2" x14ac:dyDescent="0.25">
      <c r="A5" s="236"/>
      <c r="B5" s="86" t="s">
        <v>154</v>
      </c>
      <c r="C5" s="86" t="s">
        <v>3</v>
      </c>
      <c r="D5" s="86" t="s">
        <v>227</v>
      </c>
      <c r="E5" s="86" t="s">
        <v>228</v>
      </c>
      <c r="F5" s="237" t="s">
        <v>155</v>
      </c>
    </row>
    <row r="6" spans="1:6" x14ac:dyDescent="0.25">
      <c r="A6" s="89"/>
      <c r="B6" s="89"/>
      <c r="C6" s="89"/>
      <c r="D6" s="89"/>
      <c r="E6" s="89"/>
      <c r="F6" s="89"/>
    </row>
    <row r="7" spans="1:6" hidden="1" x14ac:dyDescent="0.25">
      <c r="A7" s="238"/>
      <c r="B7" s="238"/>
      <c r="C7" s="238"/>
      <c r="D7" s="238"/>
      <c r="E7" s="238"/>
      <c r="F7" s="238"/>
    </row>
    <row r="8" spans="1:6" x14ac:dyDescent="0.25">
      <c r="A8" s="91" t="s">
        <v>229</v>
      </c>
      <c r="B8" s="238"/>
      <c r="C8" s="238"/>
      <c r="D8" s="238"/>
      <c r="E8" s="238"/>
      <c r="F8" s="238"/>
    </row>
    <row r="9" spans="1:6" ht="11.55" customHeight="1" x14ac:dyDescent="0.25">
      <c r="A9" s="90" t="s">
        <v>205</v>
      </c>
      <c r="B9" s="239">
        <v>8231100</v>
      </c>
      <c r="C9" s="239">
        <v>4686769</v>
      </c>
      <c r="D9" s="239">
        <v>12917869</v>
      </c>
      <c r="E9" s="239">
        <v>0</v>
      </c>
      <c r="F9" s="90">
        <v>12917869</v>
      </c>
    </row>
    <row r="10" spans="1:6" ht="10.95" customHeight="1" x14ac:dyDescent="0.25">
      <c r="A10" s="90" t="s">
        <v>230</v>
      </c>
      <c r="B10" s="239">
        <v>4327209</v>
      </c>
      <c r="C10" s="239">
        <v>708522</v>
      </c>
      <c r="D10" s="239">
        <v>4140827</v>
      </c>
      <c r="E10" s="239">
        <v>894904</v>
      </c>
      <c r="F10" s="90">
        <v>5035731</v>
      </c>
    </row>
    <row r="11" spans="1:6" ht="10.95" customHeight="1" x14ac:dyDescent="0.25">
      <c r="A11" s="90" t="s">
        <v>25</v>
      </c>
      <c r="B11" s="239">
        <v>741351</v>
      </c>
      <c r="C11" s="239">
        <v>128475</v>
      </c>
      <c r="D11" s="239">
        <v>869826</v>
      </c>
      <c r="E11" s="239">
        <v>0</v>
      </c>
      <c r="F11" s="90">
        <v>869826</v>
      </c>
    </row>
    <row r="12" spans="1:6" ht="10.95" customHeight="1" x14ac:dyDescent="0.25">
      <c r="A12" s="90" t="s">
        <v>177</v>
      </c>
      <c r="B12" s="239">
        <v>50095</v>
      </c>
      <c r="C12" s="239">
        <v>-2079</v>
      </c>
      <c r="D12" s="239">
        <v>48016</v>
      </c>
      <c r="E12" s="239">
        <v>0</v>
      </c>
      <c r="F12" s="90">
        <v>48016</v>
      </c>
    </row>
    <row r="13" spans="1:6" ht="10.95" customHeight="1" x14ac:dyDescent="0.25">
      <c r="A13" s="90" t="s">
        <v>27</v>
      </c>
      <c r="B13" s="239">
        <v>873000</v>
      </c>
      <c r="C13" s="239">
        <v>203681</v>
      </c>
      <c r="D13" s="239">
        <v>1076681</v>
      </c>
      <c r="E13" s="239">
        <v>0</v>
      </c>
      <c r="F13" s="90">
        <v>1076681</v>
      </c>
    </row>
    <row r="14" spans="1:6" ht="10.35" customHeight="1" x14ac:dyDescent="0.25">
      <c r="A14" s="90" t="s">
        <v>32</v>
      </c>
      <c r="B14" s="239">
        <v>2800</v>
      </c>
      <c r="C14" s="239">
        <v>0</v>
      </c>
      <c r="D14" s="239">
        <v>2800</v>
      </c>
      <c r="E14" s="239">
        <v>0</v>
      </c>
      <c r="F14" s="90">
        <v>2800</v>
      </c>
    </row>
    <row r="15" spans="1:6" ht="10.95" customHeight="1" x14ac:dyDescent="0.25">
      <c r="A15" s="90" t="s">
        <v>33</v>
      </c>
      <c r="B15" s="239">
        <v>4000</v>
      </c>
      <c r="C15" s="239">
        <v>-400</v>
      </c>
      <c r="D15" s="239">
        <v>3600</v>
      </c>
      <c r="E15" s="239">
        <v>0</v>
      </c>
      <c r="F15" s="90">
        <v>3600</v>
      </c>
    </row>
    <row r="16" spans="1:6" ht="10.95" customHeight="1" x14ac:dyDescent="0.25">
      <c r="A16" s="90" t="s">
        <v>35</v>
      </c>
      <c r="B16" s="239">
        <v>1400</v>
      </c>
      <c r="C16" s="239">
        <v>1500</v>
      </c>
      <c r="D16" s="239">
        <v>2900</v>
      </c>
      <c r="E16" s="239">
        <v>0</v>
      </c>
      <c r="F16" s="90">
        <v>2900</v>
      </c>
    </row>
    <row r="17" spans="1:6" s="92" customFormat="1" ht="12.75" customHeight="1" x14ac:dyDescent="0.25">
      <c r="A17" s="90" t="s">
        <v>36</v>
      </c>
      <c r="B17" s="90">
        <v>10534980</v>
      </c>
      <c r="C17" s="239">
        <v>1181415</v>
      </c>
      <c r="D17" s="239">
        <v>11716395</v>
      </c>
      <c r="E17" s="239">
        <v>0</v>
      </c>
      <c r="F17" s="90">
        <v>11716395</v>
      </c>
    </row>
    <row r="18" spans="1:6" s="92" customFormat="1" ht="12.75" customHeight="1" x14ac:dyDescent="0.25">
      <c r="A18" s="90" t="s">
        <v>62</v>
      </c>
      <c r="B18" s="90">
        <v>808591</v>
      </c>
      <c r="C18" s="239">
        <v>1450</v>
      </c>
      <c r="D18" s="239">
        <v>810041</v>
      </c>
      <c r="E18" s="239">
        <v>0</v>
      </c>
      <c r="F18" s="90">
        <v>810041</v>
      </c>
    </row>
    <row r="19" spans="1:6" s="92" customFormat="1" ht="21.6" x14ac:dyDescent="0.25">
      <c r="A19" s="90" t="s">
        <v>231</v>
      </c>
      <c r="B19" s="90">
        <v>2725092</v>
      </c>
      <c r="C19" s="239">
        <v>252166</v>
      </c>
      <c r="D19" s="239">
        <v>2977258</v>
      </c>
      <c r="E19" s="239">
        <v>0</v>
      </c>
      <c r="F19" s="90">
        <v>2977258</v>
      </c>
    </row>
    <row r="20" spans="1:6" s="92" customFormat="1" ht="10.95" customHeight="1" x14ac:dyDescent="0.25">
      <c r="A20" s="90" t="s">
        <v>232</v>
      </c>
      <c r="B20" s="90">
        <v>13336907</v>
      </c>
      <c r="C20" s="239">
        <v>-2851134</v>
      </c>
      <c r="D20" s="239">
        <v>10485773</v>
      </c>
      <c r="E20" s="239">
        <v>0</v>
      </c>
      <c r="F20" s="90">
        <v>10485773</v>
      </c>
    </row>
    <row r="21" spans="1:6" s="92" customFormat="1" ht="12.75" customHeight="1" x14ac:dyDescent="0.25">
      <c r="A21" s="90" t="s">
        <v>18</v>
      </c>
      <c r="B21" s="90">
        <v>18063758</v>
      </c>
      <c r="C21" s="239">
        <v>201517</v>
      </c>
      <c r="D21" s="239">
        <v>18265274</v>
      </c>
      <c r="E21" s="239">
        <v>1</v>
      </c>
      <c r="F21" s="90">
        <v>18265275</v>
      </c>
    </row>
    <row r="22" spans="1:6" s="92" customFormat="1" ht="21.6" x14ac:dyDescent="0.25">
      <c r="A22" s="92" t="s">
        <v>213</v>
      </c>
      <c r="B22" s="90">
        <v>13522848</v>
      </c>
      <c r="C22" s="239">
        <v>7616536</v>
      </c>
      <c r="D22" s="239">
        <v>21139384</v>
      </c>
      <c r="E22" s="239">
        <v>0</v>
      </c>
      <c r="F22" s="90">
        <v>21139384</v>
      </c>
    </row>
    <row r="23" spans="1:6" s="92" customFormat="1" ht="12.75" customHeight="1" x14ac:dyDescent="0.25">
      <c r="A23" s="92" t="s">
        <v>214</v>
      </c>
      <c r="B23" s="90">
        <v>40210</v>
      </c>
      <c r="C23" s="239">
        <v>1</v>
      </c>
      <c r="D23" s="239">
        <v>40211</v>
      </c>
      <c r="E23" s="239">
        <v>0</v>
      </c>
      <c r="F23" s="90">
        <v>40211</v>
      </c>
    </row>
    <row r="24" spans="1:6" s="92" customFormat="1" ht="21.6" x14ac:dyDescent="0.25">
      <c r="A24" s="92" t="s">
        <v>206</v>
      </c>
      <c r="B24" s="90">
        <v>629780</v>
      </c>
      <c r="C24" s="239">
        <v>571153</v>
      </c>
      <c r="D24" s="239">
        <v>1200933</v>
      </c>
      <c r="E24" s="239">
        <v>0</v>
      </c>
      <c r="F24" s="90">
        <v>1200933</v>
      </c>
    </row>
    <row r="25" spans="1:6" s="92" customFormat="1" ht="21.6" x14ac:dyDescent="0.25">
      <c r="A25" s="92" t="s">
        <v>45</v>
      </c>
      <c r="B25" s="90">
        <v>902491</v>
      </c>
      <c r="C25" s="239">
        <v>122706</v>
      </c>
      <c r="D25" s="239">
        <v>1025197</v>
      </c>
      <c r="E25" s="239">
        <v>0</v>
      </c>
      <c r="F25" s="90">
        <v>1025197</v>
      </c>
    </row>
    <row r="26" spans="1:6" s="92" customFormat="1" ht="11.7" customHeight="1" x14ac:dyDescent="0.25">
      <c r="A26" s="90" t="s">
        <v>186</v>
      </c>
      <c r="B26" s="90">
        <v>14421</v>
      </c>
      <c r="C26" s="239">
        <v>165738</v>
      </c>
      <c r="D26" s="239">
        <v>180159</v>
      </c>
      <c r="E26" s="239">
        <v>0</v>
      </c>
      <c r="F26" s="90">
        <v>180159</v>
      </c>
    </row>
    <row r="27" spans="1:6" s="92" customFormat="1" ht="10.95" customHeight="1" x14ac:dyDescent="0.25">
      <c r="A27" s="90" t="s">
        <v>48</v>
      </c>
      <c r="B27" s="90">
        <v>224645</v>
      </c>
      <c r="C27" s="239">
        <v>419447</v>
      </c>
      <c r="D27" s="239">
        <v>576583</v>
      </c>
      <c r="E27" s="239">
        <v>67509</v>
      </c>
      <c r="F27" s="90">
        <v>644092</v>
      </c>
    </row>
    <row r="28" spans="1:6" s="92" customFormat="1" ht="12.3" customHeight="1" x14ac:dyDescent="0.25">
      <c r="A28" s="90" t="s">
        <v>55</v>
      </c>
      <c r="B28" s="90">
        <v>365466</v>
      </c>
      <c r="C28" s="239">
        <v>198268</v>
      </c>
      <c r="D28" s="239">
        <v>563734</v>
      </c>
      <c r="E28" s="239">
        <v>0</v>
      </c>
      <c r="F28" s="90">
        <v>563734</v>
      </c>
    </row>
    <row r="29" spans="1:6" s="92" customFormat="1" ht="10.050000000000001" customHeight="1" x14ac:dyDescent="0.25">
      <c r="A29" s="90" t="s">
        <v>53</v>
      </c>
      <c r="B29" s="90">
        <v>9710</v>
      </c>
      <c r="C29" s="239">
        <v>8601</v>
      </c>
      <c r="D29" s="239">
        <v>18311</v>
      </c>
      <c r="E29" s="239">
        <v>0</v>
      </c>
      <c r="F29" s="90">
        <v>18311</v>
      </c>
    </row>
    <row r="30" spans="1:6" s="92" customFormat="1" ht="12" customHeight="1" x14ac:dyDescent="0.25">
      <c r="A30" s="90" t="s">
        <v>61</v>
      </c>
      <c r="B30" s="90">
        <v>311379</v>
      </c>
      <c r="C30" s="239">
        <v>76060</v>
      </c>
      <c r="D30" s="239">
        <v>387439</v>
      </c>
      <c r="E30" s="239">
        <v>0</v>
      </c>
      <c r="F30" s="90">
        <v>387439</v>
      </c>
    </row>
    <row r="31" spans="1:6" s="92" customFormat="1" ht="21.6" x14ac:dyDescent="0.25">
      <c r="A31" s="90" t="s">
        <v>50</v>
      </c>
      <c r="B31" s="90">
        <v>50</v>
      </c>
      <c r="C31" s="239">
        <v>784</v>
      </c>
      <c r="D31" s="239">
        <v>834</v>
      </c>
      <c r="E31" s="239">
        <v>0</v>
      </c>
      <c r="F31" s="90">
        <v>834</v>
      </c>
    </row>
    <row r="32" spans="1:6" s="92" customFormat="1" ht="10.95" customHeight="1" x14ac:dyDescent="0.25">
      <c r="A32" s="90" t="s">
        <v>51</v>
      </c>
      <c r="B32" s="90">
        <v>30</v>
      </c>
      <c r="C32" s="239">
        <v>50</v>
      </c>
      <c r="D32" s="239">
        <v>80</v>
      </c>
      <c r="E32" s="239">
        <v>0</v>
      </c>
      <c r="F32" s="90">
        <v>80</v>
      </c>
    </row>
    <row r="33" spans="1:6" s="92" customFormat="1" ht="10.65" customHeight="1" x14ac:dyDescent="0.25">
      <c r="A33" s="90" t="s">
        <v>52</v>
      </c>
      <c r="B33" s="90">
        <v>260</v>
      </c>
      <c r="C33" s="239">
        <v>637</v>
      </c>
      <c r="D33" s="239">
        <v>897</v>
      </c>
      <c r="E33" s="239">
        <v>0</v>
      </c>
      <c r="F33" s="90">
        <v>897</v>
      </c>
    </row>
    <row r="34" spans="1:6" s="92" customFormat="1" ht="10.65" customHeight="1" x14ac:dyDescent="0.25">
      <c r="A34" s="90" t="s">
        <v>166</v>
      </c>
      <c r="B34" s="90">
        <v>5498220</v>
      </c>
      <c r="C34" s="239">
        <v>228900</v>
      </c>
      <c r="D34" s="239">
        <v>0</v>
      </c>
      <c r="E34" s="239">
        <v>5727120</v>
      </c>
      <c r="F34" s="90">
        <v>5727120</v>
      </c>
    </row>
    <row r="35" spans="1:6" s="92" customFormat="1" ht="12.75" customHeight="1" x14ac:dyDescent="0.25">
      <c r="A35" s="90" t="s">
        <v>233</v>
      </c>
      <c r="B35" s="90">
        <v>2429835</v>
      </c>
      <c r="C35" s="239">
        <v>383090</v>
      </c>
      <c r="D35" s="239">
        <v>0</v>
      </c>
      <c r="E35" s="239">
        <v>2812925</v>
      </c>
      <c r="F35" s="90">
        <v>2812925</v>
      </c>
    </row>
    <row r="36" spans="1:6" s="92" customFormat="1" ht="12.75" customHeight="1" x14ac:dyDescent="0.25">
      <c r="A36" s="90" t="s">
        <v>167</v>
      </c>
      <c r="B36" s="90">
        <v>1736756</v>
      </c>
      <c r="C36" s="239">
        <v>158938</v>
      </c>
      <c r="D36" s="239">
        <v>0</v>
      </c>
      <c r="E36" s="239">
        <v>1895694</v>
      </c>
      <c r="F36" s="90">
        <v>1895694</v>
      </c>
    </row>
    <row r="37" spans="1:6" s="92" customFormat="1" ht="12" customHeight="1" x14ac:dyDescent="0.25">
      <c r="A37" s="90" t="s">
        <v>56</v>
      </c>
      <c r="B37" s="90">
        <v>660</v>
      </c>
      <c r="C37" s="239">
        <v>1</v>
      </c>
      <c r="D37" s="239">
        <v>661</v>
      </c>
      <c r="E37" s="239">
        <v>0</v>
      </c>
      <c r="F37" s="90">
        <v>661</v>
      </c>
    </row>
    <row r="38" spans="1:6" s="92" customFormat="1" ht="10.95" customHeight="1" x14ac:dyDescent="0.25">
      <c r="A38" s="90" t="s">
        <v>26</v>
      </c>
      <c r="B38" s="90">
        <v>2200</v>
      </c>
      <c r="C38" s="239">
        <v>0</v>
      </c>
      <c r="D38" s="239">
        <v>2200</v>
      </c>
      <c r="E38" s="239">
        <v>0</v>
      </c>
      <c r="F38" s="90">
        <v>2200</v>
      </c>
    </row>
    <row r="39" spans="1:6" s="92" customFormat="1" ht="12.3" customHeight="1" x14ac:dyDescent="0.25">
      <c r="A39" s="90" t="s">
        <v>176</v>
      </c>
      <c r="B39" s="90">
        <v>1000</v>
      </c>
      <c r="C39" s="239">
        <v>2300</v>
      </c>
      <c r="D39" s="239">
        <v>3300</v>
      </c>
      <c r="E39" s="239">
        <v>0</v>
      </c>
      <c r="F39" s="90">
        <v>3300</v>
      </c>
    </row>
    <row r="40" spans="1:6" s="92" customFormat="1" ht="11.7" customHeight="1" x14ac:dyDescent="0.25">
      <c r="A40" s="90" t="s">
        <v>57</v>
      </c>
      <c r="B40" s="90">
        <v>10000</v>
      </c>
      <c r="C40" s="239">
        <v>3500</v>
      </c>
      <c r="D40" s="239">
        <v>13500</v>
      </c>
      <c r="E40" s="239">
        <v>0</v>
      </c>
      <c r="F40" s="90">
        <v>13500</v>
      </c>
    </row>
    <row r="41" spans="1:6" s="92" customFormat="1" ht="21.6" x14ac:dyDescent="0.25">
      <c r="A41" s="90" t="s">
        <v>216</v>
      </c>
      <c r="B41" s="90">
        <v>3500</v>
      </c>
      <c r="C41" s="239">
        <v>1800</v>
      </c>
      <c r="D41" s="239">
        <v>5300</v>
      </c>
      <c r="E41" s="239">
        <v>0</v>
      </c>
      <c r="F41" s="90">
        <v>5300</v>
      </c>
    </row>
    <row r="42" spans="1:6" s="92" customFormat="1" ht="21.6" x14ac:dyDescent="0.25">
      <c r="A42" s="90" t="s">
        <v>79</v>
      </c>
      <c r="B42" s="90">
        <v>100</v>
      </c>
      <c r="C42" s="239">
        <v>681</v>
      </c>
      <c r="D42" s="239">
        <v>781</v>
      </c>
      <c r="E42" s="239">
        <v>0</v>
      </c>
      <c r="F42" s="90">
        <v>781</v>
      </c>
    </row>
    <row r="43" spans="1:6" s="92" customFormat="1" ht="10.8" x14ac:dyDescent="0.25">
      <c r="A43" s="90" t="s">
        <v>17</v>
      </c>
      <c r="B43" s="90">
        <v>8690</v>
      </c>
      <c r="C43" s="239">
        <v>-348</v>
      </c>
      <c r="D43" s="239">
        <v>8342</v>
      </c>
      <c r="E43" s="239">
        <v>0</v>
      </c>
      <c r="F43" s="90">
        <v>8342</v>
      </c>
    </row>
    <row r="44" spans="1:6" s="92" customFormat="1" ht="12" customHeight="1" x14ac:dyDescent="0.25">
      <c r="A44" s="90" t="s">
        <v>31</v>
      </c>
      <c r="B44" s="90">
        <v>800</v>
      </c>
      <c r="C44" s="239">
        <v>2960</v>
      </c>
      <c r="D44" s="239">
        <v>3760</v>
      </c>
      <c r="E44" s="239">
        <v>0</v>
      </c>
      <c r="F44" s="90">
        <v>3760</v>
      </c>
    </row>
    <row r="45" spans="1:6" s="92" customFormat="1" ht="12.75" customHeight="1" x14ac:dyDescent="0.25">
      <c r="A45" s="90" t="s">
        <v>30</v>
      </c>
      <c r="B45" s="90">
        <v>500</v>
      </c>
      <c r="C45" s="239">
        <v>0</v>
      </c>
      <c r="D45" s="239">
        <v>500</v>
      </c>
      <c r="E45" s="239">
        <v>0</v>
      </c>
      <c r="F45" s="90">
        <v>500</v>
      </c>
    </row>
    <row r="46" spans="1:6" s="92" customFormat="1" ht="13.05" customHeight="1" x14ac:dyDescent="0.25">
      <c r="A46" s="90" t="s">
        <v>58</v>
      </c>
      <c r="B46" s="90">
        <v>200</v>
      </c>
      <c r="C46" s="239">
        <v>-50</v>
      </c>
      <c r="D46" s="239">
        <v>150</v>
      </c>
      <c r="E46" s="239">
        <v>0</v>
      </c>
      <c r="F46" s="90">
        <v>150</v>
      </c>
    </row>
    <row r="47" spans="1:6" s="92" customFormat="1" ht="11.4" customHeight="1" x14ac:dyDescent="0.25">
      <c r="A47" s="90" t="s">
        <v>43</v>
      </c>
      <c r="B47" s="90">
        <v>4300</v>
      </c>
      <c r="C47" s="239">
        <v>0</v>
      </c>
      <c r="D47" s="239">
        <v>4300</v>
      </c>
      <c r="E47" s="239">
        <v>0</v>
      </c>
      <c r="F47" s="90">
        <v>4300</v>
      </c>
    </row>
    <row r="48" spans="1:6" s="92" customFormat="1" ht="10.95" customHeight="1" x14ac:dyDescent="0.25">
      <c r="A48" s="90" t="s">
        <v>185</v>
      </c>
      <c r="B48" s="90">
        <v>720</v>
      </c>
      <c r="C48" s="239">
        <v>0</v>
      </c>
      <c r="D48" s="239">
        <v>720</v>
      </c>
      <c r="E48" s="239">
        <v>0</v>
      </c>
      <c r="F48" s="90">
        <v>720</v>
      </c>
    </row>
    <row r="49" spans="1:6" s="92" customFormat="1" ht="12.75" customHeight="1" x14ac:dyDescent="0.25">
      <c r="A49" s="90" t="s">
        <v>46</v>
      </c>
      <c r="B49" s="90">
        <v>150</v>
      </c>
      <c r="C49" s="239">
        <v>0</v>
      </c>
      <c r="D49" s="239">
        <v>150</v>
      </c>
      <c r="E49" s="239">
        <v>0</v>
      </c>
      <c r="F49" s="90">
        <v>150</v>
      </c>
    </row>
    <row r="50" spans="1:6" s="92" customFormat="1" ht="11.7" customHeight="1" x14ac:dyDescent="0.25">
      <c r="A50" s="90" t="s">
        <v>20</v>
      </c>
      <c r="B50" s="90">
        <v>300</v>
      </c>
      <c r="C50" s="239">
        <v>500</v>
      </c>
      <c r="D50" s="239">
        <v>800</v>
      </c>
      <c r="E50" s="239">
        <v>0</v>
      </c>
      <c r="F50" s="90">
        <v>800</v>
      </c>
    </row>
    <row r="51" spans="1:6" s="92" customFormat="1" ht="32.4" customHeight="1" x14ac:dyDescent="0.25">
      <c r="A51" s="90" t="s">
        <v>65</v>
      </c>
      <c r="B51" s="90">
        <v>2100</v>
      </c>
      <c r="C51" s="239">
        <v>0</v>
      </c>
      <c r="D51" s="239">
        <v>2100</v>
      </c>
      <c r="E51" s="239">
        <v>0</v>
      </c>
      <c r="F51" s="90">
        <v>2100</v>
      </c>
    </row>
    <row r="52" spans="1:6" s="92" customFormat="1" ht="12" customHeight="1" x14ac:dyDescent="0.25">
      <c r="A52" s="90" t="s">
        <v>66</v>
      </c>
      <c r="B52" s="90">
        <v>67133</v>
      </c>
      <c r="C52" s="239">
        <v>-26568</v>
      </c>
      <c r="D52" s="239">
        <v>40565</v>
      </c>
      <c r="E52" s="239">
        <v>0</v>
      </c>
      <c r="F52" s="90">
        <v>40565</v>
      </c>
    </row>
    <row r="53" spans="1:6" s="92" customFormat="1" ht="12.75" customHeight="1" x14ac:dyDescent="0.25">
      <c r="A53" s="90" t="s">
        <v>67</v>
      </c>
      <c r="B53" s="90">
        <v>0</v>
      </c>
      <c r="C53" s="239">
        <v>0</v>
      </c>
      <c r="D53" s="239">
        <v>0</v>
      </c>
      <c r="E53" s="239">
        <v>0</v>
      </c>
      <c r="F53" s="90">
        <v>0</v>
      </c>
    </row>
    <row r="54" spans="1:6" s="92" customFormat="1" ht="14.4" thickBot="1" x14ac:dyDescent="0.3">
      <c r="A54" s="240" t="s">
        <v>234</v>
      </c>
      <c r="B54" s="240">
        <v>85488737</v>
      </c>
      <c r="C54" s="240">
        <v>14447567</v>
      </c>
      <c r="D54" s="240">
        <v>88538151</v>
      </c>
      <c r="E54" s="240">
        <v>11398153</v>
      </c>
      <c r="F54" s="240">
        <v>99936304</v>
      </c>
    </row>
    <row r="55" spans="1:6" s="92" customFormat="1" ht="10.8" x14ac:dyDescent="0.25">
      <c r="B55" s="90"/>
      <c r="C55" s="90"/>
      <c r="D55" s="90"/>
      <c r="E55" s="90"/>
      <c r="F55" s="90"/>
    </row>
    <row r="56" spans="1:6" s="92" customFormat="1" ht="11.4" thickBot="1" x14ac:dyDescent="0.3">
      <c r="A56" s="90"/>
      <c r="B56" s="90"/>
      <c r="C56" s="90"/>
      <c r="D56" s="90"/>
      <c r="E56" s="90"/>
      <c r="F56" s="90"/>
    </row>
    <row r="57" spans="1:6" s="92" customFormat="1" ht="16.8" x14ac:dyDescent="0.3">
      <c r="A57" s="161" t="s">
        <v>235</v>
      </c>
      <c r="B57" s="161"/>
      <c r="C57" s="161"/>
      <c r="D57" s="161"/>
      <c r="E57" s="161"/>
      <c r="F57" s="161"/>
    </row>
    <row r="58" spans="1:6" s="92" customFormat="1" x14ac:dyDescent="0.25">
      <c r="A58" s="233"/>
      <c r="B58" s="233"/>
      <c r="C58" s="233"/>
      <c r="D58" s="233"/>
      <c r="E58" s="233"/>
      <c r="F58" s="233"/>
    </row>
    <row r="59" spans="1:6" s="92" customFormat="1" x14ac:dyDescent="0.25">
      <c r="A59" s="163" t="s">
        <v>72</v>
      </c>
      <c r="B59" s="163"/>
      <c r="C59" s="163"/>
      <c r="D59" s="163"/>
      <c r="E59" s="163"/>
      <c r="F59" s="163"/>
    </row>
    <row r="60" spans="1:6" s="92" customFormat="1" x14ac:dyDescent="0.25">
      <c r="A60" s="86"/>
      <c r="B60" s="86"/>
      <c r="C60" s="86"/>
      <c r="D60" s="234" t="s">
        <v>101</v>
      </c>
      <c r="E60" s="234"/>
      <c r="F60" s="235"/>
    </row>
    <row r="61" spans="1:6" s="92" customFormat="1" ht="28.2" x14ac:dyDescent="0.25">
      <c r="A61" s="86"/>
      <c r="B61" s="86" t="s">
        <v>154</v>
      </c>
      <c r="C61" s="86" t="s">
        <v>3</v>
      </c>
      <c r="D61" s="86" t="s">
        <v>227</v>
      </c>
      <c r="E61" s="86" t="s">
        <v>236</v>
      </c>
      <c r="F61" s="237" t="s">
        <v>155</v>
      </c>
    </row>
    <row r="62" spans="1:6" s="92" customFormat="1" x14ac:dyDescent="0.25">
      <c r="A62" s="89"/>
      <c r="B62" s="89"/>
      <c r="C62" s="89"/>
      <c r="D62" s="89"/>
      <c r="E62" s="89"/>
      <c r="F62" s="89"/>
    </row>
    <row r="63" spans="1:6" s="92" customFormat="1" ht="10.8" x14ac:dyDescent="0.25">
      <c r="A63" s="90" t="s">
        <v>237</v>
      </c>
      <c r="B63" s="90">
        <v>382600</v>
      </c>
      <c r="C63" s="90">
        <v>-130000</v>
      </c>
      <c r="D63" s="90">
        <v>252600</v>
      </c>
      <c r="E63" s="90">
        <v>0</v>
      </c>
      <c r="F63" s="90">
        <v>252600</v>
      </c>
    </row>
    <row r="64" spans="1:6" s="92" customFormat="1" ht="10.8" x14ac:dyDescent="0.25">
      <c r="A64" s="90" t="s">
        <v>238</v>
      </c>
      <c r="B64" s="90">
        <v>600</v>
      </c>
      <c r="C64" s="90">
        <v>5400</v>
      </c>
      <c r="D64" s="90">
        <v>6000</v>
      </c>
      <c r="E64" s="90"/>
      <c r="F64" s="90">
        <v>6000</v>
      </c>
    </row>
    <row r="65" spans="1:6" s="92" customFormat="1" ht="10.8" x14ac:dyDescent="0.25">
      <c r="A65" s="90" t="s">
        <v>239</v>
      </c>
      <c r="B65" s="90">
        <v>1500</v>
      </c>
      <c r="C65" s="90">
        <v>0</v>
      </c>
      <c r="D65" s="90">
        <v>1500</v>
      </c>
      <c r="E65" s="90">
        <v>0</v>
      </c>
      <c r="F65" s="90">
        <v>1500</v>
      </c>
    </row>
    <row r="66" spans="1:6" s="92" customFormat="1" ht="10.8" x14ac:dyDescent="0.25">
      <c r="A66" s="90" t="s">
        <v>240</v>
      </c>
      <c r="B66" s="90">
        <v>1301</v>
      </c>
      <c r="C66" s="90">
        <v>235</v>
      </c>
      <c r="D66" s="90">
        <v>1536</v>
      </c>
      <c r="E66" s="90">
        <v>0</v>
      </c>
      <c r="F66" s="90">
        <v>1536</v>
      </c>
    </row>
    <row r="67" spans="1:6" s="92" customFormat="1" ht="21.6" x14ac:dyDescent="0.25">
      <c r="A67" s="90" t="s">
        <v>241</v>
      </c>
      <c r="B67" s="90">
        <v>1941</v>
      </c>
      <c r="C67" s="90">
        <v>0</v>
      </c>
      <c r="D67" s="90">
        <v>1941</v>
      </c>
      <c r="E67" s="90">
        <v>0</v>
      </c>
      <c r="F67" s="90">
        <v>1941</v>
      </c>
    </row>
    <row r="68" spans="1:6" s="92" customFormat="1" ht="28.5" customHeight="1" x14ac:dyDescent="0.25">
      <c r="A68" s="90" t="s">
        <v>242</v>
      </c>
      <c r="B68" s="90">
        <v>50</v>
      </c>
      <c r="C68" s="90">
        <v>0</v>
      </c>
      <c r="D68" s="90">
        <v>50</v>
      </c>
      <c r="E68" s="90">
        <v>0</v>
      </c>
      <c r="F68" s="90">
        <v>50</v>
      </c>
    </row>
    <row r="69" spans="1:6" s="92" customFormat="1" ht="13.5" customHeight="1" thickBot="1" x14ac:dyDescent="0.3">
      <c r="A69" s="240" t="s">
        <v>243</v>
      </c>
      <c r="B69" s="240">
        <v>387992</v>
      </c>
      <c r="C69" s="241">
        <v>-124365</v>
      </c>
      <c r="D69" s="240">
        <v>263627</v>
      </c>
      <c r="E69" s="241">
        <v>0</v>
      </c>
      <c r="F69" s="240">
        <v>263627</v>
      </c>
    </row>
    <row r="70" spans="1:6" x14ac:dyDescent="0.25">
      <c r="A70" s="238"/>
      <c r="B70" s="238"/>
      <c r="C70" s="238"/>
      <c r="D70" s="238"/>
      <c r="E70" s="238"/>
      <c r="F70" s="238"/>
    </row>
    <row r="71" spans="1:6" ht="14.4" thickBot="1" x14ac:dyDescent="0.3">
      <c r="A71" s="240" t="s">
        <v>102</v>
      </c>
      <c r="B71" s="240">
        <v>85876729</v>
      </c>
      <c r="C71" s="240">
        <v>14323202</v>
      </c>
      <c r="D71" s="240">
        <v>88801778</v>
      </c>
      <c r="E71" s="241">
        <v>11398153</v>
      </c>
      <c r="F71" s="240">
        <v>100199931</v>
      </c>
    </row>
    <row r="72" spans="1:6" x14ac:dyDescent="0.25">
      <c r="A72" s="109"/>
      <c r="B72" s="113"/>
      <c r="C72" s="113"/>
      <c r="D72" s="113"/>
      <c r="E72" s="113"/>
      <c r="F72" s="113"/>
    </row>
    <row r="73" spans="1:6" ht="22.5" customHeight="1" x14ac:dyDescent="0.25">
      <c r="A73" s="242" t="s">
        <v>244</v>
      </c>
      <c r="B73" s="242"/>
      <c r="C73" s="242"/>
      <c r="D73" s="242"/>
      <c r="E73" s="242"/>
      <c r="F73" s="242"/>
    </row>
    <row r="75" spans="1:6" ht="39" customHeight="1" x14ac:dyDescent="0.25">
      <c r="A75" s="243" t="s">
        <v>245</v>
      </c>
      <c r="B75" s="243"/>
      <c r="C75" s="243"/>
      <c r="D75" s="243"/>
      <c r="E75" s="243"/>
      <c r="F75" s="243"/>
    </row>
    <row r="76" spans="1:6" hidden="1" x14ac:dyDescent="0.25">
      <c r="A76" s="116" t="s">
        <v>246</v>
      </c>
      <c r="B76" s="90">
        <v>339396726</v>
      </c>
      <c r="C76" s="90">
        <v>6514968</v>
      </c>
      <c r="D76" s="90">
        <v>276196767</v>
      </c>
      <c r="E76" s="90">
        <v>69714927</v>
      </c>
      <c r="F76" s="90">
        <v>345911694</v>
      </c>
    </row>
    <row r="77" spans="1:6" ht="8.5500000000000007" hidden="1" customHeight="1" x14ac:dyDescent="0.25">
      <c r="A77" s="116" t="s">
        <v>247</v>
      </c>
      <c r="B77" s="244">
        <v>253519997</v>
      </c>
      <c r="C77" s="244">
        <v>-7808234</v>
      </c>
      <c r="D77" s="244">
        <v>187394989</v>
      </c>
      <c r="E77" s="244">
        <v>58316774</v>
      </c>
      <c r="F77" s="244">
        <v>245711763</v>
      </c>
    </row>
    <row r="78" spans="1:6" ht="21.6" customHeight="1" x14ac:dyDescent="0.25">
      <c r="A78" s="243" t="s">
        <v>248</v>
      </c>
      <c r="B78" s="243"/>
      <c r="C78" s="243"/>
      <c r="D78" s="243"/>
      <c r="E78" s="243"/>
      <c r="F78" s="243"/>
    </row>
    <row r="79" spans="1:6" ht="22.5" customHeight="1" x14ac:dyDescent="0.25">
      <c r="A79" s="243" t="s">
        <v>249</v>
      </c>
      <c r="B79" s="243"/>
      <c r="C79" s="243"/>
      <c r="D79" s="243"/>
      <c r="E79" s="243"/>
      <c r="F79" s="243"/>
    </row>
  </sheetData>
  <mergeCells count="12">
    <mergeCell ref="A59:F59"/>
    <mergeCell ref="D60:F60"/>
    <mergeCell ref="A73:F73"/>
    <mergeCell ref="A75:F75"/>
    <mergeCell ref="A78:F78"/>
    <mergeCell ref="A79:F79"/>
    <mergeCell ref="A1:F1"/>
    <mergeCell ref="A2:F2"/>
    <mergeCell ref="A3:F3"/>
    <mergeCell ref="D4:F4"/>
    <mergeCell ref="A57:F57"/>
    <mergeCell ref="A58:F58"/>
  </mergeCells>
  <pageMargins left="0.6692913385826772" right="0.6692913385826772" top="0.6692913385826772" bottom="0.6692913385826772" header="0.27559055118110237" footer="0.27559055118110237"/>
  <pageSetup paperSize="9" scale="97"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195"/>
  <sheetViews>
    <sheetView workbookViewId="0"/>
  </sheetViews>
  <sheetFormatPr defaultColWidth="9.33203125" defaultRowHeight="10.8" x14ac:dyDescent="0.2"/>
  <cols>
    <col min="1" max="1" width="48.6640625" style="64" customWidth="1"/>
    <col min="2" max="7" width="6.6640625" style="65" customWidth="1"/>
    <col min="8" max="8" width="9.33203125" style="14"/>
    <col min="9" max="9" width="5.33203125" style="14" customWidth="1"/>
    <col min="10" max="10" width="9.33203125" style="14" customWidth="1"/>
    <col min="11" max="11" width="6" style="14" customWidth="1"/>
    <col min="12" max="12" width="9.33203125" style="14"/>
    <col min="13" max="13" width="4.6640625" style="14" customWidth="1"/>
    <col min="14" max="14" width="9.33203125" style="14"/>
    <col min="15" max="15" width="2.6640625" style="14" customWidth="1"/>
    <col min="16" max="16" width="3.33203125" style="14" customWidth="1"/>
    <col min="17" max="17" width="9.33203125" style="14"/>
    <col min="18" max="18" width="2.6640625" style="14" customWidth="1"/>
    <col min="19" max="19" width="9.33203125" style="14"/>
    <col min="20" max="20" width="3.5546875" style="14" customWidth="1"/>
    <col min="21" max="21" width="7.33203125" style="14" customWidth="1"/>
    <col min="22" max="16384" width="9.33203125" style="14"/>
  </cols>
  <sheetData>
    <row r="1" spans="1:7" s="7" customFormat="1" ht="11.4" thickBot="1" x14ac:dyDescent="0.25">
      <c r="A1" s="68"/>
      <c r="B1" s="69"/>
      <c r="C1" s="69"/>
      <c r="D1" s="69"/>
      <c r="E1" s="69"/>
      <c r="F1" s="69"/>
      <c r="G1" s="69"/>
    </row>
    <row r="2" spans="1:7" s="8" customFormat="1" ht="19.5" customHeight="1" thickBot="1" x14ac:dyDescent="0.35">
      <c r="A2" s="70" t="s">
        <v>175</v>
      </c>
      <c r="B2" s="59"/>
      <c r="C2" s="59"/>
      <c r="D2" s="59"/>
      <c r="E2" s="59"/>
      <c r="F2" s="59"/>
      <c r="G2" s="59"/>
    </row>
    <row r="3" spans="1:7" ht="3.75" customHeight="1" x14ac:dyDescent="0.2"/>
    <row r="4" spans="1:7" s="7" customFormat="1" ht="14.4" thickBot="1" x14ac:dyDescent="0.3">
      <c r="A4" s="71"/>
      <c r="B4" s="58"/>
      <c r="C4" s="58"/>
      <c r="D4" s="58"/>
      <c r="E4" s="58"/>
      <c r="F4" s="58"/>
      <c r="G4" s="72" t="s">
        <v>72</v>
      </c>
    </row>
    <row r="5" spans="1:7" s="9" customFormat="1" ht="30" customHeight="1" thickBot="1" x14ac:dyDescent="0.3">
      <c r="A5" s="73"/>
      <c r="B5" s="173" t="s">
        <v>73</v>
      </c>
      <c r="C5" s="173"/>
      <c r="D5" s="173" t="s">
        <v>3</v>
      </c>
      <c r="E5" s="173"/>
      <c r="F5" s="173" t="s">
        <v>4</v>
      </c>
      <c r="G5" s="173"/>
    </row>
    <row r="6" spans="1:7" ht="13.8" x14ac:dyDescent="0.25">
      <c r="A6" s="74" t="s">
        <v>5</v>
      </c>
    </row>
    <row r="7" spans="1:7" ht="3.75" customHeight="1" x14ac:dyDescent="0.2"/>
    <row r="8" spans="1:7" x14ac:dyDescent="0.2">
      <c r="A8" s="64" t="s">
        <v>76</v>
      </c>
    </row>
    <row r="9" spans="1:7" ht="3" customHeight="1" x14ac:dyDescent="0.2"/>
    <row r="10" spans="1:7" ht="12" customHeight="1" x14ac:dyDescent="0.25">
      <c r="A10" s="66" t="s">
        <v>71</v>
      </c>
      <c r="B10" s="177"/>
      <c r="C10" s="177"/>
      <c r="D10" s="177"/>
      <c r="E10" s="177"/>
      <c r="F10" s="177"/>
      <c r="G10" s="177"/>
    </row>
    <row r="11" spans="1:7" ht="12" customHeight="1" x14ac:dyDescent="0.2">
      <c r="A11" s="67" t="s">
        <v>8</v>
      </c>
      <c r="B11" s="178">
        <v>54479822</v>
      </c>
      <c r="C11" s="191"/>
      <c r="D11" s="178">
        <v>-402525</v>
      </c>
      <c r="E11" s="191"/>
      <c r="F11" s="178">
        <f>SUM(B11:E11)</f>
        <v>54077297</v>
      </c>
      <c r="G11" s="191"/>
    </row>
    <row r="12" spans="1:7" ht="12" customHeight="1" x14ac:dyDescent="0.2">
      <c r="A12" s="67" t="s">
        <v>9</v>
      </c>
      <c r="B12" s="178">
        <v>5030150</v>
      </c>
      <c r="C12" s="191"/>
      <c r="D12" s="178">
        <v>-273973</v>
      </c>
      <c r="E12" s="191"/>
      <c r="F12" s="178">
        <f t="shared" ref="F12:F20" si="0">SUM(B12:E12)</f>
        <v>4756177</v>
      </c>
      <c r="G12" s="191"/>
    </row>
    <row r="13" spans="1:7" ht="12" customHeight="1" x14ac:dyDescent="0.2">
      <c r="A13" s="66" t="s">
        <v>10</v>
      </c>
      <c r="B13" s="191"/>
      <c r="C13" s="191"/>
      <c r="D13" s="191"/>
      <c r="E13" s="191"/>
      <c r="F13" s="178"/>
      <c r="G13" s="191"/>
    </row>
    <row r="14" spans="1:7" ht="12" customHeight="1" x14ac:dyDescent="0.2">
      <c r="A14" s="67" t="s">
        <v>8</v>
      </c>
      <c r="B14" s="178">
        <v>-19122</v>
      </c>
      <c r="C14" s="191"/>
      <c r="D14" s="178">
        <v>669335</v>
      </c>
      <c r="E14" s="191"/>
      <c r="F14" s="178">
        <f t="shared" si="0"/>
        <v>650213</v>
      </c>
      <c r="G14" s="191"/>
    </row>
    <row r="15" spans="1:7" ht="12" customHeight="1" x14ac:dyDescent="0.2">
      <c r="A15" s="67" t="s">
        <v>9</v>
      </c>
      <c r="B15" s="176">
        <v>0</v>
      </c>
      <c r="C15" s="191"/>
      <c r="D15" s="176">
        <v>0</v>
      </c>
      <c r="E15" s="191"/>
      <c r="F15" s="178">
        <f t="shared" si="0"/>
        <v>0</v>
      </c>
      <c r="G15" s="191"/>
    </row>
    <row r="16" spans="1:7" ht="12" customHeight="1" x14ac:dyDescent="0.2">
      <c r="A16" s="66" t="s">
        <v>11</v>
      </c>
      <c r="B16" s="191"/>
      <c r="C16" s="191"/>
      <c r="D16" s="191"/>
      <c r="E16" s="191"/>
      <c r="F16" s="178"/>
      <c r="G16" s="191"/>
    </row>
    <row r="17" spans="1:7" ht="12" customHeight="1" x14ac:dyDescent="0.2">
      <c r="A17" s="67" t="s">
        <v>8</v>
      </c>
      <c r="B17" s="178">
        <v>54460700</v>
      </c>
      <c r="C17" s="191"/>
      <c r="D17" s="178">
        <f>SUM(D11+D14)</f>
        <v>266810</v>
      </c>
      <c r="E17" s="191"/>
      <c r="F17" s="178">
        <f t="shared" si="0"/>
        <v>54727510</v>
      </c>
      <c r="G17" s="191"/>
    </row>
    <row r="18" spans="1:7" ht="12" customHeight="1" x14ac:dyDescent="0.2">
      <c r="A18" s="67" t="s">
        <v>9</v>
      </c>
      <c r="B18" s="178">
        <v>5030150</v>
      </c>
      <c r="C18" s="191"/>
      <c r="D18" s="178">
        <f>SUM(D12+D15)</f>
        <v>-273973</v>
      </c>
      <c r="E18" s="191"/>
      <c r="F18" s="178">
        <f t="shared" si="0"/>
        <v>4756177</v>
      </c>
      <c r="G18" s="191"/>
    </row>
    <row r="19" spans="1:7" ht="12" customHeight="1" x14ac:dyDescent="0.2">
      <c r="A19" s="66" t="s">
        <v>12</v>
      </c>
      <c r="B19" s="178">
        <v>0</v>
      </c>
      <c r="C19" s="191"/>
      <c r="D19" s="178">
        <v>0</v>
      </c>
      <c r="E19" s="191"/>
      <c r="F19" s="178">
        <f t="shared" si="0"/>
        <v>0</v>
      </c>
      <c r="G19" s="191"/>
    </row>
    <row r="20" spans="1:7" ht="12" customHeight="1" x14ac:dyDescent="0.2">
      <c r="A20" s="66" t="s">
        <v>13</v>
      </c>
      <c r="B20" s="179">
        <v>58913058</v>
      </c>
      <c r="C20" s="191"/>
      <c r="D20" s="179">
        <v>-249370</v>
      </c>
      <c r="E20" s="191"/>
      <c r="F20" s="179">
        <f t="shared" si="0"/>
        <v>58663688</v>
      </c>
      <c r="G20" s="192"/>
    </row>
    <row r="21" spans="1:7" ht="3.75" customHeight="1" x14ac:dyDescent="0.2">
      <c r="A21" s="66"/>
      <c r="B21" s="193"/>
      <c r="C21" s="193"/>
      <c r="D21" s="193"/>
      <c r="E21" s="193"/>
      <c r="F21" s="193"/>
      <c r="G21" s="193"/>
    </row>
    <row r="22" spans="1:7" ht="3.75" customHeight="1" x14ac:dyDescent="0.2">
      <c r="B22" s="75"/>
      <c r="C22" s="75"/>
      <c r="D22" s="75"/>
      <c r="E22" s="75"/>
      <c r="F22" s="75"/>
      <c r="G22" s="75"/>
    </row>
    <row r="23" spans="1:7" x14ac:dyDescent="0.2">
      <c r="A23" s="64" t="s">
        <v>77</v>
      </c>
      <c r="B23" s="75"/>
      <c r="C23" s="75"/>
      <c r="D23" s="75"/>
      <c r="E23" s="75"/>
      <c r="F23" s="75"/>
      <c r="G23" s="75"/>
    </row>
    <row r="24" spans="1:7" ht="3" customHeight="1" x14ac:dyDescent="0.2">
      <c r="B24" s="75"/>
      <c r="C24" s="75"/>
      <c r="D24" s="75"/>
      <c r="E24" s="75"/>
      <c r="F24" s="75"/>
      <c r="G24" s="75"/>
    </row>
    <row r="25" spans="1:7" ht="12" customHeight="1" x14ac:dyDescent="0.2">
      <c r="A25" s="66" t="s">
        <v>71</v>
      </c>
      <c r="B25" s="191"/>
      <c r="C25" s="191"/>
      <c r="D25" s="191"/>
      <c r="E25" s="191"/>
      <c r="F25" s="191"/>
      <c r="G25" s="191"/>
    </row>
    <row r="26" spans="1:7" ht="12" customHeight="1" x14ac:dyDescent="0.2">
      <c r="A26" s="67" t="s">
        <v>8</v>
      </c>
      <c r="B26" s="178">
        <v>0</v>
      </c>
      <c r="C26" s="191"/>
      <c r="D26" s="178">
        <v>0</v>
      </c>
      <c r="E26" s="191"/>
      <c r="F26" s="178">
        <f>SUM(B26:E26)</f>
        <v>0</v>
      </c>
      <c r="G26" s="191"/>
    </row>
    <row r="27" spans="1:7" ht="12" customHeight="1" x14ac:dyDescent="0.2">
      <c r="A27" s="67" t="s">
        <v>9</v>
      </c>
      <c r="B27" s="178">
        <v>0</v>
      </c>
      <c r="C27" s="191"/>
      <c r="D27" s="178">
        <v>0</v>
      </c>
      <c r="E27" s="191"/>
      <c r="F27" s="178">
        <f t="shared" ref="F27:F35" si="1">SUM(B27:E27)</f>
        <v>0</v>
      </c>
      <c r="G27" s="191"/>
    </row>
    <row r="28" spans="1:7" ht="12" customHeight="1" x14ac:dyDescent="0.2">
      <c r="A28" s="66" t="s">
        <v>10</v>
      </c>
      <c r="B28" s="191"/>
      <c r="C28" s="191"/>
      <c r="D28" s="191"/>
      <c r="E28" s="191"/>
      <c r="F28" s="178"/>
      <c r="G28" s="191"/>
    </row>
    <row r="29" spans="1:7" ht="12" customHeight="1" x14ac:dyDescent="0.2">
      <c r="A29" s="67" t="s">
        <v>8</v>
      </c>
      <c r="B29" s="178">
        <v>10142479</v>
      </c>
      <c r="C29" s="191"/>
      <c r="D29" s="178">
        <v>3217721</v>
      </c>
      <c r="E29" s="191"/>
      <c r="F29" s="178">
        <f t="shared" si="1"/>
        <v>13360200</v>
      </c>
      <c r="G29" s="191"/>
    </row>
    <row r="30" spans="1:7" ht="12" customHeight="1" x14ac:dyDescent="0.2">
      <c r="A30" s="67" t="s">
        <v>9</v>
      </c>
      <c r="B30" s="176">
        <v>0</v>
      </c>
      <c r="C30" s="191"/>
      <c r="D30" s="176">
        <v>0</v>
      </c>
      <c r="E30" s="191"/>
      <c r="F30" s="178">
        <f t="shared" si="1"/>
        <v>0</v>
      </c>
      <c r="G30" s="191"/>
    </row>
    <row r="31" spans="1:7" ht="12" customHeight="1" x14ac:dyDescent="0.2">
      <c r="A31" s="66" t="s">
        <v>11</v>
      </c>
      <c r="B31" s="191"/>
      <c r="C31" s="191"/>
      <c r="D31" s="191"/>
      <c r="E31" s="191"/>
      <c r="F31" s="178"/>
      <c r="G31" s="191"/>
    </row>
    <row r="32" spans="1:7" ht="12" customHeight="1" x14ac:dyDescent="0.2">
      <c r="A32" s="67" t="s">
        <v>8</v>
      </c>
      <c r="B32" s="178">
        <v>10142479</v>
      </c>
      <c r="C32" s="191"/>
      <c r="D32" s="178">
        <f>SUM(D26+D29)</f>
        <v>3217721</v>
      </c>
      <c r="E32" s="191"/>
      <c r="F32" s="178">
        <f t="shared" si="1"/>
        <v>13360200</v>
      </c>
      <c r="G32" s="191"/>
    </row>
    <row r="33" spans="1:7" ht="12" customHeight="1" x14ac:dyDescent="0.2">
      <c r="A33" s="67" t="s">
        <v>9</v>
      </c>
      <c r="B33" s="178">
        <v>0</v>
      </c>
      <c r="C33" s="191"/>
      <c r="D33" s="178">
        <f>SUM(D27+D30)</f>
        <v>0</v>
      </c>
      <c r="E33" s="191"/>
      <c r="F33" s="178">
        <f t="shared" si="1"/>
        <v>0</v>
      </c>
      <c r="G33" s="191"/>
    </row>
    <row r="34" spans="1:7" ht="12" customHeight="1" x14ac:dyDescent="0.2">
      <c r="A34" s="66" t="s">
        <v>12</v>
      </c>
      <c r="B34" s="178">
        <v>0</v>
      </c>
      <c r="C34" s="191"/>
      <c r="D34" s="178">
        <v>0</v>
      </c>
      <c r="E34" s="191"/>
      <c r="F34" s="178">
        <f t="shared" si="1"/>
        <v>0</v>
      </c>
      <c r="G34" s="191"/>
    </row>
    <row r="35" spans="1:7" ht="12" customHeight="1" x14ac:dyDescent="0.2">
      <c r="A35" s="66" t="s">
        <v>13</v>
      </c>
      <c r="B35" s="179">
        <v>3576250</v>
      </c>
      <c r="C35" s="191"/>
      <c r="D35" s="179">
        <v>75878</v>
      </c>
      <c r="E35" s="191"/>
      <c r="F35" s="179">
        <f t="shared" si="1"/>
        <v>3652128</v>
      </c>
      <c r="G35" s="192"/>
    </row>
    <row r="36" spans="1:7" ht="3.75" customHeight="1" x14ac:dyDescent="0.2">
      <c r="A36" s="66"/>
      <c r="B36" s="193"/>
      <c r="C36" s="193"/>
      <c r="D36" s="193"/>
      <c r="E36" s="193"/>
      <c r="F36" s="193"/>
      <c r="G36" s="193"/>
    </row>
    <row r="37" spans="1:7" ht="3.75" customHeight="1" x14ac:dyDescent="0.2">
      <c r="B37" s="75"/>
      <c r="C37" s="75"/>
      <c r="D37" s="75"/>
      <c r="E37" s="75"/>
      <c r="F37" s="75"/>
      <c r="G37" s="75"/>
    </row>
    <row r="38" spans="1:7" x14ac:dyDescent="0.2">
      <c r="A38" s="64" t="s">
        <v>78</v>
      </c>
      <c r="B38" s="75"/>
      <c r="C38" s="75"/>
      <c r="D38" s="75"/>
      <c r="E38" s="75"/>
      <c r="F38" s="75"/>
      <c r="G38" s="75"/>
    </row>
    <row r="39" spans="1:7" ht="3" customHeight="1" x14ac:dyDescent="0.2">
      <c r="B39" s="75"/>
      <c r="C39" s="75"/>
      <c r="D39" s="75"/>
      <c r="E39" s="75"/>
      <c r="F39" s="75"/>
      <c r="G39" s="75"/>
    </row>
    <row r="40" spans="1:7" x14ac:dyDescent="0.2">
      <c r="A40" s="66" t="s">
        <v>71</v>
      </c>
      <c r="B40" s="193"/>
      <c r="C40" s="193"/>
      <c r="D40" s="193"/>
      <c r="E40" s="193"/>
      <c r="F40" s="193"/>
      <c r="G40" s="193"/>
    </row>
    <row r="41" spans="1:7" ht="12" customHeight="1" x14ac:dyDescent="0.2">
      <c r="A41" s="67" t="s">
        <v>8</v>
      </c>
      <c r="B41" s="178">
        <v>145941</v>
      </c>
      <c r="C41" s="178"/>
      <c r="D41" s="178">
        <v>16900</v>
      </c>
      <c r="E41" s="178"/>
      <c r="F41" s="178">
        <f>SUM(B41:E41)</f>
        <v>162841</v>
      </c>
      <c r="G41" s="178"/>
    </row>
    <row r="42" spans="1:7" ht="12" customHeight="1" x14ac:dyDescent="0.2">
      <c r="A42" s="67" t="s">
        <v>9</v>
      </c>
      <c r="B42" s="178">
        <v>1500</v>
      </c>
      <c r="C42" s="178"/>
      <c r="D42" s="178">
        <v>2500</v>
      </c>
      <c r="E42" s="178"/>
      <c r="F42" s="178">
        <f t="shared" ref="F42:F50" si="2">SUM(B42:E42)</f>
        <v>4000</v>
      </c>
      <c r="G42" s="178"/>
    </row>
    <row r="43" spans="1:7" ht="12" customHeight="1" x14ac:dyDescent="0.2">
      <c r="A43" s="66" t="s">
        <v>10</v>
      </c>
      <c r="B43" s="178"/>
      <c r="C43" s="178"/>
      <c r="D43" s="178"/>
      <c r="E43" s="178"/>
      <c r="F43" s="178"/>
      <c r="G43" s="178"/>
    </row>
    <row r="44" spans="1:7" ht="12" customHeight="1" x14ac:dyDescent="0.2">
      <c r="A44" s="67" t="s">
        <v>8</v>
      </c>
      <c r="B44" s="178">
        <v>-1135</v>
      </c>
      <c r="C44" s="178"/>
      <c r="D44" s="178">
        <v>0</v>
      </c>
      <c r="E44" s="178"/>
      <c r="F44" s="178">
        <f t="shared" si="2"/>
        <v>-1135</v>
      </c>
      <c r="G44" s="178"/>
    </row>
    <row r="45" spans="1:7" ht="12" customHeight="1" x14ac:dyDescent="0.2">
      <c r="A45" s="67" t="s">
        <v>9</v>
      </c>
      <c r="B45" s="178">
        <v>0</v>
      </c>
      <c r="C45" s="191"/>
      <c r="D45" s="178">
        <v>0</v>
      </c>
      <c r="E45" s="191"/>
      <c r="F45" s="178">
        <f t="shared" si="2"/>
        <v>0</v>
      </c>
      <c r="G45" s="178"/>
    </row>
    <row r="46" spans="1:7" ht="12" customHeight="1" x14ac:dyDescent="0.2">
      <c r="A46" s="66" t="s">
        <v>11</v>
      </c>
      <c r="B46" s="176"/>
      <c r="C46" s="191"/>
      <c r="D46" s="176"/>
      <c r="E46" s="191"/>
      <c r="F46" s="178"/>
      <c r="G46" s="178"/>
    </row>
    <row r="47" spans="1:7" ht="12" customHeight="1" x14ac:dyDescent="0.2">
      <c r="A47" s="67" t="s">
        <v>8</v>
      </c>
      <c r="B47" s="178">
        <v>144806</v>
      </c>
      <c r="C47" s="178"/>
      <c r="D47" s="178">
        <f>SUM(D41+D44)</f>
        <v>16900</v>
      </c>
      <c r="E47" s="178"/>
      <c r="F47" s="178">
        <f t="shared" si="2"/>
        <v>161706</v>
      </c>
      <c r="G47" s="178"/>
    </row>
    <row r="48" spans="1:7" ht="12" customHeight="1" x14ac:dyDescent="0.2">
      <c r="A48" s="67" t="s">
        <v>9</v>
      </c>
      <c r="B48" s="178">
        <v>1500</v>
      </c>
      <c r="C48" s="191"/>
      <c r="D48" s="178">
        <f>SUM(D42+D45)</f>
        <v>2500</v>
      </c>
      <c r="E48" s="191"/>
      <c r="F48" s="178">
        <f t="shared" si="2"/>
        <v>4000</v>
      </c>
      <c r="G48" s="178"/>
    </row>
    <row r="49" spans="1:7" ht="12" customHeight="1" x14ac:dyDescent="0.2">
      <c r="A49" s="67" t="s">
        <v>12</v>
      </c>
      <c r="B49" s="178">
        <v>0</v>
      </c>
      <c r="C49" s="191"/>
      <c r="D49" s="178">
        <v>0</v>
      </c>
      <c r="E49" s="191"/>
      <c r="F49" s="178">
        <f t="shared" si="2"/>
        <v>0</v>
      </c>
      <c r="G49" s="178"/>
    </row>
    <row r="50" spans="1:7" ht="12" customHeight="1" x14ac:dyDescent="0.2">
      <c r="A50" s="66" t="s">
        <v>13</v>
      </c>
      <c r="B50" s="179">
        <v>143047</v>
      </c>
      <c r="C50" s="191"/>
      <c r="D50" s="179">
        <v>19400</v>
      </c>
      <c r="E50" s="191"/>
      <c r="F50" s="179">
        <f t="shared" si="2"/>
        <v>162447</v>
      </c>
      <c r="G50" s="179"/>
    </row>
    <row r="51" spans="1:7" ht="4.5" customHeight="1" x14ac:dyDescent="0.2">
      <c r="A51" s="66"/>
      <c r="B51" s="193"/>
      <c r="C51" s="193"/>
      <c r="D51" s="193"/>
      <c r="E51" s="193"/>
      <c r="F51" s="193"/>
      <c r="G51" s="193"/>
    </row>
    <row r="52" spans="1:7" x14ac:dyDescent="0.2">
      <c r="A52" s="64" t="s">
        <v>79</v>
      </c>
      <c r="B52" s="75"/>
      <c r="C52" s="75"/>
      <c r="D52" s="75"/>
      <c r="E52" s="75"/>
      <c r="F52" s="75"/>
      <c r="G52" s="75"/>
    </row>
    <row r="53" spans="1:7" ht="3" customHeight="1" x14ac:dyDescent="0.2">
      <c r="B53" s="75"/>
      <c r="C53" s="75"/>
      <c r="D53" s="75"/>
      <c r="E53" s="75"/>
      <c r="F53" s="75"/>
      <c r="G53" s="75"/>
    </row>
    <row r="54" spans="1:7" ht="12" customHeight="1" x14ac:dyDescent="0.2">
      <c r="A54" s="66" t="s">
        <v>71</v>
      </c>
      <c r="B54" s="191"/>
      <c r="C54" s="191"/>
      <c r="D54" s="191"/>
      <c r="E54" s="191"/>
      <c r="F54" s="191"/>
      <c r="G54" s="191"/>
    </row>
    <row r="55" spans="1:7" ht="12" customHeight="1" x14ac:dyDescent="0.2">
      <c r="A55" s="67" t="s">
        <v>8</v>
      </c>
      <c r="B55" s="178">
        <v>20289</v>
      </c>
      <c r="C55" s="191"/>
      <c r="D55" s="178">
        <v>920</v>
      </c>
      <c r="E55" s="191"/>
      <c r="F55" s="178">
        <f>SUM(B55:E55)</f>
        <v>21209</v>
      </c>
      <c r="G55" s="191"/>
    </row>
    <row r="56" spans="1:7" ht="12" customHeight="1" x14ac:dyDescent="0.2">
      <c r="A56" s="67" t="s">
        <v>9</v>
      </c>
      <c r="B56" s="178">
        <v>100</v>
      </c>
      <c r="C56" s="191"/>
      <c r="D56" s="178">
        <v>0</v>
      </c>
      <c r="E56" s="191"/>
      <c r="F56" s="178">
        <f t="shared" ref="F56:F64" si="3">SUM(B56:E56)</f>
        <v>100</v>
      </c>
      <c r="G56" s="191"/>
    </row>
    <row r="57" spans="1:7" ht="12" customHeight="1" x14ac:dyDescent="0.2">
      <c r="A57" s="66" t="s">
        <v>10</v>
      </c>
      <c r="B57" s="191"/>
      <c r="C57" s="191"/>
      <c r="D57" s="191"/>
      <c r="E57" s="191"/>
      <c r="F57" s="178"/>
      <c r="G57" s="191"/>
    </row>
    <row r="58" spans="1:7" ht="12" customHeight="1" x14ac:dyDescent="0.2">
      <c r="A58" s="67" t="s">
        <v>8</v>
      </c>
      <c r="B58" s="178">
        <v>0</v>
      </c>
      <c r="C58" s="191"/>
      <c r="D58" s="178">
        <v>0</v>
      </c>
      <c r="E58" s="191"/>
      <c r="F58" s="178">
        <f t="shared" si="3"/>
        <v>0</v>
      </c>
      <c r="G58" s="191"/>
    </row>
    <row r="59" spans="1:7" ht="12" customHeight="1" x14ac:dyDescent="0.2">
      <c r="A59" s="67" t="s">
        <v>9</v>
      </c>
      <c r="B59" s="176">
        <v>0</v>
      </c>
      <c r="C59" s="191"/>
      <c r="D59" s="176">
        <v>0</v>
      </c>
      <c r="E59" s="191"/>
      <c r="F59" s="178">
        <f t="shared" si="3"/>
        <v>0</v>
      </c>
      <c r="G59" s="191"/>
    </row>
    <row r="60" spans="1:7" ht="12" customHeight="1" x14ac:dyDescent="0.2">
      <c r="A60" s="66" t="s">
        <v>11</v>
      </c>
      <c r="B60" s="191"/>
      <c r="C60" s="191"/>
      <c r="D60" s="191"/>
      <c r="E60" s="191"/>
      <c r="F60" s="178"/>
      <c r="G60" s="191"/>
    </row>
    <row r="61" spans="1:7" ht="12" customHeight="1" x14ac:dyDescent="0.2">
      <c r="A61" s="67" t="s">
        <v>8</v>
      </c>
      <c r="B61" s="178">
        <v>20089</v>
      </c>
      <c r="C61" s="191"/>
      <c r="D61" s="178">
        <f>SUM(D55+D58)</f>
        <v>920</v>
      </c>
      <c r="E61" s="191"/>
      <c r="F61" s="178">
        <f t="shared" si="3"/>
        <v>21009</v>
      </c>
      <c r="G61" s="191"/>
    </row>
    <row r="62" spans="1:7" ht="12" customHeight="1" x14ac:dyDescent="0.2">
      <c r="A62" s="67" t="s">
        <v>9</v>
      </c>
      <c r="B62" s="178">
        <v>100</v>
      </c>
      <c r="C62" s="191"/>
      <c r="D62" s="178">
        <f>SUM(D56+D59)</f>
        <v>0</v>
      </c>
      <c r="E62" s="191"/>
      <c r="F62" s="178">
        <f t="shared" si="3"/>
        <v>100</v>
      </c>
      <c r="G62" s="191"/>
    </row>
    <row r="63" spans="1:7" ht="12" customHeight="1" x14ac:dyDescent="0.2">
      <c r="A63" s="66" t="s">
        <v>12</v>
      </c>
      <c r="B63" s="178">
        <v>0</v>
      </c>
      <c r="C63" s="191"/>
      <c r="D63" s="178">
        <v>0</v>
      </c>
      <c r="E63" s="191"/>
      <c r="F63" s="178">
        <f t="shared" si="3"/>
        <v>0</v>
      </c>
      <c r="G63" s="191"/>
    </row>
    <row r="64" spans="1:7" ht="12" customHeight="1" x14ac:dyDescent="0.2">
      <c r="A64" s="66" t="s">
        <v>13</v>
      </c>
      <c r="B64" s="179">
        <v>19451</v>
      </c>
      <c r="C64" s="191"/>
      <c r="D64" s="179">
        <v>920</v>
      </c>
      <c r="E64" s="191"/>
      <c r="F64" s="179">
        <f t="shared" si="3"/>
        <v>20371</v>
      </c>
      <c r="G64" s="192"/>
    </row>
    <row r="65" spans="1:7" ht="3.75" customHeight="1" x14ac:dyDescent="0.2">
      <c r="A65" s="66"/>
    </row>
    <row r="66" spans="1:7" ht="14.4" thickBot="1" x14ac:dyDescent="0.3">
      <c r="A66" s="71"/>
      <c r="B66" s="58"/>
      <c r="C66" s="58"/>
      <c r="D66" s="58"/>
      <c r="E66" s="58"/>
      <c r="F66" s="58"/>
      <c r="G66" s="72" t="s">
        <v>72</v>
      </c>
    </row>
    <row r="67" spans="1:7" ht="30" customHeight="1" thickBot="1" x14ac:dyDescent="0.25">
      <c r="A67" s="73"/>
      <c r="B67" s="173" t="s">
        <v>73</v>
      </c>
      <c r="C67" s="173"/>
      <c r="D67" s="173" t="s">
        <v>3</v>
      </c>
      <c r="E67" s="173"/>
      <c r="F67" s="173" t="s">
        <v>4</v>
      </c>
      <c r="G67" s="173"/>
    </row>
    <row r="69" spans="1:7" x14ac:dyDescent="0.2">
      <c r="A69" s="64" t="s">
        <v>15</v>
      </c>
    </row>
    <row r="70" spans="1:7" ht="3" customHeight="1" x14ac:dyDescent="0.2"/>
    <row r="71" spans="1:7" ht="3" customHeight="1" x14ac:dyDescent="0.2"/>
    <row r="72" spans="1:7" ht="3" customHeight="1" x14ac:dyDescent="0.2"/>
    <row r="73" spans="1:7" ht="3" customHeight="1" x14ac:dyDescent="0.2"/>
    <row r="74" spans="1:7" x14ac:dyDescent="0.2">
      <c r="A74" s="66" t="s">
        <v>71</v>
      </c>
    </row>
    <row r="75" spans="1:7" x14ac:dyDescent="0.2">
      <c r="A75" s="67" t="s">
        <v>8</v>
      </c>
      <c r="B75" s="178">
        <v>91604299</v>
      </c>
      <c r="C75" s="191"/>
      <c r="D75" s="178">
        <v>262277</v>
      </c>
      <c r="E75" s="191"/>
      <c r="F75" s="178">
        <f>SUM(B75:E75)</f>
        <v>91866576</v>
      </c>
      <c r="G75" s="191"/>
    </row>
    <row r="76" spans="1:7" x14ac:dyDescent="0.2">
      <c r="A76" s="67" t="s">
        <v>9</v>
      </c>
      <c r="B76" s="178">
        <v>4653667</v>
      </c>
      <c r="C76" s="191"/>
      <c r="D76" s="178">
        <v>-640000</v>
      </c>
      <c r="E76" s="191"/>
      <c r="F76" s="178">
        <f t="shared" ref="F76:F82" si="4">SUM(B76:E76)</f>
        <v>4013667</v>
      </c>
      <c r="G76" s="191"/>
    </row>
    <row r="77" spans="1:7" x14ac:dyDescent="0.2">
      <c r="A77" s="66" t="s">
        <v>10</v>
      </c>
      <c r="B77" s="191"/>
      <c r="C77" s="191"/>
      <c r="D77" s="191"/>
      <c r="E77" s="191"/>
      <c r="F77" s="178"/>
      <c r="G77" s="191"/>
    </row>
    <row r="78" spans="1:7" x14ac:dyDescent="0.2">
      <c r="A78" s="67" t="s">
        <v>8</v>
      </c>
      <c r="B78" s="178">
        <v>6006000</v>
      </c>
      <c r="C78" s="191"/>
      <c r="D78" s="178">
        <v>600000</v>
      </c>
      <c r="E78" s="191"/>
      <c r="F78" s="178">
        <f t="shared" si="4"/>
        <v>6606000</v>
      </c>
      <c r="G78" s="191"/>
    </row>
    <row r="79" spans="1:7" x14ac:dyDescent="0.2">
      <c r="A79" s="67" t="s">
        <v>9</v>
      </c>
      <c r="B79" s="176">
        <v>10000</v>
      </c>
      <c r="C79" s="191"/>
      <c r="D79" s="178">
        <v>5000</v>
      </c>
      <c r="E79" s="191"/>
      <c r="F79" s="178">
        <f t="shared" si="4"/>
        <v>15000</v>
      </c>
      <c r="G79" s="191"/>
    </row>
    <row r="80" spans="1:7" x14ac:dyDescent="0.2">
      <c r="A80" s="66" t="s">
        <v>11</v>
      </c>
      <c r="B80" s="191"/>
      <c r="C80" s="191"/>
      <c r="D80" s="191"/>
      <c r="E80" s="191"/>
      <c r="F80" s="178"/>
      <c r="G80" s="191"/>
    </row>
    <row r="81" spans="1:7" x14ac:dyDescent="0.2">
      <c r="A81" s="67" t="s">
        <v>8</v>
      </c>
      <c r="B81" s="178">
        <v>97610299</v>
      </c>
      <c r="C81" s="191"/>
      <c r="D81" s="178">
        <f>SUM(D75+D78)</f>
        <v>862277</v>
      </c>
      <c r="E81" s="191"/>
      <c r="F81" s="178">
        <f t="shared" si="4"/>
        <v>98472576</v>
      </c>
      <c r="G81" s="191"/>
    </row>
    <row r="82" spans="1:7" x14ac:dyDescent="0.2">
      <c r="A82" s="67" t="s">
        <v>9</v>
      </c>
      <c r="B82" s="178">
        <v>4663667</v>
      </c>
      <c r="C82" s="191"/>
      <c r="D82" s="178">
        <f>SUM(D76+D79)</f>
        <v>-635000</v>
      </c>
      <c r="E82" s="191"/>
      <c r="F82" s="178">
        <f t="shared" si="4"/>
        <v>4028667</v>
      </c>
      <c r="G82" s="191"/>
    </row>
    <row r="83" spans="1:7" x14ac:dyDescent="0.2">
      <c r="A83" s="66" t="s">
        <v>12</v>
      </c>
      <c r="B83" s="178">
        <v>0</v>
      </c>
      <c r="C83" s="191"/>
      <c r="D83" s="178">
        <v>4352</v>
      </c>
      <c r="E83" s="191"/>
      <c r="F83" s="178">
        <f t="shared" ref="F83:F84" si="5">SUM(B83:E83)</f>
        <v>4352</v>
      </c>
      <c r="G83" s="191"/>
    </row>
    <row r="84" spans="1:7" x14ac:dyDescent="0.2">
      <c r="A84" s="66" t="s">
        <v>13</v>
      </c>
      <c r="B84" s="179">
        <v>95699318</v>
      </c>
      <c r="C84" s="191"/>
      <c r="D84" s="179">
        <v>-679772</v>
      </c>
      <c r="E84" s="191"/>
      <c r="F84" s="179">
        <f t="shared" si="5"/>
        <v>95019546</v>
      </c>
      <c r="G84" s="192"/>
    </row>
    <row r="85" spans="1:7" ht="3.75" customHeight="1" x14ac:dyDescent="0.2">
      <c r="A85" s="66"/>
      <c r="B85" s="193"/>
      <c r="C85" s="193"/>
      <c r="D85" s="193"/>
      <c r="E85" s="193"/>
      <c r="F85" s="193"/>
      <c r="G85" s="193"/>
    </row>
    <row r="86" spans="1:7" ht="3.75" customHeight="1" x14ac:dyDescent="0.2">
      <c r="B86" s="193"/>
      <c r="C86" s="193"/>
      <c r="D86" s="193"/>
      <c r="E86" s="193"/>
      <c r="F86" s="193"/>
      <c r="G86" s="193"/>
    </row>
    <row r="87" spans="1:7" ht="3.75" customHeight="1" x14ac:dyDescent="0.2">
      <c r="B87" s="75"/>
      <c r="C87" s="75"/>
      <c r="D87" s="75"/>
      <c r="E87" s="75"/>
      <c r="F87" s="75"/>
      <c r="G87" s="75"/>
    </row>
    <row r="88" spans="1:7" x14ac:dyDescent="0.2">
      <c r="A88" s="64" t="s">
        <v>16</v>
      </c>
      <c r="B88" s="75"/>
      <c r="C88" s="75"/>
      <c r="D88" s="75"/>
      <c r="E88" s="75"/>
      <c r="F88" s="75"/>
      <c r="G88" s="75"/>
    </row>
    <row r="89" spans="1:7" ht="3" customHeight="1" x14ac:dyDescent="0.2">
      <c r="B89" s="75"/>
      <c r="C89" s="75"/>
      <c r="D89" s="75"/>
      <c r="E89" s="75"/>
      <c r="F89" s="75"/>
      <c r="G89" s="75"/>
    </row>
    <row r="90" spans="1:7" ht="3" customHeight="1" x14ac:dyDescent="0.2">
      <c r="B90" s="75"/>
      <c r="C90" s="75"/>
      <c r="D90" s="75"/>
      <c r="E90" s="75"/>
      <c r="F90" s="75"/>
      <c r="G90" s="75"/>
    </row>
    <row r="91" spans="1:7" ht="3" customHeight="1" x14ac:dyDescent="0.2">
      <c r="B91" s="193"/>
      <c r="C91" s="193"/>
      <c r="D91" s="193"/>
      <c r="E91" s="193"/>
      <c r="F91" s="193"/>
      <c r="G91" s="193"/>
    </row>
    <row r="92" spans="1:7" ht="3" customHeight="1" x14ac:dyDescent="0.2">
      <c r="B92" s="193"/>
      <c r="C92" s="193"/>
      <c r="D92" s="193"/>
      <c r="E92" s="193"/>
      <c r="F92" s="193"/>
      <c r="G92" s="193"/>
    </row>
    <row r="93" spans="1:7" x14ac:dyDescent="0.2">
      <c r="A93" s="66" t="s">
        <v>71</v>
      </c>
      <c r="B93" s="193"/>
      <c r="C93" s="193"/>
      <c r="D93" s="193"/>
      <c r="E93" s="193"/>
      <c r="F93" s="193"/>
      <c r="G93" s="193"/>
    </row>
    <row r="94" spans="1:7" x14ac:dyDescent="0.2">
      <c r="A94" s="67" t="s">
        <v>8</v>
      </c>
      <c r="B94" s="176">
        <v>0</v>
      </c>
      <c r="C94" s="191"/>
      <c r="D94" s="176">
        <v>0</v>
      </c>
      <c r="E94" s="191"/>
      <c r="F94" s="176">
        <f>SUM(B94:E94)</f>
        <v>0</v>
      </c>
      <c r="G94" s="191"/>
    </row>
    <row r="95" spans="1:7" x14ac:dyDescent="0.2">
      <c r="A95" s="67" t="s">
        <v>9</v>
      </c>
      <c r="B95" s="176">
        <v>0</v>
      </c>
      <c r="C95" s="191"/>
      <c r="D95" s="176">
        <v>0</v>
      </c>
      <c r="E95" s="191"/>
      <c r="F95" s="176">
        <f t="shared" ref="F95:F103" si="6">SUM(B95:E95)</f>
        <v>0</v>
      </c>
      <c r="G95" s="191"/>
    </row>
    <row r="96" spans="1:7" x14ac:dyDescent="0.2">
      <c r="A96" s="66" t="s">
        <v>10</v>
      </c>
      <c r="B96" s="191"/>
      <c r="C96" s="191"/>
      <c r="D96" s="191"/>
      <c r="E96" s="191"/>
      <c r="F96" s="176">
        <f t="shared" si="6"/>
        <v>0</v>
      </c>
      <c r="G96" s="191"/>
    </row>
    <row r="97" spans="1:7" x14ac:dyDescent="0.2">
      <c r="A97" s="67" t="s">
        <v>8</v>
      </c>
      <c r="B97" s="178">
        <v>18017977</v>
      </c>
      <c r="C97" s="191"/>
      <c r="D97" s="178">
        <v>783423</v>
      </c>
      <c r="E97" s="191"/>
      <c r="F97" s="176">
        <f t="shared" si="6"/>
        <v>18801400</v>
      </c>
      <c r="G97" s="191"/>
    </row>
    <row r="98" spans="1:7" x14ac:dyDescent="0.2">
      <c r="A98" s="67" t="s">
        <v>9</v>
      </c>
      <c r="B98" s="176">
        <v>0</v>
      </c>
      <c r="C98" s="191"/>
      <c r="D98" s="176">
        <v>0</v>
      </c>
      <c r="E98" s="191"/>
      <c r="F98" s="176">
        <f t="shared" si="6"/>
        <v>0</v>
      </c>
      <c r="G98" s="191"/>
    </row>
    <row r="99" spans="1:7" x14ac:dyDescent="0.2">
      <c r="A99" s="66" t="s">
        <v>11</v>
      </c>
      <c r="B99" s="191"/>
      <c r="C99" s="191"/>
      <c r="D99" s="191"/>
      <c r="E99" s="191"/>
      <c r="F99" s="176">
        <f t="shared" si="6"/>
        <v>0</v>
      </c>
      <c r="G99" s="191"/>
    </row>
    <row r="100" spans="1:7" x14ac:dyDescent="0.2">
      <c r="A100" s="67" t="s">
        <v>8</v>
      </c>
      <c r="B100" s="178">
        <v>18017977</v>
      </c>
      <c r="C100" s="191"/>
      <c r="D100" s="178">
        <f>SUM(D94+D97)</f>
        <v>783423</v>
      </c>
      <c r="E100" s="191"/>
      <c r="F100" s="176">
        <f t="shared" si="6"/>
        <v>18801400</v>
      </c>
      <c r="G100" s="191"/>
    </row>
    <row r="101" spans="1:7" x14ac:dyDescent="0.2">
      <c r="A101" s="67" t="s">
        <v>9</v>
      </c>
      <c r="B101" s="176">
        <v>0</v>
      </c>
      <c r="C101" s="191"/>
      <c r="D101" s="176">
        <f>SUM(D95+D98)</f>
        <v>0</v>
      </c>
      <c r="E101" s="191"/>
      <c r="F101" s="176">
        <f t="shared" si="6"/>
        <v>0</v>
      </c>
      <c r="G101" s="191"/>
    </row>
    <row r="102" spans="1:7" x14ac:dyDescent="0.2">
      <c r="A102" s="66" t="s">
        <v>12</v>
      </c>
      <c r="B102" s="178">
        <v>0</v>
      </c>
      <c r="C102" s="191"/>
      <c r="D102" s="178">
        <v>0</v>
      </c>
      <c r="E102" s="191"/>
      <c r="F102" s="176">
        <f t="shared" si="6"/>
        <v>0</v>
      </c>
      <c r="G102" s="191"/>
    </row>
    <row r="103" spans="1:7" x14ac:dyDescent="0.2">
      <c r="A103" s="66" t="s">
        <v>13</v>
      </c>
      <c r="B103" s="179">
        <v>-1129538</v>
      </c>
      <c r="C103" s="191"/>
      <c r="D103" s="179">
        <v>1013701</v>
      </c>
      <c r="E103" s="191"/>
      <c r="F103" s="180">
        <f t="shared" si="6"/>
        <v>-115837</v>
      </c>
      <c r="G103" s="192"/>
    </row>
    <row r="104" spans="1:7" ht="3.75" customHeight="1" x14ac:dyDescent="0.2">
      <c r="A104" s="66"/>
      <c r="B104" s="193"/>
      <c r="C104" s="193"/>
      <c r="D104" s="193"/>
      <c r="E104" s="193"/>
      <c r="F104" s="193"/>
      <c r="G104" s="193"/>
    </row>
    <row r="105" spans="1:7" ht="3.75" customHeight="1" x14ac:dyDescent="0.2">
      <c r="B105" s="193"/>
      <c r="C105" s="193"/>
      <c r="D105" s="193"/>
      <c r="E105" s="193"/>
      <c r="F105" s="193"/>
      <c r="G105" s="193"/>
    </row>
    <row r="106" spans="1:7" ht="3.75" customHeight="1" x14ac:dyDescent="0.2">
      <c r="B106" s="75"/>
      <c r="C106" s="75"/>
      <c r="D106" s="75"/>
      <c r="E106" s="75"/>
      <c r="F106" s="75"/>
      <c r="G106" s="75"/>
    </row>
    <row r="107" spans="1:7" x14ac:dyDescent="0.2">
      <c r="A107" s="64" t="s">
        <v>17</v>
      </c>
      <c r="B107" s="75"/>
      <c r="C107" s="75"/>
      <c r="D107" s="75"/>
      <c r="E107" s="75"/>
      <c r="F107" s="75"/>
      <c r="G107" s="75"/>
    </row>
    <row r="108" spans="1:7" ht="3" customHeight="1" x14ac:dyDescent="0.2">
      <c r="B108" s="75"/>
      <c r="C108" s="75"/>
      <c r="D108" s="75"/>
      <c r="E108" s="75"/>
      <c r="F108" s="75"/>
      <c r="G108" s="75"/>
    </row>
    <row r="109" spans="1:7" ht="3" customHeight="1" x14ac:dyDescent="0.2">
      <c r="B109" s="75"/>
      <c r="C109" s="75"/>
      <c r="D109" s="75"/>
      <c r="E109" s="75"/>
      <c r="F109" s="75"/>
      <c r="G109" s="75"/>
    </row>
    <row r="110" spans="1:7" ht="3" customHeight="1" x14ac:dyDescent="0.2">
      <c r="B110" s="193"/>
      <c r="C110" s="193"/>
      <c r="D110" s="193"/>
      <c r="E110" s="193"/>
      <c r="F110" s="193"/>
      <c r="G110" s="193"/>
    </row>
    <row r="111" spans="1:7" ht="3" customHeight="1" x14ac:dyDescent="0.2">
      <c r="B111" s="193"/>
      <c r="C111" s="193"/>
      <c r="D111" s="193"/>
      <c r="E111" s="193"/>
      <c r="F111" s="193"/>
      <c r="G111" s="193"/>
    </row>
    <row r="112" spans="1:7" x14ac:dyDescent="0.2">
      <c r="A112" s="66" t="s">
        <v>71</v>
      </c>
      <c r="B112" s="193"/>
      <c r="C112" s="193"/>
      <c r="D112" s="193"/>
      <c r="E112" s="193"/>
      <c r="F112" s="193"/>
      <c r="G112" s="193"/>
    </row>
    <row r="113" spans="1:7" x14ac:dyDescent="0.2">
      <c r="A113" s="67" t="s">
        <v>8</v>
      </c>
      <c r="B113" s="178">
        <v>95214</v>
      </c>
      <c r="C113" s="191"/>
      <c r="D113" s="178">
        <v>-5790</v>
      </c>
      <c r="E113" s="191"/>
      <c r="F113" s="178">
        <f>SUM(B113:E113)</f>
        <v>89424</v>
      </c>
      <c r="G113" s="191"/>
    </row>
    <row r="114" spans="1:7" x14ac:dyDescent="0.2">
      <c r="A114" s="67" t="s">
        <v>9</v>
      </c>
      <c r="B114" s="178">
        <v>353</v>
      </c>
      <c r="C114" s="191"/>
      <c r="D114" s="178">
        <v>3056</v>
      </c>
      <c r="E114" s="191"/>
      <c r="F114" s="178">
        <f t="shared" ref="F114:F122" si="7">SUM(B114:E114)</f>
        <v>3409</v>
      </c>
      <c r="G114" s="191"/>
    </row>
    <row r="115" spans="1:7" x14ac:dyDescent="0.2">
      <c r="A115" s="66" t="s">
        <v>10</v>
      </c>
      <c r="B115" s="191"/>
      <c r="C115" s="191"/>
      <c r="D115" s="191"/>
      <c r="E115" s="191"/>
      <c r="F115" s="178"/>
      <c r="G115" s="191"/>
    </row>
    <row r="116" spans="1:7" x14ac:dyDescent="0.2">
      <c r="A116" s="67" t="s">
        <v>8</v>
      </c>
      <c r="B116" s="178">
        <v>9953</v>
      </c>
      <c r="C116" s="191"/>
      <c r="D116" s="178">
        <v>0</v>
      </c>
      <c r="E116" s="191"/>
      <c r="F116" s="178">
        <f t="shared" si="7"/>
        <v>9953</v>
      </c>
      <c r="G116" s="191"/>
    </row>
    <row r="117" spans="1:7" x14ac:dyDescent="0.2">
      <c r="A117" s="67" t="s">
        <v>9</v>
      </c>
      <c r="B117" s="176">
        <v>0</v>
      </c>
      <c r="C117" s="191"/>
      <c r="D117" s="176">
        <v>0</v>
      </c>
      <c r="E117" s="191"/>
      <c r="F117" s="178">
        <f t="shared" si="7"/>
        <v>0</v>
      </c>
      <c r="G117" s="191"/>
    </row>
    <row r="118" spans="1:7" x14ac:dyDescent="0.2">
      <c r="A118" s="66" t="s">
        <v>11</v>
      </c>
      <c r="B118" s="191"/>
      <c r="C118" s="191"/>
      <c r="D118" s="191"/>
      <c r="E118" s="191"/>
      <c r="F118" s="178"/>
      <c r="G118" s="191"/>
    </row>
    <row r="119" spans="1:7" x14ac:dyDescent="0.2">
      <c r="A119" s="67" t="s">
        <v>8</v>
      </c>
      <c r="B119" s="178">
        <v>105167</v>
      </c>
      <c r="C119" s="191"/>
      <c r="D119" s="178">
        <f>SUM(D113+D116)</f>
        <v>-5790</v>
      </c>
      <c r="E119" s="191"/>
      <c r="F119" s="178">
        <f t="shared" si="7"/>
        <v>99377</v>
      </c>
      <c r="G119" s="191"/>
    </row>
    <row r="120" spans="1:7" x14ac:dyDescent="0.2">
      <c r="A120" s="67" t="s">
        <v>9</v>
      </c>
      <c r="B120" s="178">
        <v>353</v>
      </c>
      <c r="C120" s="191"/>
      <c r="D120" s="178">
        <f>SUM(D114+D117)</f>
        <v>3056</v>
      </c>
      <c r="E120" s="191"/>
      <c r="F120" s="178">
        <f t="shared" si="7"/>
        <v>3409</v>
      </c>
      <c r="G120" s="191"/>
    </row>
    <row r="121" spans="1:7" x14ac:dyDescent="0.2">
      <c r="A121" s="66" t="s">
        <v>12</v>
      </c>
      <c r="B121" s="178">
        <v>0</v>
      </c>
      <c r="C121" s="191"/>
      <c r="D121" s="178">
        <v>3000</v>
      </c>
      <c r="E121" s="191"/>
      <c r="F121" s="178">
        <f t="shared" si="7"/>
        <v>3000</v>
      </c>
      <c r="G121" s="191"/>
    </row>
    <row r="122" spans="1:7" x14ac:dyDescent="0.2">
      <c r="A122" s="66" t="s">
        <v>13</v>
      </c>
      <c r="B122" s="179">
        <v>94805</v>
      </c>
      <c r="C122" s="191"/>
      <c r="D122" s="179">
        <v>-117</v>
      </c>
      <c r="E122" s="191"/>
      <c r="F122" s="179">
        <f t="shared" si="7"/>
        <v>94688</v>
      </c>
      <c r="G122" s="192"/>
    </row>
    <row r="123" spans="1:7" ht="3.75" customHeight="1" x14ac:dyDescent="0.2">
      <c r="A123" s="66"/>
      <c r="B123" s="193"/>
      <c r="C123" s="193"/>
      <c r="D123" s="193"/>
      <c r="E123" s="193"/>
      <c r="F123" s="193"/>
      <c r="G123" s="193"/>
    </row>
    <row r="124" spans="1:7" ht="3.75" customHeight="1" x14ac:dyDescent="0.2">
      <c r="B124" s="193"/>
      <c r="C124" s="193"/>
      <c r="D124" s="193"/>
      <c r="E124" s="193"/>
      <c r="F124" s="193"/>
      <c r="G124" s="193"/>
    </row>
    <row r="125" spans="1:7" ht="3.75" customHeight="1" x14ac:dyDescent="0.2">
      <c r="B125" s="75"/>
      <c r="C125" s="75"/>
      <c r="D125" s="75"/>
      <c r="E125" s="75"/>
      <c r="F125" s="75"/>
      <c r="G125" s="75"/>
    </row>
    <row r="126" spans="1:7" x14ac:dyDescent="0.2">
      <c r="A126" s="64" t="s">
        <v>18</v>
      </c>
      <c r="B126" s="75"/>
      <c r="C126" s="75"/>
      <c r="D126" s="75"/>
      <c r="E126" s="75"/>
      <c r="F126" s="75"/>
      <c r="G126" s="75"/>
    </row>
    <row r="127" spans="1:7" ht="3" customHeight="1" x14ac:dyDescent="0.2">
      <c r="B127" s="75"/>
      <c r="C127" s="75"/>
      <c r="D127" s="75"/>
      <c r="E127" s="75"/>
      <c r="F127" s="75"/>
      <c r="G127" s="75"/>
    </row>
    <row r="128" spans="1:7" ht="3" customHeight="1" x14ac:dyDescent="0.2">
      <c r="B128" s="75"/>
      <c r="C128" s="75"/>
      <c r="D128" s="75"/>
      <c r="E128" s="75"/>
      <c r="F128" s="75"/>
      <c r="G128" s="75"/>
    </row>
    <row r="129" spans="1:7" ht="3" customHeight="1" x14ac:dyDescent="0.2">
      <c r="B129" s="193"/>
      <c r="C129" s="193"/>
      <c r="D129" s="193"/>
      <c r="E129" s="193"/>
      <c r="F129" s="193"/>
      <c r="G129" s="193"/>
    </row>
    <row r="130" spans="1:7" ht="3" customHeight="1" x14ac:dyDescent="0.2">
      <c r="B130" s="193"/>
      <c r="C130" s="193"/>
      <c r="D130" s="193"/>
      <c r="E130" s="193"/>
      <c r="F130" s="193"/>
      <c r="G130" s="193"/>
    </row>
    <row r="131" spans="1:7" x14ac:dyDescent="0.2">
      <c r="A131" s="66" t="s">
        <v>71</v>
      </c>
      <c r="B131" s="193"/>
      <c r="C131" s="193"/>
      <c r="D131" s="193"/>
      <c r="E131" s="193"/>
      <c r="F131" s="193"/>
      <c r="G131" s="193"/>
    </row>
    <row r="132" spans="1:7" x14ac:dyDescent="0.2">
      <c r="A132" s="67" t="s">
        <v>8</v>
      </c>
      <c r="B132" s="178">
        <v>4336629</v>
      </c>
      <c r="C132" s="191"/>
      <c r="D132" s="178">
        <v>-735820</v>
      </c>
      <c r="E132" s="191"/>
      <c r="F132" s="178">
        <f>SUM(B132:E132)</f>
        <v>3600809</v>
      </c>
      <c r="G132" s="191"/>
    </row>
    <row r="133" spans="1:7" x14ac:dyDescent="0.2">
      <c r="A133" s="67" t="s">
        <v>9</v>
      </c>
      <c r="B133" s="178">
        <v>9236592</v>
      </c>
      <c r="C133" s="191"/>
      <c r="D133" s="178">
        <v>224564</v>
      </c>
      <c r="E133" s="191"/>
      <c r="F133" s="178">
        <f t="shared" ref="F133:F141" si="8">SUM(B133:E133)</f>
        <v>9461156</v>
      </c>
      <c r="G133" s="191"/>
    </row>
    <row r="134" spans="1:7" x14ac:dyDescent="0.2">
      <c r="A134" s="66" t="s">
        <v>10</v>
      </c>
      <c r="B134" s="191"/>
      <c r="C134" s="191"/>
      <c r="D134" s="191"/>
      <c r="E134" s="191"/>
      <c r="F134" s="178"/>
      <c r="G134" s="191"/>
    </row>
    <row r="135" spans="1:7" x14ac:dyDescent="0.2">
      <c r="A135" s="67" t="s">
        <v>8</v>
      </c>
      <c r="B135" s="178">
        <v>1560538</v>
      </c>
      <c r="C135" s="191"/>
      <c r="D135" s="178">
        <v>-385622</v>
      </c>
      <c r="E135" s="191"/>
      <c r="F135" s="178">
        <f t="shared" si="8"/>
        <v>1174916</v>
      </c>
      <c r="G135" s="191"/>
    </row>
    <row r="136" spans="1:7" x14ac:dyDescent="0.2">
      <c r="A136" s="67" t="s">
        <v>9</v>
      </c>
      <c r="B136" s="178">
        <v>6510001</v>
      </c>
      <c r="C136" s="191"/>
      <c r="D136" s="178">
        <v>373133</v>
      </c>
      <c r="E136" s="191"/>
      <c r="F136" s="178">
        <f t="shared" si="8"/>
        <v>6883134</v>
      </c>
      <c r="G136" s="191"/>
    </row>
    <row r="137" spans="1:7" x14ac:dyDescent="0.2">
      <c r="A137" s="66" t="s">
        <v>11</v>
      </c>
      <c r="B137" s="191"/>
      <c r="C137" s="191"/>
      <c r="D137" s="191"/>
      <c r="E137" s="191"/>
      <c r="F137" s="178"/>
      <c r="G137" s="191"/>
    </row>
    <row r="138" spans="1:7" x14ac:dyDescent="0.2">
      <c r="A138" s="67" t="s">
        <v>8</v>
      </c>
      <c r="B138" s="178">
        <v>5897167</v>
      </c>
      <c r="C138" s="191"/>
      <c r="D138" s="178">
        <f>SUM(D132+D135)</f>
        <v>-1121442</v>
      </c>
      <c r="E138" s="191"/>
      <c r="F138" s="178">
        <f t="shared" si="8"/>
        <v>4775725</v>
      </c>
      <c r="G138" s="191"/>
    </row>
    <row r="139" spans="1:7" x14ac:dyDescent="0.2">
      <c r="A139" s="67" t="s">
        <v>9</v>
      </c>
      <c r="B139" s="178">
        <v>15746593</v>
      </c>
      <c r="C139" s="191"/>
      <c r="D139" s="178">
        <f>SUM(D133+D136)</f>
        <v>597697</v>
      </c>
      <c r="E139" s="191"/>
      <c r="F139" s="178">
        <f t="shared" si="8"/>
        <v>16344290</v>
      </c>
      <c r="G139" s="191"/>
    </row>
    <row r="140" spans="1:7" x14ac:dyDescent="0.2">
      <c r="A140" s="66" t="s">
        <v>12</v>
      </c>
      <c r="B140" s="178">
        <v>0</v>
      </c>
      <c r="C140" s="191"/>
      <c r="D140" s="178">
        <v>0</v>
      </c>
      <c r="E140" s="191"/>
      <c r="F140" s="178">
        <f t="shared" si="8"/>
        <v>0</v>
      </c>
      <c r="G140" s="191"/>
    </row>
    <row r="141" spans="1:7" x14ac:dyDescent="0.2">
      <c r="A141" s="66" t="s">
        <v>13</v>
      </c>
      <c r="B141" s="179">
        <v>19559722</v>
      </c>
      <c r="C141" s="191"/>
      <c r="D141" s="179">
        <v>-420892</v>
      </c>
      <c r="E141" s="191"/>
      <c r="F141" s="179">
        <f t="shared" si="8"/>
        <v>19138830</v>
      </c>
      <c r="G141" s="192"/>
    </row>
    <row r="142" spans="1:7" ht="3.75" customHeight="1" x14ac:dyDescent="0.2">
      <c r="A142" s="66"/>
    </row>
    <row r="143" spans="1:7" ht="14.4" thickBot="1" x14ac:dyDescent="0.3">
      <c r="A143" s="71"/>
      <c r="B143" s="58"/>
      <c r="C143" s="58"/>
      <c r="D143" s="58"/>
      <c r="E143" s="58"/>
      <c r="F143" s="58"/>
      <c r="G143" s="72" t="s">
        <v>72</v>
      </c>
    </row>
    <row r="144" spans="1:7" ht="30" customHeight="1" thickBot="1" x14ac:dyDescent="0.25">
      <c r="A144" s="73"/>
      <c r="B144" s="173" t="s">
        <v>73</v>
      </c>
      <c r="C144" s="173"/>
      <c r="D144" s="173" t="s">
        <v>3</v>
      </c>
      <c r="E144" s="173"/>
      <c r="F144" s="173" t="s">
        <v>4</v>
      </c>
      <c r="G144" s="173"/>
    </row>
    <row r="145" spans="1:7" x14ac:dyDescent="0.2">
      <c r="A145" s="76"/>
      <c r="B145" s="77"/>
      <c r="C145" s="77"/>
      <c r="D145" s="77"/>
      <c r="E145" s="77"/>
      <c r="F145" s="77"/>
      <c r="G145" s="77"/>
    </row>
    <row r="146" spans="1:7" x14ac:dyDescent="0.2">
      <c r="A146" s="64" t="s">
        <v>80</v>
      </c>
    </row>
    <row r="147" spans="1:7" ht="3" customHeight="1" x14ac:dyDescent="0.2"/>
    <row r="148" spans="1:7" ht="3" customHeight="1" x14ac:dyDescent="0.2"/>
    <row r="149" spans="1:7" ht="3" customHeight="1" x14ac:dyDescent="0.2">
      <c r="B149" s="175"/>
      <c r="C149" s="175"/>
      <c r="D149" s="175"/>
      <c r="E149" s="175"/>
      <c r="F149" s="175"/>
      <c r="G149" s="175"/>
    </row>
    <row r="150" spans="1:7" ht="3" customHeight="1" x14ac:dyDescent="0.2">
      <c r="B150" s="175"/>
      <c r="C150" s="175"/>
      <c r="D150" s="175"/>
      <c r="E150" s="175"/>
      <c r="F150" s="175"/>
      <c r="G150" s="175"/>
    </row>
    <row r="151" spans="1:7" x14ac:dyDescent="0.2">
      <c r="A151" s="66" t="s">
        <v>71</v>
      </c>
      <c r="B151" s="175"/>
      <c r="C151" s="175"/>
      <c r="D151" s="175"/>
      <c r="E151" s="175"/>
      <c r="F151" s="175"/>
      <c r="G151" s="175"/>
    </row>
    <row r="152" spans="1:7" x14ac:dyDescent="0.2">
      <c r="A152" s="67" t="s">
        <v>8</v>
      </c>
      <c r="B152" s="178">
        <v>3</v>
      </c>
      <c r="C152" s="191"/>
      <c r="D152" s="178">
        <v>0</v>
      </c>
      <c r="E152" s="191"/>
      <c r="F152" s="178">
        <f>SUM(B152:E152)</f>
        <v>3</v>
      </c>
      <c r="G152" s="191"/>
    </row>
    <row r="153" spans="1:7" x14ac:dyDescent="0.2">
      <c r="A153" s="67" t="s">
        <v>9</v>
      </c>
      <c r="B153" s="178">
        <v>760</v>
      </c>
      <c r="C153" s="191"/>
      <c r="D153" s="178">
        <v>0</v>
      </c>
      <c r="E153" s="191"/>
      <c r="F153" s="178">
        <f t="shared" ref="F153:F161" si="9">SUM(B153:E153)</f>
        <v>760</v>
      </c>
      <c r="G153" s="191"/>
    </row>
    <row r="154" spans="1:7" x14ac:dyDescent="0.2">
      <c r="A154" s="66" t="s">
        <v>10</v>
      </c>
      <c r="B154" s="191"/>
      <c r="C154" s="191"/>
      <c r="D154" s="191"/>
      <c r="E154" s="191"/>
      <c r="F154" s="178"/>
      <c r="G154" s="191"/>
    </row>
    <row r="155" spans="1:7" x14ac:dyDescent="0.2">
      <c r="A155" s="67" t="s">
        <v>8</v>
      </c>
      <c r="B155" s="178">
        <v>0</v>
      </c>
      <c r="C155" s="191"/>
      <c r="D155" s="178">
        <v>0</v>
      </c>
      <c r="E155" s="191"/>
      <c r="F155" s="178">
        <f t="shared" si="9"/>
        <v>0</v>
      </c>
      <c r="G155" s="191"/>
    </row>
    <row r="156" spans="1:7" x14ac:dyDescent="0.2">
      <c r="A156" s="67" t="s">
        <v>9</v>
      </c>
      <c r="B156" s="176">
        <v>0</v>
      </c>
      <c r="C156" s="191"/>
      <c r="D156" s="176">
        <v>0</v>
      </c>
      <c r="E156" s="191"/>
      <c r="F156" s="178">
        <f t="shared" si="9"/>
        <v>0</v>
      </c>
      <c r="G156" s="191"/>
    </row>
    <row r="157" spans="1:7" x14ac:dyDescent="0.2">
      <c r="A157" s="66" t="s">
        <v>11</v>
      </c>
      <c r="B157" s="191"/>
      <c r="C157" s="191"/>
      <c r="D157" s="191"/>
      <c r="E157" s="191"/>
      <c r="F157" s="178"/>
      <c r="G157" s="191"/>
    </row>
    <row r="158" spans="1:7" x14ac:dyDescent="0.2">
      <c r="A158" s="67" t="s">
        <v>8</v>
      </c>
      <c r="B158" s="178">
        <v>3</v>
      </c>
      <c r="C158" s="191"/>
      <c r="D158" s="178">
        <v>0</v>
      </c>
      <c r="E158" s="191"/>
      <c r="F158" s="178">
        <f t="shared" si="9"/>
        <v>3</v>
      </c>
      <c r="G158" s="191"/>
    </row>
    <row r="159" spans="1:7" x14ac:dyDescent="0.2">
      <c r="A159" s="67" t="s">
        <v>9</v>
      </c>
      <c r="B159" s="178">
        <v>760</v>
      </c>
      <c r="C159" s="191"/>
      <c r="D159" s="178">
        <v>0</v>
      </c>
      <c r="E159" s="191"/>
      <c r="F159" s="178">
        <f t="shared" si="9"/>
        <v>760</v>
      </c>
      <c r="G159" s="191"/>
    </row>
    <row r="160" spans="1:7" x14ac:dyDescent="0.2">
      <c r="A160" s="66" t="s">
        <v>12</v>
      </c>
      <c r="B160" s="178">
        <v>0</v>
      </c>
      <c r="C160" s="191"/>
      <c r="D160" s="178">
        <v>0</v>
      </c>
      <c r="E160" s="191"/>
      <c r="F160" s="178">
        <f t="shared" si="9"/>
        <v>0</v>
      </c>
      <c r="G160" s="191"/>
    </row>
    <row r="161" spans="1:7" x14ac:dyDescent="0.2">
      <c r="A161" s="66" t="s">
        <v>13</v>
      </c>
      <c r="B161" s="179">
        <v>2000</v>
      </c>
      <c r="C161" s="191"/>
      <c r="D161" s="179">
        <v>0</v>
      </c>
      <c r="E161" s="191"/>
      <c r="F161" s="179">
        <f t="shared" si="9"/>
        <v>2000</v>
      </c>
      <c r="G161" s="192"/>
    </row>
    <row r="162" spans="1:7" ht="3.75" customHeight="1" x14ac:dyDescent="0.2">
      <c r="A162" s="66"/>
      <c r="B162" s="75"/>
      <c r="C162" s="75"/>
      <c r="D162" s="75"/>
      <c r="E162" s="75"/>
      <c r="F162" s="75"/>
      <c r="G162" s="75"/>
    </row>
    <row r="163" spans="1:7" ht="3.75" customHeight="1" x14ac:dyDescent="0.2">
      <c r="B163" s="75"/>
      <c r="C163" s="75"/>
      <c r="D163" s="75"/>
      <c r="E163" s="75"/>
      <c r="F163" s="75"/>
      <c r="G163" s="75"/>
    </row>
    <row r="164" spans="1:7" ht="3.75" customHeight="1" x14ac:dyDescent="0.2">
      <c r="B164" s="75"/>
      <c r="C164" s="75"/>
      <c r="D164" s="75"/>
      <c r="E164" s="75"/>
      <c r="F164" s="75"/>
      <c r="G164" s="75"/>
    </row>
    <row r="165" spans="1:7" x14ac:dyDescent="0.2">
      <c r="A165" s="64" t="s">
        <v>81</v>
      </c>
      <c r="B165" s="75"/>
      <c r="C165" s="75"/>
      <c r="D165" s="75"/>
      <c r="E165" s="75"/>
      <c r="F165" s="75"/>
      <c r="G165" s="75"/>
    </row>
    <row r="166" spans="1:7" ht="3" customHeight="1" x14ac:dyDescent="0.2">
      <c r="B166" s="75"/>
      <c r="C166" s="75"/>
      <c r="D166" s="75"/>
      <c r="E166" s="75"/>
      <c r="F166" s="75"/>
      <c r="G166" s="75"/>
    </row>
    <row r="167" spans="1:7" ht="3" customHeight="1" x14ac:dyDescent="0.2">
      <c r="B167" s="75"/>
      <c r="C167" s="75"/>
      <c r="D167" s="75"/>
      <c r="E167" s="75"/>
      <c r="F167" s="75"/>
      <c r="G167" s="75"/>
    </row>
    <row r="168" spans="1:7" ht="3" customHeight="1" x14ac:dyDescent="0.2">
      <c r="B168" s="75"/>
      <c r="C168" s="75"/>
      <c r="D168" s="75"/>
      <c r="E168" s="75"/>
      <c r="F168" s="75"/>
      <c r="G168" s="75"/>
    </row>
    <row r="169" spans="1:7" ht="3" customHeight="1" x14ac:dyDescent="0.2">
      <c r="B169" s="75"/>
      <c r="C169" s="75"/>
      <c r="D169" s="75"/>
      <c r="E169" s="75"/>
      <c r="F169" s="75"/>
      <c r="G169" s="75"/>
    </row>
    <row r="170" spans="1:7" x14ac:dyDescent="0.2">
      <c r="A170" s="66" t="s">
        <v>74</v>
      </c>
      <c r="B170" s="193"/>
      <c r="C170" s="193"/>
      <c r="D170" s="193"/>
      <c r="E170" s="193"/>
      <c r="F170" s="193"/>
      <c r="G170" s="193"/>
    </row>
    <row r="171" spans="1:7" x14ac:dyDescent="0.2">
      <c r="A171" s="67" t="s">
        <v>8</v>
      </c>
      <c r="B171" s="178">
        <v>2574199</v>
      </c>
      <c r="C171" s="191"/>
      <c r="D171" s="178">
        <v>-191074</v>
      </c>
      <c r="E171" s="191"/>
      <c r="F171" s="178">
        <f>SUM(B171:E171)</f>
        <v>2383125</v>
      </c>
      <c r="G171" s="191"/>
    </row>
    <row r="172" spans="1:7" x14ac:dyDescent="0.2">
      <c r="A172" s="67" t="s">
        <v>9</v>
      </c>
      <c r="B172" s="178">
        <v>5158616</v>
      </c>
      <c r="C172" s="191"/>
      <c r="D172" s="178">
        <v>-422860</v>
      </c>
      <c r="E172" s="191"/>
      <c r="F172" s="178">
        <f t="shared" ref="F172:F183" si="10">SUM(B172:E172)</f>
        <v>4735756</v>
      </c>
      <c r="G172" s="191"/>
    </row>
    <row r="173" spans="1:7" x14ac:dyDescent="0.2">
      <c r="A173" s="66" t="s">
        <v>75</v>
      </c>
      <c r="B173" s="191"/>
      <c r="C173" s="191"/>
      <c r="D173" s="191"/>
      <c r="E173" s="191"/>
      <c r="F173" s="178"/>
      <c r="G173" s="191"/>
    </row>
    <row r="174" spans="1:7" x14ac:dyDescent="0.2">
      <c r="A174" s="67" t="s">
        <v>8</v>
      </c>
      <c r="B174" s="178">
        <v>13340061</v>
      </c>
      <c r="C174" s="191"/>
      <c r="D174" s="178">
        <v>319448</v>
      </c>
      <c r="E174" s="191"/>
      <c r="F174" s="178">
        <f t="shared" si="10"/>
        <v>13659509</v>
      </c>
      <c r="G174" s="191"/>
    </row>
    <row r="175" spans="1:7" x14ac:dyDescent="0.2">
      <c r="A175" s="67" t="s">
        <v>9</v>
      </c>
      <c r="B175" s="178">
        <v>1</v>
      </c>
      <c r="C175" s="191"/>
      <c r="D175" s="178">
        <v>0</v>
      </c>
      <c r="E175" s="191"/>
      <c r="F175" s="178">
        <f t="shared" si="10"/>
        <v>1</v>
      </c>
      <c r="G175" s="191"/>
    </row>
    <row r="176" spans="1:7" x14ac:dyDescent="0.2">
      <c r="A176" s="66" t="s">
        <v>10</v>
      </c>
      <c r="B176" s="191"/>
      <c r="C176" s="191"/>
      <c r="D176" s="191"/>
      <c r="E176" s="191"/>
      <c r="F176" s="178"/>
      <c r="G176" s="191"/>
    </row>
    <row r="177" spans="1:7" x14ac:dyDescent="0.2">
      <c r="A177" s="67" t="s">
        <v>8</v>
      </c>
      <c r="B177" s="178">
        <v>12342972</v>
      </c>
      <c r="C177" s="191"/>
      <c r="D177" s="178">
        <v>569032</v>
      </c>
      <c r="E177" s="191"/>
      <c r="F177" s="178">
        <f t="shared" si="10"/>
        <v>12912004</v>
      </c>
      <c r="G177" s="191"/>
    </row>
    <row r="178" spans="1:7" x14ac:dyDescent="0.2">
      <c r="A178" s="67" t="s">
        <v>9</v>
      </c>
      <c r="B178" s="178">
        <v>430000</v>
      </c>
      <c r="C178" s="191"/>
      <c r="D178" s="178">
        <v>-185000</v>
      </c>
      <c r="E178" s="191"/>
      <c r="F178" s="178">
        <f t="shared" si="10"/>
        <v>245000</v>
      </c>
      <c r="G178" s="191"/>
    </row>
    <row r="179" spans="1:7" x14ac:dyDescent="0.2">
      <c r="A179" s="66" t="s">
        <v>11</v>
      </c>
      <c r="B179" s="191"/>
      <c r="C179" s="191"/>
      <c r="D179" s="191"/>
      <c r="E179" s="191"/>
      <c r="F179" s="178"/>
      <c r="G179" s="191"/>
    </row>
    <row r="180" spans="1:7" x14ac:dyDescent="0.2">
      <c r="A180" s="67" t="s">
        <v>8</v>
      </c>
      <c r="B180" s="178">
        <v>28257232</v>
      </c>
      <c r="C180" s="191"/>
      <c r="D180" s="178">
        <f>SUM(D171+D174+D177)</f>
        <v>697406</v>
      </c>
      <c r="E180" s="191"/>
      <c r="F180" s="178">
        <f t="shared" si="10"/>
        <v>28954638</v>
      </c>
      <c r="G180" s="191"/>
    </row>
    <row r="181" spans="1:7" x14ac:dyDescent="0.2">
      <c r="A181" s="67" t="s">
        <v>9</v>
      </c>
      <c r="B181" s="178">
        <v>5588617</v>
      </c>
      <c r="C181" s="191"/>
      <c r="D181" s="178">
        <f>SUM(D172+D175)</f>
        <v>-422860</v>
      </c>
      <c r="E181" s="191"/>
      <c r="F181" s="178">
        <f t="shared" si="10"/>
        <v>5165757</v>
      </c>
      <c r="G181" s="191"/>
    </row>
    <row r="182" spans="1:7" x14ac:dyDescent="0.2">
      <c r="A182" s="66" t="s">
        <v>12</v>
      </c>
      <c r="B182" s="178">
        <v>0</v>
      </c>
      <c r="C182" s="191"/>
      <c r="D182" s="178">
        <v>54800</v>
      </c>
      <c r="E182" s="191"/>
      <c r="F182" s="178">
        <f t="shared" si="10"/>
        <v>54800</v>
      </c>
      <c r="G182" s="191"/>
    </row>
    <row r="183" spans="1:7" x14ac:dyDescent="0.2">
      <c r="A183" s="66" t="s">
        <v>13</v>
      </c>
      <c r="B183" s="179">
        <v>25607905</v>
      </c>
      <c r="C183" s="191"/>
      <c r="D183" s="179">
        <v>-12113297</v>
      </c>
      <c r="E183" s="191"/>
      <c r="F183" s="179">
        <f t="shared" si="10"/>
        <v>13494608</v>
      </c>
      <c r="G183" s="192"/>
    </row>
    <row r="184" spans="1:7" ht="3.75" customHeight="1" x14ac:dyDescent="0.2">
      <c r="A184" s="66"/>
      <c r="B184" s="75"/>
      <c r="C184" s="75"/>
      <c r="D184" s="75"/>
      <c r="E184" s="75"/>
      <c r="F184" s="75"/>
      <c r="G184" s="75"/>
    </row>
    <row r="185" spans="1:7" ht="3.75" customHeight="1" x14ac:dyDescent="0.2">
      <c r="B185" s="75"/>
      <c r="C185" s="75"/>
      <c r="D185" s="75"/>
      <c r="E185" s="75"/>
      <c r="F185" s="75"/>
      <c r="G185" s="75"/>
    </row>
    <row r="186" spans="1:7" ht="3.75" customHeight="1" x14ac:dyDescent="0.2">
      <c r="B186" s="75"/>
      <c r="C186" s="75"/>
      <c r="D186" s="75"/>
      <c r="E186" s="75"/>
      <c r="F186" s="75"/>
      <c r="G186" s="75"/>
    </row>
    <row r="187" spans="1:7" x14ac:dyDescent="0.2">
      <c r="A187" s="64" t="s">
        <v>82</v>
      </c>
      <c r="B187" s="75"/>
      <c r="C187" s="75"/>
      <c r="D187" s="75"/>
      <c r="E187" s="75"/>
      <c r="F187" s="75"/>
      <c r="G187" s="75"/>
    </row>
    <row r="188" spans="1:7" ht="3" customHeight="1" x14ac:dyDescent="0.2">
      <c r="B188" s="75"/>
      <c r="C188" s="75"/>
      <c r="D188" s="75"/>
      <c r="E188" s="75"/>
      <c r="F188" s="75"/>
      <c r="G188" s="75"/>
    </row>
    <row r="189" spans="1:7" ht="3" customHeight="1" x14ac:dyDescent="0.2">
      <c r="B189" s="75"/>
      <c r="C189" s="75"/>
      <c r="D189" s="75"/>
      <c r="E189" s="75"/>
      <c r="F189" s="75"/>
      <c r="G189" s="75"/>
    </row>
    <row r="190" spans="1:7" ht="3" customHeight="1" x14ac:dyDescent="0.2">
      <c r="B190" s="193"/>
      <c r="C190" s="193"/>
      <c r="D190" s="193"/>
      <c r="E190" s="193"/>
      <c r="F190" s="193"/>
      <c r="G190" s="193"/>
    </row>
    <row r="191" spans="1:7" ht="3" customHeight="1" x14ac:dyDescent="0.2">
      <c r="B191" s="193"/>
      <c r="C191" s="193"/>
      <c r="D191" s="193"/>
      <c r="E191" s="193"/>
      <c r="F191" s="193"/>
      <c r="G191" s="193"/>
    </row>
    <row r="192" spans="1:7" x14ac:dyDescent="0.2">
      <c r="A192" s="66" t="s">
        <v>71</v>
      </c>
      <c r="B192" s="193"/>
      <c r="C192" s="193"/>
      <c r="D192" s="193"/>
      <c r="E192" s="193"/>
      <c r="F192" s="193"/>
      <c r="G192" s="193"/>
    </row>
    <row r="193" spans="1:7" x14ac:dyDescent="0.2">
      <c r="A193" s="67" t="s">
        <v>8</v>
      </c>
      <c r="B193" s="178">
        <v>17272555</v>
      </c>
      <c r="C193" s="191"/>
      <c r="D193" s="178">
        <v>2272113</v>
      </c>
      <c r="E193" s="191"/>
      <c r="F193" s="178">
        <f>SUM(B193:E193)</f>
        <v>19544668</v>
      </c>
      <c r="G193" s="191"/>
    </row>
    <row r="194" spans="1:7" x14ac:dyDescent="0.2">
      <c r="A194" s="67" t="s">
        <v>9</v>
      </c>
      <c r="B194" s="178">
        <v>2999969</v>
      </c>
      <c r="C194" s="191"/>
      <c r="D194" s="178">
        <v>-22020</v>
      </c>
      <c r="E194" s="191"/>
      <c r="F194" s="178">
        <f t="shared" ref="F194:F202" si="11">SUM(B194:E194)</f>
        <v>2977949</v>
      </c>
      <c r="G194" s="191"/>
    </row>
    <row r="195" spans="1:7" x14ac:dyDescent="0.2">
      <c r="A195" s="66" t="s">
        <v>10</v>
      </c>
      <c r="B195" s="191"/>
      <c r="C195" s="191"/>
      <c r="D195" s="191"/>
      <c r="E195" s="191"/>
      <c r="F195" s="178"/>
      <c r="G195" s="191"/>
    </row>
    <row r="196" spans="1:7" x14ac:dyDescent="0.2">
      <c r="A196" s="67" t="s">
        <v>8</v>
      </c>
      <c r="B196" s="178">
        <v>-1466376</v>
      </c>
      <c r="C196" s="191"/>
      <c r="D196" s="178">
        <v>1942518</v>
      </c>
      <c r="E196" s="191"/>
      <c r="F196" s="178">
        <f t="shared" si="11"/>
        <v>476142</v>
      </c>
      <c r="G196" s="191"/>
    </row>
    <row r="197" spans="1:7" x14ac:dyDescent="0.2">
      <c r="A197" s="67" t="s">
        <v>9</v>
      </c>
      <c r="B197" s="178">
        <v>10747207</v>
      </c>
      <c r="C197" s="191"/>
      <c r="D197" s="178">
        <v>-52167</v>
      </c>
      <c r="E197" s="191"/>
      <c r="F197" s="178">
        <f t="shared" si="11"/>
        <v>10695040</v>
      </c>
      <c r="G197" s="191"/>
    </row>
    <row r="198" spans="1:7" x14ac:dyDescent="0.2">
      <c r="A198" s="66" t="s">
        <v>11</v>
      </c>
      <c r="B198" s="191"/>
      <c r="C198" s="191"/>
      <c r="D198" s="191"/>
      <c r="E198" s="191"/>
      <c r="F198" s="178"/>
      <c r="G198" s="191"/>
    </row>
    <row r="199" spans="1:7" x14ac:dyDescent="0.2">
      <c r="A199" s="67" t="s">
        <v>8</v>
      </c>
      <c r="B199" s="178">
        <f>SUM(B193+B196)</f>
        <v>15806179</v>
      </c>
      <c r="C199" s="191"/>
      <c r="D199" s="178">
        <f>SUM(D193+D196)</f>
        <v>4214631</v>
      </c>
      <c r="E199" s="191"/>
      <c r="F199" s="178">
        <f t="shared" si="11"/>
        <v>20020810</v>
      </c>
      <c r="G199" s="191"/>
    </row>
    <row r="200" spans="1:7" x14ac:dyDescent="0.2">
      <c r="A200" s="67" t="s">
        <v>9</v>
      </c>
      <c r="B200" s="178">
        <f>SUM(B194+B197)</f>
        <v>13747176</v>
      </c>
      <c r="C200" s="191"/>
      <c r="D200" s="178">
        <f>SUM(D194+D197)</f>
        <v>-74187</v>
      </c>
      <c r="E200" s="191"/>
      <c r="F200" s="178">
        <f t="shared" si="11"/>
        <v>13672989</v>
      </c>
      <c r="G200" s="191"/>
    </row>
    <row r="201" spans="1:7" x14ac:dyDescent="0.2">
      <c r="A201" s="66" t="s">
        <v>12</v>
      </c>
      <c r="B201" s="178">
        <v>0</v>
      </c>
      <c r="C201" s="191"/>
      <c r="D201" s="178">
        <v>0</v>
      </c>
      <c r="E201" s="191"/>
      <c r="F201" s="178">
        <f t="shared" si="11"/>
        <v>0</v>
      </c>
      <c r="G201" s="191"/>
    </row>
    <row r="202" spans="1:7" x14ac:dyDescent="0.2">
      <c r="A202" s="66" t="s">
        <v>13</v>
      </c>
      <c r="B202" s="179">
        <v>26882053</v>
      </c>
      <c r="C202" s="191"/>
      <c r="D202" s="179">
        <v>4864251</v>
      </c>
      <c r="E202" s="191"/>
      <c r="F202" s="179">
        <f t="shared" si="11"/>
        <v>31746304</v>
      </c>
      <c r="G202" s="192"/>
    </row>
    <row r="203" spans="1:7" ht="3.75" customHeight="1" x14ac:dyDescent="0.2">
      <c r="A203" s="66"/>
      <c r="B203" s="193"/>
      <c r="C203" s="193"/>
      <c r="D203" s="193"/>
      <c r="E203" s="193"/>
      <c r="F203" s="193"/>
      <c r="G203" s="193"/>
    </row>
    <row r="204" spans="1:7" ht="3.75" customHeight="1" x14ac:dyDescent="0.2">
      <c r="B204" s="176"/>
      <c r="C204" s="176"/>
      <c r="D204" s="176"/>
      <c r="E204" s="193"/>
      <c r="F204" s="176"/>
      <c r="G204" s="193"/>
    </row>
    <row r="205" spans="1:7" ht="3.75" customHeight="1" x14ac:dyDescent="0.2">
      <c r="B205" s="176"/>
      <c r="C205" s="176"/>
      <c r="D205" s="176"/>
      <c r="E205" s="193"/>
      <c r="F205" s="176"/>
      <c r="G205" s="193"/>
    </row>
    <row r="206" spans="1:7" x14ac:dyDescent="0.2">
      <c r="A206" s="64" t="s">
        <v>183</v>
      </c>
      <c r="B206" s="75"/>
      <c r="C206" s="75"/>
      <c r="D206" s="75"/>
      <c r="E206" s="75"/>
      <c r="F206" s="75"/>
      <c r="G206" s="75"/>
    </row>
    <row r="207" spans="1:7" ht="3" customHeight="1" x14ac:dyDescent="0.2">
      <c r="B207" s="75"/>
      <c r="C207" s="75"/>
      <c r="D207" s="75"/>
      <c r="E207" s="75"/>
      <c r="F207" s="75"/>
      <c r="G207" s="75"/>
    </row>
    <row r="208" spans="1:7" ht="3" customHeight="1" x14ac:dyDescent="0.2">
      <c r="B208" s="75"/>
      <c r="C208" s="75"/>
      <c r="D208" s="75"/>
      <c r="E208" s="75"/>
      <c r="F208" s="75"/>
      <c r="G208" s="75"/>
    </row>
    <row r="209" spans="1:7" ht="3" customHeight="1" x14ac:dyDescent="0.2">
      <c r="B209" s="193"/>
      <c r="C209" s="193"/>
      <c r="D209" s="193"/>
      <c r="E209" s="193"/>
      <c r="F209" s="193"/>
      <c r="G209" s="193"/>
    </row>
    <row r="210" spans="1:7" ht="3" customHeight="1" x14ac:dyDescent="0.2">
      <c r="B210" s="193"/>
      <c r="C210" s="193"/>
      <c r="D210" s="193"/>
      <c r="E210" s="193"/>
      <c r="F210" s="193"/>
      <c r="G210" s="193"/>
    </row>
    <row r="211" spans="1:7" x14ac:dyDescent="0.2">
      <c r="A211" s="66" t="s">
        <v>71</v>
      </c>
      <c r="B211" s="193"/>
      <c r="C211" s="193"/>
      <c r="D211" s="193"/>
      <c r="E211" s="193"/>
      <c r="F211" s="193"/>
      <c r="G211" s="193"/>
    </row>
    <row r="212" spans="1:7" x14ac:dyDescent="0.2">
      <c r="A212" s="67" t="s">
        <v>8</v>
      </c>
      <c r="B212" s="178">
        <v>264633</v>
      </c>
      <c r="C212" s="191"/>
      <c r="D212" s="178">
        <v>613</v>
      </c>
      <c r="E212" s="191"/>
      <c r="F212" s="178">
        <f>SUM(B212:E212)</f>
        <v>265246</v>
      </c>
      <c r="G212" s="191"/>
    </row>
    <row r="213" spans="1:7" x14ac:dyDescent="0.2">
      <c r="A213" s="67" t="s">
        <v>9</v>
      </c>
      <c r="B213" s="178">
        <v>1198</v>
      </c>
      <c r="C213" s="191"/>
      <c r="D213" s="178">
        <v>517</v>
      </c>
      <c r="E213" s="191"/>
      <c r="F213" s="178">
        <f t="shared" ref="F213:F221" si="12">SUM(B213:E213)</f>
        <v>1715</v>
      </c>
      <c r="G213" s="191"/>
    </row>
    <row r="214" spans="1:7" x14ac:dyDescent="0.2">
      <c r="A214" s="66" t="s">
        <v>10</v>
      </c>
      <c r="B214" s="191"/>
      <c r="C214" s="191"/>
      <c r="D214" s="191"/>
      <c r="E214" s="191"/>
      <c r="F214" s="178"/>
      <c r="G214" s="191"/>
    </row>
    <row r="215" spans="1:7" x14ac:dyDescent="0.2">
      <c r="A215" s="67" t="s">
        <v>8</v>
      </c>
      <c r="B215" s="178">
        <v>5000</v>
      </c>
      <c r="C215" s="191"/>
      <c r="D215" s="178">
        <v>0</v>
      </c>
      <c r="E215" s="191"/>
      <c r="F215" s="178">
        <f t="shared" si="12"/>
        <v>5000</v>
      </c>
      <c r="G215" s="191"/>
    </row>
    <row r="216" spans="1:7" x14ac:dyDescent="0.2">
      <c r="A216" s="67" t="s">
        <v>9</v>
      </c>
      <c r="B216" s="176">
        <v>0</v>
      </c>
      <c r="C216" s="191"/>
      <c r="D216" s="176">
        <v>0</v>
      </c>
      <c r="E216" s="191"/>
      <c r="F216" s="178">
        <f t="shared" si="12"/>
        <v>0</v>
      </c>
      <c r="G216" s="191"/>
    </row>
    <row r="217" spans="1:7" x14ac:dyDescent="0.2">
      <c r="A217" s="66" t="s">
        <v>11</v>
      </c>
      <c r="B217" s="191"/>
      <c r="C217" s="191"/>
      <c r="D217" s="191"/>
      <c r="E217" s="191"/>
      <c r="F217" s="178"/>
      <c r="G217" s="191"/>
    </row>
    <row r="218" spans="1:7" x14ac:dyDescent="0.2">
      <c r="A218" s="67" t="s">
        <v>8</v>
      </c>
      <c r="B218" s="178">
        <v>269633</v>
      </c>
      <c r="C218" s="191"/>
      <c r="D218" s="178">
        <f>SUM(D212+D215)</f>
        <v>613</v>
      </c>
      <c r="E218" s="191"/>
      <c r="F218" s="178">
        <f t="shared" si="12"/>
        <v>270246</v>
      </c>
      <c r="G218" s="191"/>
    </row>
    <row r="219" spans="1:7" x14ac:dyDescent="0.2">
      <c r="A219" s="67" t="s">
        <v>9</v>
      </c>
      <c r="B219" s="178">
        <v>1198</v>
      </c>
      <c r="C219" s="191"/>
      <c r="D219" s="178">
        <f>SUM(D213+D216)</f>
        <v>517</v>
      </c>
      <c r="E219" s="191"/>
      <c r="F219" s="178">
        <f t="shared" si="12"/>
        <v>1715</v>
      </c>
      <c r="G219" s="191"/>
    </row>
    <row r="220" spans="1:7" x14ac:dyDescent="0.2">
      <c r="A220" s="66" t="s">
        <v>12</v>
      </c>
      <c r="B220" s="178">
        <v>0</v>
      </c>
      <c r="C220" s="191"/>
      <c r="D220" s="178">
        <v>0</v>
      </c>
      <c r="E220" s="191"/>
      <c r="F220" s="178">
        <f t="shared" si="12"/>
        <v>0</v>
      </c>
      <c r="G220" s="191"/>
    </row>
    <row r="221" spans="1:7" x14ac:dyDescent="0.2">
      <c r="A221" s="66" t="s">
        <v>13</v>
      </c>
      <c r="B221" s="179">
        <v>264541</v>
      </c>
      <c r="C221" s="191"/>
      <c r="D221" s="179">
        <v>1130</v>
      </c>
      <c r="E221" s="191"/>
      <c r="F221" s="179">
        <f t="shared" si="12"/>
        <v>265671</v>
      </c>
      <c r="G221" s="192"/>
    </row>
    <row r="222" spans="1:7" ht="3.75" customHeight="1" x14ac:dyDescent="0.2">
      <c r="A222" s="66"/>
    </row>
    <row r="223" spans="1:7" ht="14.4" thickBot="1" x14ac:dyDescent="0.3">
      <c r="A223" s="71"/>
      <c r="B223" s="58"/>
      <c r="C223" s="58"/>
      <c r="D223" s="58"/>
      <c r="E223" s="58"/>
      <c r="F223" s="58"/>
      <c r="G223" s="72" t="s">
        <v>72</v>
      </c>
    </row>
    <row r="224" spans="1:7" ht="30" customHeight="1" thickBot="1" x14ac:dyDescent="0.25">
      <c r="A224" s="73"/>
      <c r="B224" s="173" t="s">
        <v>73</v>
      </c>
      <c r="C224" s="173"/>
      <c r="D224" s="173" t="s">
        <v>3</v>
      </c>
      <c r="E224" s="173"/>
      <c r="F224" s="173" t="s">
        <v>4</v>
      </c>
      <c r="G224" s="173"/>
    </row>
    <row r="226" spans="1:7" x14ac:dyDescent="0.2">
      <c r="A226" s="64" t="s">
        <v>20</v>
      </c>
      <c r="B226" s="75"/>
      <c r="C226" s="75"/>
      <c r="D226" s="75"/>
      <c r="E226" s="75"/>
      <c r="F226" s="75"/>
      <c r="G226" s="75"/>
    </row>
    <row r="227" spans="1:7" ht="3" customHeight="1" x14ac:dyDescent="0.2">
      <c r="B227" s="75"/>
      <c r="C227" s="75"/>
      <c r="D227" s="75"/>
      <c r="E227" s="75"/>
      <c r="F227" s="75"/>
      <c r="G227" s="75"/>
    </row>
    <row r="228" spans="1:7" ht="3" customHeight="1" x14ac:dyDescent="0.2">
      <c r="B228" s="75"/>
      <c r="C228" s="75"/>
      <c r="D228" s="75"/>
      <c r="E228" s="75"/>
      <c r="F228" s="75"/>
      <c r="G228" s="75"/>
    </row>
    <row r="229" spans="1:7" ht="3" customHeight="1" x14ac:dyDescent="0.2">
      <c r="B229" s="75"/>
      <c r="C229" s="75"/>
      <c r="D229" s="75"/>
      <c r="E229" s="75"/>
      <c r="F229" s="75"/>
      <c r="G229" s="75"/>
    </row>
    <row r="230" spans="1:7" ht="3" customHeight="1" x14ac:dyDescent="0.2">
      <c r="B230" s="75"/>
      <c r="C230" s="75"/>
      <c r="D230" s="75"/>
      <c r="E230" s="75"/>
      <c r="F230" s="75"/>
      <c r="G230" s="75"/>
    </row>
    <row r="231" spans="1:7" x14ac:dyDescent="0.2">
      <c r="A231" s="66" t="s">
        <v>71</v>
      </c>
      <c r="B231" s="193"/>
      <c r="C231" s="193"/>
      <c r="D231" s="193"/>
      <c r="E231" s="193"/>
      <c r="F231" s="193"/>
      <c r="G231" s="193"/>
    </row>
    <row r="232" spans="1:7" x14ac:dyDescent="0.2">
      <c r="A232" s="67" t="s">
        <v>8</v>
      </c>
      <c r="B232" s="178">
        <v>19885</v>
      </c>
      <c r="C232" s="191"/>
      <c r="D232" s="178">
        <v>0</v>
      </c>
      <c r="E232" s="191"/>
      <c r="F232" s="178">
        <f>SUM(B232:E232)</f>
        <v>19885</v>
      </c>
      <c r="G232" s="191"/>
    </row>
    <row r="233" spans="1:7" x14ac:dyDescent="0.2">
      <c r="A233" s="67" t="s">
        <v>9</v>
      </c>
      <c r="B233" s="178">
        <v>630</v>
      </c>
      <c r="C233" s="191"/>
      <c r="D233" s="178">
        <v>0</v>
      </c>
      <c r="E233" s="191"/>
      <c r="F233" s="178">
        <f t="shared" ref="F233:F241" si="13">SUM(B233:E233)</f>
        <v>630</v>
      </c>
      <c r="G233" s="191"/>
    </row>
    <row r="234" spans="1:7" x14ac:dyDescent="0.2">
      <c r="A234" s="66" t="s">
        <v>10</v>
      </c>
      <c r="B234" s="191"/>
      <c r="C234" s="191"/>
      <c r="D234" s="191"/>
      <c r="E234" s="191"/>
      <c r="F234" s="178"/>
      <c r="G234" s="191"/>
    </row>
    <row r="235" spans="1:7" x14ac:dyDescent="0.2">
      <c r="A235" s="67" t="s">
        <v>8</v>
      </c>
      <c r="B235" s="178">
        <v>15419</v>
      </c>
      <c r="C235" s="191"/>
      <c r="D235" s="178">
        <v>14000</v>
      </c>
      <c r="E235" s="191"/>
      <c r="F235" s="178">
        <f t="shared" si="13"/>
        <v>29419</v>
      </c>
      <c r="G235" s="191"/>
    </row>
    <row r="236" spans="1:7" x14ac:dyDescent="0.2">
      <c r="A236" s="67" t="s">
        <v>9</v>
      </c>
      <c r="B236" s="178">
        <v>298449</v>
      </c>
      <c r="C236" s="191"/>
      <c r="D236" s="178">
        <v>-220000</v>
      </c>
      <c r="E236" s="191"/>
      <c r="F236" s="178">
        <f t="shared" si="13"/>
        <v>78449</v>
      </c>
      <c r="G236" s="191"/>
    </row>
    <row r="237" spans="1:7" x14ac:dyDescent="0.2">
      <c r="A237" s="66" t="s">
        <v>11</v>
      </c>
      <c r="B237" s="191"/>
      <c r="C237" s="191"/>
      <c r="D237" s="191"/>
      <c r="E237" s="191"/>
      <c r="F237" s="178"/>
      <c r="G237" s="191"/>
    </row>
    <row r="238" spans="1:7" x14ac:dyDescent="0.2">
      <c r="A238" s="67" t="s">
        <v>8</v>
      </c>
      <c r="B238" s="178">
        <v>35304</v>
      </c>
      <c r="C238" s="191"/>
      <c r="D238" s="178">
        <f>SUM(D232+D235)</f>
        <v>14000</v>
      </c>
      <c r="E238" s="191"/>
      <c r="F238" s="178">
        <f t="shared" si="13"/>
        <v>49304</v>
      </c>
      <c r="G238" s="191"/>
    </row>
    <row r="239" spans="1:7" x14ac:dyDescent="0.2">
      <c r="A239" s="67" t="s">
        <v>9</v>
      </c>
      <c r="B239" s="178">
        <v>299079</v>
      </c>
      <c r="C239" s="191"/>
      <c r="D239" s="178">
        <f>SUM(D233+D236)</f>
        <v>-220000</v>
      </c>
      <c r="E239" s="191"/>
      <c r="F239" s="178">
        <f t="shared" si="13"/>
        <v>79079</v>
      </c>
      <c r="G239" s="191"/>
    </row>
    <row r="240" spans="1:7" x14ac:dyDescent="0.2">
      <c r="A240" s="66" t="s">
        <v>12</v>
      </c>
      <c r="B240" s="178">
        <v>0</v>
      </c>
      <c r="C240" s="191"/>
      <c r="D240" s="178">
        <v>0</v>
      </c>
      <c r="E240" s="191"/>
      <c r="F240" s="178">
        <f t="shared" si="13"/>
        <v>0</v>
      </c>
      <c r="G240" s="191"/>
    </row>
    <row r="241" spans="1:7" x14ac:dyDescent="0.2">
      <c r="A241" s="66" t="s">
        <v>13</v>
      </c>
      <c r="B241" s="179">
        <v>34507</v>
      </c>
      <c r="C241" s="191"/>
      <c r="D241" s="179">
        <v>-130000</v>
      </c>
      <c r="E241" s="191"/>
      <c r="F241" s="179">
        <f t="shared" si="13"/>
        <v>-95493</v>
      </c>
      <c r="G241" s="192"/>
    </row>
    <row r="242" spans="1:7" ht="3.75" customHeight="1" x14ac:dyDescent="0.2">
      <c r="A242" s="66"/>
      <c r="B242" s="193"/>
      <c r="C242" s="193"/>
      <c r="D242" s="78"/>
      <c r="E242" s="78"/>
      <c r="F242" s="78"/>
      <c r="G242" s="78"/>
    </row>
    <row r="243" spans="1:7" ht="3.75" customHeight="1" x14ac:dyDescent="0.2">
      <c r="B243" s="193"/>
      <c r="C243" s="193"/>
      <c r="D243" s="78"/>
      <c r="E243" s="78"/>
      <c r="F243" s="78"/>
      <c r="G243" s="78"/>
    </row>
    <row r="244" spans="1:7" ht="3.75" customHeight="1" x14ac:dyDescent="0.2">
      <c r="B244" s="75"/>
      <c r="C244" s="75"/>
      <c r="D244" s="75"/>
      <c r="E244" s="75"/>
      <c r="F244" s="75"/>
      <c r="G244" s="75"/>
    </row>
    <row r="245" spans="1:7" x14ac:dyDescent="0.2">
      <c r="A245" s="64" t="s">
        <v>176</v>
      </c>
      <c r="B245" s="75"/>
      <c r="C245" s="75"/>
      <c r="D245" s="75"/>
      <c r="E245" s="75"/>
      <c r="F245" s="75"/>
      <c r="G245" s="75"/>
    </row>
    <row r="246" spans="1:7" ht="3" customHeight="1" x14ac:dyDescent="0.2">
      <c r="B246" s="75"/>
      <c r="C246" s="75"/>
      <c r="D246" s="75"/>
      <c r="E246" s="75"/>
      <c r="F246" s="75"/>
      <c r="G246" s="75"/>
    </row>
    <row r="247" spans="1:7" ht="3" customHeight="1" x14ac:dyDescent="0.2">
      <c r="B247" s="75"/>
      <c r="C247" s="75"/>
      <c r="D247" s="75"/>
      <c r="E247" s="75"/>
      <c r="F247" s="75"/>
      <c r="G247" s="75"/>
    </row>
    <row r="248" spans="1:7" ht="3" customHeight="1" x14ac:dyDescent="0.2">
      <c r="B248" s="193"/>
      <c r="C248" s="193"/>
      <c r="D248" s="193"/>
      <c r="E248" s="193"/>
      <c r="F248" s="193"/>
      <c r="G248" s="193"/>
    </row>
    <row r="249" spans="1:7" ht="3" customHeight="1" x14ac:dyDescent="0.2">
      <c r="B249" s="193"/>
      <c r="C249" s="193"/>
      <c r="D249" s="193"/>
      <c r="E249" s="193"/>
      <c r="F249" s="193"/>
      <c r="G249" s="193"/>
    </row>
    <row r="250" spans="1:7" x14ac:dyDescent="0.2">
      <c r="A250" s="66" t="s">
        <v>71</v>
      </c>
      <c r="B250" s="193"/>
      <c r="C250" s="193"/>
      <c r="D250" s="193"/>
      <c r="E250" s="193"/>
      <c r="F250" s="193"/>
      <c r="G250" s="193"/>
    </row>
    <row r="251" spans="1:7" x14ac:dyDescent="0.2">
      <c r="A251" s="67" t="s">
        <v>8</v>
      </c>
      <c r="B251" s="178">
        <v>51248</v>
      </c>
      <c r="C251" s="191"/>
      <c r="D251" s="178">
        <v>14129</v>
      </c>
      <c r="E251" s="191"/>
      <c r="F251" s="178">
        <f>SUM(B251:E251)</f>
        <v>65377</v>
      </c>
      <c r="G251" s="191"/>
    </row>
    <row r="252" spans="1:7" x14ac:dyDescent="0.2">
      <c r="A252" s="67" t="s">
        <v>9</v>
      </c>
      <c r="B252" s="178">
        <v>763</v>
      </c>
      <c r="C252" s="191"/>
      <c r="D252" s="178">
        <v>1000</v>
      </c>
      <c r="E252" s="191"/>
      <c r="F252" s="178">
        <f t="shared" ref="F252:F260" si="14">SUM(B252:E252)</f>
        <v>1763</v>
      </c>
      <c r="G252" s="191"/>
    </row>
    <row r="253" spans="1:7" x14ac:dyDescent="0.2">
      <c r="A253" s="66" t="s">
        <v>10</v>
      </c>
      <c r="B253" s="191"/>
      <c r="C253" s="191"/>
      <c r="D253" s="191"/>
      <c r="E253" s="191"/>
      <c r="F253" s="178"/>
      <c r="G253" s="191"/>
    </row>
    <row r="254" spans="1:7" x14ac:dyDescent="0.2">
      <c r="A254" s="67" t="s">
        <v>8</v>
      </c>
      <c r="B254" s="178">
        <v>500</v>
      </c>
      <c r="C254" s="191"/>
      <c r="D254" s="178">
        <v>2700</v>
      </c>
      <c r="E254" s="191"/>
      <c r="F254" s="178">
        <f t="shared" si="14"/>
        <v>3200</v>
      </c>
      <c r="G254" s="191"/>
    </row>
    <row r="255" spans="1:7" x14ac:dyDescent="0.2">
      <c r="A255" s="67" t="s">
        <v>9</v>
      </c>
      <c r="B255" s="176">
        <v>0</v>
      </c>
      <c r="C255" s="191"/>
      <c r="D255" s="176">
        <v>0</v>
      </c>
      <c r="E255" s="191"/>
      <c r="F255" s="178">
        <f t="shared" si="14"/>
        <v>0</v>
      </c>
      <c r="G255" s="191"/>
    </row>
    <row r="256" spans="1:7" x14ac:dyDescent="0.2">
      <c r="A256" s="66" t="s">
        <v>11</v>
      </c>
      <c r="B256" s="191"/>
      <c r="C256" s="191"/>
      <c r="D256" s="191"/>
      <c r="E256" s="191"/>
      <c r="F256" s="178"/>
      <c r="G256" s="191"/>
    </row>
    <row r="257" spans="1:7" x14ac:dyDescent="0.2">
      <c r="A257" s="67" t="s">
        <v>8</v>
      </c>
      <c r="B257" s="178">
        <v>51748</v>
      </c>
      <c r="C257" s="191"/>
      <c r="D257" s="178">
        <f>SUM(D251+D254)</f>
        <v>16829</v>
      </c>
      <c r="E257" s="191"/>
      <c r="F257" s="178">
        <f t="shared" si="14"/>
        <v>68577</v>
      </c>
      <c r="G257" s="191"/>
    </row>
    <row r="258" spans="1:7" x14ac:dyDescent="0.2">
      <c r="A258" s="67" t="s">
        <v>9</v>
      </c>
      <c r="B258" s="178">
        <v>763</v>
      </c>
      <c r="C258" s="191"/>
      <c r="D258" s="178">
        <f>SUM(D252+D255)</f>
        <v>1000</v>
      </c>
      <c r="E258" s="191"/>
      <c r="F258" s="178">
        <f t="shared" si="14"/>
        <v>1763</v>
      </c>
      <c r="G258" s="191"/>
    </row>
    <row r="259" spans="1:7" x14ac:dyDescent="0.2">
      <c r="A259" s="66" t="s">
        <v>12</v>
      </c>
      <c r="B259" s="178">
        <v>0</v>
      </c>
      <c r="C259" s="191"/>
      <c r="D259" s="178">
        <v>0</v>
      </c>
      <c r="E259" s="191"/>
      <c r="F259" s="178">
        <f t="shared" si="14"/>
        <v>0</v>
      </c>
      <c r="G259" s="191"/>
    </row>
    <row r="260" spans="1:7" x14ac:dyDescent="0.2">
      <c r="A260" s="66" t="s">
        <v>13</v>
      </c>
      <c r="B260" s="179">
        <v>52639</v>
      </c>
      <c r="C260" s="191"/>
      <c r="D260" s="179">
        <v>17129</v>
      </c>
      <c r="E260" s="191"/>
      <c r="F260" s="179">
        <f t="shared" si="14"/>
        <v>69768</v>
      </c>
      <c r="G260" s="192"/>
    </row>
    <row r="261" spans="1:7" ht="3.75" customHeight="1" x14ac:dyDescent="0.2">
      <c r="A261" s="66"/>
      <c r="B261" s="193"/>
      <c r="C261" s="193"/>
      <c r="D261" s="193"/>
      <c r="E261" s="193"/>
      <c r="F261" s="193"/>
      <c r="G261" s="193"/>
    </row>
    <row r="262" spans="1:7" ht="3.75" customHeight="1" x14ac:dyDescent="0.2">
      <c r="B262" s="193"/>
      <c r="C262" s="193"/>
      <c r="D262" s="193"/>
      <c r="E262" s="193"/>
      <c r="F262" s="193"/>
      <c r="G262" s="193"/>
    </row>
    <row r="263" spans="1:7" ht="3.75" customHeight="1" x14ac:dyDescent="0.2">
      <c r="B263" s="75"/>
      <c r="C263" s="75"/>
      <c r="D263" s="75"/>
      <c r="E263" s="75"/>
      <c r="F263" s="75"/>
      <c r="G263" s="75"/>
    </row>
    <row r="264" spans="1:7" x14ac:dyDescent="0.2">
      <c r="A264" s="64" t="s">
        <v>22</v>
      </c>
      <c r="B264" s="75"/>
      <c r="C264" s="75"/>
      <c r="D264" s="75"/>
      <c r="E264" s="75"/>
      <c r="F264" s="75"/>
      <c r="G264" s="75"/>
    </row>
    <row r="265" spans="1:7" ht="3" customHeight="1" x14ac:dyDescent="0.2">
      <c r="B265" s="75"/>
      <c r="C265" s="75"/>
      <c r="D265" s="75"/>
      <c r="E265" s="75"/>
      <c r="F265" s="75"/>
      <c r="G265" s="75"/>
    </row>
    <row r="266" spans="1:7" ht="3" customHeight="1" x14ac:dyDescent="0.2">
      <c r="B266" s="75"/>
      <c r="C266" s="75"/>
      <c r="D266" s="75"/>
      <c r="E266" s="75"/>
      <c r="F266" s="75"/>
      <c r="G266" s="75"/>
    </row>
    <row r="267" spans="1:7" ht="3" customHeight="1" x14ac:dyDescent="0.2">
      <c r="B267" s="193"/>
      <c r="C267" s="193"/>
      <c r="D267" s="193"/>
      <c r="E267" s="193"/>
      <c r="F267" s="193"/>
      <c r="G267" s="193"/>
    </row>
    <row r="268" spans="1:7" ht="3" customHeight="1" x14ac:dyDescent="0.2">
      <c r="B268" s="193"/>
      <c r="C268" s="193"/>
      <c r="D268" s="193"/>
      <c r="E268" s="193"/>
      <c r="F268" s="193"/>
      <c r="G268" s="193"/>
    </row>
    <row r="269" spans="1:7" x14ac:dyDescent="0.2">
      <c r="A269" s="66" t="s">
        <v>71</v>
      </c>
      <c r="B269" s="193"/>
      <c r="C269" s="193"/>
      <c r="D269" s="193"/>
      <c r="E269" s="193"/>
      <c r="F269" s="193"/>
      <c r="G269" s="193"/>
    </row>
    <row r="270" spans="1:7" x14ac:dyDescent="0.2">
      <c r="A270" s="67" t="s">
        <v>8</v>
      </c>
      <c r="B270" s="176">
        <v>0</v>
      </c>
      <c r="C270" s="191"/>
      <c r="D270" s="176">
        <v>0</v>
      </c>
      <c r="E270" s="191"/>
      <c r="F270" s="176">
        <f>SUM(B270:E270)</f>
        <v>0</v>
      </c>
      <c r="G270" s="191"/>
    </row>
    <row r="271" spans="1:7" x14ac:dyDescent="0.2">
      <c r="A271" s="67" t="s">
        <v>9</v>
      </c>
      <c r="B271" s="176">
        <v>0</v>
      </c>
      <c r="C271" s="191"/>
      <c r="D271" s="176">
        <v>0</v>
      </c>
      <c r="E271" s="191"/>
      <c r="F271" s="176">
        <f t="shared" ref="F271:F279" si="15">SUM(B271:E271)</f>
        <v>0</v>
      </c>
      <c r="G271" s="191"/>
    </row>
    <row r="272" spans="1:7" x14ac:dyDescent="0.2">
      <c r="A272" s="66" t="s">
        <v>10</v>
      </c>
      <c r="B272" s="191"/>
      <c r="C272" s="191"/>
      <c r="D272" s="191"/>
      <c r="E272" s="191"/>
      <c r="F272" s="176"/>
      <c r="G272" s="191"/>
    </row>
    <row r="273" spans="1:7" x14ac:dyDescent="0.2">
      <c r="A273" s="67" t="s">
        <v>8</v>
      </c>
      <c r="B273" s="178">
        <v>279800</v>
      </c>
      <c r="C273" s="191"/>
      <c r="D273" s="178">
        <v>49769</v>
      </c>
      <c r="E273" s="191"/>
      <c r="F273" s="176">
        <f t="shared" si="15"/>
        <v>329569</v>
      </c>
      <c r="G273" s="191"/>
    </row>
    <row r="274" spans="1:7" x14ac:dyDescent="0.2">
      <c r="A274" s="67" t="s">
        <v>9</v>
      </c>
      <c r="B274" s="176">
        <v>0</v>
      </c>
      <c r="C274" s="191"/>
      <c r="D274" s="176">
        <v>0</v>
      </c>
      <c r="E274" s="191"/>
      <c r="F274" s="176">
        <f t="shared" si="15"/>
        <v>0</v>
      </c>
      <c r="G274" s="191"/>
    </row>
    <row r="275" spans="1:7" x14ac:dyDescent="0.2">
      <c r="A275" s="66" t="s">
        <v>11</v>
      </c>
      <c r="B275" s="191"/>
      <c r="C275" s="191"/>
      <c r="D275" s="191"/>
      <c r="E275" s="191"/>
      <c r="F275" s="176"/>
      <c r="G275" s="191"/>
    </row>
    <row r="276" spans="1:7" x14ac:dyDescent="0.2">
      <c r="A276" s="67" t="s">
        <v>8</v>
      </c>
      <c r="B276" s="178">
        <v>279800</v>
      </c>
      <c r="C276" s="191"/>
      <c r="D276" s="178">
        <f>SUM(D270+D273)</f>
        <v>49769</v>
      </c>
      <c r="E276" s="191"/>
      <c r="F276" s="176">
        <f t="shared" si="15"/>
        <v>329569</v>
      </c>
      <c r="G276" s="191"/>
    </row>
    <row r="277" spans="1:7" x14ac:dyDescent="0.2">
      <c r="A277" s="67" t="s">
        <v>9</v>
      </c>
      <c r="B277" s="176">
        <v>0</v>
      </c>
      <c r="C277" s="191"/>
      <c r="D277" s="176">
        <f>SUM(D271+D274)</f>
        <v>0</v>
      </c>
      <c r="E277" s="191"/>
      <c r="F277" s="176">
        <f t="shared" si="15"/>
        <v>0</v>
      </c>
      <c r="G277" s="191"/>
    </row>
    <row r="278" spans="1:7" x14ac:dyDescent="0.2">
      <c r="A278" s="66" t="s">
        <v>12</v>
      </c>
      <c r="B278" s="178">
        <v>0</v>
      </c>
      <c r="C278" s="191"/>
      <c r="D278" s="178">
        <v>0</v>
      </c>
      <c r="E278" s="191"/>
      <c r="F278" s="176">
        <f t="shared" si="15"/>
        <v>0</v>
      </c>
      <c r="G278" s="191"/>
    </row>
    <row r="279" spans="1:7" x14ac:dyDescent="0.2">
      <c r="A279" s="66" t="s">
        <v>13</v>
      </c>
      <c r="B279" s="179">
        <v>239400</v>
      </c>
      <c r="C279" s="191"/>
      <c r="D279" s="179">
        <v>26600</v>
      </c>
      <c r="E279" s="191"/>
      <c r="F279" s="180">
        <f t="shared" si="15"/>
        <v>266000</v>
      </c>
      <c r="G279" s="192"/>
    </row>
    <row r="280" spans="1:7" ht="3.75" customHeight="1" x14ac:dyDescent="0.2">
      <c r="A280" s="66"/>
      <c r="B280" s="193"/>
      <c r="C280" s="193"/>
      <c r="D280" s="193"/>
      <c r="E280" s="193"/>
      <c r="F280" s="193"/>
      <c r="G280" s="193"/>
    </row>
    <row r="281" spans="1:7" ht="3.75" customHeight="1" x14ac:dyDescent="0.2">
      <c r="B281" s="193"/>
      <c r="C281" s="193"/>
      <c r="D281" s="193"/>
      <c r="E281" s="193"/>
      <c r="F281" s="193"/>
      <c r="G281" s="193"/>
    </row>
    <row r="282" spans="1:7" ht="3.75" customHeight="1" x14ac:dyDescent="0.2">
      <c r="B282" s="75"/>
      <c r="C282" s="75"/>
      <c r="D282" s="75"/>
      <c r="E282" s="75"/>
      <c r="F282" s="75"/>
      <c r="G282" s="75"/>
    </row>
    <row r="283" spans="1:7" x14ac:dyDescent="0.2">
      <c r="A283" s="64" t="s">
        <v>25</v>
      </c>
      <c r="B283" s="75"/>
      <c r="C283" s="75"/>
      <c r="D283" s="75"/>
      <c r="E283" s="75"/>
      <c r="F283" s="75"/>
      <c r="G283" s="75"/>
    </row>
    <row r="284" spans="1:7" ht="3" customHeight="1" x14ac:dyDescent="0.2">
      <c r="B284" s="75"/>
      <c r="C284" s="75"/>
      <c r="D284" s="75"/>
      <c r="E284" s="75"/>
      <c r="F284" s="75"/>
      <c r="G284" s="75"/>
    </row>
    <row r="285" spans="1:7" ht="3" customHeight="1" x14ac:dyDescent="0.2">
      <c r="B285" s="75"/>
      <c r="C285" s="75"/>
      <c r="D285" s="75"/>
      <c r="E285" s="75"/>
      <c r="F285" s="75"/>
      <c r="G285" s="75"/>
    </row>
    <row r="286" spans="1:7" ht="3" customHeight="1" x14ac:dyDescent="0.2">
      <c r="B286" s="75"/>
      <c r="C286" s="75"/>
      <c r="D286" s="75"/>
      <c r="E286" s="75"/>
      <c r="F286" s="75"/>
      <c r="G286" s="75"/>
    </row>
    <row r="287" spans="1:7" ht="3" customHeight="1" x14ac:dyDescent="0.2">
      <c r="B287" s="75"/>
      <c r="C287" s="75"/>
      <c r="D287" s="75"/>
      <c r="E287" s="75"/>
      <c r="F287" s="75"/>
      <c r="G287" s="75"/>
    </row>
    <row r="288" spans="1:7" x14ac:dyDescent="0.2">
      <c r="A288" s="66" t="s">
        <v>71</v>
      </c>
      <c r="B288" s="75"/>
      <c r="C288" s="75"/>
      <c r="D288" s="75"/>
      <c r="E288" s="75"/>
      <c r="F288" s="75"/>
      <c r="G288" s="75"/>
    </row>
    <row r="289" spans="1:7" x14ac:dyDescent="0.2">
      <c r="A289" s="67" t="s">
        <v>8</v>
      </c>
      <c r="B289" s="178">
        <v>10729811</v>
      </c>
      <c r="C289" s="191"/>
      <c r="D289" s="178">
        <v>406520</v>
      </c>
      <c r="E289" s="191"/>
      <c r="F289" s="178">
        <f>SUM(B289:E289)</f>
        <v>11136331</v>
      </c>
      <c r="G289" s="191"/>
    </row>
    <row r="290" spans="1:7" x14ac:dyDescent="0.2">
      <c r="A290" s="67" t="s">
        <v>9</v>
      </c>
      <c r="B290" s="178">
        <v>420382</v>
      </c>
      <c r="C290" s="191"/>
      <c r="D290" s="178">
        <v>-29807</v>
      </c>
      <c r="E290" s="191"/>
      <c r="F290" s="178">
        <f t="shared" ref="F290:F298" si="16">SUM(B290:E290)</f>
        <v>390575</v>
      </c>
      <c r="G290" s="191"/>
    </row>
    <row r="291" spans="1:7" x14ac:dyDescent="0.2">
      <c r="A291" s="66" t="s">
        <v>10</v>
      </c>
      <c r="B291" s="191"/>
      <c r="C291" s="191"/>
      <c r="D291" s="191"/>
      <c r="E291" s="191"/>
      <c r="F291" s="178"/>
      <c r="G291" s="191"/>
    </row>
    <row r="292" spans="1:7" x14ac:dyDescent="0.2">
      <c r="A292" s="67" t="s">
        <v>8</v>
      </c>
      <c r="B292" s="178">
        <v>1378222</v>
      </c>
      <c r="C292" s="191"/>
      <c r="D292" s="178">
        <v>739000</v>
      </c>
      <c r="E292" s="191"/>
      <c r="F292" s="178">
        <f t="shared" si="16"/>
        <v>2117222</v>
      </c>
      <c r="G292" s="191"/>
    </row>
    <row r="293" spans="1:7" x14ac:dyDescent="0.2">
      <c r="A293" s="67" t="s">
        <v>9</v>
      </c>
      <c r="B293" s="176">
        <v>0</v>
      </c>
      <c r="C293" s="191"/>
      <c r="D293" s="176">
        <v>0</v>
      </c>
      <c r="E293" s="191"/>
      <c r="F293" s="178">
        <f t="shared" si="16"/>
        <v>0</v>
      </c>
      <c r="G293" s="191"/>
    </row>
    <row r="294" spans="1:7" x14ac:dyDescent="0.2">
      <c r="A294" s="66" t="s">
        <v>11</v>
      </c>
      <c r="B294" s="191"/>
      <c r="C294" s="191"/>
      <c r="D294" s="191"/>
      <c r="E294" s="191"/>
      <c r="F294" s="178"/>
      <c r="G294" s="191"/>
    </row>
    <row r="295" spans="1:7" x14ac:dyDescent="0.2">
      <c r="A295" s="67" t="s">
        <v>8</v>
      </c>
      <c r="B295" s="178">
        <v>12108033</v>
      </c>
      <c r="C295" s="191"/>
      <c r="D295" s="178">
        <f>SUM(D289+D292)</f>
        <v>1145520</v>
      </c>
      <c r="E295" s="191"/>
      <c r="F295" s="178">
        <f t="shared" si="16"/>
        <v>13253553</v>
      </c>
      <c r="G295" s="191"/>
    </row>
    <row r="296" spans="1:7" x14ac:dyDescent="0.2">
      <c r="A296" s="67" t="s">
        <v>9</v>
      </c>
      <c r="B296" s="178">
        <v>420382</v>
      </c>
      <c r="C296" s="191"/>
      <c r="D296" s="178">
        <f>SUM(D290+D293)</f>
        <v>-29807</v>
      </c>
      <c r="E296" s="191"/>
      <c r="F296" s="178">
        <f t="shared" si="16"/>
        <v>390575</v>
      </c>
      <c r="G296" s="191"/>
    </row>
    <row r="297" spans="1:7" x14ac:dyDescent="0.2">
      <c r="A297" s="66" t="s">
        <v>12</v>
      </c>
      <c r="B297" s="178">
        <v>0</v>
      </c>
      <c r="C297" s="191"/>
      <c r="D297" s="178">
        <v>0</v>
      </c>
      <c r="E297" s="191"/>
      <c r="F297" s="178">
        <f t="shared" si="16"/>
        <v>0</v>
      </c>
      <c r="G297" s="191"/>
    </row>
    <row r="298" spans="1:7" x14ac:dyDescent="0.2">
      <c r="A298" s="66" t="s">
        <v>13</v>
      </c>
      <c r="B298" s="179">
        <v>12267838</v>
      </c>
      <c r="C298" s="191"/>
      <c r="D298" s="179">
        <v>700993</v>
      </c>
      <c r="E298" s="191"/>
      <c r="F298" s="179">
        <f t="shared" si="16"/>
        <v>12968831</v>
      </c>
      <c r="G298" s="192"/>
    </row>
    <row r="299" spans="1:7" ht="3.75" customHeight="1" x14ac:dyDescent="0.2">
      <c r="A299" s="66"/>
    </row>
    <row r="300" spans="1:7" ht="14.4" thickBot="1" x14ac:dyDescent="0.3">
      <c r="A300" s="71"/>
      <c r="B300" s="58"/>
      <c r="C300" s="58"/>
      <c r="D300" s="58"/>
      <c r="E300" s="58"/>
      <c r="F300" s="58"/>
      <c r="G300" s="72" t="s">
        <v>72</v>
      </c>
    </row>
    <row r="301" spans="1:7" ht="30" customHeight="1" thickBot="1" x14ac:dyDescent="0.25">
      <c r="A301" s="73"/>
      <c r="B301" s="173" t="s">
        <v>73</v>
      </c>
      <c r="C301" s="173"/>
      <c r="D301" s="173" t="s">
        <v>3</v>
      </c>
      <c r="E301" s="173"/>
      <c r="F301" s="173" t="s">
        <v>4</v>
      </c>
      <c r="G301" s="173"/>
    </row>
    <row r="303" spans="1:7" x14ac:dyDescent="0.2">
      <c r="A303" s="64" t="s">
        <v>26</v>
      </c>
    </row>
    <row r="304" spans="1:7" ht="3" customHeight="1" x14ac:dyDescent="0.2"/>
    <row r="305" spans="1:7" ht="3" customHeight="1" x14ac:dyDescent="0.2"/>
    <row r="306" spans="1:7" ht="3" customHeight="1" x14ac:dyDescent="0.2">
      <c r="B306" s="175"/>
      <c r="C306" s="175"/>
      <c r="D306" s="175"/>
      <c r="E306" s="175"/>
      <c r="F306" s="175"/>
      <c r="G306" s="175"/>
    </row>
    <row r="307" spans="1:7" ht="3" customHeight="1" x14ac:dyDescent="0.2">
      <c r="B307" s="175"/>
      <c r="C307" s="175"/>
      <c r="D307" s="175"/>
      <c r="E307" s="175"/>
      <c r="F307" s="175"/>
      <c r="G307" s="175"/>
    </row>
    <row r="308" spans="1:7" x14ac:dyDescent="0.2">
      <c r="A308" s="66" t="s">
        <v>71</v>
      </c>
      <c r="B308" s="193"/>
      <c r="C308" s="193"/>
      <c r="D308" s="193"/>
      <c r="E308" s="193"/>
      <c r="F308" s="193"/>
      <c r="G308" s="193"/>
    </row>
    <row r="309" spans="1:7" x14ac:dyDescent="0.2">
      <c r="A309" s="67" t="s">
        <v>8</v>
      </c>
      <c r="B309" s="178">
        <v>21143</v>
      </c>
      <c r="C309" s="191"/>
      <c r="D309" s="178">
        <v>550</v>
      </c>
      <c r="E309" s="191"/>
      <c r="F309" s="178">
        <f>SUM(B309:E309)</f>
        <v>21693</v>
      </c>
      <c r="G309" s="191"/>
    </row>
    <row r="310" spans="1:7" x14ac:dyDescent="0.2">
      <c r="A310" s="67" t="s">
        <v>9</v>
      </c>
      <c r="B310" s="178">
        <v>412</v>
      </c>
      <c r="C310" s="191"/>
      <c r="D310" s="178">
        <v>300</v>
      </c>
      <c r="E310" s="191"/>
      <c r="F310" s="178">
        <f t="shared" ref="F310:F318" si="17">SUM(B310:E310)</f>
        <v>712</v>
      </c>
      <c r="G310" s="191"/>
    </row>
    <row r="311" spans="1:7" x14ac:dyDescent="0.2">
      <c r="A311" s="66" t="s">
        <v>10</v>
      </c>
      <c r="B311" s="191"/>
      <c r="C311" s="191"/>
      <c r="D311" s="191"/>
      <c r="E311" s="191"/>
      <c r="F311" s="178"/>
      <c r="G311" s="191"/>
    </row>
    <row r="312" spans="1:7" x14ac:dyDescent="0.2">
      <c r="A312" s="67" t="s">
        <v>8</v>
      </c>
      <c r="B312" s="178">
        <v>215</v>
      </c>
      <c r="C312" s="191"/>
      <c r="D312" s="178">
        <v>0</v>
      </c>
      <c r="E312" s="191"/>
      <c r="F312" s="178">
        <f t="shared" si="17"/>
        <v>215</v>
      </c>
      <c r="G312" s="191"/>
    </row>
    <row r="313" spans="1:7" x14ac:dyDescent="0.2">
      <c r="A313" s="67" t="s">
        <v>9</v>
      </c>
      <c r="B313" s="176">
        <v>0</v>
      </c>
      <c r="C313" s="191"/>
      <c r="D313" s="176">
        <v>0</v>
      </c>
      <c r="E313" s="191"/>
      <c r="F313" s="178">
        <f t="shared" si="17"/>
        <v>0</v>
      </c>
      <c r="G313" s="191"/>
    </row>
    <row r="314" spans="1:7" x14ac:dyDescent="0.2">
      <c r="A314" s="66" t="s">
        <v>11</v>
      </c>
      <c r="B314" s="191"/>
      <c r="C314" s="191"/>
      <c r="D314" s="191"/>
      <c r="E314" s="191"/>
      <c r="F314" s="178"/>
      <c r="G314" s="191"/>
    </row>
    <row r="315" spans="1:7" x14ac:dyDescent="0.2">
      <c r="A315" s="67" t="s">
        <v>8</v>
      </c>
      <c r="B315" s="178">
        <v>21358</v>
      </c>
      <c r="C315" s="191"/>
      <c r="D315" s="178">
        <f>SUM(D309+D312)</f>
        <v>550</v>
      </c>
      <c r="E315" s="191"/>
      <c r="F315" s="178">
        <f t="shared" si="17"/>
        <v>21908</v>
      </c>
      <c r="G315" s="191"/>
    </row>
    <row r="316" spans="1:7" x14ac:dyDescent="0.2">
      <c r="A316" s="67" t="s">
        <v>9</v>
      </c>
      <c r="B316" s="178">
        <v>412</v>
      </c>
      <c r="C316" s="191"/>
      <c r="D316" s="178">
        <f>SUM(D310+D313)</f>
        <v>300</v>
      </c>
      <c r="E316" s="191"/>
      <c r="F316" s="178">
        <f t="shared" si="17"/>
        <v>712</v>
      </c>
      <c r="G316" s="191"/>
    </row>
    <row r="317" spans="1:7" x14ac:dyDescent="0.2">
      <c r="A317" s="66" t="s">
        <v>12</v>
      </c>
      <c r="B317" s="178">
        <v>0</v>
      </c>
      <c r="C317" s="191"/>
      <c r="D317" s="178">
        <v>0</v>
      </c>
      <c r="E317" s="191"/>
      <c r="F317" s="178">
        <f t="shared" si="17"/>
        <v>0</v>
      </c>
      <c r="G317" s="191"/>
    </row>
    <row r="318" spans="1:7" x14ac:dyDescent="0.2">
      <c r="A318" s="66" t="s">
        <v>13</v>
      </c>
      <c r="B318" s="179">
        <v>20635</v>
      </c>
      <c r="C318" s="191"/>
      <c r="D318" s="179">
        <v>850</v>
      </c>
      <c r="E318" s="191"/>
      <c r="F318" s="179">
        <f t="shared" si="17"/>
        <v>21485</v>
      </c>
      <c r="G318" s="192"/>
    </row>
    <row r="319" spans="1:7" ht="3.75" customHeight="1" x14ac:dyDescent="0.2">
      <c r="A319" s="66"/>
      <c r="B319" s="193"/>
      <c r="C319" s="193"/>
      <c r="D319" s="193"/>
      <c r="E319" s="193"/>
      <c r="F319" s="193"/>
      <c r="G319" s="193"/>
    </row>
    <row r="320" spans="1:7" ht="3.75" customHeight="1" x14ac:dyDescent="0.2">
      <c r="B320" s="193"/>
      <c r="C320" s="193"/>
      <c r="D320" s="193"/>
      <c r="E320" s="193"/>
      <c r="F320" s="193"/>
      <c r="G320" s="193"/>
    </row>
    <row r="321" spans="1:7" ht="3.75" customHeight="1" x14ac:dyDescent="0.2">
      <c r="B321" s="75"/>
      <c r="C321" s="75"/>
      <c r="D321" s="75"/>
      <c r="E321" s="75"/>
      <c r="F321" s="75"/>
      <c r="G321" s="75"/>
    </row>
    <row r="322" spans="1:7" x14ac:dyDescent="0.2">
      <c r="A322" s="64" t="s">
        <v>27</v>
      </c>
      <c r="B322" s="75"/>
      <c r="C322" s="75"/>
      <c r="D322" s="75"/>
      <c r="E322" s="75"/>
      <c r="F322" s="75"/>
      <c r="G322" s="75"/>
    </row>
    <row r="323" spans="1:7" ht="3" customHeight="1" x14ac:dyDescent="0.2">
      <c r="B323" s="75"/>
      <c r="C323" s="75"/>
      <c r="D323" s="75"/>
      <c r="E323" s="75"/>
      <c r="F323" s="75"/>
      <c r="G323" s="75"/>
    </row>
    <row r="324" spans="1:7" ht="3" customHeight="1" x14ac:dyDescent="0.2">
      <c r="B324" s="75"/>
      <c r="C324" s="75"/>
      <c r="D324" s="75"/>
      <c r="E324" s="75"/>
      <c r="F324" s="75"/>
      <c r="G324" s="75"/>
    </row>
    <row r="325" spans="1:7" ht="3" customHeight="1" x14ac:dyDescent="0.2">
      <c r="B325" s="193"/>
      <c r="C325" s="193"/>
      <c r="D325" s="193"/>
      <c r="E325" s="193"/>
      <c r="F325" s="193"/>
      <c r="G325" s="193"/>
    </row>
    <row r="326" spans="1:7" ht="3" customHeight="1" x14ac:dyDescent="0.2">
      <c r="B326" s="193"/>
      <c r="C326" s="193"/>
      <c r="D326" s="193"/>
      <c r="E326" s="193"/>
      <c r="F326" s="193"/>
      <c r="G326" s="193"/>
    </row>
    <row r="327" spans="1:7" x14ac:dyDescent="0.2">
      <c r="A327" s="66" t="s">
        <v>71</v>
      </c>
      <c r="B327" s="193"/>
      <c r="C327" s="193"/>
      <c r="D327" s="193"/>
      <c r="E327" s="193"/>
      <c r="F327" s="193"/>
      <c r="G327" s="193"/>
    </row>
    <row r="328" spans="1:7" x14ac:dyDescent="0.2">
      <c r="A328" s="67" t="s">
        <v>8</v>
      </c>
      <c r="B328" s="178">
        <v>7252861</v>
      </c>
      <c r="C328" s="191"/>
      <c r="D328" s="178">
        <v>334021</v>
      </c>
      <c r="E328" s="191"/>
      <c r="F328" s="178">
        <f>SUM(B328:E328)</f>
        <v>7586882</v>
      </c>
      <c r="G328" s="191"/>
    </row>
    <row r="329" spans="1:7" x14ac:dyDescent="0.2">
      <c r="A329" s="67" t="s">
        <v>9</v>
      </c>
      <c r="B329" s="178">
        <v>301100</v>
      </c>
      <c r="C329" s="191"/>
      <c r="D329" s="178">
        <v>-4772</v>
      </c>
      <c r="E329" s="191"/>
      <c r="F329" s="178">
        <f t="shared" ref="F329:F337" si="18">SUM(B329:E329)</f>
        <v>296328</v>
      </c>
      <c r="G329" s="191"/>
    </row>
    <row r="330" spans="1:7" x14ac:dyDescent="0.2">
      <c r="A330" s="66" t="s">
        <v>10</v>
      </c>
      <c r="B330" s="191"/>
      <c r="C330" s="191"/>
      <c r="D330" s="191"/>
      <c r="E330" s="191"/>
      <c r="F330" s="178"/>
      <c r="G330" s="191"/>
    </row>
    <row r="331" spans="1:7" x14ac:dyDescent="0.2">
      <c r="A331" s="67" t="s">
        <v>8</v>
      </c>
      <c r="B331" s="178">
        <v>121100</v>
      </c>
      <c r="C331" s="191"/>
      <c r="D331" s="178">
        <v>60000</v>
      </c>
      <c r="E331" s="191"/>
      <c r="F331" s="178">
        <f t="shared" si="18"/>
        <v>181100</v>
      </c>
      <c r="G331" s="191"/>
    </row>
    <row r="332" spans="1:7" x14ac:dyDescent="0.2">
      <c r="A332" s="67" t="s">
        <v>9</v>
      </c>
      <c r="B332" s="178">
        <v>0</v>
      </c>
      <c r="C332" s="191"/>
      <c r="D332" s="178">
        <v>0</v>
      </c>
      <c r="E332" s="191"/>
      <c r="F332" s="178">
        <f t="shared" si="18"/>
        <v>0</v>
      </c>
      <c r="G332" s="191"/>
    </row>
    <row r="333" spans="1:7" x14ac:dyDescent="0.2">
      <c r="A333" s="66" t="s">
        <v>11</v>
      </c>
      <c r="B333" s="191"/>
      <c r="C333" s="191"/>
      <c r="D333" s="191"/>
      <c r="E333" s="191"/>
      <c r="F333" s="178"/>
      <c r="G333" s="191"/>
    </row>
    <row r="334" spans="1:7" x14ac:dyDescent="0.2">
      <c r="A334" s="67" t="s">
        <v>8</v>
      </c>
      <c r="B334" s="178">
        <f>SUM(B328+B331)</f>
        <v>7373961</v>
      </c>
      <c r="C334" s="191"/>
      <c r="D334" s="178">
        <f>SUM(D328+D331)</f>
        <v>394021</v>
      </c>
      <c r="E334" s="191"/>
      <c r="F334" s="178">
        <f t="shared" si="18"/>
        <v>7767982</v>
      </c>
      <c r="G334" s="191"/>
    </row>
    <row r="335" spans="1:7" x14ac:dyDescent="0.2">
      <c r="A335" s="67" t="s">
        <v>9</v>
      </c>
      <c r="B335" s="178">
        <f>SUM(B329+B332)</f>
        <v>301100</v>
      </c>
      <c r="C335" s="191"/>
      <c r="D335" s="178">
        <f>SUM(D329+D332)</f>
        <v>-4772</v>
      </c>
      <c r="E335" s="191"/>
      <c r="F335" s="178">
        <f t="shared" si="18"/>
        <v>296328</v>
      </c>
      <c r="G335" s="191"/>
    </row>
    <row r="336" spans="1:7" x14ac:dyDescent="0.2">
      <c r="A336" s="66" t="s">
        <v>12</v>
      </c>
      <c r="B336" s="178">
        <v>0</v>
      </c>
      <c r="C336" s="191"/>
      <c r="D336" s="178">
        <v>0</v>
      </c>
      <c r="E336" s="191"/>
      <c r="F336" s="178">
        <f t="shared" si="18"/>
        <v>0</v>
      </c>
      <c r="G336" s="191"/>
    </row>
    <row r="337" spans="1:7" x14ac:dyDescent="0.2">
      <c r="A337" s="66" t="s">
        <v>13</v>
      </c>
      <c r="B337" s="179">
        <v>6956955</v>
      </c>
      <c r="C337" s="191"/>
      <c r="D337" s="179">
        <v>327053</v>
      </c>
      <c r="E337" s="191"/>
      <c r="F337" s="179">
        <f t="shared" si="18"/>
        <v>7284008</v>
      </c>
      <c r="G337" s="192"/>
    </row>
    <row r="338" spans="1:7" ht="3.75" customHeight="1" x14ac:dyDescent="0.2">
      <c r="A338" s="66"/>
      <c r="B338" s="193"/>
      <c r="C338" s="193"/>
      <c r="D338" s="193"/>
      <c r="E338" s="193"/>
      <c r="F338" s="193"/>
      <c r="G338" s="193"/>
    </row>
    <row r="339" spans="1:7" ht="3.75" customHeight="1" x14ac:dyDescent="0.2">
      <c r="B339" s="193"/>
      <c r="C339" s="193"/>
      <c r="D339" s="193"/>
      <c r="E339" s="193"/>
      <c r="F339" s="193"/>
      <c r="G339" s="193"/>
    </row>
    <row r="340" spans="1:7" ht="3.75" customHeight="1" x14ac:dyDescent="0.2">
      <c r="B340" s="75"/>
      <c r="C340" s="75"/>
      <c r="D340" s="75"/>
      <c r="E340" s="75"/>
      <c r="F340" s="75"/>
      <c r="G340" s="75"/>
    </row>
    <row r="341" spans="1:7" x14ac:dyDescent="0.2">
      <c r="A341" s="64" t="s">
        <v>28</v>
      </c>
      <c r="B341" s="75"/>
      <c r="C341" s="75"/>
      <c r="D341" s="75"/>
      <c r="E341" s="75"/>
      <c r="F341" s="75"/>
      <c r="G341" s="75"/>
    </row>
    <row r="342" spans="1:7" ht="3" customHeight="1" x14ac:dyDescent="0.2">
      <c r="B342" s="75"/>
      <c r="C342" s="75"/>
      <c r="D342" s="75"/>
      <c r="E342" s="75"/>
      <c r="F342" s="75"/>
      <c r="G342" s="75"/>
    </row>
    <row r="343" spans="1:7" ht="3" customHeight="1" x14ac:dyDescent="0.2">
      <c r="B343" s="75"/>
      <c r="C343" s="75"/>
      <c r="D343" s="75"/>
      <c r="E343" s="75"/>
      <c r="F343" s="75"/>
      <c r="G343" s="75"/>
    </row>
    <row r="344" spans="1:7" ht="3" customHeight="1" x14ac:dyDescent="0.2">
      <c r="B344" s="193"/>
      <c r="C344" s="193"/>
      <c r="D344" s="193"/>
      <c r="E344" s="193"/>
      <c r="F344" s="193"/>
      <c r="G344" s="193"/>
    </row>
    <row r="345" spans="1:7" ht="3" customHeight="1" x14ac:dyDescent="0.2">
      <c r="B345" s="193"/>
      <c r="C345" s="193"/>
      <c r="D345" s="193"/>
      <c r="E345" s="193"/>
      <c r="F345" s="193"/>
      <c r="G345" s="193"/>
    </row>
    <row r="346" spans="1:7" x14ac:dyDescent="0.2">
      <c r="A346" s="66" t="s">
        <v>71</v>
      </c>
      <c r="B346" s="193"/>
      <c r="C346" s="193"/>
      <c r="D346" s="193"/>
      <c r="E346" s="193"/>
      <c r="F346" s="75"/>
      <c r="G346" s="75"/>
    </row>
    <row r="347" spans="1:7" x14ac:dyDescent="0.2">
      <c r="A347" s="67" t="s">
        <v>8</v>
      </c>
      <c r="B347" s="176">
        <v>0</v>
      </c>
      <c r="C347" s="191"/>
      <c r="D347" s="176">
        <v>0</v>
      </c>
      <c r="E347" s="191"/>
      <c r="F347" s="176">
        <f>SUM(B347:E347)</f>
        <v>0</v>
      </c>
      <c r="G347" s="191"/>
    </row>
    <row r="348" spans="1:7" x14ac:dyDescent="0.2">
      <c r="A348" s="67" t="s">
        <v>9</v>
      </c>
      <c r="B348" s="176">
        <v>0</v>
      </c>
      <c r="C348" s="191"/>
      <c r="D348" s="176">
        <v>0</v>
      </c>
      <c r="E348" s="191"/>
      <c r="F348" s="176">
        <f t="shared" ref="F348:F356" si="19">SUM(B348:E348)</f>
        <v>0</v>
      </c>
      <c r="G348" s="191"/>
    </row>
    <row r="349" spans="1:7" x14ac:dyDescent="0.2">
      <c r="A349" s="66" t="s">
        <v>10</v>
      </c>
      <c r="B349" s="191"/>
      <c r="C349" s="191"/>
      <c r="D349" s="191"/>
      <c r="E349" s="191"/>
      <c r="F349" s="176">
        <f t="shared" si="19"/>
        <v>0</v>
      </c>
      <c r="G349" s="191"/>
    </row>
    <row r="350" spans="1:7" x14ac:dyDescent="0.2">
      <c r="A350" s="67" t="s">
        <v>8</v>
      </c>
      <c r="B350" s="178">
        <v>94524</v>
      </c>
      <c r="C350" s="191"/>
      <c r="D350" s="178">
        <v>98391</v>
      </c>
      <c r="E350" s="191"/>
      <c r="F350" s="176">
        <f t="shared" si="19"/>
        <v>192915</v>
      </c>
      <c r="G350" s="191"/>
    </row>
    <row r="351" spans="1:7" x14ac:dyDescent="0.2">
      <c r="A351" s="67" t="s">
        <v>9</v>
      </c>
      <c r="B351" s="176">
        <v>0</v>
      </c>
      <c r="C351" s="191"/>
      <c r="D351" s="176">
        <v>0</v>
      </c>
      <c r="E351" s="191"/>
      <c r="F351" s="176">
        <f t="shared" si="19"/>
        <v>0</v>
      </c>
      <c r="G351" s="191"/>
    </row>
    <row r="352" spans="1:7" x14ac:dyDescent="0.2">
      <c r="A352" s="66" t="s">
        <v>11</v>
      </c>
      <c r="B352" s="191"/>
      <c r="C352" s="191"/>
      <c r="D352" s="191"/>
      <c r="E352" s="191"/>
      <c r="F352" s="176">
        <f t="shared" si="19"/>
        <v>0</v>
      </c>
      <c r="G352" s="191"/>
    </row>
    <row r="353" spans="1:7" x14ac:dyDescent="0.2">
      <c r="A353" s="67" t="s">
        <v>8</v>
      </c>
      <c r="B353" s="178">
        <v>94524</v>
      </c>
      <c r="C353" s="191"/>
      <c r="D353" s="178">
        <f>SUM(D347+D350)</f>
        <v>98391</v>
      </c>
      <c r="E353" s="191"/>
      <c r="F353" s="176">
        <f t="shared" si="19"/>
        <v>192915</v>
      </c>
      <c r="G353" s="191"/>
    </row>
    <row r="354" spans="1:7" x14ac:dyDescent="0.2">
      <c r="A354" s="67" t="s">
        <v>9</v>
      </c>
      <c r="B354" s="176">
        <v>0</v>
      </c>
      <c r="C354" s="191"/>
      <c r="D354" s="176">
        <f>SUM(D348+D351)</f>
        <v>0</v>
      </c>
      <c r="E354" s="191"/>
      <c r="F354" s="176">
        <f t="shared" si="19"/>
        <v>0</v>
      </c>
      <c r="G354" s="191"/>
    </row>
    <row r="355" spans="1:7" x14ac:dyDescent="0.2">
      <c r="A355" s="66" t="s">
        <v>12</v>
      </c>
      <c r="B355" s="178">
        <v>0</v>
      </c>
      <c r="C355" s="191"/>
      <c r="D355" s="178">
        <v>0</v>
      </c>
      <c r="E355" s="191"/>
      <c r="F355" s="176">
        <f t="shared" si="19"/>
        <v>0</v>
      </c>
      <c r="G355" s="191"/>
    </row>
    <row r="356" spans="1:7" x14ac:dyDescent="0.2">
      <c r="A356" s="66" t="s">
        <v>13</v>
      </c>
      <c r="B356" s="179">
        <v>-45703</v>
      </c>
      <c r="C356" s="191"/>
      <c r="D356" s="179">
        <v>4723</v>
      </c>
      <c r="E356" s="191"/>
      <c r="F356" s="180">
        <f t="shared" si="19"/>
        <v>-40980</v>
      </c>
      <c r="G356" s="192"/>
    </row>
    <row r="357" spans="1:7" ht="3" customHeight="1" x14ac:dyDescent="0.2">
      <c r="B357" s="75"/>
      <c r="C357" s="75"/>
      <c r="D357" s="75"/>
      <c r="E357" s="75"/>
      <c r="F357" s="75"/>
      <c r="G357" s="75"/>
    </row>
    <row r="358" spans="1:7" ht="3" customHeight="1" x14ac:dyDescent="0.2">
      <c r="B358" s="75"/>
      <c r="C358" s="75"/>
      <c r="D358" s="75"/>
      <c r="E358" s="75"/>
      <c r="F358" s="75"/>
      <c r="G358" s="75"/>
    </row>
    <row r="359" spans="1:7" ht="3" customHeight="1" x14ac:dyDescent="0.2">
      <c r="B359" s="75"/>
      <c r="C359" s="75"/>
      <c r="D359" s="75"/>
      <c r="E359" s="75"/>
      <c r="F359" s="75"/>
      <c r="G359" s="75"/>
    </row>
    <row r="360" spans="1:7" ht="3.75" customHeight="1" x14ac:dyDescent="0.2">
      <c r="A360" s="66"/>
    </row>
    <row r="361" spans="1:7" x14ac:dyDescent="0.2">
      <c r="A361" s="64" t="s">
        <v>30</v>
      </c>
    </row>
    <row r="362" spans="1:7" ht="3" customHeight="1" x14ac:dyDescent="0.2"/>
    <row r="363" spans="1:7" ht="3" customHeight="1" x14ac:dyDescent="0.2"/>
    <row r="364" spans="1:7" ht="3" customHeight="1" x14ac:dyDescent="0.2"/>
    <row r="365" spans="1:7" ht="3" customHeight="1" x14ac:dyDescent="0.2"/>
    <row r="366" spans="1:7" x14ac:dyDescent="0.2">
      <c r="A366" s="66" t="s">
        <v>71</v>
      </c>
    </row>
    <row r="367" spans="1:7" ht="13.2" x14ac:dyDescent="0.25">
      <c r="A367" s="67" t="s">
        <v>8</v>
      </c>
      <c r="B367" s="178">
        <v>3148</v>
      </c>
      <c r="C367" s="177"/>
      <c r="D367" s="178">
        <v>-1110</v>
      </c>
      <c r="E367" s="177"/>
      <c r="F367" s="178">
        <f>SUM(B367:E367)</f>
        <v>2038</v>
      </c>
      <c r="G367" s="177"/>
    </row>
    <row r="368" spans="1:7" ht="13.2" x14ac:dyDescent="0.25">
      <c r="A368" s="67" t="s">
        <v>9</v>
      </c>
      <c r="B368" s="178">
        <v>59</v>
      </c>
      <c r="C368" s="177"/>
      <c r="D368" s="178">
        <v>300</v>
      </c>
      <c r="E368" s="177"/>
      <c r="F368" s="178">
        <f t="shared" ref="F368:F374" si="20">SUM(B368:E368)</f>
        <v>359</v>
      </c>
      <c r="G368" s="177"/>
    </row>
    <row r="369" spans="1:7" ht="13.2" x14ac:dyDescent="0.25">
      <c r="A369" s="66" t="s">
        <v>10</v>
      </c>
      <c r="B369" s="177"/>
      <c r="C369" s="177"/>
      <c r="D369" s="177"/>
      <c r="E369" s="177"/>
      <c r="F369" s="178"/>
      <c r="G369" s="177"/>
    </row>
    <row r="370" spans="1:7" ht="13.2" x14ac:dyDescent="0.25">
      <c r="A370" s="67" t="s">
        <v>8</v>
      </c>
      <c r="B370" s="178">
        <v>1000</v>
      </c>
      <c r="C370" s="177"/>
      <c r="D370" s="178">
        <v>0</v>
      </c>
      <c r="E370" s="177"/>
      <c r="F370" s="178">
        <f t="shared" si="20"/>
        <v>1000</v>
      </c>
      <c r="G370" s="177"/>
    </row>
    <row r="371" spans="1:7" ht="13.2" x14ac:dyDescent="0.25">
      <c r="A371" s="67" t="s">
        <v>9</v>
      </c>
      <c r="B371" s="176">
        <v>0</v>
      </c>
      <c r="C371" s="177"/>
      <c r="D371" s="176">
        <v>0</v>
      </c>
      <c r="E371" s="177"/>
      <c r="F371" s="178">
        <f t="shared" si="20"/>
        <v>0</v>
      </c>
      <c r="G371" s="177"/>
    </row>
    <row r="372" spans="1:7" ht="13.2" x14ac:dyDescent="0.25">
      <c r="A372" s="66" t="s">
        <v>11</v>
      </c>
      <c r="B372" s="177"/>
      <c r="C372" s="177"/>
      <c r="D372" s="177"/>
      <c r="E372" s="177"/>
      <c r="F372" s="178"/>
      <c r="G372" s="177"/>
    </row>
    <row r="373" spans="1:7" ht="13.2" x14ac:dyDescent="0.25">
      <c r="A373" s="67" t="s">
        <v>8</v>
      </c>
      <c r="B373" s="178">
        <v>4148</v>
      </c>
      <c r="C373" s="177"/>
      <c r="D373" s="178">
        <f>SUM(D367+D370)</f>
        <v>-1110</v>
      </c>
      <c r="E373" s="177"/>
      <c r="F373" s="178">
        <f t="shared" si="20"/>
        <v>3038</v>
      </c>
      <c r="G373" s="177"/>
    </row>
    <row r="374" spans="1:7" ht="13.2" x14ac:dyDescent="0.25">
      <c r="A374" s="67" t="s">
        <v>9</v>
      </c>
      <c r="B374" s="178">
        <v>59</v>
      </c>
      <c r="C374" s="177"/>
      <c r="D374" s="178">
        <f>SUM(D368+D371)</f>
        <v>300</v>
      </c>
      <c r="E374" s="177"/>
      <c r="F374" s="178">
        <f t="shared" si="20"/>
        <v>359</v>
      </c>
      <c r="G374" s="177"/>
    </row>
    <row r="375" spans="1:7" ht="13.2" x14ac:dyDescent="0.25">
      <c r="A375" s="66" t="s">
        <v>12</v>
      </c>
      <c r="B375" s="178">
        <v>0</v>
      </c>
      <c r="C375" s="177"/>
      <c r="D375" s="178">
        <v>0</v>
      </c>
      <c r="E375" s="177"/>
      <c r="F375" s="178">
        <f t="shared" ref="F375:F376" si="21">SUM(B375:E375)</f>
        <v>0</v>
      </c>
      <c r="G375" s="177"/>
    </row>
    <row r="376" spans="1:7" ht="13.2" x14ac:dyDescent="0.25">
      <c r="A376" s="66" t="s">
        <v>13</v>
      </c>
      <c r="B376" s="179">
        <v>2125</v>
      </c>
      <c r="C376" s="177"/>
      <c r="D376" s="179">
        <v>-810</v>
      </c>
      <c r="E376" s="177"/>
      <c r="F376" s="179">
        <f t="shared" si="21"/>
        <v>1315</v>
      </c>
      <c r="G376" s="181"/>
    </row>
    <row r="377" spans="1:7" ht="3.75" customHeight="1" x14ac:dyDescent="0.2">
      <c r="A377" s="66"/>
    </row>
    <row r="378" spans="1:7" ht="14.4" thickBot="1" x14ac:dyDescent="0.3">
      <c r="A378" s="71"/>
      <c r="B378" s="58"/>
      <c r="C378" s="58"/>
      <c r="D378" s="58"/>
      <c r="E378" s="58"/>
      <c r="F378" s="58"/>
      <c r="G378" s="72" t="s">
        <v>72</v>
      </c>
    </row>
    <row r="379" spans="1:7" ht="30" customHeight="1" thickBot="1" x14ac:dyDescent="0.25">
      <c r="A379" s="73"/>
      <c r="B379" s="173" t="s">
        <v>73</v>
      </c>
      <c r="C379" s="173"/>
      <c r="D379" s="173" t="s">
        <v>3</v>
      </c>
      <c r="E379" s="173"/>
      <c r="F379" s="173" t="s">
        <v>4</v>
      </c>
      <c r="G379" s="173"/>
    </row>
    <row r="380" spans="1:7" ht="13.8" x14ac:dyDescent="0.2">
      <c r="A380" s="76"/>
      <c r="B380" s="79"/>
      <c r="C380" s="79"/>
      <c r="D380" s="79"/>
      <c r="E380" s="79"/>
      <c r="F380" s="79"/>
      <c r="G380" s="79"/>
    </row>
    <row r="381" spans="1:7" x14ac:dyDescent="0.2">
      <c r="A381" s="64" t="s">
        <v>31</v>
      </c>
    </row>
    <row r="382" spans="1:7" ht="3" customHeight="1" x14ac:dyDescent="0.2"/>
    <row r="383" spans="1:7" ht="3" customHeight="1" x14ac:dyDescent="0.2"/>
    <row r="384" spans="1:7" ht="3" customHeight="1" x14ac:dyDescent="0.2">
      <c r="B384" s="175"/>
      <c r="C384" s="175"/>
      <c r="D384" s="175"/>
      <c r="E384" s="175"/>
      <c r="F384" s="175"/>
      <c r="G384" s="175"/>
    </row>
    <row r="385" spans="1:7" ht="3" customHeight="1" x14ac:dyDescent="0.2">
      <c r="B385" s="175"/>
      <c r="C385" s="175"/>
      <c r="D385" s="175"/>
      <c r="E385" s="175"/>
      <c r="F385" s="175"/>
      <c r="G385" s="175"/>
    </row>
    <row r="386" spans="1:7" x14ac:dyDescent="0.2">
      <c r="A386" s="66" t="s">
        <v>71</v>
      </c>
      <c r="B386" s="175"/>
      <c r="C386" s="175"/>
      <c r="D386" s="175"/>
      <c r="E386" s="175"/>
      <c r="F386" s="175"/>
      <c r="G386" s="175"/>
    </row>
    <row r="387" spans="1:7" ht="13.2" x14ac:dyDescent="0.25">
      <c r="A387" s="67" t="s">
        <v>8</v>
      </c>
      <c r="B387" s="178">
        <v>35098</v>
      </c>
      <c r="C387" s="177"/>
      <c r="D387" s="178">
        <v>-604</v>
      </c>
      <c r="E387" s="177"/>
      <c r="F387" s="178">
        <f>SUM(B387:E387)</f>
        <v>34494</v>
      </c>
      <c r="G387" s="177"/>
    </row>
    <row r="388" spans="1:7" ht="13.2" x14ac:dyDescent="0.25">
      <c r="A388" s="67" t="s">
        <v>9</v>
      </c>
      <c r="B388" s="178">
        <v>2030</v>
      </c>
      <c r="C388" s="177"/>
      <c r="D388" s="178">
        <v>0</v>
      </c>
      <c r="E388" s="177"/>
      <c r="F388" s="178">
        <f t="shared" ref="F388:F396" si="22">SUM(B388:E388)</f>
        <v>2030</v>
      </c>
      <c r="G388" s="177"/>
    </row>
    <row r="389" spans="1:7" ht="13.2" x14ac:dyDescent="0.25">
      <c r="A389" s="66" t="s">
        <v>10</v>
      </c>
      <c r="B389" s="177"/>
      <c r="C389" s="177"/>
      <c r="D389" s="177"/>
      <c r="E389" s="177"/>
      <c r="F389" s="178"/>
      <c r="G389" s="177"/>
    </row>
    <row r="390" spans="1:7" ht="13.2" x14ac:dyDescent="0.25">
      <c r="A390" s="67" t="s">
        <v>8</v>
      </c>
      <c r="B390" s="178">
        <v>-25</v>
      </c>
      <c r="C390" s="177"/>
      <c r="D390" s="178">
        <v>604</v>
      </c>
      <c r="E390" s="177"/>
      <c r="F390" s="178">
        <f t="shared" si="22"/>
        <v>579</v>
      </c>
      <c r="G390" s="177"/>
    </row>
    <row r="391" spans="1:7" ht="13.2" x14ac:dyDescent="0.25">
      <c r="A391" s="67" t="s">
        <v>9</v>
      </c>
      <c r="B391" s="176">
        <v>0</v>
      </c>
      <c r="C391" s="177"/>
      <c r="D391" s="176">
        <v>0</v>
      </c>
      <c r="E391" s="177"/>
      <c r="F391" s="178">
        <f t="shared" si="22"/>
        <v>0</v>
      </c>
      <c r="G391" s="177"/>
    </row>
    <row r="392" spans="1:7" ht="13.2" x14ac:dyDescent="0.25">
      <c r="A392" s="66" t="s">
        <v>11</v>
      </c>
      <c r="B392" s="177"/>
      <c r="C392" s="177"/>
      <c r="D392" s="177"/>
      <c r="E392" s="177"/>
      <c r="F392" s="178"/>
      <c r="G392" s="177"/>
    </row>
    <row r="393" spans="1:7" ht="13.2" x14ac:dyDescent="0.25">
      <c r="A393" s="67" t="s">
        <v>8</v>
      </c>
      <c r="B393" s="178">
        <v>35073</v>
      </c>
      <c r="C393" s="177"/>
      <c r="D393" s="178">
        <f>SUM(D387+D390)</f>
        <v>0</v>
      </c>
      <c r="E393" s="177"/>
      <c r="F393" s="178">
        <f t="shared" si="22"/>
        <v>35073</v>
      </c>
      <c r="G393" s="177"/>
    </row>
    <row r="394" spans="1:7" ht="13.2" x14ac:dyDescent="0.25">
      <c r="A394" s="67" t="s">
        <v>9</v>
      </c>
      <c r="B394" s="178">
        <v>2030</v>
      </c>
      <c r="C394" s="177"/>
      <c r="D394" s="178">
        <f>SUM(D388+D391)</f>
        <v>0</v>
      </c>
      <c r="E394" s="177"/>
      <c r="F394" s="178">
        <f t="shared" si="22"/>
        <v>2030</v>
      </c>
      <c r="G394" s="177"/>
    </row>
    <row r="395" spans="1:7" ht="13.2" x14ac:dyDescent="0.25">
      <c r="A395" s="66" t="s">
        <v>12</v>
      </c>
      <c r="B395" s="178">
        <v>0</v>
      </c>
      <c r="C395" s="177"/>
      <c r="D395" s="178">
        <v>0</v>
      </c>
      <c r="E395" s="177"/>
      <c r="F395" s="178">
        <f t="shared" si="22"/>
        <v>0</v>
      </c>
      <c r="G395" s="177"/>
    </row>
    <row r="396" spans="1:7" ht="13.2" x14ac:dyDescent="0.25">
      <c r="A396" s="66" t="s">
        <v>13</v>
      </c>
      <c r="B396" s="179">
        <v>31468</v>
      </c>
      <c r="C396" s="177"/>
      <c r="D396" s="179">
        <v>-604</v>
      </c>
      <c r="E396" s="177"/>
      <c r="F396" s="179">
        <f t="shared" si="22"/>
        <v>30864</v>
      </c>
      <c r="G396" s="181"/>
    </row>
    <row r="397" spans="1:7" ht="3.75" customHeight="1" x14ac:dyDescent="0.2">
      <c r="A397" s="66"/>
      <c r="B397" s="175"/>
      <c r="C397" s="175"/>
      <c r="D397" s="175"/>
      <c r="E397" s="175"/>
      <c r="F397" s="175"/>
      <c r="G397" s="175"/>
    </row>
    <row r="398" spans="1:7" ht="3.75" customHeight="1" x14ac:dyDescent="0.2">
      <c r="B398" s="175"/>
      <c r="C398" s="175"/>
      <c r="D398" s="175"/>
      <c r="E398" s="175"/>
      <c r="F398" s="175"/>
      <c r="G398" s="175"/>
    </row>
    <row r="399" spans="1:7" ht="3.75" customHeight="1" x14ac:dyDescent="0.2"/>
    <row r="400" spans="1:7" x14ac:dyDescent="0.2">
      <c r="A400" s="64" t="s">
        <v>32</v>
      </c>
    </row>
    <row r="401" spans="1:7" ht="3" customHeight="1" x14ac:dyDescent="0.2"/>
    <row r="402" spans="1:7" ht="3" customHeight="1" x14ac:dyDescent="0.2"/>
    <row r="403" spans="1:7" ht="3" customHeight="1" x14ac:dyDescent="0.2">
      <c r="B403" s="175"/>
      <c r="C403" s="175"/>
      <c r="D403" s="175"/>
      <c r="E403" s="175"/>
      <c r="F403" s="175"/>
      <c r="G403" s="175"/>
    </row>
    <row r="404" spans="1:7" ht="3" customHeight="1" x14ac:dyDescent="0.2">
      <c r="B404" s="175"/>
      <c r="C404" s="175"/>
      <c r="D404" s="175"/>
      <c r="E404" s="175"/>
      <c r="F404" s="175"/>
      <c r="G404" s="175"/>
    </row>
    <row r="405" spans="1:7" x14ac:dyDescent="0.2">
      <c r="A405" s="66" t="s">
        <v>71</v>
      </c>
      <c r="B405" s="175"/>
      <c r="C405" s="175"/>
      <c r="D405" s="175"/>
      <c r="E405" s="175"/>
      <c r="F405" s="175"/>
      <c r="G405" s="175"/>
    </row>
    <row r="406" spans="1:7" ht="13.2" x14ac:dyDescent="0.25">
      <c r="A406" s="67" t="s">
        <v>8</v>
      </c>
      <c r="B406" s="178">
        <v>507604</v>
      </c>
      <c r="C406" s="177"/>
      <c r="D406" s="178">
        <v>1900</v>
      </c>
      <c r="E406" s="177"/>
      <c r="F406" s="178">
        <f>SUM(B406:E406)</f>
        <v>509504</v>
      </c>
      <c r="G406" s="177"/>
    </row>
    <row r="407" spans="1:7" ht="13.2" x14ac:dyDescent="0.25">
      <c r="A407" s="67" t="s">
        <v>9</v>
      </c>
      <c r="B407" s="178">
        <v>3280</v>
      </c>
      <c r="C407" s="177"/>
      <c r="D407" s="178">
        <v>0</v>
      </c>
      <c r="E407" s="177"/>
      <c r="F407" s="178">
        <f t="shared" ref="F407:F415" si="23">SUM(B407:E407)</f>
        <v>3280</v>
      </c>
      <c r="G407" s="177"/>
    </row>
    <row r="408" spans="1:7" ht="13.2" x14ac:dyDescent="0.25">
      <c r="A408" s="66" t="s">
        <v>10</v>
      </c>
      <c r="B408" s="177"/>
      <c r="C408" s="177"/>
      <c r="D408" s="177"/>
      <c r="E408" s="177"/>
      <c r="F408" s="178"/>
      <c r="G408" s="177"/>
    </row>
    <row r="409" spans="1:7" ht="13.2" x14ac:dyDescent="0.25">
      <c r="A409" s="67" t="s">
        <v>8</v>
      </c>
      <c r="B409" s="178">
        <v>5264</v>
      </c>
      <c r="C409" s="177"/>
      <c r="D409" s="178">
        <v>0</v>
      </c>
      <c r="E409" s="177"/>
      <c r="F409" s="178">
        <f t="shared" si="23"/>
        <v>5264</v>
      </c>
      <c r="G409" s="177"/>
    </row>
    <row r="410" spans="1:7" ht="13.2" x14ac:dyDescent="0.25">
      <c r="A410" s="67" t="s">
        <v>9</v>
      </c>
      <c r="B410" s="176">
        <v>0</v>
      </c>
      <c r="C410" s="177"/>
      <c r="D410" s="176">
        <v>0</v>
      </c>
      <c r="E410" s="177"/>
      <c r="F410" s="178">
        <f t="shared" si="23"/>
        <v>0</v>
      </c>
      <c r="G410" s="177"/>
    </row>
    <row r="411" spans="1:7" ht="13.2" x14ac:dyDescent="0.25">
      <c r="A411" s="66" t="s">
        <v>11</v>
      </c>
      <c r="B411" s="177"/>
      <c r="C411" s="177"/>
      <c r="D411" s="177"/>
      <c r="E411" s="177"/>
      <c r="F411" s="178"/>
      <c r="G411" s="177"/>
    </row>
    <row r="412" spans="1:7" ht="13.2" x14ac:dyDescent="0.25">
      <c r="A412" s="67" t="s">
        <v>8</v>
      </c>
      <c r="B412" s="178">
        <v>512868</v>
      </c>
      <c r="C412" s="177"/>
      <c r="D412" s="178">
        <f>SUM(D406+D409)</f>
        <v>1900</v>
      </c>
      <c r="E412" s="177"/>
      <c r="F412" s="178">
        <f t="shared" si="23"/>
        <v>514768</v>
      </c>
      <c r="G412" s="177"/>
    </row>
    <row r="413" spans="1:7" ht="13.2" x14ac:dyDescent="0.25">
      <c r="A413" s="67" t="s">
        <v>9</v>
      </c>
      <c r="B413" s="178">
        <v>3280</v>
      </c>
      <c r="C413" s="177"/>
      <c r="D413" s="178">
        <f>SUM(D407+D410)</f>
        <v>0</v>
      </c>
      <c r="E413" s="177"/>
      <c r="F413" s="178">
        <f t="shared" si="23"/>
        <v>3280</v>
      </c>
      <c r="G413" s="177"/>
    </row>
    <row r="414" spans="1:7" ht="13.2" x14ac:dyDescent="0.25">
      <c r="A414" s="66" t="s">
        <v>12</v>
      </c>
      <c r="B414" s="178">
        <v>0</v>
      </c>
      <c r="C414" s="177"/>
      <c r="D414" s="178">
        <v>0</v>
      </c>
      <c r="E414" s="177"/>
      <c r="F414" s="178">
        <f t="shared" si="23"/>
        <v>0</v>
      </c>
      <c r="G414" s="177"/>
    </row>
    <row r="415" spans="1:7" ht="13.2" x14ac:dyDescent="0.25">
      <c r="A415" s="66" t="s">
        <v>13</v>
      </c>
      <c r="B415" s="179">
        <v>507084</v>
      </c>
      <c r="C415" s="177"/>
      <c r="D415" s="179">
        <v>1900</v>
      </c>
      <c r="E415" s="177"/>
      <c r="F415" s="179">
        <f t="shared" si="23"/>
        <v>508984</v>
      </c>
      <c r="G415" s="181"/>
    </row>
    <row r="416" spans="1:7" ht="3.75" customHeight="1" x14ac:dyDescent="0.2">
      <c r="A416" s="66"/>
      <c r="B416" s="175"/>
      <c r="C416" s="175"/>
      <c r="D416" s="175"/>
      <c r="E416" s="175"/>
      <c r="F416" s="175"/>
      <c r="G416" s="175"/>
    </row>
    <row r="417" spans="1:7" ht="3.75" customHeight="1" x14ac:dyDescent="0.2">
      <c r="B417" s="175"/>
      <c r="C417" s="175"/>
      <c r="D417" s="175"/>
      <c r="E417" s="175"/>
      <c r="F417" s="175"/>
      <c r="G417" s="175"/>
    </row>
    <row r="418" spans="1:7" ht="3.75" customHeight="1" x14ac:dyDescent="0.2"/>
    <row r="419" spans="1:7" x14ac:dyDescent="0.2">
      <c r="A419" s="64" t="s">
        <v>33</v>
      </c>
    </row>
    <row r="420" spans="1:7" ht="3" customHeight="1" x14ac:dyDescent="0.2"/>
    <row r="421" spans="1:7" ht="3" customHeight="1" x14ac:dyDescent="0.2"/>
    <row r="422" spans="1:7" ht="3" customHeight="1" x14ac:dyDescent="0.2">
      <c r="B422" s="175"/>
      <c r="C422" s="175"/>
      <c r="D422" s="175"/>
      <c r="E422" s="175"/>
      <c r="F422" s="175"/>
      <c r="G422" s="175"/>
    </row>
    <row r="423" spans="1:7" ht="3" customHeight="1" x14ac:dyDescent="0.2">
      <c r="B423" s="175"/>
      <c r="C423" s="175"/>
      <c r="D423" s="175"/>
      <c r="E423" s="175"/>
      <c r="F423" s="175"/>
      <c r="G423" s="175"/>
    </row>
    <row r="424" spans="1:7" x14ac:dyDescent="0.2">
      <c r="A424" s="66" t="s">
        <v>71</v>
      </c>
      <c r="B424" s="175"/>
      <c r="C424" s="175"/>
      <c r="D424" s="175"/>
      <c r="E424" s="175"/>
      <c r="F424" s="175"/>
      <c r="G424" s="175"/>
    </row>
    <row r="425" spans="1:7" ht="13.2" x14ac:dyDescent="0.25">
      <c r="A425" s="67" t="s">
        <v>8</v>
      </c>
      <c r="B425" s="178">
        <v>35224</v>
      </c>
      <c r="C425" s="177"/>
      <c r="D425" s="178">
        <v>22487</v>
      </c>
      <c r="E425" s="177"/>
      <c r="F425" s="178">
        <f>SUM(B425:E425)</f>
        <v>57711</v>
      </c>
      <c r="G425" s="177"/>
    </row>
    <row r="426" spans="1:7" ht="13.2" x14ac:dyDescent="0.25">
      <c r="A426" s="67" t="s">
        <v>9</v>
      </c>
      <c r="B426" s="178">
        <v>1820</v>
      </c>
      <c r="C426" s="177"/>
      <c r="D426" s="178">
        <v>750</v>
      </c>
      <c r="E426" s="177"/>
      <c r="F426" s="178">
        <f t="shared" ref="F426:F434" si="24">SUM(B426:E426)</f>
        <v>2570</v>
      </c>
      <c r="G426" s="177"/>
    </row>
    <row r="427" spans="1:7" ht="13.2" x14ac:dyDescent="0.25">
      <c r="A427" s="66" t="s">
        <v>10</v>
      </c>
      <c r="B427" s="177"/>
      <c r="C427" s="177"/>
      <c r="D427" s="177"/>
      <c r="E427" s="177"/>
      <c r="F427" s="178"/>
      <c r="G427" s="177"/>
    </row>
    <row r="428" spans="1:7" ht="13.2" x14ac:dyDescent="0.25">
      <c r="A428" s="67" t="s">
        <v>8</v>
      </c>
      <c r="B428" s="178">
        <v>2000</v>
      </c>
      <c r="C428" s="177"/>
      <c r="D428" s="178">
        <v>17000</v>
      </c>
      <c r="E428" s="177"/>
      <c r="F428" s="178">
        <f t="shared" si="24"/>
        <v>19000</v>
      </c>
      <c r="G428" s="177"/>
    </row>
    <row r="429" spans="1:7" ht="13.2" x14ac:dyDescent="0.25">
      <c r="A429" s="67" t="s">
        <v>9</v>
      </c>
      <c r="B429" s="176">
        <v>0</v>
      </c>
      <c r="C429" s="177"/>
      <c r="D429" s="176">
        <v>0</v>
      </c>
      <c r="E429" s="177"/>
      <c r="F429" s="178">
        <f t="shared" si="24"/>
        <v>0</v>
      </c>
      <c r="G429" s="177"/>
    </row>
    <row r="430" spans="1:7" ht="13.2" x14ac:dyDescent="0.25">
      <c r="A430" s="66" t="s">
        <v>11</v>
      </c>
      <c r="B430" s="177"/>
      <c r="C430" s="177"/>
      <c r="D430" s="177"/>
      <c r="E430" s="177"/>
      <c r="F430" s="178"/>
      <c r="G430" s="177"/>
    </row>
    <row r="431" spans="1:7" ht="13.2" x14ac:dyDescent="0.25">
      <c r="A431" s="67" t="s">
        <v>8</v>
      </c>
      <c r="B431" s="178">
        <v>37224</v>
      </c>
      <c r="C431" s="177"/>
      <c r="D431" s="178">
        <f>SUM(D425+D428)</f>
        <v>39487</v>
      </c>
      <c r="E431" s="177"/>
      <c r="F431" s="178">
        <f t="shared" si="24"/>
        <v>76711</v>
      </c>
      <c r="G431" s="177"/>
    </row>
    <row r="432" spans="1:7" ht="13.2" x14ac:dyDescent="0.25">
      <c r="A432" s="67" t="s">
        <v>9</v>
      </c>
      <c r="B432" s="178">
        <v>1820</v>
      </c>
      <c r="C432" s="177"/>
      <c r="D432" s="178">
        <f>SUM(D426+D429)</f>
        <v>750</v>
      </c>
      <c r="E432" s="177"/>
      <c r="F432" s="178">
        <f t="shared" si="24"/>
        <v>2570</v>
      </c>
      <c r="G432" s="177"/>
    </row>
    <row r="433" spans="1:7" ht="13.2" x14ac:dyDescent="0.25">
      <c r="A433" s="66" t="s">
        <v>12</v>
      </c>
      <c r="B433" s="178">
        <v>0</v>
      </c>
      <c r="C433" s="177"/>
      <c r="D433" s="178">
        <v>0</v>
      </c>
      <c r="E433" s="177"/>
      <c r="F433" s="178">
        <f t="shared" si="24"/>
        <v>0</v>
      </c>
      <c r="G433" s="177"/>
    </row>
    <row r="434" spans="1:7" ht="13.2" x14ac:dyDescent="0.25">
      <c r="A434" s="66" t="s">
        <v>13</v>
      </c>
      <c r="B434" s="179">
        <v>34982</v>
      </c>
      <c r="C434" s="177"/>
      <c r="D434" s="179">
        <v>24237</v>
      </c>
      <c r="E434" s="177"/>
      <c r="F434" s="179">
        <f t="shared" si="24"/>
        <v>59219</v>
      </c>
      <c r="G434" s="181"/>
    </row>
    <row r="435" spans="1:7" ht="3.75" customHeight="1" x14ac:dyDescent="0.2">
      <c r="A435" s="66"/>
    </row>
    <row r="436" spans="1:7" ht="3.75" customHeight="1" x14ac:dyDescent="0.2"/>
    <row r="437" spans="1:7" x14ac:dyDescent="0.2">
      <c r="A437" s="64" t="s">
        <v>35</v>
      </c>
    </row>
    <row r="438" spans="1:7" ht="3" customHeight="1" x14ac:dyDescent="0.2"/>
    <row r="439" spans="1:7" ht="3" customHeight="1" x14ac:dyDescent="0.2"/>
    <row r="440" spans="1:7" ht="3" customHeight="1" x14ac:dyDescent="0.2"/>
    <row r="441" spans="1:7" ht="3" customHeight="1" x14ac:dyDescent="0.2"/>
    <row r="442" spans="1:7" x14ac:dyDescent="0.2">
      <c r="A442" s="66" t="s">
        <v>71</v>
      </c>
    </row>
    <row r="443" spans="1:7" ht="13.2" x14ac:dyDescent="0.25">
      <c r="A443" s="67" t="s">
        <v>8</v>
      </c>
      <c r="B443" s="178">
        <v>9253</v>
      </c>
      <c r="C443" s="177"/>
      <c r="D443" s="178">
        <v>0</v>
      </c>
      <c r="E443" s="177"/>
      <c r="F443" s="178">
        <f>SUM(B443:E443)</f>
        <v>9253</v>
      </c>
      <c r="G443" s="177"/>
    </row>
    <row r="444" spans="1:7" ht="13.2" x14ac:dyDescent="0.25">
      <c r="A444" s="67" t="s">
        <v>9</v>
      </c>
      <c r="B444" s="178">
        <v>1800</v>
      </c>
      <c r="C444" s="177"/>
      <c r="D444" s="178">
        <v>0</v>
      </c>
      <c r="E444" s="177"/>
      <c r="F444" s="178">
        <f t="shared" ref="F444:F452" si="25">SUM(B444:E444)</f>
        <v>1800</v>
      </c>
      <c r="G444" s="177"/>
    </row>
    <row r="445" spans="1:7" ht="13.2" x14ac:dyDescent="0.25">
      <c r="A445" s="66" t="s">
        <v>10</v>
      </c>
      <c r="B445" s="177"/>
      <c r="C445" s="177"/>
      <c r="D445" s="177"/>
      <c r="E445" s="177"/>
      <c r="F445" s="178"/>
      <c r="G445" s="177"/>
    </row>
    <row r="446" spans="1:7" ht="13.2" x14ac:dyDescent="0.25">
      <c r="A446" s="67" t="s">
        <v>8</v>
      </c>
      <c r="B446" s="178">
        <v>0</v>
      </c>
      <c r="C446" s="177"/>
      <c r="D446" s="178">
        <v>0</v>
      </c>
      <c r="E446" s="177"/>
      <c r="F446" s="178">
        <f t="shared" si="25"/>
        <v>0</v>
      </c>
      <c r="G446" s="177"/>
    </row>
    <row r="447" spans="1:7" ht="13.2" x14ac:dyDescent="0.25">
      <c r="A447" s="67" t="s">
        <v>9</v>
      </c>
      <c r="B447" s="178">
        <v>0</v>
      </c>
      <c r="C447" s="177"/>
      <c r="D447" s="178">
        <v>0</v>
      </c>
      <c r="E447" s="177"/>
      <c r="F447" s="178">
        <f t="shared" si="25"/>
        <v>0</v>
      </c>
      <c r="G447" s="177"/>
    </row>
    <row r="448" spans="1:7" ht="13.2" x14ac:dyDescent="0.25">
      <c r="A448" s="66" t="s">
        <v>11</v>
      </c>
      <c r="B448" s="177"/>
      <c r="C448" s="177"/>
      <c r="D448" s="177"/>
      <c r="E448" s="177"/>
      <c r="F448" s="178"/>
      <c r="G448" s="177"/>
    </row>
    <row r="449" spans="1:7" ht="13.2" x14ac:dyDescent="0.25">
      <c r="A449" s="67" t="s">
        <v>8</v>
      </c>
      <c r="B449" s="178">
        <v>9253</v>
      </c>
      <c r="C449" s="177"/>
      <c r="D449" s="178">
        <v>0</v>
      </c>
      <c r="E449" s="177"/>
      <c r="F449" s="178">
        <f t="shared" si="25"/>
        <v>9253</v>
      </c>
      <c r="G449" s="177"/>
    </row>
    <row r="450" spans="1:7" ht="13.2" x14ac:dyDescent="0.25">
      <c r="A450" s="67" t="s">
        <v>9</v>
      </c>
      <c r="B450" s="178">
        <v>1800</v>
      </c>
      <c r="C450" s="177"/>
      <c r="D450" s="178">
        <v>0</v>
      </c>
      <c r="E450" s="177"/>
      <c r="F450" s="178">
        <f t="shared" si="25"/>
        <v>1800</v>
      </c>
      <c r="G450" s="177"/>
    </row>
    <row r="451" spans="1:7" ht="13.2" x14ac:dyDescent="0.25">
      <c r="A451" s="66" t="s">
        <v>12</v>
      </c>
      <c r="B451" s="178">
        <v>0</v>
      </c>
      <c r="C451" s="177"/>
      <c r="D451" s="178">
        <v>0</v>
      </c>
      <c r="E451" s="177"/>
      <c r="F451" s="178">
        <f t="shared" si="25"/>
        <v>0</v>
      </c>
      <c r="G451" s="177"/>
    </row>
    <row r="452" spans="1:7" ht="13.2" x14ac:dyDescent="0.25">
      <c r="A452" s="66" t="s">
        <v>13</v>
      </c>
      <c r="B452" s="179">
        <v>9827</v>
      </c>
      <c r="C452" s="177"/>
      <c r="D452" s="179">
        <v>0</v>
      </c>
      <c r="E452" s="177"/>
      <c r="F452" s="179">
        <f t="shared" si="25"/>
        <v>9827</v>
      </c>
      <c r="G452" s="181"/>
    </row>
    <row r="453" spans="1:7" ht="3.75" customHeight="1" x14ac:dyDescent="0.2">
      <c r="A453" s="66"/>
      <c r="B453" s="175"/>
      <c r="C453" s="175"/>
      <c r="D453" s="175"/>
      <c r="E453" s="175"/>
      <c r="F453" s="175"/>
      <c r="G453" s="175"/>
    </row>
    <row r="454" spans="1:7" ht="3.75" customHeight="1" x14ac:dyDescent="0.2">
      <c r="A454" s="66"/>
      <c r="B454" s="175"/>
      <c r="C454" s="175"/>
      <c r="D454" s="175"/>
      <c r="E454" s="175"/>
      <c r="F454" s="175"/>
      <c r="G454" s="175"/>
    </row>
    <row r="455" spans="1:7" ht="3.75" customHeight="1" x14ac:dyDescent="0.2">
      <c r="A455" s="66"/>
      <c r="B455" s="175"/>
      <c r="C455" s="175"/>
      <c r="D455" s="175"/>
      <c r="E455" s="175"/>
      <c r="F455" s="175"/>
      <c r="G455" s="175"/>
    </row>
    <row r="456" spans="1:7" ht="3.75" customHeight="1" x14ac:dyDescent="0.2">
      <c r="A456" s="66"/>
      <c r="B456" s="175"/>
      <c r="C456" s="175"/>
      <c r="D456" s="175"/>
      <c r="E456" s="175"/>
      <c r="F456" s="175"/>
      <c r="G456" s="175"/>
    </row>
    <row r="457" spans="1:7" ht="3.75" customHeight="1" x14ac:dyDescent="0.2">
      <c r="A457" s="66"/>
      <c r="B457" s="175"/>
      <c r="C457" s="175"/>
      <c r="D457" s="175"/>
      <c r="E457" s="175"/>
      <c r="F457" s="175"/>
      <c r="G457" s="175"/>
    </row>
    <row r="458" spans="1:7" ht="3.75" customHeight="1" x14ac:dyDescent="0.2">
      <c r="A458" s="66"/>
      <c r="B458" s="175"/>
      <c r="C458" s="175"/>
      <c r="D458" s="175"/>
      <c r="E458" s="175"/>
      <c r="F458" s="175"/>
      <c r="G458" s="175"/>
    </row>
    <row r="459" spans="1:7" ht="3.75" customHeight="1" x14ac:dyDescent="0.2">
      <c r="B459" s="175"/>
      <c r="C459" s="175"/>
      <c r="D459" s="175"/>
      <c r="E459" s="175"/>
      <c r="F459" s="175"/>
      <c r="G459" s="175"/>
    </row>
    <row r="460" spans="1:7" ht="14.4" thickBot="1" x14ac:dyDescent="0.3">
      <c r="A460" s="71"/>
      <c r="B460" s="58"/>
      <c r="C460" s="58"/>
      <c r="D460" s="58"/>
      <c r="E460" s="58"/>
      <c r="F460" s="58"/>
      <c r="G460" s="72" t="s">
        <v>72</v>
      </c>
    </row>
    <row r="461" spans="1:7" ht="30" customHeight="1" thickBot="1" x14ac:dyDescent="0.25">
      <c r="A461" s="73"/>
      <c r="B461" s="173" t="s">
        <v>73</v>
      </c>
      <c r="C461" s="173"/>
      <c r="D461" s="173" t="s">
        <v>3</v>
      </c>
      <c r="E461" s="173"/>
      <c r="F461" s="173" t="s">
        <v>4</v>
      </c>
      <c r="G461" s="173"/>
    </row>
    <row r="462" spans="1:7" ht="10.5" customHeight="1" x14ac:dyDescent="0.2"/>
    <row r="463" spans="1:7" x14ac:dyDescent="0.2">
      <c r="A463" s="64" t="s">
        <v>36</v>
      </c>
    </row>
    <row r="464" spans="1:7" ht="3" customHeight="1" x14ac:dyDescent="0.2"/>
    <row r="465" spans="1:7" ht="3" customHeight="1" x14ac:dyDescent="0.2"/>
    <row r="466" spans="1:7" ht="3" customHeight="1" x14ac:dyDescent="0.2">
      <c r="B466" s="175"/>
      <c r="C466" s="175"/>
      <c r="D466" s="175"/>
      <c r="E466" s="175"/>
      <c r="F466" s="175"/>
      <c r="G466" s="175"/>
    </row>
    <row r="467" spans="1:7" ht="3" customHeight="1" x14ac:dyDescent="0.2">
      <c r="B467" s="175"/>
      <c r="C467" s="175"/>
      <c r="D467" s="175"/>
      <c r="E467" s="175"/>
      <c r="F467" s="175"/>
      <c r="G467" s="175"/>
    </row>
    <row r="468" spans="1:7" x14ac:dyDescent="0.2">
      <c r="A468" s="66" t="s">
        <v>71</v>
      </c>
      <c r="B468" s="175"/>
      <c r="C468" s="175"/>
      <c r="D468" s="175"/>
      <c r="E468" s="175"/>
      <c r="F468" s="175"/>
      <c r="G468" s="175"/>
    </row>
    <row r="469" spans="1:7" ht="13.2" x14ac:dyDescent="0.25">
      <c r="A469" s="67" t="s">
        <v>8</v>
      </c>
      <c r="B469" s="178">
        <v>36436498</v>
      </c>
      <c r="C469" s="177"/>
      <c r="D469" s="178">
        <v>210018</v>
      </c>
      <c r="E469" s="177"/>
      <c r="F469" s="178">
        <f>SUM(B469:E469)</f>
        <v>36646516</v>
      </c>
      <c r="G469" s="177"/>
    </row>
    <row r="470" spans="1:7" ht="13.2" x14ac:dyDescent="0.25">
      <c r="A470" s="67" t="s">
        <v>9</v>
      </c>
      <c r="B470" s="178">
        <v>7506926</v>
      </c>
      <c r="C470" s="177"/>
      <c r="D470" s="178">
        <v>316760</v>
      </c>
      <c r="E470" s="177"/>
      <c r="F470" s="178">
        <f t="shared" ref="F470:F478" si="26">SUM(B470:E470)</f>
        <v>7823686</v>
      </c>
      <c r="G470" s="177"/>
    </row>
    <row r="471" spans="1:7" ht="13.2" x14ac:dyDescent="0.25">
      <c r="A471" s="66" t="s">
        <v>10</v>
      </c>
      <c r="B471" s="177"/>
      <c r="C471" s="177"/>
      <c r="D471" s="177"/>
      <c r="E471" s="177"/>
      <c r="F471" s="178"/>
      <c r="G471" s="177"/>
    </row>
    <row r="472" spans="1:7" ht="13.2" x14ac:dyDescent="0.25">
      <c r="A472" s="67" t="s">
        <v>8</v>
      </c>
      <c r="B472" s="178">
        <v>3425374</v>
      </c>
      <c r="C472" s="177"/>
      <c r="D472" s="178">
        <v>-828591</v>
      </c>
      <c r="E472" s="177"/>
      <c r="F472" s="178">
        <f t="shared" si="26"/>
        <v>2596783</v>
      </c>
      <c r="G472" s="177"/>
    </row>
    <row r="473" spans="1:7" ht="13.2" x14ac:dyDescent="0.25">
      <c r="A473" s="67" t="s">
        <v>9</v>
      </c>
      <c r="B473" s="178">
        <v>0</v>
      </c>
      <c r="C473" s="177"/>
      <c r="D473" s="178">
        <v>110000</v>
      </c>
      <c r="E473" s="177"/>
      <c r="F473" s="178">
        <f t="shared" si="26"/>
        <v>110000</v>
      </c>
      <c r="G473" s="177"/>
    </row>
    <row r="474" spans="1:7" ht="13.2" x14ac:dyDescent="0.25">
      <c r="A474" s="66" t="s">
        <v>11</v>
      </c>
      <c r="B474" s="177"/>
      <c r="C474" s="177"/>
      <c r="D474" s="177"/>
      <c r="E474" s="177"/>
      <c r="F474" s="178"/>
      <c r="G474" s="177"/>
    </row>
    <row r="475" spans="1:7" ht="13.2" x14ac:dyDescent="0.25">
      <c r="A475" s="67" t="s">
        <v>8</v>
      </c>
      <c r="B475" s="178">
        <v>39861872</v>
      </c>
      <c r="C475" s="177"/>
      <c r="D475" s="178">
        <f>SUM(D469+D472)</f>
        <v>-618573</v>
      </c>
      <c r="E475" s="177"/>
      <c r="F475" s="178">
        <f t="shared" si="26"/>
        <v>39243299</v>
      </c>
      <c r="G475" s="177"/>
    </row>
    <row r="476" spans="1:7" ht="13.2" x14ac:dyDescent="0.25">
      <c r="A476" s="67" t="s">
        <v>9</v>
      </c>
      <c r="B476" s="178">
        <v>7506926</v>
      </c>
      <c r="C476" s="177"/>
      <c r="D476" s="178">
        <f>SUM(D470+D473)</f>
        <v>426760</v>
      </c>
      <c r="E476" s="177"/>
      <c r="F476" s="178">
        <f t="shared" si="26"/>
        <v>7933686</v>
      </c>
      <c r="G476" s="177"/>
    </row>
    <row r="477" spans="1:7" ht="13.2" x14ac:dyDescent="0.25">
      <c r="A477" s="66" t="s">
        <v>12</v>
      </c>
      <c r="B477" s="178">
        <v>0</v>
      </c>
      <c r="C477" s="177"/>
      <c r="D477" s="178">
        <v>0</v>
      </c>
      <c r="E477" s="177"/>
      <c r="F477" s="178">
        <f t="shared" si="26"/>
        <v>0</v>
      </c>
      <c r="G477" s="177"/>
    </row>
    <row r="478" spans="1:7" ht="13.2" x14ac:dyDescent="0.25">
      <c r="A478" s="66" t="s">
        <v>13</v>
      </c>
      <c r="B478" s="179">
        <v>36901939</v>
      </c>
      <c r="C478" s="177"/>
      <c r="D478" s="179">
        <v>426834</v>
      </c>
      <c r="E478" s="177"/>
      <c r="F478" s="179">
        <f t="shared" si="26"/>
        <v>37328773</v>
      </c>
      <c r="G478" s="181"/>
    </row>
    <row r="479" spans="1:7" ht="3.75" customHeight="1" x14ac:dyDescent="0.2">
      <c r="A479" s="66"/>
      <c r="B479" s="175"/>
      <c r="C479" s="175"/>
      <c r="D479" s="175"/>
      <c r="E479" s="175"/>
      <c r="F479" s="175"/>
      <c r="G479" s="175"/>
    </row>
    <row r="480" spans="1:7" ht="3.75" customHeight="1" x14ac:dyDescent="0.2">
      <c r="B480" s="175"/>
      <c r="C480" s="175"/>
      <c r="D480" s="175"/>
      <c r="E480" s="175"/>
      <c r="F480" s="175"/>
      <c r="G480" s="175"/>
    </row>
    <row r="481" spans="1:7" ht="3.75" customHeight="1" x14ac:dyDescent="0.2"/>
    <row r="482" spans="1:7" x14ac:dyDescent="0.2">
      <c r="A482" s="64" t="s">
        <v>37</v>
      </c>
    </row>
    <row r="483" spans="1:7" ht="3" customHeight="1" x14ac:dyDescent="0.2"/>
    <row r="484" spans="1:7" ht="3" customHeight="1" x14ac:dyDescent="0.2"/>
    <row r="485" spans="1:7" ht="3" customHeight="1" x14ac:dyDescent="0.2">
      <c r="B485" s="175"/>
      <c r="C485" s="175"/>
      <c r="D485" s="175"/>
      <c r="E485" s="175"/>
      <c r="F485" s="175"/>
      <c r="G485" s="175"/>
    </row>
    <row r="486" spans="1:7" ht="3" customHeight="1" x14ac:dyDescent="0.2">
      <c r="B486" s="175"/>
      <c r="C486" s="175"/>
      <c r="D486" s="175"/>
      <c r="E486" s="175"/>
      <c r="F486" s="175"/>
      <c r="G486" s="175"/>
    </row>
    <row r="487" spans="1:7" x14ac:dyDescent="0.2">
      <c r="A487" s="66" t="s">
        <v>71</v>
      </c>
      <c r="B487" s="175"/>
      <c r="C487" s="175"/>
      <c r="D487" s="175"/>
      <c r="E487" s="175"/>
      <c r="F487" s="175"/>
      <c r="G487" s="175"/>
    </row>
    <row r="488" spans="1:7" ht="13.2" x14ac:dyDescent="0.25">
      <c r="A488" s="67" t="s">
        <v>8</v>
      </c>
      <c r="B488" s="176">
        <v>0</v>
      </c>
      <c r="C488" s="177"/>
      <c r="D488" s="176">
        <v>0</v>
      </c>
      <c r="E488" s="177"/>
      <c r="F488" s="176">
        <f>SUM(B488:E488)</f>
        <v>0</v>
      </c>
      <c r="G488" s="177"/>
    </row>
    <row r="489" spans="1:7" ht="13.2" x14ac:dyDescent="0.25">
      <c r="A489" s="67" t="s">
        <v>9</v>
      </c>
      <c r="B489" s="176">
        <v>0</v>
      </c>
      <c r="C489" s="177"/>
      <c r="D489" s="176">
        <v>0</v>
      </c>
      <c r="E489" s="177"/>
      <c r="F489" s="176">
        <f t="shared" ref="F489:F497" si="27">SUM(B489:E489)</f>
        <v>0</v>
      </c>
      <c r="G489" s="177"/>
    </row>
    <row r="490" spans="1:7" ht="13.2" x14ac:dyDescent="0.25">
      <c r="A490" s="66" t="s">
        <v>10</v>
      </c>
      <c r="B490" s="177"/>
      <c r="C490" s="177"/>
      <c r="D490" s="177"/>
      <c r="E490" s="177"/>
      <c r="F490" s="176"/>
      <c r="G490" s="177"/>
    </row>
    <row r="491" spans="1:7" ht="13.2" x14ac:dyDescent="0.25">
      <c r="A491" s="67" t="s">
        <v>8</v>
      </c>
      <c r="B491" s="178">
        <v>6749203</v>
      </c>
      <c r="C491" s="177"/>
      <c r="D491" s="178">
        <v>1</v>
      </c>
      <c r="E491" s="177"/>
      <c r="F491" s="176">
        <f t="shared" si="27"/>
        <v>6749204</v>
      </c>
      <c r="G491" s="177"/>
    </row>
    <row r="492" spans="1:7" ht="13.2" x14ac:dyDescent="0.25">
      <c r="A492" s="67" t="s">
        <v>9</v>
      </c>
      <c r="B492" s="176">
        <v>0</v>
      </c>
      <c r="C492" s="177"/>
      <c r="D492" s="176">
        <v>0</v>
      </c>
      <c r="E492" s="177"/>
      <c r="F492" s="176">
        <f t="shared" si="27"/>
        <v>0</v>
      </c>
      <c r="G492" s="177"/>
    </row>
    <row r="493" spans="1:7" ht="13.2" x14ac:dyDescent="0.25">
      <c r="A493" s="66" t="s">
        <v>11</v>
      </c>
      <c r="B493" s="177"/>
      <c r="C493" s="177"/>
      <c r="D493" s="177"/>
      <c r="E493" s="177"/>
      <c r="F493" s="176"/>
      <c r="G493" s="177"/>
    </row>
    <row r="494" spans="1:7" ht="13.2" x14ac:dyDescent="0.25">
      <c r="A494" s="67" t="s">
        <v>8</v>
      </c>
      <c r="B494" s="178">
        <v>6749203</v>
      </c>
      <c r="C494" s="177"/>
      <c r="D494" s="178">
        <f>SUM(D488+D491)</f>
        <v>1</v>
      </c>
      <c r="E494" s="177"/>
      <c r="F494" s="176">
        <f t="shared" si="27"/>
        <v>6749204</v>
      </c>
      <c r="G494" s="177"/>
    </row>
    <row r="495" spans="1:7" ht="13.2" x14ac:dyDescent="0.25">
      <c r="A495" s="67" t="s">
        <v>9</v>
      </c>
      <c r="B495" s="176">
        <v>0</v>
      </c>
      <c r="C495" s="177"/>
      <c r="D495" s="176">
        <f>SUM(D489+D492)</f>
        <v>0</v>
      </c>
      <c r="E495" s="177"/>
      <c r="F495" s="176">
        <f t="shared" si="27"/>
        <v>0</v>
      </c>
      <c r="G495" s="177"/>
    </row>
    <row r="496" spans="1:7" ht="13.2" x14ac:dyDescent="0.25">
      <c r="A496" s="66" t="s">
        <v>12</v>
      </c>
      <c r="B496" s="178">
        <v>0</v>
      </c>
      <c r="C496" s="177"/>
      <c r="D496" s="178">
        <v>0</v>
      </c>
      <c r="E496" s="177"/>
      <c r="F496" s="176">
        <f t="shared" si="27"/>
        <v>0</v>
      </c>
      <c r="G496" s="177"/>
    </row>
    <row r="497" spans="1:7" ht="13.2" x14ac:dyDescent="0.25">
      <c r="A497" s="66" t="s">
        <v>13</v>
      </c>
      <c r="B497" s="179">
        <v>2418144</v>
      </c>
      <c r="C497" s="177"/>
      <c r="D497" s="179">
        <v>116000</v>
      </c>
      <c r="E497" s="177"/>
      <c r="F497" s="180">
        <f t="shared" si="27"/>
        <v>2534144</v>
      </c>
      <c r="G497" s="181"/>
    </row>
    <row r="498" spans="1:7" ht="3.75" customHeight="1" x14ac:dyDescent="0.2">
      <c r="A498" s="66"/>
      <c r="B498" s="175"/>
      <c r="C498" s="175"/>
      <c r="D498" s="175"/>
      <c r="E498" s="175"/>
      <c r="F498" s="175"/>
      <c r="G498" s="175"/>
    </row>
    <row r="499" spans="1:7" ht="3.75" customHeight="1" x14ac:dyDescent="0.2">
      <c r="B499" s="175"/>
      <c r="C499" s="175"/>
      <c r="D499" s="175"/>
      <c r="E499" s="175"/>
      <c r="F499" s="175"/>
      <c r="G499" s="175"/>
    </row>
    <row r="500" spans="1:7" ht="3.75" customHeight="1" x14ac:dyDescent="0.2"/>
    <row r="501" spans="1:7" x14ac:dyDescent="0.2">
      <c r="A501" s="64" t="s">
        <v>38</v>
      </c>
    </row>
    <row r="502" spans="1:7" ht="3" customHeight="1" x14ac:dyDescent="0.2"/>
    <row r="503" spans="1:7" ht="3" customHeight="1" x14ac:dyDescent="0.2"/>
    <row r="504" spans="1:7" ht="3" customHeight="1" x14ac:dyDescent="0.2">
      <c r="B504" s="175"/>
      <c r="C504" s="175"/>
      <c r="D504" s="175"/>
      <c r="E504" s="175"/>
      <c r="F504" s="175"/>
      <c r="G504" s="175"/>
    </row>
    <row r="505" spans="1:7" ht="3" customHeight="1" x14ac:dyDescent="0.2">
      <c r="B505" s="175"/>
      <c r="C505" s="175"/>
      <c r="D505" s="175"/>
      <c r="E505" s="175"/>
      <c r="F505" s="175"/>
      <c r="G505" s="175"/>
    </row>
    <row r="506" spans="1:7" x14ac:dyDescent="0.2">
      <c r="A506" s="66" t="s">
        <v>71</v>
      </c>
      <c r="B506" s="175"/>
      <c r="C506" s="175"/>
      <c r="D506" s="175"/>
      <c r="E506" s="175"/>
      <c r="F506" s="175"/>
      <c r="G506" s="175"/>
    </row>
    <row r="507" spans="1:7" ht="13.2" x14ac:dyDescent="0.25">
      <c r="A507" s="67" t="s">
        <v>8</v>
      </c>
      <c r="B507" s="178">
        <v>1742450</v>
      </c>
      <c r="C507" s="177"/>
      <c r="D507" s="178">
        <v>129629</v>
      </c>
      <c r="E507" s="177"/>
      <c r="F507" s="178">
        <f>SUM(B507:E507)</f>
        <v>1872079</v>
      </c>
      <c r="G507" s="177"/>
    </row>
    <row r="508" spans="1:7" ht="13.2" x14ac:dyDescent="0.25">
      <c r="A508" s="67" t="s">
        <v>9</v>
      </c>
      <c r="B508" s="178">
        <v>98000</v>
      </c>
      <c r="C508" s="177"/>
      <c r="D508" s="178">
        <v>75700</v>
      </c>
      <c r="E508" s="177"/>
      <c r="F508" s="178">
        <f t="shared" ref="F508:F516" si="28">SUM(B508:E508)</f>
        <v>173700</v>
      </c>
      <c r="G508" s="177"/>
    </row>
    <row r="509" spans="1:7" ht="13.2" x14ac:dyDescent="0.25">
      <c r="A509" s="66" t="s">
        <v>10</v>
      </c>
      <c r="B509" s="177"/>
      <c r="C509" s="177"/>
      <c r="D509" s="177"/>
      <c r="E509" s="177"/>
      <c r="F509" s="178"/>
      <c r="G509" s="177"/>
    </row>
    <row r="510" spans="1:7" ht="13.2" x14ac:dyDescent="0.25">
      <c r="A510" s="67" t="s">
        <v>8</v>
      </c>
      <c r="B510" s="178">
        <v>75000</v>
      </c>
      <c r="C510" s="177"/>
      <c r="D510" s="178">
        <v>9000</v>
      </c>
      <c r="E510" s="177"/>
      <c r="F510" s="178">
        <f t="shared" si="28"/>
        <v>84000</v>
      </c>
      <c r="G510" s="177"/>
    </row>
    <row r="511" spans="1:7" ht="13.2" x14ac:dyDescent="0.25">
      <c r="A511" s="67" t="s">
        <v>9</v>
      </c>
      <c r="B511" s="176">
        <v>0</v>
      </c>
      <c r="C511" s="177"/>
      <c r="D511" s="176">
        <v>0</v>
      </c>
      <c r="E511" s="177"/>
      <c r="F511" s="178">
        <f t="shared" si="28"/>
        <v>0</v>
      </c>
      <c r="G511" s="177"/>
    </row>
    <row r="512" spans="1:7" ht="13.2" x14ac:dyDescent="0.25">
      <c r="A512" s="66" t="s">
        <v>11</v>
      </c>
      <c r="B512" s="177"/>
      <c r="C512" s="177"/>
      <c r="D512" s="177"/>
      <c r="E512" s="177"/>
      <c r="F512" s="178"/>
      <c r="G512" s="177"/>
    </row>
    <row r="513" spans="1:7" ht="13.2" x14ac:dyDescent="0.25">
      <c r="A513" s="67" t="s">
        <v>8</v>
      </c>
      <c r="B513" s="178">
        <v>1817450</v>
      </c>
      <c r="C513" s="177"/>
      <c r="D513" s="178">
        <f>SUM(D507+D510)</f>
        <v>138629</v>
      </c>
      <c r="E513" s="177"/>
      <c r="F513" s="178">
        <f t="shared" si="28"/>
        <v>1956079</v>
      </c>
      <c r="G513" s="177"/>
    </row>
    <row r="514" spans="1:7" ht="13.2" x14ac:dyDescent="0.25">
      <c r="A514" s="67" t="s">
        <v>9</v>
      </c>
      <c r="B514" s="178">
        <v>98000</v>
      </c>
      <c r="C514" s="177"/>
      <c r="D514" s="178">
        <f>SUM(D508+D511)</f>
        <v>75700</v>
      </c>
      <c r="E514" s="177"/>
      <c r="F514" s="178">
        <f t="shared" si="28"/>
        <v>173700</v>
      </c>
      <c r="G514" s="177"/>
    </row>
    <row r="515" spans="1:7" ht="13.2" x14ac:dyDescent="0.25">
      <c r="A515" s="66" t="s">
        <v>12</v>
      </c>
      <c r="B515" s="178">
        <v>0</v>
      </c>
      <c r="C515" s="177"/>
      <c r="D515" s="178">
        <v>0</v>
      </c>
      <c r="E515" s="177"/>
      <c r="F515" s="178">
        <f t="shared" si="28"/>
        <v>0</v>
      </c>
      <c r="G515" s="177"/>
    </row>
    <row r="516" spans="1:7" ht="13.2" x14ac:dyDescent="0.25">
      <c r="A516" s="66" t="s">
        <v>13</v>
      </c>
      <c r="B516" s="179">
        <v>1731450</v>
      </c>
      <c r="C516" s="177"/>
      <c r="D516" s="179">
        <v>203329</v>
      </c>
      <c r="E516" s="177"/>
      <c r="F516" s="179">
        <f t="shared" si="28"/>
        <v>1934779</v>
      </c>
      <c r="G516" s="181"/>
    </row>
    <row r="517" spans="1:7" ht="3.75" customHeight="1" x14ac:dyDescent="0.2">
      <c r="A517" s="66"/>
    </row>
    <row r="518" spans="1:7" ht="3.75" customHeight="1" x14ac:dyDescent="0.2"/>
    <row r="519" spans="1:7" ht="3.75" customHeight="1" x14ac:dyDescent="0.2"/>
    <row r="520" spans="1:7" x14ac:dyDescent="0.2">
      <c r="A520" s="64" t="s">
        <v>40</v>
      </c>
    </row>
    <row r="521" spans="1:7" ht="3" customHeight="1" x14ac:dyDescent="0.2"/>
    <row r="522" spans="1:7" ht="3" customHeight="1" x14ac:dyDescent="0.2"/>
    <row r="523" spans="1:7" ht="3" customHeight="1" x14ac:dyDescent="0.2"/>
    <row r="524" spans="1:7" ht="3" customHeight="1" x14ac:dyDescent="0.2"/>
    <row r="525" spans="1:7" x14ac:dyDescent="0.2">
      <c r="A525" s="66" t="s">
        <v>71</v>
      </c>
    </row>
    <row r="526" spans="1:7" ht="13.2" x14ac:dyDescent="0.25">
      <c r="A526" s="67" t="s">
        <v>8</v>
      </c>
      <c r="B526" s="178">
        <v>6943142</v>
      </c>
      <c r="C526" s="177"/>
      <c r="D526" s="178">
        <v>-5266</v>
      </c>
      <c r="E526" s="177"/>
      <c r="F526" s="178">
        <f>SUM(B526:E526)</f>
        <v>6937876</v>
      </c>
      <c r="G526" s="177"/>
    </row>
    <row r="527" spans="1:7" ht="13.2" x14ac:dyDescent="0.25">
      <c r="A527" s="67" t="s">
        <v>9</v>
      </c>
      <c r="B527" s="178">
        <v>2043000</v>
      </c>
      <c r="C527" s="177"/>
      <c r="D527" s="178">
        <v>321899</v>
      </c>
      <c r="E527" s="177"/>
      <c r="F527" s="178">
        <f t="shared" ref="F527:F535" si="29">SUM(B527:E527)</f>
        <v>2364899</v>
      </c>
      <c r="G527" s="177"/>
    </row>
    <row r="528" spans="1:7" ht="13.2" x14ac:dyDescent="0.25">
      <c r="A528" s="66" t="s">
        <v>10</v>
      </c>
      <c r="B528" s="177"/>
      <c r="C528" s="177"/>
      <c r="D528" s="177"/>
      <c r="E528" s="177"/>
      <c r="F528" s="178"/>
      <c r="G528" s="177"/>
    </row>
    <row r="529" spans="1:7" ht="13.2" x14ac:dyDescent="0.25">
      <c r="A529" s="67" t="s">
        <v>8</v>
      </c>
      <c r="B529" s="178">
        <v>339985</v>
      </c>
      <c r="C529" s="177"/>
      <c r="D529" s="178">
        <v>-124059</v>
      </c>
      <c r="E529" s="177"/>
      <c r="F529" s="178">
        <f t="shared" si="29"/>
        <v>215926</v>
      </c>
      <c r="G529" s="177"/>
    </row>
    <row r="530" spans="1:7" ht="13.2" x14ac:dyDescent="0.25">
      <c r="A530" s="67" t="s">
        <v>9</v>
      </c>
      <c r="B530" s="176">
        <v>0</v>
      </c>
      <c r="C530" s="177"/>
      <c r="D530" s="176">
        <v>0</v>
      </c>
      <c r="E530" s="177"/>
      <c r="F530" s="178">
        <f t="shared" si="29"/>
        <v>0</v>
      </c>
      <c r="G530" s="177"/>
    </row>
    <row r="531" spans="1:7" ht="13.2" x14ac:dyDescent="0.25">
      <c r="A531" s="66" t="s">
        <v>11</v>
      </c>
      <c r="B531" s="177"/>
      <c r="C531" s="177"/>
      <c r="D531" s="177"/>
      <c r="E531" s="177"/>
      <c r="F531" s="178"/>
      <c r="G531" s="177"/>
    </row>
    <row r="532" spans="1:7" ht="13.2" x14ac:dyDescent="0.25">
      <c r="A532" s="67" t="s">
        <v>8</v>
      </c>
      <c r="B532" s="178">
        <v>7283127</v>
      </c>
      <c r="C532" s="177"/>
      <c r="D532" s="178">
        <f>SUM(D526+D529)</f>
        <v>-129325</v>
      </c>
      <c r="E532" s="177"/>
      <c r="F532" s="178">
        <f t="shared" si="29"/>
        <v>7153802</v>
      </c>
      <c r="G532" s="177"/>
    </row>
    <row r="533" spans="1:7" ht="13.2" x14ac:dyDescent="0.25">
      <c r="A533" s="67" t="s">
        <v>9</v>
      </c>
      <c r="B533" s="178">
        <v>2043000</v>
      </c>
      <c r="C533" s="177"/>
      <c r="D533" s="178">
        <f>SUM(D527+D530)</f>
        <v>321899</v>
      </c>
      <c r="E533" s="177"/>
      <c r="F533" s="178">
        <f t="shared" si="29"/>
        <v>2364899</v>
      </c>
      <c r="G533" s="177"/>
    </row>
    <row r="534" spans="1:7" ht="13.2" x14ac:dyDescent="0.25">
      <c r="A534" s="66" t="s">
        <v>12</v>
      </c>
      <c r="B534" s="178">
        <v>0</v>
      </c>
      <c r="C534" s="177"/>
      <c r="D534" s="178">
        <v>0</v>
      </c>
      <c r="E534" s="177"/>
      <c r="F534" s="178">
        <f t="shared" si="29"/>
        <v>0</v>
      </c>
      <c r="G534" s="177"/>
    </row>
    <row r="535" spans="1:7" ht="13.2" x14ac:dyDescent="0.25">
      <c r="A535" s="66" t="s">
        <v>13</v>
      </c>
      <c r="B535" s="179">
        <v>8965142</v>
      </c>
      <c r="C535" s="177"/>
      <c r="D535" s="179">
        <v>316633</v>
      </c>
      <c r="E535" s="177"/>
      <c r="F535" s="179">
        <f t="shared" si="29"/>
        <v>9281775</v>
      </c>
      <c r="G535" s="181"/>
    </row>
    <row r="536" spans="1:7" ht="3.75" customHeight="1" x14ac:dyDescent="0.2"/>
    <row r="537" spans="1:7" ht="14.4" thickBot="1" x14ac:dyDescent="0.3">
      <c r="A537" s="71"/>
      <c r="B537" s="58"/>
      <c r="C537" s="58"/>
      <c r="D537" s="58"/>
      <c r="E537" s="58"/>
      <c r="F537" s="58"/>
      <c r="G537" s="72" t="s">
        <v>72</v>
      </c>
    </row>
    <row r="538" spans="1:7" ht="30" customHeight="1" thickBot="1" x14ac:dyDescent="0.25">
      <c r="A538" s="73"/>
      <c r="B538" s="173" t="s">
        <v>73</v>
      </c>
      <c r="C538" s="173"/>
      <c r="D538" s="173" t="s">
        <v>3</v>
      </c>
      <c r="E538" s="173"/>
      <c r="F538" s="173" t="s">
        <v>4</v>
      </c>
      <c r="G538" s="173"/>
    </row>
    <row r="539" spans="1:7" ht="13.8" x14ac:dyDescent="0.2">
      <c r="A539" s="76"/>
      <c r="B539" s="79"/>
      <c r="C539" s="79"/>
      <c r="D539" s="79"/>
      <c r="E539" s="79"/>
      <c r="F539" s="79"/>
      <c r="G539" s="79"/>
    </row>
    <row r="540" spans="1:7" x14ac:dyDescent="0.2">
      <c r="A540" s="64" t="s">
        <v>41</v>
      </c>
    </row>
    <row r="541" spans="1:7" ht="3" customHeight="1" x14ac:dyDescent="0.2"/>
    <row r="542" spans="1:7" ht="3" customHeight="1" x14ac:dyDescent="0.2"/>
    <row r="543" spans="1:7" ht="3" customHeight="1" x14ac:dyDescent="0.2">
      <c r="B543" s="175"/>
      <c r="C543" s="175"/>
      <c r="D543" s="175"/>
      <c r="E543" s="175"/>
      <c r="F543" s="175"/>
      <c r="G543" s="175"/>
    </row>
    <row r="544" spans="1:7" ht="3" customHeight="1" x14ac:dyDescent="0.2">
      <c r="B544" s="175"/>
      <c r="C544" s="175"/>
      <c r="D544" s="175"/>
      <c r="E544" s="175"/>
      <c r="F544" s="175"/>
      <c r="G544" s="175"/>
    </row>
    <row r="545" spans="1:7" x14ac:dyDescent="0.2">
      <c r="A545" s="66" t="s">
        <v>71</v>
      </c>
      <c r="B545" s="175"/>
      <c r="C545" s="175"/>
      <c r="D545" s="175"/>
      <c r="E545" s="175"/>
      <c r="F545" s="175"/>
      <c r="G545" s="175"/>
    </row>
    <row r="546" spans="1:7" ht="13.2" x14ac:dyDescent="0.25">
      <c r="A546" s="67" t="s">
        <v>8</v>
      </c>
      <c r="B546" s="176">
        <v>0</v>
      </c>
      <c r="C546" s="177"/>
      <c r="D546" s="176">
        <v>0</v>
      </c>
      <c r="E546" s="177"/>
      <c r="F546" s="176">
        <f>SUM(B546:E546)</f>
        <v>0</v>
      </c>
      <c r="G546" s="177"/>
    </row>
    <row r="547" spans="1:7" ht="13.2" x14ac:dyDescent="0.25">
      <c r="A547" s="67" t="s">
        <v>9</v>
      </c>
      <c r="B547" s="176">
        <v>0</v>
      </c>
      <c r="C547" s="177"/>
      <c r="D547" s="176">
        <v>0</v>
      </c>
      <c r="E547" s="177"/>
      <c r="F547" s="176">
        <f t="shared" ref="F547:F555" si="30">SUM(B547:E547)</f>
        <v>0</v>
      </c>
      <c r="G547" s="177"/>
    </row>
    <row r="548" spans="1:7" ht="13.2" x14ac:dyDescent="0.25">
      <c r="A548" s="66" t="s">
        <v>10</v>
      </c>
      <c r="B548" s="177"/>
      <c r="C548" s="177"/>
      <c r="D548" s="177"/>
      <c r="E548" s="177"/>
      <c r="F548" s="176"/>
      <c r="G548" s="177"/>
    </row>
    <row r="549" spans="1:7" ht="13.2" x14ac:dyDescent="0.25">
      <c r="A549" s="67" t="s">
        <v>8</v>
      </c>
      <c r="B549" s="178">
        <v>46565</v>
      </c>
      <c r="C549" s="177"/>
      <c r="D549" s="178">
        <v>0</v>
      </c>
      <c r="E549" s="177"/>
      <c r="F549" s="176">
        <f t="shared" si="30"/>
        <v>46565</v>
      </c>
      <c r="G549" s="177"/>
    </row>
    <row r="550" spans="1:7" ht="13.2" x14ac:dyDescent="0.25">
      <c r="A550" s="67" t="s">
        <v>9</v>
      </c>
      <c r="B550" s="176">
        <v>0</v>
      </c>
      <c r="C550" s="177"/>
      <c r="D550" s="176">
        <v>0</v>
      </c>
      <c r="E550" s="177"/>
      <c r="F550" s="176">
        <f t="shared" si="30"/>
        <v>0</v>
      </c>
      <c r="G550" s="177"/>
    </row>
    <row r="551" spans="1:7" ht="13.2" x14ac:dyDescent="0.25">
      <c r="A551" s="66" t="s">
        <v>11</v>
      </c>
      <c r="B551" s="177"/>
      <c r="C551" s="177"/>
      <c r="D551" s="177"/>
      <c r="E551" s="177"/>
      <c r="F551" s="176"/>
      <c r="G551" s="177"/>
    </row>
    <row r="552" spans="1:7" ht="13.2" x14ac:dyDescent="0.25">
      <c r="A552" s="67" t="s">
        <v>8</v>
      </c>
      <c r="B552" s="178">
        <v>46565</v>
      </c>
      <c r="C552" s="177"/>
      <c r="D552" s="178">
        <v>0</v>
      </c>
      <c r="E552" s="177"/>
      <c r="F552" s="176">
        <f t="shared" si="30"/>
        <v>46565</v>
      </c>
      <c r="G552" s="177"/>
    </row>
    <row r="553" spans="1:7" ht="13.2" x14ac:dyDescent="0.25">
      <c r="A553" s="67" t="s">
        <v>9</v>
      </c>
      <c r="B553" s="176">
        <v>0</v>
      </c>
      <c r="C553" s="177"/>
      <c r="D553" s="176">
        <v>0</v>
      </c>
      <c r="E553" s="177"/>
      <c r="F553" s="176">
        <f t="shared" si="30"/>
        <v>0</v>
      </c>
      <c r="G553" s="177"/>
    </row>
    <row r="554" spans="1:7" ht="13.2" x14ac:dyDescent="0.25">
      <c r="A554" s="66" t="s">
        <v>12</v>
      </c>
      <c r="B554" s="178">
        <v>0</v>
      </c>
      <c r="C554" s="177"/>
      <c r="D554" s="178">
        <v>0</v>
      </c>
      <c r="E554" s="177"/>
      <c r="F554" s="176">
        <f t="shared" si="30"/>
        <v>0</v>
      </c>
      <c r="G554" s="177"/>
    </row>
    <row r="555" spans="1:7" ht="13.2" x14ac:dyDescent="0.25">
      <c r="A555" s="66" t="s">
        <v>13</v>
      </c>
      <c r="B555" s="179">
        <v>86000</v>
      </c>
      <c r="C555" s="177"/>
      <c r="D555" s="179">
        <v>0</v>
      </c>
      <c r="E555" s="177"/>
      <c r="F555" s="180">
        <f t="shared" si="30"/>
        <v>86000</v>
      </c>
      <c r="G555" s="181"/>
    </row>
    <row r="556" spans="1:7" ht="3.75" customHeight="1" x14ac:dyDescent="0.2">
      <c r="A556" s="66"/>
      <c r="B556" s="175"/>
      <c r="C556" s="175"/>
      <c r="D556" s="175"/>
      <c r="E556" s="175"/>
      <c r="F556" s="175"/>
      <c r="G556" s="175"/>
    </row>
    <row r="557" spans="1:7" ht="3.75" customHeight="1" x14ac:dyDescent="0.2">
      <c r="B557" s="175"/>
      <c r="C557" s="175"/>
      <c r="D557" s="175"/>
      <c r="E557" s="175"/>
      <c r="F557" s="175"/>
      <c r="G557" s="175"/>
    </row>
    <row r="558" spans="1:7" ht="3.75" customHeight="1" x14ac:dyDescent="0.2"/>
    <row r="559" spans="1:7" x14ac:dyDescent="0.2">
      <c r="A559" s="64" t="s">
        <v>42</v>
      </c>
    </row>
    <row r="560" spans="1:7" ht="3" customHeight="1" x14ac:dyDescent="0.2"/>
    <row r="561" spans="1:7" ht="3" customHeight="1" x14ac:dyDescent="0.2"/>
    <row r="562" spans="1:7" ht="3" customHeight="1" x14ac:dyDescent="0.2">
      <c r="B562" s="175"/>
      <c r="C562" s="175"/>
      <c r="D562" s="175"/>
      <c r="E562" s="175"/>
      <c r="F562" s="175"/>
      <c r="G562" s="175"/>
    </row>
    <row r="563" spans="1:7" ht="3" customHeight="1" x14ac:dyDescent="0.2">
      <c r="B563" s="175"/>
      <c r="C563" s="175"/>
      <c r="D563" s="175"/>
      <c r="E563" s="175"/>
      <c r="F563" s="175"/>
      <c r="G563" s="175"/>
    </row>
    <row r="564" spans="1:7" x14ac:dyDescent="0.2">
      <c r="A564" s="66" t="s">
        <v>71</v>
      </c>
      <c r="B564" s="175"/>
      <c r="C564" s="175"/>
      <c r="D564" s="175"/>
      <c r="E564" s="175"/>
      <c r="F564" s="175"/>
      <c r="G564" s="175"/>
    </row>
    <row r="565" spans="1:7" ht="13.2" x14ac:dyDescent="0.25">
      <c r="A565" s="67" t="s">
        <v>8</v>
      </c>
      <c r="B565" s="178">
        <v>2411614</v>
      </c>
      <c r="C565" s="177"/>
      <c r="D565" s="178">
        <v>172811</v>
      </c>
      <c r="E565" s="177"/>
      <c r="F565" s="178">
        <f>SUM(B565:E565)</f>
        <v>2584425</v>
      </c>
      <c r="G565" s="177"/>
    </row>
    <row r="566" spans="1:7" ht="13.2" x14ac:dyDescent="0.25">
      <c r="A566" s="67" t="s">
        <v>9</v>
      </c>
      <c r="B566" s="178">
        <v>2425405</v>
      </c>
      <c r="C566" s="177"/>
      <c r="D566" s="178">
        <v>-81584</v>
      </c>
      <c r="E566" s="177"/>
      <c r="F566" s="178">
        <f t="shared" ref="F566:F574" si="31">SUM(B566:E566)</f>
        <v>2343821</v>
      </c>
      <c r="G566" s="177"/>
    </row>
    <row r="567" spans="1:7" ht="13.2" x14ac:dyDescent="0.25">
      <c r="A567" s="66" t="s">
        <v>10</v>
      </c>
      <c r="B567" s="177"/>
      <c r="C567" s="177"/>
      <c r="D567" s="177"/>
      <c r="E567" s="177"/>
      <c r="F567" s="178"/>
      <c r="G567" s="177"/>
    </row>
    <row r="568" spans="1:7" ht="13.2" x14ac:dyDescent="0.25">
      <c r="A568" s="67" t="s">
        <v>8</v>
      </c>
      <c r="B568" s="178">
        <v>29169344</v>
      </c>
      <c r="C568" s="177"/>
      <c r="D568" s="178">
        <v>6115193</v>
      </c>
      <c r="E568" s="177"/>
      <c r="F568" s="178">
        <f t="shared" si="31"/>
        <v>35284537</v>
      </c>
      <c r="G568" s="177"/>
    </row>
    <row r="569" spans="1:7" ht="13.2" x14ac:dyDescent="0.25">
      <c r="A569" s="67" t="s">
        <v>9</v>
      </c>
      <c r="B569" s="178">
        <v>-120294</v>
      </c>
      <c r="C569" s="177"/>
      <c r="D569" s="178">
        <v>21900</v>
      </c>
      <c r="E569" s="177"/>
      <c r="F569" s="178">
        <f t="shared" si="31"/>
        <v>-98394</v>
      </c>
      <c r="G569" s="177"/>
    </row>
    <row r="570" spans="1:7" ht="13.2" x14ac:dyDescent="0.25">
      <c r="A570" s="66" t="s">
        <v>11</v>
      </c>
      <c r="B570" s="177"/>
      <c r="C570" s="177"/>
      <c r="D570" s="177"/>
      <c r="E570" s="177"/>
      <c r="F570" s="178"/>
      <c r="G570" s="177"/>
    </row>
    <row r="571" spans="1:7" ht="13.2" x14ac:dyDescent="0.25">
      <c r="A571" s="67" t="s">
        <v>8</v>
      </c>
      <c r="B571" s="178">
        <v>31580958</v>
      </c>
      <c r="C571" s="177"/>
      <c r="D571" s="178">
        <f>SUM(D565+D568)</f>
        <v>6288004</v>
      </c>
      <c r="E571" s="177"/>
      <c r="F571" s="178">
        <f t="shared" si="31"/>
        <v>37868962</v>
      </c>
      <c r="G571" s="177"/>
    </row>
    <row r="572" spans="1:7" ht="13.2" x14ac:dyDescent="0.25">
      <c r="A572" s="67" t="s">
        <v>9</v>
      </c>
      <c r="B572" s="178">
        <v>2305111</v>
      </c>
      <c r="C572" s="177"/>
      <c r="D572" s="178">
        <f>SUM(D566+D569)</f>
        <v>-59684</v>
      </c>
      <c r="E572" s="177"/>
      <c r="F572" s="178">
        <f t="shared" si="31"/>
        <v>2245427</v>
      </c>
      <c r="G572" s="177"/>
    </row>
    <row r="573" spans="1:7" ht="13.2" x14ac:dyDescent="0.25">
      <c r="A573" s="66" t="s">
        <v>12</v>
      </c>
      <c r="B573" s="178">
        <v>0</v>
      </c>
      <c r="C573" s="177"/>
      <c r="D573" s="178">
        <v>0</v>
      </c>
      <c r="E573" s="177"/>
      <c r="F573" s="178">
        <f t="shared" si="31"/>
        <v>0</v>
      </c>
      <c r="G573" s="177"/>
    </row>
    <row r="574" spans="1:7" ht="13.2" x14ac:dyDescent="0.25">
      <c r="A574" s="66" t="s">
        <v>13</v>
      </c>
      <c r="B574" s="179">
        <v>4911403</v>
      </c>
      <c r="C574" s="177"/>
      <c r="D574" s="179">
        <v>194923</v>
      </c>
      <c r="E574" s="177"/>
      <c r="F574" s="179">
        <f t="shared" si="31"/>
        <v>5106326</v>
      </c>
      <c r="G574" s="181"/>
    </row>
    <row r="575" spans="1:7" ht="3.75" customHeight="1" x14ac:dyDescent="0.2">
      <c r="A575" s="66"/>
      <c r="B575" s="175"/>
      <c r="C575" s="175"/>
      <c r="D575" s="175"/>
      <c r="E575" s="175"/>
      <c r="F575" s="175"/>
      <c r="G575" s="175"/>
    </row>
    <row r="576" spans="1:7" ht="3.75" customHeight="1" x14ac:dyDescent="0.2">
      <c r="B576" s="175"/>
      <c r="C576" s="175"/>
      <c r="D576" s="175"/>
      <c r="E576" s="175"/>
      <c r="F576" s="175"/>
      <c r="G576" s="175"/>
    </row>
    <row r="577" spans="1:7" ht="3.75" customHeight="1" x14ac:dyDescent="0.2"/>
    <row r="578" spans="1:7" x14ac:dyDescent="0.2">
      <c r="A578" s="64" t="s">
        <v>43</v>
      </c>
    </row>
    <row r="579" spans="1:7" ht="3" customHeight="1" x14ac:dyDescent="0.2"/>
    <row r="580" spans="1:7" ht="3" customHeight="1" x14ac:dyDescent="0.2"/>
    <row r="581" spans="1:7" ht="3" customHeight="1" x14ac:dyDescent="0.2">
      <c r="B581" s="175"/>
      <c r="C581" s="175"/>
      <c r="D581" s="175"/>
      <c r="E581" s="175"/>
      <c r="F581" s="175"/>
      <c r="G581" s="175"/>
    </row>
    <row r="582" spans="1:7" ht="3" customHeight="1" x14ac:dyDescent="0.2">
      <c r="B582" s="175"/>
      <c r="C582" s="175"/>
      <c r="D582" s="175"/>
      <c r="E582" s="175"/>
      <c r="F582" s="175"/>
      <c r="G582" s="175"/>
    </row>
    <row r="583" spans="1:7" x14ac:dyDescent="0.2">
      <c r="A583" s="66" t="s">
        <v>71</v>
      </c>
      <c r="B583" s="175"/>
      <c r="C583" s="175"/>
      <c r="D583" s="175"/>
      <c r="E583" s="175"/>
      <c r="F583" s="175"/>
      <c r="G583" s="175"/>
    </row>
    <row r="584" spans="1:7" ht="13.2" x14ac:dyDescent="0.25">
      <c r="A584" s="67" t="s">
        <v>8</v>
      </c>
      <c r="B584" s="178">
        <v>700</v>
      </c>
      <c r="C584" s="177"/>
      <c r="D584" s="178">
        <v>6168</v>
      </c>
      <c r="E584" s="177"/>
      <c r="F584" s="178">
        <f>SUM(B584:E584)</f>
        <v>6868</v>
      </c>
      <c r="G584" s="177"/>
    </row>
    <row r="585" spans="1:7" ht="13.2" x14ac:dyDescent="0.25">
      <c r="A585" s="67" t="s">
        <v>9</v>
      </c>
      <c r="B585" s="178">
        <v>1500</v>
      </c>
      <c r="C585" s="177"/>
      <c r="D585" s="178">
        <v>0</v>
      </c>
      <c r="E585" s="177"/>
      <c r="F585" s="178">
        <f t="shared" ref="F585:F593" si="32">SUM(B585:E585)</f>
        <v>1500</v>
      </c>
      <c r="G585" s="177"/>
    </row>
    <row r="586" spans="1:7" ht="13.2" x14ac:dyDescent="0.25">
      <c r="A586" s="66" t="s">
        <v>10</v>
      </c>
      <c r="B586" s="177"/>
      <c r="C586" s="177"/>
      <c r="D586" s="177"/>
      <c r="E586" s="177"/>
      <c r="F586" s="178"/>
      <c r="G586" s="177"/>
    </row>
    <row r="587" spans="1:7" ht="13.2" x14ac:dyDescent="0.25">
      <c r="A587" s="67" t="s">
        <v>8</v>
      </c>
      <c r="B587" s="176">
        <v>0</v>
      </c>
      <c r="C587" s="177"/>
      <c r="D587" s="176">
        <v>0</v>
      </c>
      <c r="E587" s="177"/>
      <c r="F587" s="178">
        <f t="shared" si="32"/>
        <v>0</v>
      </c>
      <c r="G587" s="177"/>
    </row>
    <row r="588" spans="1:7" ht="13.2" x14ac:dyDescent="0.25">
      <c r="A588" s="67" t="s">
        <v>9</v>
      </c>
      <c r="B588" s="176">
        <v>0</v>
      </c>
      <c r="C588" s="177"/>
      <c r="D588" s="176">
        <v>0</v>
      </c>
      <c r="E588" s="177"/>
      <c r="F588" s="178">
        <f t="shared" si="32"/>
        <v>0</v>
      </c>
      <c r="G588" s="177"/>
    </row>
    <row r="589" spans="1:7" ht="13.2" x14ac:dyDescent="0.25">
      <c r="A589" s="66" t="s">
        <v>11</v>
      </c>
      <c r="B589" s="177"/>
      <c r="C589" s="177"/>
      <c r="D589" s="177"/>
      <c r="E589" s="177"/>
      <c r="F589" s="178"/>
      <c r="G589" s="177"/>
    </row>
    <row r="590" spans="1:7" ht="13.2" x14ac:dyDescent="0.25">
      <c r="A590" s="67" t="s">
        <v>8</v>
      </c>
      <c r="B590" s="178">
        <v>700</v>
      </c>
      <c r="C590" s="177"/>
      <c r="D590" s="178">
        <f>SUM(D584+D587)</f>
        <v>6168</v>
      </c>
      <c r="E590" s="177"/>
      <c r="F590" s="178">
        <f t="shared" si="32"/>
        <v>6868</v>
      </c>
      <c r="G590" s="177"/>
    </row>
    <row r="591" spans="1:7" ht="13.2" x14ac:dyDescent="0.25">
      <c r="A591" s="67" t="s">
        <v>9</v>
      </c>
      <c r="B591" s="178">
        <v>1500</v>
      </c>
      <c r="C591" s="177"/>
      <c r="D591" s="178">
        <f>SUM(D585+D588)</f>
        <v>0</v>
      </c>
      <c r="E591" s="177"/>
      <c r="F591" s="178">
        <f t="shared" si="32"/>
        <v>1500</v>
      </c>
      <c r="G591" s="177"/>
    </row>
    <row r="592" spans="1:7" ht="13.2" x14ac:dyDescent="0.25">
      <c r="A592" s="66" t="s">
        <v>12</v>
      </c>
      <c r="B592" s="178">
        <v>0</v>
      </c>
      <c r="C592" s="177"/>
      <c r="D592" s="178">
        <v>0</v>
      </c>
      <c r="E592" s="177"/>
      <c r="F592" s="178">
        <f t="shared" si="32"/>
        <v>0</v>
      </c>
      <c r="G592" s="177"/>
    </row>
    <row r="593" spans="1:7" ht="13.2" x14ac:dyDescent="0.25">
      <c r="A593" s="66" t="s">
        <v>13</v>
      </c>
      <c r="B593" s="179">
        <v>10690</v>
      </c>
      <c r="C593" s="177"/>
      <c r="D593" s="179">
        <v>6168</v>
      </c>
      <c r="E593" s="177"/>
      <c r="F593" s="179">
        <f t="shared" si="32"/>
        <v>16858</v>
      </c>
      <c r="G593" s="181"/>
    </row>
    <row r="594" spans="1:7" ht="3.75" customHeight="1" x14ac:dyDescent="0.2">
      <c r="A594" s="66"/>
    </row>
    <row r="595" spans="1:7" ht="3.75" customHeight="1" x14ac:dyDescent="0.2"/>
    <row r="596" spans="1:7" ht="3.75" customHeight="1" x14ac:dyDescent="0.2"/>
    <row r="597" spans="1:7" x14ac:dyDescent="0.2">
      <c r="A597" s="64" t="s">
        <v>45</v>
      </c>
    </row>
    <row r="598" spans="1:7" ht="3" customHeight="1" x14ac:dyDescent="0.2"/>
    <row r="599" spans="1:7" ht="3" customHeight="1" x14ac:dyDescent="0.2"/>
    <row r="600" spans="1:7" ht="3" customHeight="1" x14ac:dyDescent="0.2"/>
    <row r="601" spans="1:7" ht="3" customHeight="1" x14ac:dyDescent="0.2"/>
    <row r="602" spans="1:7" x14ac:dyDescent="0.2">
      <c r="A602" s="66" t="s">
        <v>71</v>
      </c>
    </row>
    <row r="603" spans="1:7" ht="13.2" x14ac:dyDescent="0.25">
      <c r="A603" s="67" t="s">
        <v>8</v>
      </c>
      <c r="B603" s="178">
        <v>1992225</v>
      </c>
      <c r="C603" s="177"/>
      <c r="D603" s="178">
        <v>-73295</v>
      </c>
      <c r="E603" s="177"/>
      <c r="F603" s="178">
        <f>SUM(B603:E603)</f>
        <v>1918930</v>
      </c>
      <c r="G603" s="177"/>
    </row>
    <row r="604" spans="1:7" ht="13.2" x14ac:dyDescent="0.25">
      <c r="A604" s="67" t="s">
        <v>9</v>
      </c>
      <c r="B604" s="178">
        <v>558000</v>
      </c>
      <c r="C604" s="177"/>
      <c r="D604" s="178">
        <v>93307</v>
      </c>
      <c r="E604" s="177"/>
      <c r="F604" s="178">
        <f t="shared" ref="F604:F612" si="33">SUM(B604:E604)</f>
        <v>651307</v>
      </c>
      <c r="G604" s="177"/>
    </row>
    <row r="605" spans="1:7" ht="13.2" x14ac:dyDescent="0.25">
      <c r="A605" s="66" t="s">
        <v>10</v>
      </c>
      <c r="B605" s="177"/>
      <c r="C605" s="177"/>
      <c r="D605" s="177"/>
      <c r="E605" s="177"/>
      <c r="F605" s="178"/>
      <c r="G605" s="177"/>
    </row>
    <row r="606" spans="1:7" ht="13.2" x14ac:dyDescent="0.25">
      <c r="A606" s="67" t="s">
        <v>8</v>
      </c>
      <c r="B606" s="178">
        <v>-54390</v>
      </c>
      <c r="C606" s="177"/>
      <c r="D606" s="178">
        <v>332605</v>
      </c>
      <c r="E606" s="177"/>
      <c r="F606" s="178">
        <f t="shared" si="33"/>
        <v>278215</v>
      </c>
      <c r="G606" s="177"/>
    </row>
    <row r="607" spans="1:7" ht="13.2" x14ac:dyDescent="0.25">
      <c r="A607" s="67" t="s">
        <v>9</v>
      </c>
      <c r="B607" s="178">
        <v>1000</v>
      </c>
      <c r="C607" s="177"/>
      <c r="D607" s="178">
        <v>2000</v>
      </c>
      <c r="E607" s="177"/>
      <c r="F607" s="178">
        <f t="shared" si="33"/>
        <v>3000</v>
      </c>
      <c r="G607" s="177"/>
    </row>
    <row r="608" spans="1:7" ht="13.2" x14ac:dyDescent="0.25">
      <c r="A608" s="66" t="s">
        <v>11</v>
      </c>
      <c r="B608" s="177"/>
      <c r="C608" s="177"/>
      <c r="D608" s="177"/>
      <c r="E608" s="177"/>
      <c r="F608" s="178"/>
      <c r="G608" s="177"/>
    </row>
    <row r="609" spans="1:7" ht="13.2" x14ac:dyDescent="0.25">
      <c r="A609" s="67" t="s">
        <v>8</v>
      </c>
      <c r="B609" s="178">
        <v>1937835</v>
      </c>
      <c r="C609" s="177"/>
      <c r="D609" s="178">
        <f>SUM(D603+D606)</f>
        <v>259310</v>
      </c>
      <c r="E609" s="177"/>
      <c r="F609" s="178">
        <f t="shared" si="33"/>
        <v>2197145</v>
      </c>
      <c r="G609" s="177"/>
    </row>
    <row r="610" spans="1:7" ht="13.2" x14ac:dyDescent="0.25">
      <c r="A610" s="67" t="s">
        <v>9</v>
      </c>
      <c r="B610" s="178">
        <v>559000</v>
      </c>
      <c r="C610" s="177"/>
      <c r="D610" s="178">
        <f>SUM(D604+D607)</f>
        <v>95307</v>
      </c>
      <c r="E610" s="177"/>
      <c r="F610" s="178">
        <f t="shared" si="33"/>
        <v>654307</v>
      </c>
      <c r="G610" s="177"/>
    </row>
    <row r="611" spans="1:7" ht="13.2" x14ac:dyDescent="0.25">
      <c r="A611" s="66" t="s">
        <v>12</v>
      </c>
      <c r="B611" s="178">
        <v>10000</v>
      </c>
      <c r="C611" s="177"/>
      <c r="D611" s="178">
        <v>5000</v>
      </c>
      <c r="E611" s="177"/>
      <c r="F611" s="178">
        <f t="shared" si="33"/>
        <v>15000</v>
      </c>
      <c r="G611" s="177"/>
    </row>
    <row r="612" spans="1:7" ht="13.2" x14ac:dyDescent="0.25">
      <c r="A612" s="66" t="s">
        <v>13</v>
      </c>
      <c r="B612" s="179">
        <v>2368251</v>
      </c>
      <c r="C612" s="177"/>
      <c r="D612" s="179">
        <v>268508</v>
      </c>
      <c r="E612" s="177"/>
      <c r="F612" s="179">
        <f t="shared" si="33"/>
        <v>2636759</v>
      </c>
      <c r="G612" s="181"/>
    </row>
    <row r="613" spans="1:7" ht="3.75" customHeight="1" x14ac:dyDescent="0.2"/>
    <row r="614" spans="1:7" ht="14.4" thickBot="1" x14ac:dyDescent="0.3">
      <c r="A614" s="71"/>
      <c r="B614" s="58"/>
      <c r="C614" s="58"/>
      <c r="D614" s="58"/>
      <c r="E614" s="58"/>
      <c r="F614" s="58"/>
      <c r="G614" s="72" t="s">
        <v>72</v>
      </c>
    </row>
    <row r="615" spans="1:7" ht="30" customHeight="1" thickBot="1" x14ac:dyDescent="0.25">
      <c r="A615" s="73"/>
      <c r="B615" s="173" t="s">
        <v>73</v>
      </c>
      <c r="C615" s="173"/>
      <c r="D615" s="173" t="s">
        <v>3</v>
      </c>
      <c r="E615" s="173"/>
      <c r="F615" s="173" t="s">
        <v>4</v>
      </c>
      <c r="G615" s="173"/>
    </row>
    <row r="616" spans="1:7" ht="13.8" x14ac:dyDescent="0.2">
      <c r="A616" s="76"/>
      <c r="B616" s="79"/>
      <c r="C616" s="79"/>
      <c r="D616" s="79"/>
      <c r="E616" s="79"/>
      <c r="F616" s="79"/>
      <c r="G616" s="79"/>
    </row>
    <row r="617" spans="1:7" x14ac:dyDescent="0.2">
      <c r="A617" s="64" t="s">
        <v>46</v>
      </c>
    </row>
    <row r="618" spans="1:7" ht="3" customHeight="1" x14ac:dyDescent="0.2"/>
    <row r="619" spans="1:7" ht="3" customHeight="1" x14ac:dyDescent="0.2"/>
    <row r="620" spans="1:7" ht="3" customHeight="1" x14ac:dyDescent="0.2">
      <c r="B620" s="175"/>
      <c r="C620" s="175"/>
      <c r="D620" s="175"/>
      <c r="E620" s="175"/>
      <c r="F620" s="175"/>
      <c r="G620" s="175"/>
    </row>
    <row r="621" spans="1:7" ht="3" customHeight="1" x14ac:dyDescent="0.2">
      <c r="B621" s="175"/>
      <c r="C621" s="175"/>
      <c r="D621" s="175"/>
      <c r="E621" s="175"/>
      <c r="F621" s="175"/>
      <c r="G621" s="175"/>
    </row>
    <row r="622" spans="1:7" x14ac:dyDescent="0.2">
      <c r="A622" s="66" t="s">
        <v>71</v>
      </c>
      <c r="B622" s="175"/>
      <c r="C622" s="175"/>
      <c r="D622" s="175"/>
      <c r="E622" s="175"/>
      <c r="F622" s="175"/>
      <c r="G622" s="175"/>
    </row>
    <row r="623" spans="1:7" ht="13.2" x14ac:dyDescent="0.25">
      <c r="A623" s="67" t="s">
        <v>8</v>
      </c>
      <c r="B623" s="178">
        <v>124</v>
      </c>
      <c r="C623" s="177"/>
      <c r="D623" s="178">
        <v>1</v>
      </c>
      <c r="E623" s="177"/>
      <c r="F623" s="178">
        <f>SUM(B623:E623)</f>
        <v>125</v>
      </c>
      <c r="G623" s="177"/>
    </row>
    <row r="624" spans="1:7" ht="13.2" x14ac:dyDescent="0.25">
      <c r="A624" s="67" t="s">
        <v>9</v>
      </c>
      <c r="B624" s="178">
        <v>385</v>
      </c>
      <c r="C624" s="177"/>
      <c r="D624" s="178">
        <v>0</v>
      </c>
      <c r="E624" s="177"/>
      <c r="F624" s="178">
        <f t="shared" ref="F624:F632" si="34">SUM(B624:E624)</f>
        <v>385</v>
      </c>
      <c r="G624" s="177"/>
    </row>
    <row r="625" spans="1:7" ht="13.2" x14ac:dyDescent="0.25">
      <c r="A625" s="66" t="s">
        <v>10</v>
      </c>
      <c r="B625" s="177"/>
      <c r="C625" s="177"/>
      <c r="D625" s="177"/>
      <c r="E625" s="177"/>
      <c r="F625" s="178"/>
      <c r="G625" s="177"/>
    </row>
    <row r="626" spans="1:7" ht="13.2" x14ac:dyDescent="0.25">
      <c r="A626" s="67" t="s">
        <v>8</v>
      </c>
      <c r="B626" s="178">
        <v>0</v>
      </c>
      <c r="C626" s="177"/>
      <c r="D626" s="178">
        <v>0</v>
      </c>
      <c r="E626" s="177"/>
      <c r="F626" s="178">
        <f t="shared" si="34"/>
        <v>0</v>
      </c>
      <c r="G626" s="177"/>
    </row>
    <row r="627" spans="1:7" ht="13.2" x14ac:dyDescent="0.25">
      <c r="A627" s="67" t="s">
        <v>9</v>
      </c>
      <c r="B627" s="176">
        <v>0</v>
      </c>
      <c r="C627" s="177"/>
      <c r="D627" s="176">
        <v>0</v>
      </c>
      <c r="E627" s="177"/>
      <c r="F627" s="178">
        <f t="shared" si="34"/>
        <v>0</v>
      </c>
      <c r="G627" s="177"/>
    </row>
    <row r="628" spans="1:7" ht="13.2" x14ac:dyDescent="0.25">
      <c r="A628" s="66" t="s">
        <v>11</v>
      </c>
      <c r="B628" s="177"/>
      <c r="C628" s="177"/>
      <c r="D628" s="177"/>
      <c r="E628" s="177"/>
      <c r="F628" s="178"/>
      <c r="G628" s="177"/>
    </row>
    <row r="629" spans="1:7" ht="13.2" x14ac:dyDescent="0.25">
      <c r="A629" s="67" t="s">
        <v>8</v>
      </c>
      <c r="B629" s="178">
        <v>124</v>
      </c>
      <c r="C629" s="177"/>
      <c r="D629" s="178">
        <f>SUM(D623+D626)</f>
        <v>1</v>
      </c>
      <c r="E629" s="177"/>
      <c r="F629" s="178">
        <f t="shared" si="34"/>
        <v>125</v>
      </c>
      <c r="G629" s="177"/>
    </row>
    <row r="630" spans="1:7" ht="13.2" x14ac:dyDescent="0.25">
      <c r="A630" s="67" t="s">
        <v>9</v>
      </c>
      <c r="B630" s="178">
        <v>385</v>
      </c>
      <c r="C630" s="177"/>
      <c r="D630" s="178">
        <f>SUM(D624+D627)</f>
        <v>0</v>
      </c>
      <c r="E630" s="177"/>
      <c r="F630" s="178">
        <f t="shared" si="34"/>
        <v>385</v>
      </c>
      <c r="G630" s="177"/>
    </row>
    <row r="631" spans="1:7" ht="13.2" x14ac:dyDescent="0.25">
      <c r="A631" s="66" t="s">
        <v>12</v>
      </c>
      <c r="B631" s="178">
        <v>0</v>
      </c>
      <c r="C631" s="177"/>
      <c r="D631" s="178">
        <v>0</v>
      </c>
      <c r="E631" s="177"/>
      <c r="F631" s="178">
        <f t="shared" si="34"/>
        <v>0</v>
      </c>
      <c r="G631" s="177"/>
    </row>
    <row r="632" spans="1:7" ht="13.2" x14ac:dyDescent="0.25">
      <c r="A632" s="66" t="s">
        <v>13</v>
      </c>
      <c r="B632" s="179">
        <v>2521</v>
      </c>
      <c r="C632" s="177"/>
      <c r="D632" s="179">
        <v>-30</v>
      </c>
      <c r="E632" s="177"/>
      <c r="F632" s="179">
        <f t="shared" si="34"/>
        <v>2491</v>
      </c>
      <c r="G632" s="181"/>
    </row>
    <row r="633" spans="1:7" ht="3.75" customHeight="1" x14ac:dyDescent="0.2">
      <c r="A633" s="66"/>
      <c r="B633" s="175"/>
      <c r="C633" s="175"/>
      <c r="D633" s="175"/>
      <c r="E633" s="175"/>
      <c r="F633" s="175"/>
      <c r="G633" s="175"/>
    </row>
    <row r="634" spans="1:7" ht="3.75" customHeight="1" x14ac:dyDescent="0.2">
      <c r="B634" s="175"/>
      <c r="C634" s="175"/>
      <c r="D634" s="175"/>
      <c r="E634" s="175"/>
      <c r="F634" s="175"/>
      <c r="G634" s="175"/>
    </row>
    <row r="635" spans="1:7" ht="3.75" customHeight="1" x14ac:dyDescent="0.2"/>
    <row r="636" spans="1:7" x14ac:dyDescent="0.2">
      <c r="A636" s="64" t="s">
        <v>47</v>
      </c>
    </row>
    <row r="637" spans="1:7" ht="3" customHeight="1" x14ac:dyDescent="0.2"/>
    <row r="638" spans="1:7" ht="3" customHeight="1" x14ac:dyDescent="0.2"/>
    <row r="639" spans="1:7" ht="3" customHeight="1" x14ac:dyDescent="0.2">
      <c r="B639" s="175"/>
      <c r="C639" s="175"/>
      <c r="D639" s="175"/>
      <c r="E639" s="175"/>
      <c r="F639" s="175"/>
      <c r="G639" s="175"/>
    </row>
    <row r="640" spans="1:7" ht="3" customHeight="1" x14ac:dyDescent="0.2">
      <c r="B640" s="175"/>
      <c r="C640" s="175"/>
      <c r="D640" s="175"/>
      <c r="E640" s="175"/>
      <c r="F640" s="175"/>
      <c r="G640" s="175"/>
    </row>
    <row r="641" spans="1:7" x14ac:dyDescent="0.2">
      <c r="A641" s="66" t="s">
        <v>71</v>
      </c>
      <c r="B641" s="175"/>
      <c r="C641" s="175"/>
      <c r="D641" s="175"/>
      <c r="E641" s="175"/>
      <c r="F641" s="175"/>
      <c r="G641" s="175"/>
    </row>
    <row r="642" spans="1:7" ht="13.2" x14ac:dyDescent="0.25">
      <c r="A642" s="67" t="s">
        <v>8</v>
      </c>
      <c r="B642" s="178">
        <v>1406248</v>
      </c>
      <c r="C642" s="177"/>
      <c r="D642" s="178">
        <v>158275</v>
      </c>
      <c r="E642" s="177"/>
      <c r="F642" s="178">
        <f>SUM(B642:E642)</f>
        <v>1564523</v>
      </c>
      <c r="G642" s="177"/>
    </row>
    <row r="643" spans="1:7" ht="13.2" x14ac:dyDescent="0.25">
      <c r="A643" s="67" t="s">
        <v>9</v>
      </c>
      <c r="B643" s="178">
        <v>538387</v>
      </c>
      <c r="C643" s="177"/>
      <c r="D643" s="178">
        <v>-177994</v>
      </c>
      <c r="E643" s="177"/>
      <c r="F643" s="178">
        <f t="shared" ref="F643:F651" si="35">SUM(B643:E643)</f>
        <v>360393</v>
      </c>
      <c r="G643" s="177"/>
    </row>
    <row r="644" spans="1:7" ht="13.2" x14ac:dyDescent="0.25">
      <c r="A644" s="66" t="s">
        <v>10</v>
      </c>
      <c r="B644" s="177"/>
      <c r="C644" s="177"/>
      <c r="D644" s="177"/>
      <c r="E644" s="177"/>
      <c r="F644" s="178">
        <f t="shared" si="35"/>
        <v>0</v>
      </c>
      <c r="G644" s="177"/>
    </row>
    <row r="645" spans="1:7" ht="13.2" x14ac:dyDescent="0.25">
      <c r="A645" s="67" t="s">
        <v>8</v>
      </c>
      <c r="B645" s="178">
        <v>3533570</v>
      </c>
      <c r="C645" s="177"/>
      <c r="D645" s="178">
        <v>41519</v>
      </c>
      <c r="E645" s="177"/>
      <c r="F645" s="178">
        <f t="shared" si="35"/>
        <v>3575089</v>
      </c>
      <c r="G645" s="177"/>
    </row>
    <row r="646" spans="1:7" ht="13.2" x14ac:dyDescent="0.25">
      <c r="A646" s="67" t="s">
        <v>9</v>
      </c>
      <c r="B646" s="178">
        <v>113079</v>
      </c>
      <c r="C646" s="177"/>
      <c r="D646" s="178">
        <v>29610</v>
      </c>
      <c r="E646" s="177"/>
      <c r="F646" s="178">
        <f t="shared" si="35"/>
        <v>142689</v>
      </c>
      <c r="G646" s="177"/>
    </row>
    <row r="647" spans="1:7" ht="13.2" x14ac:dyDescent="0.25">
      <c r="A647" s="66" t="s">
        <v>11</v>
      </c>
      <c r="B647" s="177"/>
      <c r="C647" s="177"/>
      <c r="D647" s="177"/>
      <c r="E647" s="177"/>
      <c r="F647" s="178">
        <f t="shared" si="35"/>
        <v>0</v>
      </c>
      <c r="G647" s="177"/>
    </row>
    <row r="648" spans="1:7" ht="13.2" x14ac:dyDescent="0.25">
      <c r="A648" s="67" t="s">
        <v>8</v>
      </c>
      <c r="B648" s="178">
        <v>4939818</v>
      </c>
      <c r="C648" s="177"/>
      <c r="D648" s="178">
        <f>SUM(D642+D645)</f>
        <v>199794</v>
      </c>
      <c r="E648" s="177"/>
      <c r="F648" s="178">
        <f t="shared" si="35"/>
        <v>5139612</v>
      </c>
      <c r="G648" s="177"/>
    </row>
    <row r="649" spans="1:7" ht="13.2" x14ac:dyDescent="0.25">
      <c r="A649" s="67" t="s">
        <v>9</v>
      </c>
      <c r="B649" s="178">
        <v>651466</v>
      </c>
      <c r="C649" s="177"/>
      <c r="D649" s="178">
        <f>SUM(D643+D646)</f>
        <v>-148384</v>
      </c>
      <c r="E649" s="177"/>
      <c r="F649" s="178">
        <f t="shared" si="35"/>
        <v>503082</v>
      </c>
      <c r="G649" s="177"/>
    </row>
    <row r="650" spans="1:7" ht="13.2" x14ac:dyDescent="0.25">
      <c r="A650" s="66" t="s">
        <v>12</v>
      </c>
      <c r="B650" s="178">
        <v>0</v>
      </c>
      <c r="C650" s="177"/>
      <c r="D650" s="178"/>
      <c r="E650" s="177"/>
      <c r="F650" s="178">
        <f t="shared" si="35"/>
        <v>0</v>
      </c>
      <c r="G650" s="177"/>
    </row>
    <row r="651" spans="1:7" ht="13.2" x14ac:dyDescent="0.25">
      <c r="A651" s="66" t="s">
        <v>13</v>
      </c>
      <c r="B651" s="179">
        <v>5105956</v>
      </c>
      <c r="C651" s="177"/>
      <c r="D651" s="179">
        <v>-38614</v>
      </c>
      <c r="E651" s="177"/>
      <c r="F651" s="179">
        <f t="shared" si="35"/>
        <v>5067342</v>
      </c>
      <c r="G651" s="181"/>
    </row>
    <row r="652" spans="1:7" ht="3.75" customHeight="1" x14ac:dyDescent="0.2">
      <c r="A652" s="66"/>
      <c r="B652" s="175"/>
      <c r="C652" s="175"/>
      <c r="D652" s="175"/>
      <c r="E652" s="175"/>
      <c r="F652" s="175"/>
      <c r="G652" s="175"/>
    </row>
    <row r="653" spans="1:7" ht="3.75" customHeight="1" x14ac:dyDescent="0.2">
      <c r="B653" s="175"/>
      <c r="C653" s="175"/>
      <c r="D653" s="175"/>
      <c r="E653" s="175"/>
      <c r="F653" s="175"/>
      <c r="G653" s="175"/>
    </row>
    <row r="654" spans="1:7" ht="3.75" customHeight="1" x14ac:dyDescent="0.2"/>
    <row r="655" spans="1:7" x14ac:dyDescent="0.2">
      <c r="A655" s="64" t="s">
        <v>48</v>
      </c>
    </row>
    <row r="656" spans="1:7" ht="3" customHeight="1" x14ac:dyDescent="0.2"/>
    <row r="657" spans="1:7" ht="3" customHeight="1" x14ac:dyDescent="0.2"/>
    <row r="658" spans="1:7" ht="3" customHeight="1" x14ac:dyDescent="0.2">
      <c r="B658" s="175"/>
      <c r="C658" s="175"/>
      <c r="D658" s="175"/>
      <c r="E658" s="175"/>
      <c r="F658" s="175"/>
      <c r="G658" s="175"/>
    </row>
    <row r="659" spans="1:7" ht="3" customHeight="1" x14ac:dyDescent="0.2">
      <c r="B659" s="175"/>
      <c r="C659" s="175"/>
      <c r="D659" s="175"/>
      <c r="E659" s="175"/>
      <c r="F659" s="175"/>
      <c r="G659" s="175"/>
    </row>
    <row r="660" spans="1:7" x14ac:dyDescent="0.2">
      <c r="A660" s="66" t="s">
        <v>71</v>
      </c>
      <c r="B660" s="175"/>
      <c r="C660" s="175"/>
      <c r="D660" s="175"/>
      <c r="E660" s="175"/>
      <c r="F660" s="175"/>
      <c r="G660" s="175"/>
    </row>
    <row r="661" spans="1:7" ht="13.2" x14ac:dyDescent="0.25">
      <c r="A661" s="67" t="s">
        <v>8</v>
      </c>
      <c r="B661" s="178">
        <v>7086718</v>
      </c>
      <c r="C661" s="177"/>
      <c r="D661" s="178">
        <v>-449460</v>
      </c>
      <c r="E661" s="177"/>
      <c r="F661" s="178">
        <f>SUM(B661:E661)</f>
        <v>6637258</v>
      </c>
      <c r="G661" s="177"/>
    </row>
    <row r="662" spans="1:7" ht="13.2" x14ac:dyDescent="0.25">
      <c r="A662" s="67" t="s">
        <v>9</v>
      </c>
      <c r="B662" s="178">
        <v>242000</v>
      </c>
      <c r="C662" s="177"/>
      <c r="D662" s="178">
        <v>-6689</v>
      </c>
      <c r="E662" s="177"/>
      <c r="F662" s="178">
        <f t="shared" ref="F662:F670" si="36">SUM(B662:E662)</f>
        <v>235311</v>
      </c>
      <c r="G662" s="177"/>
    </row>
    <row r="663" spans="1:7" ht="13.2" x14ac:dyDescent="0.25">
      <c r="A663" s="66" t="s">
        <v>10</v>
      </c>
      <c r="B663" s="177"/>
      <c r="C663" s="177"/>
      <c r="D663" s="177"/>
      <c r="E663" s="177"/>
      <c r="F663" s="178"/>
      <c r="G663" s="177"/>
    </row>
    <row r="664" spans="1:7" ht="13.2" x14ac:dyDescent="0.25">
      <c r="A664" s="67" t="s">
        <v>8</v>
      </c>
      <c r="B664" s="178">
        <v>72792452</v>
      </c>
      <c r="C664" s="177"/>
      <c r="D664" s="178">
        <v>1203313</v>
      </c>
      <c r="E664" s="177"/>
      <c r="F664" s="178">
        <f t="shared" si="36"/>
        <v>73995765</v>
      </c>
      <c r="G664" s="177"/>
    </row>
    <row r="665" spans="1:7" ht="13.2" x14ac:dyDescent="0.25">
      <c r="A665" s="67" t="s">
        <v>9</v>
      </c>
      <c r="B665" s="176">
        <v>0</v>
      </c>
      <c r="C665" s="177"/>
      <c r="D665" s="178">
        <v>0</v>
      </c>
      <c r="E665" s="177"/>
      <c r="F665" s="178">
        <f t="shared" si="36"/>
        <v>0</v>
      </c>
      <c r="G665" s="177"/>
    </row>
    <row r="666" spans="1:7" ht="13.2" x14ac:dyDescent="0.25">
      <c r="A666" s="66" t="s">
        <v>11</v>
      </c>
      <c r="B666" s="177"/>
      <c r="C666" s="177"/>
      <c r="D666" s="177"/>
      <c r="E666" s="177"/>
      <c r="F666" s="178"/>
      <c r="G666" s="177"/>
    </row>
    <row r="667" spans="1:7" ht="13.2" x14ac:dyDescent="0.25">
      <c r="A667" s="67" t="s">
        <v>8</v>
      </c>
      <c r="B667" s="178">
        <v>79879170</v>
      </c>
      <c r="C667" s="177"/>
      <c r="D667" s="178">
        <f>SUM(D661+D664)</f>
        <v>753853</v>
      </c>
      <c r="E667" s="177"/>
      <c r="F667" s="178">
        <f t="shared" si="36"/>
        <v>80633023</v>
      </c>
      <c r="G667" s="177"/>
    </row>
    <row r="668" spans="1:7" ht="13.2" x14ac:dyDescent="0.25">
      <c r="A668" s="67" t="s">
        <v>9</v>
      </c>
      <c r="B668" s="178">
        <v>242000</v>
      </c>
      <c r="C668" s="177"/>
      <c r="D668" s="178">
        <f>SUM(D662+D665)</f>
        <v>-6689</v>
      </c>
      <c r="E668" s="177"/>
      <c r="F668" s="178">
        <f t="shared" si="36"/>
        <v>235311</v>
      </c>
      <c r="G668" s="177"/>
    </row>
    <row r="669" spans="1:7" ht="13.2" x14ac:dyDescent="0.25">
      <c r="A669" s="66" t="s">
        <v>12</v>
      </c>
      <c r="B669" s="178">
        <v>2400108</v>
      </c>
      <c r="C669" s="177"/>
      <c r="D669" s="178">
        <v>156554</v>
      </c>
      <c r="E669" s="177"/>
      <c r="F669" s="178">
        <f t="shared" si="36"/>
        <v>2556662</v>
      </c>
      <c r="G669" s="177"/>
    </row>
    <row r="670" spans="1:7" ht="13.2" x14ac:dyDescent="0.25">
      <c r="A670" s="66" t="s">
        <v>13</v>
      </c>
      <c r="B670" s="179">
        <v>81233603</v>
      </c>
      <c r="C670" s="177"/>
      <c r="D670" s="179">
        <v>2183111</v>
      </c>
      <c r="E670" s="177"/>
      <c r="F670" s="179">
        <f t="shared" si="36"/>
        <v>83416714</v>
      </c>
      <c r="G670" s="181"/>
    </row>
    <row r="671" spans="1:7" ht="3.75" customHeight="1" x14ac:dyDescent="0.2">
      <c r="A671" s="66"/>
    </row>
    <row r="672" spans="1:7" ht="3.75" customHeight="1" x14ac:dyDescent="0.2"/>
    <row r="673" spans="1:7" x14ac:dyDescent="0.2">
      <c r="A673" s="64" t="s">
        <v>50</v>
      </c>
    </row>
    <row r="674" spans="1:7" ht="3" customHeight="1" x14ac:dyDescent="0.2"/>
    <row r="675" spans="1:7" ht="3" customHeight="1" x14ac:dyDescent="0.2"/>
    <row r="676" spans="1:7" ht="3" customHeight="1" x14ac:dyDescent="0.2"/>
    <row r="677" spans="1:7" ht="3" customHeight="1" x14ac:dyDescent="0.2"/>
    <row r="678" spans="1:7" x14ac:dyDescent="0.2">
      <c r="A678" s="66" t="s">
        <v>71</v>
      </c>
    </row>
    <row r="679" spans="1:7" ht="13.2" x14ac:dyDescent="0.25">
      <c r="A679" s="67" t="s">
        <v>8</v>
      </c>
      <c r="B679" s="178">
        <v>6428</v>
      </c>
      <c r="C679" s="177"/>
      <c r="D679" s="178">
        <v>1515</v>
      </c>
      <c r="E679" s="177"/>
      <c r="F679" s="178">
        <f>SUM(B679:E679)</f>
        <v>7943</v>
      </c>
      <c r="G679" s="177"/>
    </row>
    <row r="680" spans="1:7" ht="13.2" x14ac:dyDescent="0.25">
      <c r="A680" s="67" t="s">
        <v>9</v>
      </c>
      <c r="B680" s="178">
        <v>55</v>
      </c>
      <c r="C680" s="177"/>
      <c r="D680" s="178">
        <v>0</v>
      </c>
      <c r="E680" s="177"/>
      <c r="F680" s="178">
        <f t="shared" ref="F680:F688" si="37">SUM(B680:E680)</f>
        <v>55</v>
      </c>
      <c r="G680" s="177"/>
    </row>
    <row r="681" spans="1:7" ht="13.2" x14ac:dyDescent="0.25">
      <c r="A681" s="66" t="s">
        <v>10</v>
      </c>
      <c r="B681" s="177"/>
      <c r="C681" s="177"/>
      <c r="D681" s="177"/>
      <c r="E681" s="177"/>
      <c r="F681" s="178">
        <f t="shared" si="37"/>
        <v>0</v>
      </c>
      <c r="G681" s="177"/>
    </row>
    <row r="682" spans="1:7" ht="13.2" x14ac:dyDescent="0.25">
      <c r="A682" s="67" t="s">
        <v>8</v>
      </c>
      <c r="B682" s="176">
        <v>0</v>
      </c>
      <c r="C682" s="177"/>
      <c r="D682" s="178">
        <v>0</v>
      </c>
      <c r="E682" s="177"/>
      <c r="F682" s="178">
        <f t="shared" si="37"/>
        <v>0</v>
      </c>
      <c r="G682" s="177"/>
    </row>
    <row r="683" spans="1:7" ht="13.2" x14ac:dyDescent="0.25">
      <c r="A683" s="67" t="s">
        <v>9</v>
      </c>
      <c r="B683" s="176">
        <v>0</v>
      </c>
      <c r="C683" s="177"/>
      <c r="D683" s="176">
        <v>0</v>
      </c>
      <c r="E683" s="177"/>
      <c r="F683" s="178">
        <f t="shared" si="37"/>
        <v>0</v>
      </c>
      <c r="G683" s="177"/>
    </row>
    <row r="684" spans="1:7" ht="13.2" x14ac:dyDescent="0.25">
      <c r="A684" s="66" t="s">
        <v>11</v>
      </c>
      <c r="B684" s="177"/>
      <c r="C684" s="177"/>
      <c r="D684" s="177"/>
      <c r="E684" s="177"/>
      <c r="F684" s="178">
        <f t="shared" si="37"/>
        <v>0</v>
      </c>
      <c r="G684" s="177"/>
    </row>
    <row r="685" spans="1:7" ht="13.2" x14ac:dyDescent="0.25">
      <c r="A685" s="67" t="s">
        <v>8</v>
      </c>
      <c r="B685" s="178">
        <v>6428</v>
      </c>
      <c r="C685" s="177"/>
      <c r="D685" s="178">
        <f>SUM(D679+D682)</f>
        <v>1515</v>
      </c>
      <c r="E685" s="177"/>
      <c r="F685" s="178">
        <f t="shared" si="37"/>
        <v>7943</v>
      </c>
      <c r="G685" s="177"/>
    </row>
    <row r="686" spans="1:7" ht="13.2" x14ac:dyDescent="0.25">
      <c r="A686" s="67" t="s">
        <v>9</v>
      </c>
      <c r="B686" s="178">
        <v>55</v>
      </c>
      <c r="C686" s="177"/>
      <c r="D686" s="178">
        <f>SUM(D680+D683)</f>
        <v>0</v>
      </c>
      <c r="E686" s="177"/>
      <c r="F686" s="178">
        <f t="shared" si="37"/>
        <v>55</v>
      </c>
      <c r="G686" s="177"/>
    </row>
    <row r="687" spans="1:7" ht="13.2" x14ac:dyDescent="0.25">
      <c r="A687" s="66" t="s">
        <v>12</v>
      </c>
      <c r="B687" s="178">
        <v>27990414</v>
      </c>
      <c r="C687" s="177"/>
      <c r="D687" s="178">
        <v>201031</v>
      </c>
      <c r="E687" s="177"/>
      <c r="F687" s="178">
        <f t="shared" si="37"/>
        <v>28191445</v>
      </c>
      <c r="G687" s="177"/>
    </row>
    <row r="688" spans="1:7" ht="13.2" x14ac:dyDescent="0.25">
      <c r="A688" s="66" t="s">
        <v>13</v>
      </c>
      <c r="B688" s="179">
        <v>27996841</v>
      </c>
      <c r="C688" s="177"/>
      <c r="D688" s="179">
        <v>202531</v>
      </c>
      <c r="E688" s="177"/>
      <c r="F688" s="179">
        <f t="shared" si="37"/>
        <v>28199372</v>
      </c>
      <c r="G688" s="181"/>
    </row>
    <row r="689" spans="1:7" ht="3.75" customHeight="1" x14ac:dyDescent="0.2"/>
    <row r="690" spans="1:7" ht="14.4" thickBot="1" x14ac:dyDescent="0.3">
      <c r="A690" s="71"/>
      <c r="B690" s="58"/>
      <c r="C690" s="58"/>
      <c r="D690" s="58"/>
      <c r="E690" s="58"/>
      <c r="F690" s="58"/>
      <c r="G690" s="72" t="s">
        <v>72</v>
      </c>
    </row>
    <row r="691" spans="1:7" ht="30" customHeight="1" thickBot="1" x14ac:dyDescent="0.25">
      <c r="A691" s="73"/>
      <c r="B691" s="173" t="s">
        <v>73</v>
      </c>
      <c r="C691" s="173"/>
      <c r="D691" s="173" t="s">
        <v>3</v>
      </c>
      <c r="E691" s="173"/>
      <c r="F691" s="173" t="s">
        <v>4</v>
      </c>
      <c r="G691" s="173"/>
    </row>
    <row r="692" spans="1:7" x14ac:dyDescent="0.2">
      <c r="A692" s="64" t="s">
        <v>51</v>
      </c>
    </row>
    <row r="693" spans="1:7" ht="3" customHeight="1" x14ac:dyDescent="0.2"/>
    <row r="694" spans="1:7" ht="3" customHeight="1" x14ac:dyDescent="0.2"/>
    <row r="695" spans="1:7" ht="3" customHeight="1" x14ac:dyDescent="0.2">
      <c r="B695" s="175"/>
      <c r="C695" s="175"/>
      <c r="D695" s="175"/>
      <c r="E695" s="175"/>
      <c r="F695" s="175"/>
      <c r="G695" s="175"/>
    </row>
    <row r="696" spans="1:7" ht="3" customHeight="1" x14ac:dyDescent="0.2">
      <c r="B696" s="175"/>
      <c r="C696" s="175"/>
      <c r="D696" s="175"/>
      <c r="E696" s="175"/>
      <c r="F696" s="175"/>
      <c r="G696" s="175"/>
    </row>
    <row r="697" spans="1:7" x14ac:dyDescent="0.2">
      <c r="A697" s="66" t="s">
        <v>71</v>
      </c>
      <c r="B697" s="175"/>
      <c r="C697" s="175"/>
      <c r="D697" s="175"/>
      <c r="E697" s="175"/>
      <c r="F697" s="175"/>
      <c r="G697" s="175"/>
    </row>
    <row r="698" spans="1:7" ht="13.2" x14ac:dyDescent="0.25">
      <c r="A698" s="67" t="s">
        <v>8</v>
      </c>
      <c r="B698" s="178">
        <v>4909</v>
      </c>
      <c r="C698" s="177"/>
      <c r="D698" s="178">
        <v>-761</v>
      </c>
      <c r="E698" s="177"/>
      <c r="F698" s="178">
        <v>5220</v>
      </c>
      <c r="G698" s="177"/>
    </row>
    <row r="699" spans="1:7" ht="13.2" x14ac:dyDescent="0.25">
      <c r="A699" s="67" t="s">
        <v>9</v>
      </c>
      <c r="B699" s="178">
        <v>25</v>
      </c>
      <c r="C699" s="177"/>
      <c r="D699" s="178">
        <v>0</v>
      </c>
      <c r="E699" s="177"/>
      <c r="F699" s="178">
        <v>724</v>
      </c>
      <c r="G699" s="177"/>
    </row>
    <row r="700" spans="1:7" ht="13.2" x14ac:dyDescent="0.25">
      <c r="A700" s="66" t="s">
        <v>10</v>
      </c>
      <c r="B700" s="177"/>
      <c r="C700" s="177"/>
      <c r="D700" s="177"/>
      <c r="E700" s="177"/>
      <c r="F700" s="177"/>
      <c r="G700" s="177"/>
    </row>
    <row r="701" spans="1:7" ht="13.2" x14ac:dyDescent="0.25">
      <c r="A701" s="67" t="s">
        <v>8</v>
      </c>
      <c r="B701" s="178">
        <v>-20</v>
      </c>
      <c r="C701" s="177"/>
      <c r="D701" s="178">
        <v>-2</v>
      </c>
      <c r="E701" s="177"/>
      <c r="F701" s="178">
        <v>-22</v>
      </c>
      <c r="G701" s="177"/>
    </row>
    <row r="702" spans="1:7" ht="13.2" x14ac:dyDescent="0.25">
      <c r="A702" s="67" t="s">
        <v>9</v>
      </c>
      <c r="B702" s="176">
        <v>0</v>
      </c>
      <c r="C702" s="177"/>
      <c r="D702" s="176">
        <v>0</v>
      </c>
      <c r="E702" s="177"/>
      <c r="F702" s="176">
        <v>0</v>
      </c>
      <c r="G702" s="177"/>
    </row>
    <row r="703" spans="1:7" ht="13.2" x14ac:dyDescent="0.25">
      <c r="A703" s="66" t="s">
        <v>11</v>
      </c>
      <c r="B703" s="177"/>
      <c r="C703" s="177"/>
      <c r="D703" s="177"/>
      <c r="E703" s="177"/>
      <c r="F703" s="177"/>
      <c r="G703" s="177"/>
    </row>
    <row r="704" spans="1:7" ht="13.2" x14ac:dyDescent="0.25">
      <c r="A704" s="67" t="s">
        <v>8</v>
      </c>
      <c r="B704" s="178">
        <v>4889</v>
      </c>
      <c r="C704" s="177"/>
      <c r="D704" s="178">
        <f>SUM(D698+D701)</f>
        <v>-763</v>
      </c>
      <c r="E704" s="177"/>
      <c r="F704" s="178">
        <v>5198</v>
      </c>
      <c r="G704" s="177"/>
    </row>
    <row r="705" spans="1:7" ht="13.2" x14ac:dyDescent="0.25">
      <c r="A705" s="67" t="s">
        <v>9</v>
      </c>
      <c r="B705" s="178">
        <v>25</v>
      </c>
      <c r="C705" s="177"/>
      <c r="D705" s="178">
        <f>SUM(D699+D702)</f>
        <v>0</v>
      </c>
      <c r="E705" s="177"/>
      <c r="F705" s="178">
        <v>724</v>
      </c>
      <c r="G705" s="177"/>
    </row>
    <row r="706" spans="1:7" ht="13.2" x14ac:dyDescent="0.25">
      <c r="A706" s="66" t="s">
        <v>12</v>
      </c>
      <c r="B706" s="178">
        <v>13376858</v>
      </c>
      <c r="C706" s="177"/>
      <c r="D706" s="178">
        <v>293207</v>
      </c>
      <c r="E706" s="177"/>
      <c r="F706" s="178">
        <v>13482655</v>
      </c>
      <c r="G706" s="177"/>
    </row>
    <row r="707" spans="1:7" ht="13.2" x14ac:dyDescent="0.25">
      <c r="A707" s="66" t="s">
        <v>13</v>
      </c>
      <c r="B707" s="179">
        <v>13381572</v>
      </c>
      <c r="C707" s="177"/>
      <c r="D707" s="179">
        <v>292446</v>
      </c>
      <c r="E707" s="177"/>
      <c r="F707" s="179">
        <v>13488379</v>
      </c>
      <c r="G707" s="177"/>
    </row>
    <row r="708" spans="1:7" ht="3.75" customHeight="1" x14ac:dyDescent="0.2">
      <c r="A708" s="66"/>
      <c r="B708" s="175"/>
      <c r="C708" s="175"/>
      <c r="D708" s="175"/>
      <c r="E708" s="175"/>
      <c r="F708" s="175"/>
      <c r="G708" s="175"/>
    </row>
    <row r="709" spans="1:7" ht="3.75" customHeight="1" x14ac:dyDescent="0.2">
      <c r="B709" s="175"/>
      <c r="C709" s="175"/>
      <c r="D709" s="175"/>
      <c r="E709" s="175"/>
      <c r="F709" s="175"/>
      <c r="G709" s="175"/>
    </row>
    <row r="710" spans="1:7" ht="3.75" customHeight="1" x14ac:dyDescent="0.2"/>
    <row r="711" spans="1:7" x14ac:dyDescent="0.2">
      <c r="A711" s="64" t="s">
        <v>52</v>
      </c>
    </row>
    <row r="712" spans="1:7" ht="3" customHeight="1" x14ac:dyDescent="0.2"/>
    <row r="713" spans="1:7" ht="3" customHeight="1" x14ac:dyDescent="0.2"/>
    <row r="714" spans="1:7" ht="3" customHeight="1" x14ac:dyDescent="0.2">
      <c r="B714" s="175"/>
      <c r="C714" s="175"/>
      <c r="D714" s="175"/>
      <c r="E714" s="175"/>
      <c r="F714" s="175"/>
      <c r="G714" s="175"/>
    </row>
    <row r="715" spans="1:7" ht="3" customHeight="1" x14ac:dyDescent="0.2">
      <c r="B715" s="175"/>
      <c r="C715" s="175"/>
      <c r="D715" s="175"/>
      <c r="E715" s="175"/>
      <c r="F715" s="175"/>
      <c r="G715" s="175"/>
    </row>
    <row r="716" spans="1:7" x14ac:dyDescent="0.2">
      <c r="A716" s="66" t="s">
        <v>71</v>
      </c>
      <c r="B716" s="175"/>
      <c r="C716" s="175"/>
      <c r="D716" s="175"/>
      <c r="E716" s="175"/>
      <c r="F716" s="175"/>
      <c r="G716" s="175"/>
    </row>
    <row r="717" spans="1:7" ht="13.2" x14ac:dyDescent="0.25">
      <c r="A717" s="67" t="s">
        <v>8</v>
      </c>
      <c r="B717" s="178">
        <v>21508</v>
      </c>
      <c r="C717" s="177"/>
      <c r="D717" s="178">
        <v>2605</v>
      </c>
      <c r="E717" s="177"/>
      <c r="F717" s="178">
        <f>SUM(B717:E717)</f>
        <v>24113</v>
      </c>
      <c r="G717" s="177"/>
    </row>
    <row r="718" spans="1:7" ht="13.2" x14ac:dyDescent="0.25">
      <c r="A718" s="67" t="s">
        <v>9</v>
      </c>
      <c r="B718" s="178">
        <v>241</v>
      </c>
      <c r="C718" s="177"/>
      <c r="D718" s="178">
        <v>1250</v>
      </c>
      <c r="E718" s="177"/>
      <c r="F718" s="178">
        <f t="shared" ref="F718:F726" si="38">SUM(B718:E718)</f>
        <v>1491</v>
      </c>
      <c r="G718" s="177"/>
    </row>
    <row r="719" spans="1:7" ht="13.2" x14ac:dyDescent="0.25">
      <c r="A719" s="66" t="s">
        <v>10</v>
      </c>
      <c r="B719" s="177"/>
      <c r="C719" s="177"/>
      <c r="D719" s="177"/>
      <c r="E719" s="177"/>
      <c r="F719" s="178"/>
      <c r="G719" s="177"/>
    </row>
    <row r="720" spans="1:7" ht="13.2" x14ac:dyDescent="0.25">
      <c r="A720" s="67" t="s">
        <v>8</v>
      </c>
      <c r="B720" s="178">
        <v>200</v>
      </c>
      <c r="C720" s="177"/>
      <c r="D720" s="178">
        <v>0</v>
      </c>
      <c r="E720" s="177"/>
      <c r="F720" s="178">
        <f t="shared" si="38"/>
        <v>200</v>
      </c>
      <c r="G720" s="177"/>
    </row>
    <row r="721" spans="1:7" ht="13.2" x14ac:dyDescent="0.25">
      <c r="A721" s="67" t="s">
        <v>9</v>
      </c>
      <c r="B721" s="176">
        <v>0</v>
      </c>
      <c r="C721" s="177"/>
      <c r="D721" s="176">
        <v>0</v>
      </c>
      <c r="E721" s="177"/>
      <c r="F721" s="178">
        <f t="shared" si="38"/>
        <v>0</v>
      </c>
      <c r="G721" s="177"/>
    </row>
    <row r="722" spans="1:7" ht="13.2" x14ac:dyDescent="0.25">
      <c r="A722" s="66" t="s">
        <v>11</v>
      </c>
      <c r="B722" s="177"/>
      <c r="C722" s="177"/>
      <c r="D722" s="177"/>
      <c r="E722" s="177"/>
      <c r="F722" s="178"/>
      <c r="G722" s="177"/>
    </row>
    <row r="723" spans="1:7" ht="13.2" x14ac:dyDescent="0.25">
      <c r="A723" s="67" t="s">
        <v>8</v>
      </c>
      <c r="B723" s="178">
        <v>21708</v>
      </c>
      <c r="C723" s="177"/>
      <c r="D723" s="178">
        <f>SUM(D717+D720)</f>
        <v>2605</v>
      </c>
      <c r="E723" s="177"/>
      <c r="F723" s="178">
        <f t="shared" si="38"/>
        <v>24313</v>
      </c>
      <c r="G723" s="177"/>
    </row>
    <row r="724" spans="1:7" ht="13.2" x14ac:dyDescent="0.25">
      <c r="A724" s="67" t="s">
        <v>9</v>
      </c>
      <c r="B724" s="178">
        <v>241</v>
      </c>
      <c r="C724" s="177"/>
      <c r="D724" s="178">
        <f>SUM(D718+D723)</f>
        <v>3855</v>
      </c>
      <c r="E724" s="177"/>
      <c r="F724" s="178">
        <f t="shared" si="38"/>
        <v>4096</v>
      </c>
      <c r="G724" s="177"/>
    </row>
    <row r="725" spans="1:7" ht="13.2" x14ac:dyDescent="0.25">
      <c r="A725" s="66" t="s">
        <v>12</v>
      </c>
      <c r="B725" s="178">
        <v>14619700</v>
      </c>
      <c r="C725" s="177"/>
      <c r="D725" s="178">
        <v>285000</v>
      </c>
      <c r="E725" s="177"/>
      <c r="F725" s="178">
        <f t="shared" si="38"/>
        <v>14904700</v>
      </c>
      <c r="G725" s="177"/>
    </row>
    <row r="726" spans="1:7" ht="13.2" x14ac:dyDescent="0.25">
      <c r="A726" s="66" t="s">
        <v>13</v>
      </c>
      <c r="B726" s="179">
        <v>14639546</v>
      </c>
      <c r="C726" s="177"/>
      <c r="D726" s="179">
        <v>289355</v>
      </c>
      <c r="E726" s="177"/>
      <c r="F726" s="179">
        <f t="shared" si="38"/>
        <v>14928901</v>
      </c>
      <c r="G726" s="181"/>
    </row>
    <row r="727" spans="1:7" ht="3.75" customHeight="1" x14ac:dyDescent="0.2">
      <c r="A727" s="66"/>
      <c r="B727" s="175"/>
      <c r="C727" s="175"/>
      <c r="D727" s="175"/>
      <c r="E727" s="175"/>
      <c r="F727" s="175"/>
      <c r="G727" s="175"/>
    </row>
    <row r="728" spans="1:7" ht="3.75" customHeight="1" x14ac:dyDescent="0.2">
      <c r="B728" s="175"/>
      <c r="C728" s="175"/>
      <c r="D728" s="175"/>
      <c r="E728" s="175"/>
      <c r="F728" s="175"/>
      <c r="G728" s="175"/>
    </row>
    <row r="729" spans="1:7" ht="3.75" customHeight="1" x14ac:dyDescent="0.2"/>
    <row r="730" spans="1:7" x14ac:dyDescent="0.2">
      <c r="A730" s="64" t="s">
        <v>53</v>
      </c>
    </row>
    <row r="731" spans="1:7" ht="3" customHeight="1" x14ac:dyDescent="0.2"/>
    <row r="732" spans="1:7" ht="3" customHeight="1" x14ac:dyDescent="0.2"/>
    <row r="733" spans="1:7" ht="3" customHeight="1" x14ac:dyDescent="0.2">
      <c r="B733" s="175"/>
      <c r="C733" s="175"/>
      <c r="D733" s="175"/>
      <c r="E733" s="175"/>
      <c r="F733" s="175"/>
      <c r="G733" s="175"/>
    </row>
    <row r="734" spans="1:7" ht="3" customHeight="1" x14ac:dyDescent="0.2">
      <c r="B734" s="175"/>
      <c r="C734" s="175"/>
      <c r="D734" s="175"/>
      <c r="E734" s="175"/>
      <c r="F734" s="175"/>
      <c r="G734" s="175"/>
    </row>
    <row r="735" spans="1:7" x14ac:dyDescent="0.2">
      <c r="A735" s="66" t="s">
        <v>71</v>
      </c>
      <c r="B735" s="175"/>
      <c r="C735" s="175"/>
      <c r="D735" s="175"/>
      <c r="E735" s="175"/>
      <c r="F735" s="175"/>
      <c r="G735" s="175"/>
    </row>
    <row r="736" spans="1:7" ht="13.2" x14ac:dyDescent="0.25">
      <c r="A736" s="67" t="s">
        <v>8</v>
      </c>
      <c r="B736" s="178">
        <v>126794</v>
      </c>
      <c r="C736" s="177"/>
      <c r="D736" s="178">
        <v>16787</v>
      </c>
      <c r="E736" s="177"/>
      <c r="F736" s="178">
        <f>SUM(B736:E736)</f>
        <v>143581</v>
      </c>
      <c r="G736" s="177"/>
    </row>
    <row r="737" spans="1:7" ht="13.2" x14ac:dyDescent="0.25">
      <c r="A737" s="67" t="s">
        <v>9</v>
      </c>
      <c r="B737" s="178">
        <v>13790</v>
      </c>
      <c r="C737" s="177"/>
      <c r="D737" s="178">
        <v>33303</v>
      </c>
      <c r="E737" s="177"/>
      <c r="F737" s="178">
        <f t="shared" ref="F737:F745" si="39">SUM(B737:E737)</f>
        <v>47093</v>
      </c>
      <c r="G737" s="177"/>
    </row>
    <row r="738" spans="1:7" ht="13.2" x14ac:dyDescent="0.25">
      <c r="A738" s="66" t="s">
        <v>10</v>
      </c>
      <c r="B738" s="177"/>
      <c r="C738" s="177"/>
      <c r="D738" s="177"/>
      <c r="E738" s="177"/>
      <c r="F738" s="178"/>
      <c r="G738" s="177"/>
    </row>
    <row r="739" spans="1:7" ht="13.2" x14ac:dyDescent="0.25">
      <c r="A739" s="67" t="s">
        <v>8</v>
      </c>
      <c r="B739" s="178">
        <v>-1237255</v>
      </c>
      <c r="C739" s="177"/>
      <c r="D739" s="178">
        <v>-41083702</v>
      </c>
      <c r="E739" s="177"/>
      <c r="F739" s="178">
        <f t="shared" si="39"/>
        <v>-42320957</v>
      </c>
      <c r="G739" s="177"/>
    </row>
    <row r="740" spans="1:7" ht="13.2" x14ac:dyDescent="0.25">
      <c r="A740" s="67" t="s">
        <v>9</v>
      </c>
      <c r="B740" s="178">
        <v>-2648707</v>
      </c>
      <c r="C740" s="177"/>
      <c r="D740" s="178">
        <v>-6818750</v>
      </c>
      <c r="E740" s="177"/>
      <c r="F740" s="178">
        <f t="shared" si="39"/>
        <v>-9467457</v>
      </c>
      <c r="G740" s="177"/>
    </row>
    <row r="741" spans="1:7" ht="13.2" x14ac:dyDescent="0.25">
      <c r="A741" s="66" t="s">
        <v>11</v>
      </c>
      <c r="B741" s="177"/>
      <c r="C741" s="177"/>
      <c r="D741" s="177"/>
      <c r="E741" s="177"/>
      <c r="F741" s="178"/>
      <c r="G741" s="177"/>
    </row>
    <row r="742" spans="1:7" ht="13.2" x14ac:dyDescent="0.25">
      <c r="A742" s="67" t="s">
        <v>8</v>
      </c>
      <c r="B742" s="178">
        <v>-1110461</v>
      </c>
      <c r="C742" s="177"/>
      <c r="D742" s="178">
        <f>SUM(D736+D739)</f>
        <v>-41066915</v>
      </c>
      <c r="E742" s="177"/>
      <c r="F742" s="178">
        <f t="shared" si="39"/>
        <v>-42177376</v>
      </c>
      <c r="G742" s="177"/>
    </row>
    <row r="743" spans="1:7" ht="13.2" x14ac:dyDescent="0.25">
      <c r="A743" s="67" t="s">
        <v>9</v>
      </c>
      <c r="B743" s="178">
        <v>-2634917</v>
      </c>
      <c r="C743" s="177"/>
      <c r="D743" s="178">
        <f>SUM(D737+D740)</f>
        <v>-6785447</v>
      </c>
      <c r="E743" s="177"/>
      <c r="F743" s="178">
        <f t="shared" si="39"/>
        <v>-9420364</v>
      </c>
      <c r="G743" s="177"/>
    </row>
    <row r="744" spans="1:7" ht="13.2" x14ac:dyDescent="0.25">
      <c r="A744" s="66" t="s">
        <v>12</v>
      </c>
      <c r="B744" s="178">
        <v>0</v>
      </c>
      <c r="C744" s="177"/>
      <c r="D744" s="178">
        <v>0</v>
      </c>
      <c r="E744" s="177"/>
      <c r="F744" s="178">
        <f t="shared" si="39"/>
        <v>0</v>
      </c>
      <c r="G744" s="177"/>
    </row>
    <row r="745" spans="1:7" ht="13.2" x14ac:dyDescent="0.25">
      <c r="A745" s="66" t="s">
        <v>13</v>
      </c>
      <c r="B745" s="179">
        <v>-3651168</v>
      </c>
      <c r="C745" s="177"/>
      <c r="D745" s="179">
        <v>2440811</v>
      </c>
      <c r="E745" s="177"/>
      <c r="F745" s="179">
        <f t="shared" si="39"/>
        <v>-1210357</v>
      </c>
      <c r="G745" s="181"/>
    </row>
    <row r="747" spans="1:7" x14ac:dyDescent="0.2">
      <c r="A747" s="64" t="s">
        <v>55</v>
      </c>
    </row>
    <row r="748" spans="1:7" ht="3" customHeight="1" x14ac:dyDescent="0.2"/>
    <row r="749" spans="1:7" ht="3" customHeight="1" x14ac:dyDescent="0.2"/>
    <row r="750" spans="1:7" ht="3" customHeight="1" x14ac:dyDescent="0.2"/>
    <row r="751" spans="1:7" ht="3" customHeight="1" x14ac:dyDescent="0.2"/>
    <row r="752" spans="1:7" x14ac:dyDescent="0.2">
      <c r="A752" s="66" t="s">
        <v>71</v>
      </c>
    </row>
    <row r="753" spans="1:7" ht="13.2" x14ac:dyDescent="0.25">
      <c r="A753" s="67" t="s">
        <v>8</v>
      </c>
      <c r="B753" s="178">
        <v>3352423</v>
      </c>
      <c r="C753" s="177"/>
      <c r="D753" s="178">
        <v>-136133</v>
      </c>
      <c r="E753" s="177"/>
      <c r="F753" s="178">
        <f>SUM(B753:E753)</f>
        <v>3216290</v>
      </c>
      <c r="G753" s="177"/>
    </row>
    <row r="754" spans="1:7" ht="13.2" x14ac:dyDescent="0.25">
      <c r="A754" s="67" t="s">
        <v>9</v>
      </c>
      <c r="B754" s="178">
        <v>173100</v>
      </c>
      <c r="C754" s="177"/>
      <c r="D754" s="178">
        <v>76522</v>
      </c>
      <c r="E754" s="177"/>
      <c r="F754" s="178">
        <f t="shared" ref="F754:F762" si="40">SUM(B754:E754)</f>
        <v>249622</v>
      </c>
      <c r="G754" s="177"/>
    </row>
    <row r="755" spans="1:7" ht="13.2" x14ac:dyDescent="0.25">
      <c r="A755" s="66" t="s">
        <v>10</v>
      </c>
      <c r="B755" s="177"/>
      <c r="C755" s="177"/>
      <c r="D755" s="177"/>
      <c r="E755" s="177"/>
      <c r="F755" s="178"/>
      <c r="G755" s="177"/>
    </row>
    <row r="756" spans="1:7" ht="13.2" x14ac:dyDescent="0.25">
      <c r="A756" s="67" t="s">
        <v>8</v>
      </c>
      <c r="B756" s="178">
        <v>11945946</v>
      </c>
      <c r="C756" s="177"/>
      <c r="D756" s="178">
        <v>172760</v>
      </c>
      <c r="E756" s="177"/>
      <c r="F756" s="178">
        <f t="shared" si="40"/>
        <v>12118706</v>
      </c>
      <c r="G756" s="177"/>
    </row>
    <row r="757" spans="1:7" ht="13.2" x14ac:dyDescent="0.25">
      <c r="A757" s="67" t="s">
        <v>9</v>
      </c>
      <c r="B757" s="178">
        <v>1000</v>
      </c>
      <c r="C757" s="177"/>
      <c r="D757" s="178">
        <v>0</v>
      </c>
      <c r="E757" s="177"/>
      <c r="F757" s="178">
        <f t="shared" si="40"/>
        <v>1000</v>
      </c>
      <c r="G757" s="177"/>
    </row>
    <row r="758" spans="1:7" ht="13.2" x14ac:dyDescent="0.25">
      <c r="A758" s="66" t="s">
        <v>11</v>
      </c>
      <c r="B758" s="177"/>
      <c r="C758" s="177"/>
      <c r="D758" s="177"/>
      <c r="E758" s="177"/>
      <c r="F758" s="178"/>
      <c r="G758" s="177"/>
    </row>
    <row r="759" spans="1:7" ht="13.2" x14ac:dyDescent="0.25">
      <c r="A759" s="67" t="s">
        <v>8</v>
      </c>
      <c r="B759" s="178">
        <v>15298369</v>
      </c>
      <c r="C759" s="177"/>
      <c r="D759" s="178">
        <f>SUM(D753+D756)</f>
        <v>36627</v>
      </c>
      <c r="E759" s="177"/>
      <c r="F759" s="178">
        <f t="shared" si="40"/>
        <v>15334996</v>
      </c>
      <c r="G759" s="177"/>
    </row>
    <row r="760" spans="1:7" ht="13.2" x14ac:dyDescent="0.25">
      <c r="A760" s="67" t="s">
        <v>9</v>
      </c>
      <c r="B760" s="178">
        <v>174100</v>
      </c>
      <c r="C760" s="177"/>
      <c r="D760" s="178">
        <f>SUM(D754+D757)</f>
        <v>76522</v>
      </c>
      <c r="E760" s="177"/>
      <c r="F760" s="178">
        <f t="shared" si="40"/>
        <v>250622</v>
      </c>
      <c r="G760" s="177"/>
    </row>
    <row r="761" spans="1:7" ht="13.2" x14ac:dyDescent="0.25">
      <c r="A761" s="66" t="s">
        <v>12</v>
      </c>
      <c r="B761" s="178">
        <v>1287000</v>
      </c>
      <c r="C761" s="177"/>
      <c r="D761" s="178">
        <v>0</v>
      </c>
      <c r="E761" s="177"/>
      <c r="F761" s="178">
        <f t="shared" si="40"/>
        <v>1287000</v>
      </c>
      <c r="G761" s="177"/>
    </row>
    <row r="762" spans="1:7" ht="13.2" x14ac:dyDescent="0.25">
      <c r="A762" s="66" t="s">
        <v>13</v>
      </c>
      <c r="B762" s="179">
        <v>16478133</v>
      </c>
      <c r="C762" s="177"/>
      <c r="D762" s="179">
        <v>3512595</v>
      </c>
      <c r="E762" s="177"/>
      <c r="F762" s="179">
        <f t="shared" si="40"/>
        <v>19990728</v>
      </c>
      <c r="G762" s="181"/>
    </row>
    <row r="763" spans="1:7" ht="9.75" customHeight="1" x14ac:dyDescent="0.25">
      <c r="A763" s="66"/>
      <c r="B763" s="63"/>
      <c r="C763" s="62"/>
      <c r="D763" s="63"/>
      <c r="E763" s="62"/>
      <c r="F763" s="63"/>
      <c r="G763" s="62"/>
    </row>
    <row r="764" spans="1:7" ht="9.75" customHeight="1" x14ac:dyDescent="0.25">
      <c r="A764" s="66"/>
      <c r="B764" s="63"/>
      <c r="C764" s="62"/>
      <c r="D764" s="63"/>
      <c r="E764" s="62"/>
      <c r="F764" s="63"/>
      <c r="G764" s="62"/>
    </row>
    <row r="765" spans="1:7" ht="9.75" customHeight="1" x14ac:dyDescent="0.25">
      <c r="A765" s="66"/>
      <c r="B765" s="63"/>
      <c r="C765" s="62"/>
      <c r="D765" s="63"/>
      <c r="E765" s="62"/>
      <c r="F765" s="63"/>
      <c r="G765" s="62"/>
    </row>
    <row r="766" spans="1:7" ht="9.75" customHeight="1" x14ac:dyDescent="0.25">
      <c r="A766" s="66"/>
      <c r="B766" s="63"/>
      <c r="C766" s="62"/>
      <c r="D766" s="63"/>
      <c r="E766" s="62"/>
      <c r="F766" s="63"/>
      <c r="G766" s="62"/>
    </row>
    <row r="767" spans="1:7" ht="7.5" customHeight="1" x14ac:dyDescent="0.25">
      <c r="A767" s="66"/>
      <c r="B767" s="63"/>
      <c r="C767" s="62"/>
      <c r="D767" s="63"/>
      <c r="E767" s="62"/>
      <c r="F767" s="63"/>
      <c r="G767" s="62"/>
    </row>
    <row r="768" spans="1:7" ht="3.75" customHeight="1" x14ac:dyDescent="0.2"/>
    <row r="769" spans="1:7" ht="14.4" thickBot="1" x14ac:dyDescent="0.3">
      <c r="A769" s="71"/>
      <c r="B769" s="58"/>
      <c r="C769" s="58"/>
      <c r="D769" s="58"/>
      <c r="E769" s="58"/>
      <c r="F769" s="58"/>
      <c r="G769" s="72" t="s">
        <v>72</v>
      </c>
    </row>
    <row r="770" spans="1:7" ht="30" customHeight="1" thickBot="1" x14ac:dyDescent="0.25">
      <c r="A770" s="73"/>
      <c r="B770" s="173" t="s">
        <v>73</v>
      </c>
      <c r="C770" s="173"/>
      <c r="D770" s="173" t="s">
        <v>3</v>
      </c>
      <c r="E770" s="173"/>
      <c r="F770" s="173" t="s">
        <v>4</v>
      </c>
      <c r="G770" s="173"/>
    </row>
    <row r="771" spans="1:7" ht="10.5" customHeight="1" x14ac:dyDescent="0.2">
      <c r="A771" s="76"/>
      <c r="B771" s="79"/>
      <c r="C771" s="79"/>
      <c r="D771" s="79"/>
      <c r="E771" s="79"/>
      <c r="F771" s="79"/>
      <c r="G771" s="79"/>
    </row>
    <row r="772" spans="1:7" x14ac:dyDescent="0.2">
      <c r="A772" s="64" t="s">
        <v>56</v>
      </c>
    </row>
    <row r="773" spans="1:7" ht="3" customHeight="1" x14ac:dyDescent="0.2"/>
    <row r="774" spans="1:7" ht="3" customHeight="1" x14ac:dyDescent="0.2"/>
    <row r="775" spans="1:7" ht="3" customHeight="1" x14ac:dyDescent="0.2">
      <c r="B775" s="175"/>
      <c r="C775" s="175"/>
      <c r="D775" s="175"/>
      <c r="E775" s="175"/>
      <c r="F775" s="175"/>
      <c r="G775" s="175"/>
    </row>
    <row r="776" spans="1:7" ht="3" customHeight="1" x14ac:dyDescent="0.2">
      <c r="B776" s="175"/>
      <c r="C776" s="175"/>
      <c r="D776" s="175"/>
      <c r="E776" s="175"/>
      <c r="F776" s="175"/>
      <c r="G776" s="175"/>
    </row>
    <row r="777" spans="1:7" x14ac:dyDescent="0.2">
      <c r="A777" s="66" t="s">
        <v>71</v>
      </c>
      <c r="B777" s="175"/>
      <c r="C777" s="175"/>
      <c r="D777" s="175"/>
      <c r="E777" s="175"/>
      <c r="F777" s="175"/>
      <c r="G777" s="175"/>
    </row>
    <row r="778" spans="1:7" ht="13.2" x14ac:dyDescent="0.25">
      <c r="A778" s="67" t="s">
        <v>8</v>
      </c>
      <c r="B778" s="178">
        <v>195370</v>
      </c>
      <c r="C778" s="177"/>
      <c r="D778" s="178">
        <v>32980</v>
      </c>
      <c r="E778" s="177"/>
      <c r="F778" s="178">
        <f>SUM(B778:E778)</f>
        <v>228350</v>
      </c>
      <c r="G778" s="177"/>
    </row>
    <row r="779" spans="1:7" ht="13.2" x14ac:dyDescent="0.25">
      <c r="A779" s="67" t="s">
        <v>9</v>
      </c>
      <c r="B779" s="178">
        <v>273</v>
      </c>
      <c r="C779" s="177"/>
      <c r="D779" s="178">
        <v>1400</v>
      </c>
      <c r="E779" s="177"/>
      <c r="F779" s="178">
        <f t="shared" ref="F779:F787" si="41">SUM(B779:E779)</f>
        <v>1673</v>
      </c>
      <c r="G779" s="177"/>
    </row>
    <row r="780" spans="1:7" ht="13.2" x14ac:dyDescent="0.25">
      <c r="A780" s="66" t="s">
        <v>10</v>
      </c>
      <c r="B780" s="177"/>
      <c r="C780" s="177"/>
      <c r="D780" s="177"/>
      <c r="E780" s="177"/>
      <c r="F780" s="178"/>
      <c r="G780" s="177"/>
    </row>
    <row r="781" spans="1:7" ht="13.2" x14ac:dyDescent="0.25">
      <c r="A781" s="67" t="s">
        <v>8</v>
      </c>
      <c r="B781" s="178">
        <v>5300</v>
      </c>
      <c r="C781" s="177"/>
      <c r="D781" s="178">
        <v>-3300</v>
      </c>
      <c r="E781" s="177"/>
      <c r="F781" s="178">
        <f t="shared" si="41"/>
        <v>2000</v>
      </c>
      <c r="G781" s="177"/>
    </row>
    <row r="782" spans="1:7" ht="13.2" x14ac:dyDescent="0.25">
      <c r="A782" s="67" t="s">
        <v>9</v>
      </c>
      <c r="B782" s="176">
        <v>0</v>
      </c>
      <c r="C782" s="177"/>
      <c r="D782" s="176">
        <v>0</v>
      </c>
      <c r="E782" s="177"/>
      <c r="F782" s="178">
        <f t="shared" si="41"/>
        <v>0</v>
      </c>
      <c r="G782" s="177"/>
    </row>
    <row r="783" spans="1:7" ht="13.2" x14ac:dyDescent="0.25">
      <c r="A783" s="66" t="s">
        <v>11</v>
      </c>
      <c r="B783" s="177"/>
      <c r="C783" s="177"/>
      <c r="D783" s="177"/>
      <c r="E783" s="177"/>
      <c r="F783" s="178"/>
      <c r="G783" s="177"/>
    </row>
    <row r="784" spans="1:7" ht="13.2" x14ac:dyDescent="0.25">
      <c r="A784" s="67" t="s">
        <v>8</v>
      </c>
      <c r="B784" s="178">
        <v>200670</v>
      </c>
      <c r="C784" s="177"/>
      <c r="D784" s="178">
        <f>SUM(D778+D781)</f>
        <v>29680</v>
      </c>
      <c r="E784" s="177"/>
      <c r="F784" s="178">
        <f t="shared" si="41"/>
        <v>230350</v>
      </c>
      <c r="G784" s="177"/>
    </row>
    <row r="785" spans="1:7" ht="13.2" x14ac:dyDescent="0.25">
      <c r="A785" s="67" t="s">
        <v>9</v>
      </c>
      <c r="B785" s="178">
        <v>273</v>
      </c>
      <c r="C785" s="177"/>
      <c r="D785" s="178">
        <f>SUM(D779+D782)</f>
        <v>1400</v>
      </c>
      <c r="E785" s="177"/>
      <c r="F785" s="178">
        <f t="shared" si="41"/>
        <v>1673</v>
      </c>
      <c r="G785" s="177"/>
    </row>
    <row r="786" spans="1:7" ht="13.2" x14ac:dyDescent="0.25">
      <c r="A786" s="66" t="s">
        <v>12</v>
      </c>
      <c r="B786" s="178">
        <v>0</v>
      </c>
      <c r="C786" s="177"/>
      <c r="D786" s="178">
        <v>0</v>
      </c>
      <c r="E786" s="177"/>
      <c r="F786" s="178">
        <f t="shared" si="41"/>
        <v>0</v>
      </c>
      <c r="G786" s="177"/>
    </row>
    <row r="787" spans="1:7" ht="13.2" x14ac:dyDescent="0.25">
      <c r="A787" s="66" t="s">
        <v>13</v>
      </c>
      <c r="B787" s="179">
        <v>203603</v>
      </c>
      <c r="C787" s="177"/>
      <c r="D787" s="179">
        <v>20000</v>
      </c>
      <c r="E787" s="177"/>
      <c r="F787" s="179">
        <f t="shared" si="41"/>
        <v>223603</v>
      </c>
      <c r="G787" s="181"/>
    </row>
    <row r="788" spans="1:7" ht="3.75" customHeight="1" x14ac:dyDescent="0.2">
      <c r="A788" s="66"/>
      <c r="B788" s="175"/>
      <c r="C788" s="175"/>
      <c r="D788" s="175"/>
      <c r="E788" s="175"/>
      <c r="F788" s="175"/>
      <c r="G788" s="175"/>
    </row>
    <row r="789" spans="1:7" ht="3.75" customHeight="1" x14ac:dyDescent="0.2">
      <c r="B789" s="175"/>
      <c r="C789" s="175"/>
      <c r="D789" s="175"/>
      <c r="E789" s="175"/>
      <c r="F789" s="175"/>
      <c r="G789" s="175"/>
    </row>
    <row r="790" spans="1:7" ht="3.75" customHeight="1" x14ac:dyDescent="0.2"/>
    <row r="791" spans="1:7" x14ac:dyDescent="0.2">
      <c r="A791" s="64" t="s">
        <v>57</v>
      </c>
    </row>
    <row r="792" spans="1:7" ht="3" customHeight="1" x14ac:dyDescent="0.2"/>
    <row r="793" spans="1:7" ht="3" customHeight="1" x14ac:dyDescent="0.2"/>
    <row r="794" spans="1:7" ht="3" customHeight="1" x14ac:dyDescent="0.2">
      <c r="B794" s="175"/>
      <c r="C794" s="175"/>
      <c r="D794" s="175"/>
      <c r="E794" s="175"/>
      <c r="F794" s="175"/>
      <c r="G794" s="175"/>
    </row>
    <row r="795" spans="1:7" ht="3" customHeight="1" x14ac:dyDescent="0.2">
      <c r="B795" s="175"/>
      <c r="C795" s="175"/>
      <c r="D795" s="175"/>
      <c r="E795" s="175"/>
      <c r="F795" s="175"/>
      <c r="G795" s="175"/>
    </row>
    <row r="796" spans="1:7" x14ac:dyDescent="0.2">
      <c r="A796" s="66" t="s">
        <v>71</v>
      </c>
      <c r="B796" s="175"/>
      <c r="C796" s="175"/>
      <c r="D796" s="175"/>
      <c r="E796" s="175"/>
      <c r="F796" s="175"/>
      <c r="G796" s="175"/>
    </row>
    <row r="797" spans="1:7" ht="13.2" x14ac:dyDescent="0.25">
      <c r="A797" s="67" t="s">
        <v>8</v>
      </c>
      <c r="B797" s="178">
        <v>157705</v>
      </c>
      <c r="C797" s="177"/>
      <c r="D797" s="178">
        <v>13035</v>
      </c>
      <c r="E797" s="177"/>
      <c r="F797" s="178">
        <f>SUM(B797:E797)</f>
        <v>170740</v>
      </c>
      <c r="G797" s="177"/>
    </row>
    <row r="798" spans="1:7" ht="13.2" x14ac:dyDescent="0.25">
      <c r="A798" s="67" t="s">
        <v>9</v>
      </c>
      <c r="B798" s="178">
        <v>10100</v>
      </c>
      <c r="C798" s="177"/>
      <c r="D798" s="178">
        <v>2000</v>
      </c>
      <c r="E798" s="177"/>
      <c r="F798" s="178">
        <f t="shared" ref="F798:F806" si="42">SUM(B798:E798)</f>
        <v>12100</v>
      </c>
      <c r="G798" s="177"/>
    </row>
    <row r="799" spans="1:7" ht="13.2" x14ac:dyDescent="0.25">
      <c r="A799" s="66" t="s">
        <v>10</v>
      </c>
      <c r="B799" s="177"/>
      <c r="C799" s="177"/>
      <c r="D799" s="177"/>
      <c r="E799" s="177"/>
      <c r="F799" s="178"/>
      <c r="G799" s="177"/>
    </row>
    <row r="800" spans="1:7" ht="13.2" x14ac:dyDescent="0.25">
      <c r="A800" s="67" t="s">
        <v>8</v>
      </c>
      <c r="B800" s="178">
        <v>-1228</v>
      </c>
      <c r="C800" s="177"/>
      <c r="D800" s="178">
        <v>1466</v>
      </c>
      <c r="E800" s="177"/>
      <c r="F800" s="178">
        <f t="shared" si="42"/>
        <v>238</v>
      </c>
      <c r="G800" s="177"/>
    </row>
    <row r="801" spans="1:7" ht="13.2" x14ac:dyDescent="0.25">
      <c r="A801" s="67" t="s">
        <v>9</v>
      </c>
      <c r="B801" s="176">
        <v>0</v>
      </c>
      <c r="C801" s="177"/>
      <c r="D801" s="176">
        <v>0</v>
      </c>
      <c r="E801" s="177"/>
      <c r="F801" s="178">
        <f t="shared" si="42"/>
        <v>0</v>
      </c>
      <c r="G801" s="177"/>
    </row>
    <row r="802" spans="1:7" ht="13.2" x14ac:dyDescent="0.25">
      <c r="A802" s="66" t="s">
        <v>11</v>
      </c>
      <c r="B802" s="177"/>
      <c r="C802" s="177"/>
      <c r="D802" s="177"/>
      <c r="E802" s="177"/>
      <c r="F802" s="178"/>
      <c r="G802" s="177"/>
    </row>
    <row r="803" spans="1:7" ht="13.2" x14ac:dyDescent="0.25">
      <c r="A803" s="67" t="s">
        <v>8</v>
      </c>
      <c r="B803" s="178">
        <v>156477</v>
      </c>
      <c r="C803" s="177"/>
      <c r="D803" s="178">
        <f>SUM(D797+D800)</f>
        <v>14501</v>
      </c>
      <c r="E803" s="177"/>
      <c r="F803" s="178">
        <f t="shared" si="42"/>
        <v>170978</v>
      </c>
      <c r="G803" s="177"/>
    </row>
    <row r="804" spans="1:7" ht="13.2" x14ac:dyDescent="0.25">
      <c r="A804" s="67" t="s">
        <v>9</v>
      </c>
      <c r="B804" s="178">
        <v>10100</v>
      </c>
      <c r="C804" s="177"/>
      <c r="D804" s="178">
        <f>SUM(D798+D801)</f>
        <v>2000</v>
      </c>
      <c r="E804" s="177"/>
      <c r="F804" s="178">
        <f t="shared" si="42"/>
        <v>12100</v>
      </c>
      <c r="G804" s="177"/>
    </row>
    <row r="805" spans="1:7" ht="13.2" x14ac:dyDescent="0.25">
      <c r="A805" s="66" t="s">
        <v>12</v>
      </c>
      <c r="B805" s="178">
        <v>0</v>
      </c>
      <c r="C805" s="177"/>
      <c r="D805" s="178">
        <v>0</v>
      </c>
      <c r="E805" s="177"/>
      <c r="F805" s="178">
        <f t="shared" si="42"/>
        <v>0</v>
      </c>
      <c r="G805" s="177"/>
    </row>
    <row r="806" spans="1:7" ht="13.2" x14ac:dyDescent="0.25">
      <c r="A806" s="66" t="s">
        <v>13</v>
      </c>
      <c r="B806" s="179">
        <v>152505</v>
      </c>
      <c r="C806" s="177"/>
      <c r="D806" s="179">
        <v>29284</v>
      </c>
      <c r="E806" s="177"/>
      <c r="F806" s="179">
        <f t="shared" si="42"/>
        <v>181789</v>
      </c>
      <c r="G806" s="181"/>
    </row>
    <row r="807" spans="1:7" ht="3.75" customHeight="1" x14ac:dyDescent="0.2">
      <c r="A807" s="66"/>
      <c r="B807" s="175"/>
      <c r="C807" s="175"/>
      <c r="D807" s="175"/>
      <c r="E807" s="175"/>
      <c r="F807" s="175"/>
      <c r="G807" s="175"/>
    </row>
    <row r="808" spans="1:7" ht="3.75" customHeight="1" x14ac:dyDescent="0.2">
      <c r="B808" s="175"/>
      <c r="C808" s="175"/>
      <c r="D808" s="175"/>
      <c r="E808" s="175"/>
      <c r="F808" s="175"/>
      <c r="G808" s="175"/>
    </row>
    <row r="809" spans="1:7" ht="3.75" customHeight="1" x14ac:dyDescent="0.2"/>
    <row r="810" spans="1:7" x14ac:dyDescent="0.2">
      <c r="A810" s="64" t="s">
        <v>58</v>
      </c>
    </row>
    <row r="811" spans="1:7" ht="3" customHeight="1" x14ac:dyDescent="0.2"/>
    <row r="812" spans="1:7" ht="3" customHeight="1" x14ac:dyDescent="0.2"/>
    <row r="813" spans="1:7" ht="3" customHeight="1" x14ac:dyDescent="0.2">
      <c r="B813" s="175"/>
      <c r="C813" s="175"/>
      <c r="D813" s="175"/>
      <c r="E813" s="175"/>
      <c r="F813" s="175"/>
      <c r="G813" s="175"/>
    </row>
    <row r="814" spans="1:7" ht="3" customHeight="1" x14ac:dyDescent="0.2">
      <c r="B814" s="175"/>
      <c r="C814" s="175"/>
      <c r="D814" s="175"/>
      <c r="E814" s="175"/>
      <c r="F814" s="175"/>
      <c r="G814" s="175"/>
    </row>
    <row r="815" spans="1:7" x14ac:dyDescent="0.2">
      <c r="A815" s="66" t="s">
        <v>71</v>
      </c>
      <c r="B815" s="175"/>
      <c r="C815" s="175"/>
      <c r="D815" s="175"/>
      <c r="E815" s="175"/>
      <c r="F815" s="175"/>
      <c r="G815" s="175"/>
    </row>
    <row r="816" spans="1:7" ht="13.2" x14ac:dyDescent="0.25">
      <c r="A816" s="67" t="s">
        <v>8</v>
      </c>
      <c r="B816" s="178">
        <v>10</v>
      </c>
      <c r="C816" s="177"/>
      <c r="D816" s="178">
        <v>0</v>
      </c>
      <c r="E816" s="177"/>
      <c r="F816" s="178">
        <f>SUM(B816:E816)</f>
        <v>10</v>
      </c>
      <c r="G816" s="177"/>
    </row>
    <row r="817" spans="1:7" ht="13.2" x14ac:dyDescent="0.25">
      <c r="A817" s="67" t="s">
        <v>9</v>
      </c>
      <c r="B817" s="178">
        <v>287</v>
      </c>
      <c r="C817" s="177"/>
      <c r="D817" s="178">
        <v>0</v>
      </c>
      <c r="E817" s="177"/>
      <c r="F817" s="178">
        <f t="shared" ref="F817:F825" si="43">SUM(B817:E817)</f>
        <v>287</v>
      </c>
      <c r="G817" s="177"/>
    </row>
    <row r="818" spans="1:7" ht="13.2" x14ac:dyDescent="0.25">
      <c r="A818" s="66" t="s">
        <v>10</v>
      </c>
      <c r="B818" s="177"/>
      <c r="C818" s="177"/>
      <c r="D818" s="177"/>
      <c r="E818" s="177"/>
      <c r="F818" s="178"/>
      <c r="G818" s="177"/>
    </row>
    <row r="819" spans="1:7" ht="13.2" x14ac:dyDescent="0.25">
      <c r="A819" s="67" t="s">
        <v>8</v>
      </c>
      <c r="B819" s="178">
        <v>-289</v>
      </c>
      <c r="C819" s="177"/>
      <c r="D819" s="178">
        <v>0</v>
      </c>
      <c r="E819" s="177"/>
      <c r="F819" s="178">
        <f t="shared" si="43"/>
        <v>-289</v>
      </c>
      <c r="G819" s="177"/>
    </row>
    <row r="820" spans="1:7" ht="13.2" x14ac:dyDescent="0.25">
      <c r="A820" s="67" t="s">
        <v>9</v>
      </c>
      <c r="B820" s="176">
        <v>0</v>
      </c>
      <c r="C820" s="177"/>
      <c r="D820" s="176">
        <v>0</v>
      </c>
      <c r="E820" s="177"/>
      <c r="F820" s="178">
        <f t="shared" si="43"/>
        <v>0</v>
      </c>
      <c r="G820" s="177"/>
    </row>
    <row r="821" spans="1:7" ht="13.2" x14ac:dyDescent="0.25">
      <c r="A821" s="66" t="s">
        <v>11</v>
      </c>
      <c r="B821" s="177"/>
      <c r="C821" s="177"/>
      <c r="D821" s="177"/>
      <c r="E821" s="177"/>
      <c r="F821" s="178"/>
      <c r="G821" s="177"/>
    </row>
    <row r="822" spans="1:7" ht="13.2" x14ac:dyDescent="0.25">
      <c r="A822" s="67" t="s">
        <v>8</v>
      </c>
      <c r="B822" s="178">
        <v>-279</v>
      </c>
      <c r="C822" s="177"/>
      <c r="D822" s="178">
        <f>SUM(D816+D819)</f>
        <v>0</v>
      </c>
      <c r="E822" s="177"/>
      <c r="F822" s="178">
        <f t="shared" si="43"/>
        <v>-279</v>
      </c>
      <c r="G822" s="177"/>
    </row>
    <row r="823" spans="1:7" ht="13.2" x14ac:dyDescent="0.25">
      <c r="A823" s="67" t="s">
        <v>9</v>
      </c>
      <c r="B823" s="178">
        <v>287</v>
      </c>
      <c r="C823" s="177"/>
      <c r="D823" s="178">
        <f>SUM(D817+D820)</f>
        <v>0</v>
      </c>
      <c r="E823" s="177"/>
      <c r="F823" s="178">
        <f t="shared" si="43"/>
        <v>287</v>
      </c>
      <c r="G823" s="177"/>
    </row>
    <row r="824" spans="1:7" ht="13.2" x14ac:dyDescent="0.25">
      <c r="A824" s="66" t="s">
        <v>12</v>
      </c>
      <c r="B824" s="178">
        <v>0</v>
      </c>
      <c r="C824" s="177"/>
      <c r="D824" s="178">
        <v>0</v>
      </c>
      <c r="E824" s="177"/>
      <c r="F824" s="178">
        <f t="shared" si="43"/>
        <v>0</v>
      </c>
      <c r="G824" s="177"/>
    </row>
    <row r="825" spans="1:7" ht="13.2" x14ac:dyDescent="0.25">
      <c r="A825" s="66" t="s">
        <v>13</v>
      </c>
      <c r="B825" s="179">
        <v>90</v>
      </c>
      <c r="C825" s="177"/>
      <c r="D825" s="179">
        <v>-70</v>
      </c>
      <c r="E825" s="177"/>
      <c r="F825" s="179">
        <f t="shared" si="43"/>
        <v>20</v>
      </c>
      <c r="G825" s="181"/>
    </row>
    <row r="826" spans="1:7" ht="3.75" customHeight="1" x14ac:dyDescent="0.2">
      <c r="A826" s="66"/>
    </row>
    <row r="827" spans="1:7" ht="3.75" customHeight="1" x14ac:dyDescent="0.2"/>
    <row r="828" spans="1:7" x14ac:dyDescent="0.2">
      <c r="A828" s="64" t="s">
        <v>60</v>
      </c>
    </row>
    <row r="829" spans="1:7" ht="3" customHeight="1" x14ac:dyDescent="0.2"/>
    <row r="830" spans="1:7" ht="3" customHeight="1" x14ac:dyDescent="0.2"/>
    <row r="831" spans="1:7" ht="3" customHeight="1" x14ac:dyDescent="0.2"/>
    <row r="832" spans="1:7" ht="3" customHeight="1" x14ac:dyDescent="0.2"/>
    <row r="833" spans="1:7" x14ac:dyDescent="0.2">
      <c r="A833" s="66" t="s">
        <v>71</v>
      </c>
    </row>
    <row r="834" spans="1:7" ht="13.2" x14ac:dyDescent="0.25">
      <c r="A834" s="67" t="s">
        <v>8</v>
      </c>
      <c r="B834" s="176">
        <v>0</v>
      </c>
      <c r="C834" s="177"/>
      <c r="D834" s="176">
        <v>0</v>
      </c>
      <c r="E834" s="177"/>
      <c r="F834" s="176">
        <v>0</v>
      </c>
      <c r="G834" s="177"/>
    </row>
    <row r="835" spans="1:7" ht="13.2" x14ac:dyDescent="0.25">
      <c r="A835" s="67" t="s">
        <v>9</v>
      </c>
      <c r="B835" s="176">
        <v>0</v>
      </c>
      <c r="C835" s="177"/>
      <c r="D835" s="176">
        <v>0</v>
      </c>
      <c r="E835" s="177"/>
      <c r="F835" s="176">
        <v>0</v>
      </c>
      <c r="G835" s="177"/>
    </row>
    <row r="836" spans="1:7" ht="13.2" x14ac:dyDescent="0.25">
      <c r="A836" s="66" t="s">
        <v>10</v>
      </c>
      <c r="B836" s="177"/>
      <c r="C836" s="177"/>
      <c r="D836" s="177"/>
      <c r="E836" s="177"/>
      <c r="F836" s="177"/>
      <c r="G836" s="177"/>
    </row>
    <row r="837" spans="1:7" ht="13.2" x14ac:dyDescent="0.25">
      <c r="A837" s="67" t="s">
        <v>8</v>
      </c>
      <c r="B837" s="178">
        <v>2365</v>
      </c>
      <c r="C837" s="177"/>
      <c r="D837" s="178">
        <v>0</v>
      </c>
      <c r="E837" s="177"/>
      <c r="F837" s="178">
        <v>2365</v>
      </c>
      <c r="G837" s="177"/>
    </row>
    <row r="838" spans="1:7" ht="13.2" x14ac:dyDescent="0.25">
      <c r="A838" s="67" t="s">
        <v>9</v>
      </c>
      <c r="B838" s="176">
        <v>0</v>
      </c>
      <c r="C838" s="177"/>
      <c r="D838" s="176">
        <v>0</v>
      </c>
      <c r="E838" s="177"/>
      <c r="F838" s="176">
        <v>0</v>
      </c>
      <c r="G838" s="177"/>
    </row>
    <row r="839" spans="1:7" ht="13.2" x14ac:dyDescent="0.25">
      <c r="A839" s="66" t="s">
        <v>11</v>
      </c>
      <c r="B839" s="177"/>
      <c r="C839" s="177"/>
      <c r="D839" s="177"/>
      <c r="E839" s="177"/>
      <c r="F839" s="177"/>
      <c r="G839" s="177"/>
    </row>
    <row r="840" spans="1:7" ht="13.2" x14ac:dyDescent="0.25">
      <c r="A840" s="67" t="s">
        <v>8</v>
      </c>
      <c r="B840" s="178">
        <v>2365</v>
      </c>
      <c r="C840" s="177"/>
      <c r="D840" s="178">
        <f>SUM(D834+D837)</f>
        <v>0</v>
      </c>
      <c r="E840" s="177"/>
      <c r="F840" s="178">
        <v>2365</v>
      </c>
      <c r="G840" s="177"/>
    </row>
    <row r="841" spans="1:7" ht="13.2" x14ac:dyDescent="0.25">
      <c r="A841" s="67" t="s">
        <v>9</v>
      </c>
      <c r="B841" s="176">
        <v>0</v>
      </c>
      <c r="C841" s="177"/>
      <c r="D841" s="176">
        <f>SUM(D835+D838)</f>
        <v>0</v>
      </c>
      <c r="E841" s="177"/>
      <c r="F841" s="176">
        <v>0</v>
      </c>
      <c r="G841" s="177"/>
    </row>
    <row r="842" spans="1:7" ht="13.2" x14ac:dyDescent="0.25">
      <c r="A842" s="66" t="s">
        <v>12</v>
      </c>
      <c r="B842" s="178">
        <v>0</v>
      </c>
      <c r="C842" s="177"/>
      <c r="D842" s="178">
        <v>0</v>
      </c>
      <c r="E842" s="177"/>
      <c r="F842" s="178">
        <v>0</v>
      </c>
      <c r="G842" s="177"/>
    </row>
    <row r="843" spans="1:7" ht="13.2" x14ac:dyDescent="0.25">
      <c r="A843" s="66" t="s">
        <v>13</v>
      </c>
      <c r="B843" s="179">
        <v>2357</v>
      </c>
      <c r="C843" s="177"/>
      <c r="D843" s="179">
        <v>0</v>
      </c>
      <c r="E843" s="177"/>
      <c r="F843" s="179">
        <v>2357</v>
      </c>
      <c r="G843" s="177"/>
    </row>
    <row r="844" spans="1:7" ht="3.75" customHeight="1" x14ac:dyDescent="0.2"/>
    <row r="845" spans="1:7" ht="14.4" thickBot="1" x14ac:dyDescent="0.3">
      <c r="A845" s="71"/>
      <c r="B845" s="58"/>
      <c r="C845" s="58"/>
      <c r="D845" s="58"/>
      <c r="E845" s="58"/>
      <c r="F845" s="58"/>
      <c r="G845" s="72" t="s">
        <v>72</v>
      </c>
    </row>
    <row r="846" spans="1:7" ht="30" customHeight="1" thickBot="1" x14ac:dyDescent="0.25">
      <c r="A846" s="73"/>
      <c r="B846" s="173" t="s">
        <v>73</v>
      </c>
      <c r="C846" s="173"/>
      <c r="D846" s="173" t="s">
        <v>3</v>
      </c>
      <c r="E846" s="173"/>
      <c r="F846" s="173" t="s">
        <v>4</v>
      </c>
      <c r="G846" s="173"/>
    </row>
    <row r="847" spans="1:7" x14ac:dyDescent="0.2">
      <c r="A847" s="64" t="s">
        <v>61</v>
      </c>
    </row>
    <row r="848" spans="1:7" ht="3" customHeight="1" x14ac:dyDescent="0.2"/>
    <row r="849" spans="1:7" ht="3" customHeight="1" x14ac:dyDescent="0.2"/>
    <row r="850" spans="1:7" ht="3" customHeight="1" x14ac:dyDescent="0.2">
      <c r="B850" s="175"/>
      <c r="C850" s="175"/>
      <c r="D850" s="175"/>
      <c r="E850" s="175"/>
      <c r="F850" s="175"/>
      <c r="G850" s="175"/>
    </row>
    <row r="851" spans="1:7" ht="3" customHeight="1" x14ac:dyDescent="0.2">
      <c r="B851" s="175"/>
      <c r="C851" s="175"/>
      <c r="D851" s="175"/>
      <c r="E851" s="175"/>
      <c r="F851" s="175"/>
      <c r="G851" s="175"/>
    </row>
    <row r="852" spans="1:7" x14ac:dyDescent="0.2">
      <c r="A852" s="66" t="s">
        <v>71</v>
      </c>
      <c r="B852" s="175"/>
      <c r="C852" s="175"/>
      <c r="D852" s="175"/>
      <c r="E852" s="175"/>
      <c r="F852" s="175"/>
      <c r="G852" s="175"/>
    </row>
    <row r="853" spans="1:7" ht="13.2" x14ac:dyDescent="0.25">
      <c r="A853" s="67" t="s">
        <v>8</v>
      </c>
      <c r="B853" s="178">
        <v>530727</v>
      </c>
      <c r="C853" s="177"/>
      <c r="D853" s="178">
        <v>39958</v>
      </c>
      <c r="E853" s="177"/>
      <c r="F853" s="178">
        <f>SUM(B853:E853)</f>
        <v>570685</v>
      </c>
      <c r="G853" s="177"/>
    </row>
    <row r="854" spans="1:7" ht="13.2" x14ac:dyDescent="0.25">
      <c r="A854" s="67" t="s">
        <v>9</v>
      </c>
      <c r="B854" s="178">
        <v>20500</v>
      </c>
      <c r="C854" s="177"/>
      <c r="D854" s="178">
        <v>30828</v>
      </c>
      <c r="E854" s="177"/>
      <c r="F854" s="178">
        <f t="shared" ref="F854:F862" si="44">SUM(B854:E854)</f>
        <v>51328</v>
      </c>
      <c r="G854" s="177"/>
    </row>
    <row r="855" spans="1:7" ht="13.2" x14ac:dyDescent="0.25">
      <c r="A855" s="66" t="s">
        <v>10</v>
      </c>
      <c r="B855" s="177"/>
      <c r="C855" s="177"/>
      <c r="D855" s="177"/>
      <c r="E855" s="177"/>
      <c r="F855" s="178"/>
      <c r="G855" s="177"/>
    </row>
    <row r="856" spans="1:7" ht="13.2" x14ac:dyDescent="0.25">
      <c r="A856" s="67" t="s">
        <v>8</v>
      </c>
      <c r="B856" s="178">
        <v>4942</v>
      </c>
      <c r="C856" s="177"/>
      <c r="D856" s="178">
        <v>0</v>
      </c>
      <c r="E856" s="177"/>
      <c r="F856" s="178">
        <f t="shared" si="44"/>
        <v>4942</v>
      </c>
      <c r="G856" s="177"/>
    </row>
    <row r="857" spans="1:7" ht="13.2" x14ac:dyDescent="0.25">
      <c r="A857" s="67" t="s">
        <v>9</v>
      </c>
      <c r="B857" s="176">
        <v>0</v>
      </c>
      <c r="C857" s="177"/>
      <c r="D857" s="176">
        <v>0</v>
      </c>
      <c r="E857" s="177"/>
      <c r="F857" s="178">
        <f t="shared" si="44"/>
        <v>0</v>
      </c>
      <c r="G857" s="177"/>
    </row>
    <row r="858" spans="1:7" ht="13.2" x14ac:dyDescent="0.25">
      <c r="A858" s="66" t="s">
        <v>11</v>
      </c>
      <c r="B858" s="177"/>
      <c r="C858" s="177"/>
      <c r="D858" s="177"/>
      <c r="E858" s="177"/>
      <c r="F858" s="178"/>
      <c r="G858" s="177"/>
    </row>
    <row r="859" spans="1:7" ht="13.2" x14ac:dyDescent="0.25">
      <c r="A859" s="67" t="s">
        <v>8</v>
      </c>
      <c r="B859" s="178">
        <v>535669</v>
      </c>
      <c r="C859" s="177"/>
      <c r="D859" s="178">
        <f>SUM(D853+D856)</f>
        <v>39958</v>
      </c>
      <c r="E859" s="177"/>
      <c r="F859" s="178">
        <f t="shared" si="44"/>
        <v>575627</v>
      </c>
      <c r="G859" s="177"/>
    </row>
    <row r="860" spans="1:7" ht="13.2" x14ac:dyDescent="0.25">
      <c r="A860" s="67" t="s">
        <v>9</v>
      </c>
      <c r="B860" s="178">
        <v>20500</v>
      </c>
      <c r="C860" s="177"/>
      <c r="D860" s="178">
        <f>SUM(D854+D857)</f>
        <v>30828</v>
      </c>
      <c r="E860" s="177"/>
      <c r="F860" s="178">
        <f t="shared" si="44"/>
        <v>51328</v>
      </c>
      <c r="G860" s="177"/>
    </row>
    <row r="861" spans="1:7" ht="13.2" x14ac:dyDescent="0.25">
      <c r="A861" s="66" t="s">
        <v>12</v>
      </c>
      <c r="B861" s="178">
        <v>0</v>
      </c>
      <c r="C861" s="177"/>
      <c r="D861" s="178">
        <v>0</v>
      </c>
      <c r="E861" s="177"/>
      <c r="F861" s="178">
        <f t="shared" si="44"/>
        <v>0</v>
      </c>
      <c r="G861" s="177"/>
    </row>
    <row r="862" spans="1:7" ht="13.2" x14ac:dyDescent="0.25">
      <c r="A862" s="66" t="s">
        <v>13</v>
      </c>
      <c r="B862" s="179">
        <v>535732</v>
      </c>
      <c r="C862" s="177"/>
      <c r="D862" s="179">
        <v>95798</v>
      </c>
      <c r="E862" s="177"/>
      <c r="F862" s="179">
        <f t="shared" si="44"/>
        <v>631530</v>
      </c>
      <c r="G862" s="181"/>
    </row>
    <row r="863" spans="1:7" ht="3.75" customHeight="1" x14ac:dyDescent="0.2">
      <c r="A863" s="66"/>
      <c r="B863" s="175"/>
      <c r="C863" s="175"/>
      <c r="D863" s="175"/>
      <c r="E863" s="175"/>
      <c r="F863" s="175"/>
      <c r="G863" s="175"/>
    </row>
    <row r="864" spans="1:7" ht="3.75" customHeight="1" x14ac:dyDescent="0.2">
      <c r="B864" s="175"/>
      <c r="C864" s="175"/>
      <c r="D864" s="175"/>
      <c r="E864" s="175"/>
      <c r="F864" s="175"/>
      <c r="G864" s="175"/>
    </row>
    <row r="865" spans="1:7" ht="3.75" customHeight="1" x14ac:dyDescent="0.2"/>
    <row r="866" spans="1:7" x14ac:dyDescent="0.2">
      <c r="A866" s="64" t="s">
        <v>62</v>
      </c>
    </row>
    <row r="867" spans="1:7" ht="3" customHeight="1" x14ac:dyDescent="0.2"/>
    <row r="868" spans="1:7" ht="3" customHeight="1" x14ac:dyDescent="0.2"/>
    <row r="869" spans="1:7" ht="3" customHeight="1" x14ac:dyDescent="0.2">
      <c r="B869" s="175"/>
      <c r="C869" s="175"/>
      <c r="D869" s="175"/>
      <c r="E869" s="175"/>
      <c r="F869" s="175"/>
      <c r="G869" s="175"/>
    </row>
    <row r="870" spans="1:7" ht="3" customHeight="1" x14ac:dyDescent="0.2">
      <c r="B870" s="175"/>
      <c r="C870" s="175"/>
      <c r="D870" s="175"/>
      <c r="E870" s="175"/>
      <c r="F870" s="175"/>
      <c r="G870" s="175"/>
    </row>
    <row r="871" spans="1:7" x14ac:dyDescent="0.2">
      <c r="A871" s="66" t="s">
        <v>71</v>
      </c>
      <c r="B871" s="175"/>
      <c r="C871" s="175"/>
      <c r="D871" s="175"/>
      <c r="E871" s="175"/>
      <c r="F871" s="175"/>
      <c r="G871" s="175"/>
    </row>
    <row r="872" spans="1:7" ht="13.2" x14ac:dyDescent="0.25">
      <c r="A872" s="67" t="s">
        <v>8</v>
      </c>
      <c r="B872" s="178">
        <v>2228221</v>
      </c>
      <c r="C872" s="177"/>
      <c r="D872" s="178">
        <v>-27424</v>
      </c>
      <c r="E872" s="177"/>
      <c r="F872" s="178">
        <f>SUM(B872:E872)</f>
        <v>2200797</v>
      </c>
      <c r="G872" s="177"/>
    </row>
    <row r="873" spans="1:7" ht="13.2" x14ac:dyDescent="0.25">
      <c r="A873" s="67" t="s">
        <v>9</v>
      </c>
      <c r="B873" s="178">
        <v>353130</v>
      </c>
      <c r="C873" s="177"/>
      <c r="D873" s="178">
        <v>30880</v>
      </c>
      <c r="E873" s="177"/>
      <c r="F873" s="178">
        <f t="shared" ref="F873:F881" si="45">SUM(B873:E873)</f>
        <v>384010</v>
      </c>
      <c r="G873" s="177"/>
    </row>
    <row r="874" spans="1:7" ht="13.2" x14ac:dyDescent="0.25">
      <c r="A874" s="66" t="s">
        <v>10</v>
      </c>
      <c r="B874" s="177"/>
      <c r="C874" s="177"/>
      <c r="D874" s="177"/>
      <c r="E874" s="177"/>
      <c r="F874" s="178"/>
      <c r="G874" s="177"/>
    </row>
    <row r="875" spans="1:7" ht="13.2" x14ac:dyDescent="0.25">
      <c r="A875" s="67" t="s">
        <v>8</v>
      </c>
      <c r="B875" s="178">
        <v>31500</v>
      </c>
      <c r="C875" s="177"/>
      <c r="D875" s="178">
        <v>16415</v>
      </c>
      <c r="E875" s="177"/>
      <c r="F875" s="178">
        <f t="shared" si="45"/>
        <v>47915</v>
      </c>
      <c r="G875" s="177"/>
    </row>
    <row r="876" spans="1:7" ht="13.2" x14ac:dyDescent="0.25">
      <c r="A876" s="67" t="s">
        <v>9</v>
      </c>
      <c r="B876" s="176">
        <v>0</v>
      </c>
      <c r="C876" s="177"/>
      <c r="D876" s="176">
        <v>0</v>
      </c>
      <c r="E876" s="177"/>
      <c r="F876" s="178">
        <f t="shared" si="45"/>
        <v>0</v>
      </c>
      <c r="G876" s="177"/>
    </row>
    <row r="877" spans="1:7" ht="13.2" x14ac:dyDescent="0.25">
      <c r="A877" s="66" t="s">
        <v>11</v>
      </c>
      <c r="B877" s="177"/>
      <c r="C877" s="177"/>
      <c r="D877" s="177"/>
      <c r="E877" s="177"/>
      <c r="F877" s="178"/>
      <c r="G877" s="177"/>
    </row>
    <row r="878" spans="1:7" ht="13.2" x14ac:dyDescent="0.25">
      <c r="A878" s="67" t="s">
        <v>8</v>
      </c>
      <c r="B878" s="178">
        <v>2529721</v>
      </c>
      <c r="C878" s="177"/>
      <c r="D878" s="178">
        <f>SUM(D872+D875)</f>
        <v>-11009</v>
      </c>
      <c r="E878" s="177"/>
      <c r="F878" s="178">
        <f t="shared" si="45"/>
        <v>2518712</v>
      </c>
      <c r="G878" s="177"/>
    </row>
    <row r="879" spans="1:7" ht="13.2" x14ac:dyDescent="0.25">
      <c r="A879" s="67" t="s">
        <v>9</v>
      </c>
      <c r="B879" s="178">
        <v>353130</v>
      </c>
      <c r="C879" s="177"/>
      <c r="D879" s="178">
        <f>SUM(D873+D876)</f>
        <v>30880</v>
      </c>
      <c r="E879" s="177"/>
      <c r="F879" s="178">
        <f t="shared" si="45"/>
        <v>384010</v>
      </c>
      <c r="G879" s="177"/>
    </row>
    <row r="880" spans="1:7" ht="13.2" x14ac:dyDescent="0.25">
      <c r="A880" s="66" t="s">
        <v>12</v>
      </c>
      <c r="B880" s="178">
        <v>0</v>
      </c>
      <c r="C880" s="177"/>
      <c r="D880" s="178">
        <v>0</v>
      </c>
      <c r="E880" s="177"/>
      <c r="F880" s="178">
        <f t="shared" si="45"/>
        <v>0</v>
      </c>
      <c r="G880" s="177"/>
    </row>
    <row r="881" spans="1:7" ht="13.2" x14ac:dyDescent="0.25">
      <c r="A881" s="66" t="s">
        <v>13</v>
      </c>
      <c r="B881" s="179">
        <v>2087551</v>
      </c>
      <c r="C881" s="177"/>
      <c r="D881" s="179">
        <v>111456</v>
      </c>
      <c r="E881" s="177"/>
      <c r="F881" s="179">
        <f t="shared" si="45"/>
        <v>2199007</v>
      </c>
      <c r="G881" s="181"/>
    </row>
    <row r="882" spans="1:7" ht="3.75" customHeight="1" x14ac:dyDescent="0.2">
      <c r="A882" s="66"/>
      <c r="B882" s="175"/>
      <c r="C882" s="175"/>
      <c r="D882" s="175"/>
      <c r="E882" s="175"/>
      <c r="F882" s="175"/>
      <c r="G882" s="175"/>
    </row>
    <row r="883" spans="1:7" ht="3.75" customHeight="1" x14ac:dyDescent="0.2">
      <c r="B883" s="175"/>
      <c r="C883" s="175"/>
      <c r="D883" s="175"/>
      <c r="E883" s="175"/>
      <c r="F883" s="175"/>
      <c r="G883" s="175"/>
    </row>
    <row r="884" spans="1:7" ht="3.75" customHeight="1" x14ac:dyDescent="0.2"/>
    <row r="885" spans="1:7" x14ac:dyDescent="0.2">
      <c r="A885" s="64" t="s">
        <v>63</v>
      </c>
    </row>
    <row r="886" spans="1:7" ht="3" customHeight="1" x14ac:dyDescent="0.2"/>
    <row r="887" spans="1:7" ht="3" customHeight="1" x14ac:dyDescent="0.2"/>
    <row r="888" spans="1:7" ht="3" customHeight="1" x14ac:dyDescent="0.2">
      <c r="B888" s="175"/>
      <c r="C888" s="175"/>
      <c r="D888" s="175"/>
      <c r="E888" s="175"/>
      <c r="F888" s="175"/>
      <c r="G888" s="175"/>
    </row>
    <row r="889" spans="1:7" ht="3" customHeight="1" x14ac:dyDescent="0.2">
      <c r="B889" s="175"/>
      <c r="C889" s="175"/>
      <c r="D889" s="175"/>
      <c r="E889" s="175"/>
      <c r="F889" s="175"/>
      <c r="G889" s="175"/>
    </row>
    <row r="890" spans="1:7" x14ac:dyDescent="0.2">
      <c r="A890" s="66" t="s">
        <v>71</v>
      </c>
      <c r="B890" s="175"/>
      <c r="C890" s="175"/>
      <c r="D890" s="175"/>
      <c r="E890" s="175"/>
      <c r="F890" s="175"/>
      <c r="G890" s="175"/>
    </row>
    <row r="891" spans="1:7" ht="13.2" x14ac:dyDescent="0.25">
      <c r="A891" s="67" t="s">
        <v>8</v>
      </c>
      <c r="B891" s="176">
        <v>0</v>
      </c>
      <c r="C891" s="177"/>
      <c r="D891" s="176">
        <v>0</v>
      </c>
      <c r="E891" s="177"/>
      <c r="F891" s="176">
        <f>SUM(B891:E891)</f>
        <v>0</v>
      </c>
      <c r="G891" s="177"/>
    </row>
    <row r="892" spans="1:7" ht="13.2" x14ac:dyDescent="0.25">
      <c r="A892" s="67" t="s">
        <v>9</v>
      </c>
      <c r="B892" s="176">
        <v>0</v>
      </c>
      <c r="C892" s="177"/>
      <c r="D892" s="176">
        <v>0</v>
      </c>
      <c r="E892" s="177"/>
      <c r="F892" s="176">
        <f t="shared" ref="F892:F900" si="46">SUM(B892:E892)</f>
        <v>0</v>
      </c>
      <c r="G892" s="177"/>
    </row>
    <row r="893" spans="1:7" ht="13.2" x14ac:dyDescent="0.25">
      <c r="A893" s="66" t="s">
        <v>10</v>
      </c>
      <c r="B893" s="177"/>
      <c r="C893" s="177"/>
      <c r="D893" s="177"/>
      <c r="E893" s="177"/>
      <c r="F893" s="176"/>
      <c r="G893" s="177"/>
    </row>
    <row r="894" spans="1:7" ht="13.2" x14ac:dyDescent="0.25">
      <c r="A894" s="67" t="s">
        <v>8</v>
      </c>
      <c r="B894" s="178">
        <v>9021000</v>
      </c>
      <c r="C894" s="177"/>
      <c r="D894" s="178">
        <v>0</v>
      </c>
      <c r="E894" s="177"/>
      <c r="F894" s="176">
        <f t="shared" si="46"/>
        <v>9021000</v>
      </c>
      <c r="G894" s="177"/>
    </row>
    <row r="895" spans="1:7" ht="13.2" x14ac:dyDescent="0.25">
      <c r="A895" s="67" t="s">
        <v>9</v>
      </c>
      <c r="B895" s="176">
        <v>0</v>
      </c>
      <c r="C895" s="177"/>
      <c r="D895" s="176">
        <v>0</v>
      </c>
      <c r="E895" s="177"/>
      <c r="F895" s="176">
        <f t="shared" si="46"/>
        <v>0</v>
      </c>
      <c r="G895" s="177"/>
    </row>
    <row r="896" spans="1:7" ht="13.2" x14ac:dyDescent="0.25">
      <c r="A896" s="66" t="s">
        <v>11</v>
      </c>
      <c r="B896" s="177"/>
      <c r="C896" s="177"/>
      <c r="D896" s="177"/>
      <c r="E896" s="177"/>
      <c r="F896" s="176"/>
      <c r="G896" s="177"/>
    </row>
    <row r="897" spans="1:7" ht="13.2" x14ac:dyDescent="0.25">
      <c r="A897" s="67" t="s">
        <v>8</v>
      </c>
      <c r="B897" s="178">
        <v>9021000</v>
      </c>
      <c r="C897" s="177"/>
      <c r="D897" s="178">
        <f>SUM(D891+D894)</f>
        <v>0</v>
      </c>
      <c r="E897" s="177"/>
      <c r="F897" s="176">
        <f t="shared" si="46"/>
        <v>9021000</v>
      </c>
      <c r="G897" s="177"/>
    </row>
    <row r="898" spans="1:7" ht="13.2" x14ac:dyDescent="0.25">
      <c r="A898" s="67" t="s">
        <v>9</v>
      </c>
      <c r="B898" s="176">
        <v>0</v>
      </c>
      <c r="C898" s="177"/>
      <c r="D898" s="176">
        <f>SUM(D892+D895)</f>
        <v>0</v>
      </c>
      <c r="E898" s="177"/>
      <c r="F898" s="176">
        <f t="shared" si="46"/>
        <v>0</v>
      </c>
      <c r="G898" s="177"/>
    </row>
    <row r="899" spans="1:7" ht="13.2" x14ac:dyDescent="0.25">
      <c r="A899" s="66" t="s">
        <v>12</v>
      </c>
      <c r="B899" s="178">
        <v>0</v>
      </c>
      <c r="C899" s="177"/>
      <c r="D899" s="178">
        <v>0</v>
      </c>
      <c r="E899" s="177"/>
      <c r="F899" s="176">
        <f t="shared" si="46"/>
        <v>0</v>
      </c>
      <c r="G899" s="177"/>
    </row>
    <row r="900" spans="1:7" ht="13.2" x14ac:dyDescent="0.25">
      <c r="A900" s="66" t="s">
        <v>13</v>
      </c>
      <c r="B900" s="179">
        <v>2286000</v>
      </c>
      <c r="C900" s="177"/>
      <c r="D900" s="179">
        <v>-326000</v>
      </c>
      <c r="E900" s="177"/>
      <c r="F900" s="180">
        <f t="shared" si="46"/>
        <v>1960000</v>
      </c>
      <c r="G900" s="181"/>
    </row>
    <row r="901" spans="1:7" ht="3" customHeight="1" x14ac:dyDescent="0.2"/>
    <row r="902" spans="1:7" ht="3" customHeight="1" x14ac:dyDescent="0.2"/>
    <row r="903" spans="1:7" ht="3" customHeight="1" x14ac:dyDescent="0.2"/>
    <row r="904" spans="1:7" ht="3" customHeight="1" x14ac:dyDescent="0.2"/>
    <row r="905" spans="1:7" x14ac:dyDescent="0.2">
      <c r="A905" s="64" t="s">
        <v>23</v>
      </c>
    </row>
    <row r="906" spans="1:7" ht="3" customHeight="1" x14ac:dyDescent="0.2"/>
    <row r="907" spans="1:7" ht="3" customHeight="1" x14ac:dyDescent="0.2"/>
    <row r="908" spans="1:7" ht="3" customHeight="1" x14ac:dyDescent="0.2">
      <c r="B908" s="175"/>
      <c r="C908" s="175"/>
      <c r="D908" s="175"/>
      <c r="E908" s="175"/>
      <c r="F908" s="175"/>
      <c r="G908" s="175"/>
    </row>
    <row r="909" spans="1:7" ht="3" customHeight="1" x14ac:dyDescent="0.2">
      <c r="B909" s="175"/>
      <c r="C909" s="175"/>
      <c r="D909" s="175"/>
      <c r="E909" s="175"/>
      <c r="F909" s="175"/>
      <c r="G909" s="175"/>
    </row>
    <row r="910" spans="1:7" x14ac:dyDescent="0.2">
      <c r="A910" s="66" t="s">
        <v>71</v>
      </c>
      <c r="B910" s="175"/>
      <c r="C910" s="175"/>
      <c r="D910" s="175"/>
      <c r="E910" s="175"/>
      <c r="F910" s="175"/>
      <c r="G910" s="175"/>
    </row>
    <row r="911" spans="1:7" ht="13.2" x14ac:dyDescent="0.25">
      <c r="A911" s="67" t="s">
        <v>8</v>
      </c>
      <c r="B911" s="176">
        <v>0</v>
      </c>
      <c r="C911" s="177"/>
      <c r="D911" s="176">
        <v>0</v>
      </c>
      <c r="E911" s="177"/>
      <c r="F911" s="176">
        <f>SUM(B911:E911)</f>
        <v>0</v>
      </c>
      <c r="G911" s="177"/>
    </row>
    <row r="912" spans="1:7" ht="13.2" x14ac:dyDescent="0.25">
      <c r="A912" s="67" t="s">
        <v>9</v>
      </c>
      <c r="B912" s="176">
        <v>0</v>
      </c>
      <c r="C912" s="177"/>
      <c r="D912" s="176">
        <v>0</v>
      </c>
      <c r="E912" s="177"/>
      <c r="F912" s="176">
        <f t="shared" ref="F912:F920" si="47">SUM(B912:E912)</f>
        <v>0</v>
      </c>
      <c r="G912" s="177"/>
    </row>
    <row r="913" spans="1:7" ht="13.2" x14ac:dyDescent="0.25">
      <c r="A913" s="66" t="s">
        <v>10</v>
      </c>
      <c r="B913" s="177"/>
      <c r="C913" s="177"/>
      <c r="D913" s="177"/>
      <c r="E913" s="177"/>
      <c r="F913" s="176"/>
      <c r="G913" s="177"/>
    </row>
    <row r="914" spans="1:7" ht="13.2" x14ac:dyDescent="0.25">
      <c r="A914" s="67" t="s">
        <v>8</v>
      </c>
      <c r="B914" s="178">
        <v>1579000</v>
      </c>
      <c r="C914" s="177"/>
      <c r="D914" s="178">
        <v>0</v>
      </c>
      <c r="E914" s="177"/>
      <c r="F914" s="176">
        <f t="shared" si="47"/>
        <v>1579000</v>
      </c>
      <c r="G914" s="177"/>
    </row>
    <row r="915" spans="1:7" ht="13.2" x14ac:dyDescent="0.25">
      <c r="A915" s="67" t="s">
        <v>9</v>
      </c>
      <c r="B915" s="176">
        <v>0</v>
      </c>
      <c r="C915" s="177"/>
      <c r="D915" s="176">
        <v>0</v>
      </c>
      <c r="E915" s="177"/>
      <c r="F915" s="176">
        <f t="shared" si="47"/>
        <v>0</v>
      </c>
      <c r="G915" s="177"/>
    </row>
    <row r="916" spans="1:7" ht="13.2" x14ac:dyDescent="0.25">
      <c r="A916" s="66" t="s">
        <v>11</v>
      </c>
      <c r="B916" s="177"/>
      <c r="C916" s="177"/>
      <c r="D916" s="177"/>
      <c r="E916" s="177"/>
      <c r="F916" s="176"/>
      <c r="G916" s="177"/>
    </row>
    <row r="917" spans="1:7" ht="13.2" x14ac:dyDescent="0.25">
      <c r="A917" s="67" t="s">
        <v>8</v>
      </c>
      <c r="B917" s="178">
        <v>1579000</v>
      </c>
      <c r="C917" s="177"/>
      <c r="D917" s="178">
        <v>0</v>
      </c>
      <c r="E917" s="177"/>
      <c r="F917" s="176">
        <f t="shared" si="47"/>
        <v>1579000</v>
      </c>
      <c r="G917" s="177"/>
    </row>
    <row r="918" spans="1:7" ht="13.2" x14ac:dyDescent="0.25">
      <c r="A918" s="67" t="s">
        <v>9</v>
      </c>
      <c r="B918" s="176">
        <v>0</v>
      </c>
      <c r="C918" s="177"/>
      <c r="D918" s="176">
        <v>0</v>
      </c>
      <c r="E918" s="177"/>
      <c r="F918" s="176">
        <f t="shared" si="47"/>
        <v>0</v>
      </c>
      <c r="G918" s="177"/>
    </row>
    <row r="919" spans="1:7" ht="13.2" x14ac:dyDescent="0.25">
      <c r="A919" s="66" t="s">
        <v>12</v>
      </c>
      <c r="B919" s="178">
        <v>0</v>
      </c>
      <c r="C919" s="177"/>
      <c r="D919" s="178">
        <v>0</v>
      </c>
      <c r="E919" s="177"/>
      <c r="F919" s="176">
        <f t="shared" si="47"/>
        <v>0</v>
      </c>
      <c r="G919" s="177"/>
    </row>
    <row r="920" spans="1:7" ht="13.2" x14ac:dyDescent="0.25">
      <c r="A920" s="66" t="s">
        <v>13</v>
      </c>
      <c r="B920" s="179">
        <v>1466960</v>
      </c>
      <c r="C920" s="177"/>
      <c r="D920" s="179">
        <v>0</v>
      </c>
      <c r="E920" s="177"/>
      <c r="F920" s="180">
        <f t="shared" si="47"/>
        <v>1466960</v>
      </c>
      <c r="G920" s="181"/>
    </row>
    <row r="921" spans="1:7" ht="3.75" customHeight="1" x14ac:dyDescent="0.2">
      <c r="A921" s="66"/>
    </row>
    <row r="922" spans="1:7" ht="3.75" customHeight="1" x14ac:dyDescent="0.2"/>
    <row r="923" spans="1:7" ht="14.4" thickBot="1" x14ac:dyDescent="0.3">
      <c r="A923" s="71"/>
      <c r="B923" s="58"/>
      <c r="C923" s="58"/>
      <c r="D923" s="58"/>
      <c r="E923" s="58"/>
      <c r="F923" s="58"/>
      <c r="G923" s="72" t="s">
        <v>72</v>
      </c>
    </row>
    <row r="924" spans="1:7" ht="30" customHeight="1" thickBot="1" x14ac:dyDescent="0.25">
      <c r="A924" s="73"/>
      <c r="B924" s="173" t="s">
        <v>73</v>
      </c>
      <c r="C924" s="173"/>
      <c r="D924" s="173" t="s">
        <v>3</v>
      </c>
      <c r="E924" s="173"/>
      <c r="F924" s="173" t="s">
        <v>4</v>
      </c>
      <c r="G924" s="173"/>
    </row>
    <row r="926" spans="1:7" x14ac:dyDescent="0.2">
      <c r="A926" s="64" t="s">
        <v>65</v>
      </c>
    </row>
    <row r="927" spans="1:7" ht="3" customHeight="1" x14ac:dyDescent="0.2"/>
    <row r="928" spans="1:7" ht="3" customHeight="1" x14ac:dyDescent="0.2"/>
    <row r="929" spans="1:7" ht="3" customHeight="1" x14ac:dyDescent="0.2"/>
    <row r="930" spans="1:7" ht="3" customHeight="1" x14ac:dyDescent="0.2"/>
    <row r="931" spans="1:7" x14ac:dyDescent="0.2">
      <c r="A931" s="66" t="s">
        <v>71</v>
      </c>
    </row>
    <row r="932" spans="1:7" ht="13.2" x14ac:dyDescent="0.25">
      <c r="A932" s="67" t="s">
        <v>8</v>
      </c>
      <c r="B932" s="178">
        <v>33263</v>
      </c>
      <c r="C932" s="177"/>
      <c r="D932" s="178">
        <v>-675</v>
      </c>
      <c r="E932" s="177"/>
      <c r="F932" s="178">
        <f>SUM(B932:E932)</f>
        <v>32588</v>
      </c>
      <c r="G932" s="177"/>
    </row>
    <row r="933" spans="1:7" ht="13.2" x14ac:dyDescent="0.25">
      <c r="A933" s="67" t="s">
        <v>9</v>
      </c>
      <c r="B933" s="178">
        <v>728</v>
      </c>
      <c r="C933" s="177"/>
      <c r="D933" s="178">
        <v>0</v>
      </c>
      <c r="E933" s="177"/>
      <c r="F933" s="178">
        <f t="shared" ref="F933:F941" si="48">SUM(B933:E933)</f>
        <v>728</v>
      </c>
      <c r="G933" s="177"/>
    </row>
    <row r="934" spans="1:7" ht="13.2" x14ac:dyDescent="0.25">
      <c r="A934" s="66" t="s">
        <v>10</v>
      </c>
      <c r="B934" s="177"/>
      <c r="C934" s="177"/>
      <c r="D934" s="177"/>
      <c r="E934" s="177"/>
      <c r="F934" s="178"/>
      <c r="G934" s="177"/>
    </row>
    <row r="935" spans="1:7" ht="13.2" x14ac:dyDescent="0.25">
      <c r="A935" s="67" t="s">
        <v>8</v>
      </c>
      <c r="B935" s="178">
        <v>-400</v>
      </c>
      <c r="C935" s="177"/>
      <c r="D935" s="178">
        <v>375</v>
      </c>
      <c r="E935" s="177"/>
      <c r="F935" s="178">
        <f t="shared" si="48"/>
        <v>-25</v>
      </c>
      <c r="G935" s="177"/>
    </row>
    <row r="936" spans="1:7" ht="13.2" x14ac:dyDescent="0.25">
      <c r="A936" s="67" t="s">
        <v>9</v>
      </c>
      <c r="B936" s="176">
        <v>0</v>
      </c>
      <c r="C936" s="177"/>
      <c r="D936" s="176">
        <v>0</v>
      </c>
      <c r="E936" s="177"/>
      <c r="F936" s="178">
        <f t="shared" si="48"/>
        <v>0</v>
      </c>
      <c r="G936" s="177"/>
    </row>
    <row r="937" spans="1:7" ht="13.2" x14ac:dyDescent="0.25">
      <c r="A937" s="66" t="s">
        <v>11</v>
      </c>
      <c r="B937" s="177"/>
      <c r="C937" s="177"/>
      <c r="D937" s="177"/>
      <c r="E937" s="177"/>
      <c r="F937" s="178"/>
      <c r="G937" s="177"/>
    </row>
    <row r="938" spans="1:7" ht="13.2" x14ac:dyDescent="0.25">
      <c r="A938" s="67" t="s">
        <v>8</v>
      </c>
      <c r="B938" s="178">
        <v>32863</v>
      </c>
      <c r="C938" s="177"/>
      <c r="D938" s="178">
        <f>SUM(D932+D935)</f>
        <v>-300</v>
      </c>
      <c r="E938" s="177"/>
      <c r="F938" s="178">
        <f t="shared" si="48"/>
        <v>32563</v>
      </c>
      <c r="G938" s="177"/>
    </row>
    <row r="939" spans="1:7" ht="13.2" x14ac:dyDescent="0.25">
      <c r="A939" s="67" t="s">
        <v>9</v>
      </c>
      <c r="B939" s="178">
        <v>728</v>
      </c>
      <c r="C939" s="177"/>
      <c r="D939" s="178">
        <f>SUM(D933+D936)</f>
        <v>0</v>
      </c>
      <c r="E939" s="177"/>
      <c r="F939" s="178">
        <f t="shared" si="48"/>
        <v>728</v>
      </c>
      <c r="G939" s="177"/>
    </row>
    <row r="940" spans="1:7" ht="13.2" x14ac:dyDescent="0.25">
      <c r="A940" s="66" t="s">
        <v>12</v>
      </c>
      <c r="B940" s="178">
        <v>0</v>
      </c>
      <c r="C940" s="177"/>
      <c r="D940" s="178">
        <v>0</v>
      </c>
      <c r="E940" s="177"/>
      <c r="F940" s="178">
        <f t="shared" si="48"/>
        <v>0</v>
      </c>
      <c r="G940" s="177"/>
    </row>
    <row r="941" spans="1:7" ht="13.2" x14ac:dyDescent="0.25">
      <c r="A941" s="66" t="s">
        <v>13</v>
      </c>
      <c r="B941" s="179">
        <v>32391</v>
      </c>
      <c r="C941" s="177"/>
      <c r="D941" s="179">
        <v>-675</v>
      </c>
      <c r="E941" s="177"/>
      <c r="F941" s="179">
        <f t="shared" si="48"/>
        <v>31716</v>
      </c>
      <c r="G941" s="181"/>
    </row>
    <row r="942" spans="1:7" ht="3.75" customHeight="1" x14ac:dyDescent="0.2">
      <c r="A942" s="66"/>
      <c r="B942" s="175"/>
      <c r="C942" s="175"/>
      <c r="D942" s="175"/>
      <c r="E942" s="175"/>
      <c r="F942" s="175"/>
      <c r="G942" s="175"/>
    </row>
    <row r="943" spans="1:7" ht="3.75" customHeight="1" x14ac:dyDescent="0.2">
      <c r="B943" s="175"/>
      <c r="C943" s="175"/>
      <c r="D943" s="175"/>
      <c r="E943" s="175"/>
      <c r="F943" s="175"/>
      <c r="G943" s="175"/>
    </row>
    <row r="944" spans="1:7" ht="3.75" customHeight="1" x14ac:dyDescent="0.2"/>
    <row r="945" spans="1:7" x14ac:dyDescent="0.2">
      <c r="A945" s="64" t="s">
        <v>66</v>
      </c>
    </row>
    <row r="946" spans="1:7" ht="3" customHeight="1" x14ac:dyDescent="0.2"/>
    <row r="947" spans="1:7" ht="3" customHeight="1" x14ac:dyDescent="0.2"/>
    <row r="948" spans="1:7" ht="3" customHeight="1" x14ac:dyDescent="0.2">
      <c r="B948" s="175"/>
      <c r="C948" s="175"/>
      <c r="D948" s="175"/>
      <c r="E948" s="175"/>
      <c r="F948" s="175"/>
      <c r="G948" s="175"/>
    </row>
    <row r="949" spans="1:7" ht="3" customHeight="1" x14ac:dyDescent="0.2">
      <c r="B949" s="175"/>
      <c r="C949" s="175"/>
      <c r="D949" s="175"/>
      <c r="E949" s="175"/>
      <c r="F949" s="175"/>
      <c r="G949" s="175"/>
    </row>
    <row r="950" spans="1:7" x14ac:dyDescent="0.2">
      <c r="A950" s="66" t="s">
        <v>71</v>
      </c>
      <c r="B950" s="175"/>
      <c r="C950" s="175"/>
      <c r="D950" s="175"/>
      <c r="E950" s="175"/>
      <c r="F950" s="175"/>
      <c r="G950" s="175"/>
    </row>
    <row r="951" spans="1:7" ht="13.2" x14ac:dyDescent="0.25">
      <c r="A951" s="67" t="s">
        <v>8</v>
      </c>
      <c r="B951" s="178">
        <v>93721</v>
      </c>
      <c r="C951" s="177"/>
      <c r="D951" s="178">
        <v>1020</v>
      </c>
      <c r="E951" s="177"/>
      <c r="F951" s="178">
        <f>SUM(B951:E951)</f>
        <v>94741</v>
      </c>
      <c r="G951" s="177"/>
    </row>
    <row r="952" spans="1:7" ht="13.2" x14ac:dyDescent="0.25">
      <c r="A952" s="67" t="s">
        <v>9</v>
      </c>
      <c r="B952" s="178">
        <v>21501</v>
      </c>
      <c r="C952" s="177"/>
      <c r="D952" s="178">
        <v>-3059</v>
      </c>
      <c r="E952" s="177"/>
      <c r="F952" s="178">
        <f t="shared" ref="F952:F960" si="49">SUM(B952:E952)</f>
        <v>18442</v>
      </c>
      <c r="G952" s="177"/>
    </row>
    <row r="953" spans="1:7" ht="13.2" x14ac:dyDescent="0.25">
      <c r="A953" s="66" t="s">
        <v>10</v>
      </c>
      <c r="B953" s="177"/>
      <c r="C953" s="177"/>
      <c r="D953" s="177"/>
      <c r="E953" s="177"/>
      <c r="F953" s="178"/>
      <c r="G953" s="177"/>
    </row>
    <row r="954" spans="1:7" ht="13.2" x14ac:dyDescent="0.25">
      <c r="A954" s="67" t="s">
        <v>8</v>
      </c>
      <c r="B954" s="178">
        <v>5691</v>
      </c>
      <c r="C954" s="177"/>
      <c r="D954" s="178">
        <v>0</v>
      </c>
      <c r="E954" s="177"/>
      <c r="F954" s="178">
        <f t="shared" si="49"/>
        <v>5691</v>
      </c>
      <c r="G954" s="177"/>
    </row>
    <row r="955" spans="1:7" ht="13.2" x14ac:dyDescent="0.25">
      <c r="A955" s="67" t="s">
        <v>9</v>
      </c>
      <c r="B955" s="176">
        <v>0</v>
      </c>
      <c r="C955" s="177"/>
      <c r="D955" s="176">
        <v>0</v>
      </c>
      <c r="E955" s="177"/>
      <c r="F955" s="178">
        <f t="shared" si="49"/>
        <v>0</v>
      </c>
      <c r="G955" s="177"/>
    </row>
    <row r="956" spans="1:7" ht="13.2" x14ac:dyDescent="0.25">
      <c r="A956" s="66" t="s">
        <v>11</v>
      </c>
      <c r="B956" s="177"/>
      <c r="C956" s="177"/>
      <c r="D956" s="177"/>
      <c r="E956" s="177"/>
      <c r="F956" s="178"/>
      <c r="G956" s="177"/>
    </row>
    <row r="957" spans="1:7" ht="13.2" x14ac:dyDescent="0.25">
      <c r="A957" s="67" t="s">
        <v>8</v>
      </c>
      <c r="B957" s="178">
        <v>99412</v>
      </c>
      <c r="C957" s="177"/>
      <c r="D957" s="178">
        <f>SUM(D951+D954)</f>
        <v>1020</v>
      </c>
      <c r="E957" s="177"/>
      <c r="F957" s="178">
        <f t="shared" si="49"/>
        <v>100432</v>
      </c>
      <c r="G957" s="177"/>
    </row>
    <row r="958" spans="1:7" ht="13.2" x14ac:dyDescent="0.25">
      <c r="A958" s="67" t="s">
        <v>9</v>
      </c>
      <c r="B958" s="178">
        <v>21501</v>
      </c>
      <c r="C958" s="177"/>
      <c r="D958" s="178">
        <f>SUM(D952+D955)</f>
        <v>-3059</v>
      </c>
      <c r="E958" s="177"/>
      <c r="F958" s="178">
        <f t="shared" si="49"/>
        <v>18442</v>
      </c>
      <c r="G958" s="177"/>
    </row>
    <row r="959" spans="1:7" ht="13.2" x14ac:dyDescent="0.25">
      <c r="A959" s="66" t="s">
        <v>12</v>
      </c>
      <c r="B959" s="178">
        <v>0</v>
      </c>
      <c r="C959" s="177"/>
      <c r="D959" s="178">
        <v>0</v>
      </c>
      <c r="E959" s="177"/>
      <c r="F959" s="178">
        <f t="shared" si="49"/>
        <v>0</v>
      </c>
      <c r="G959" s="177"/>
    </row>
    <row r="960" spans="1:7" ht="13.2" x14ac:dyDescent="0.25">
      <c r="A960" s="66" t="s">
        <v>13</v>
      </c>
      <c r="B960" s="179">
        <v>108378</v>
      </c>
      <c r="C960" s="177"/>
      <c r="D960" s="179">
        <v>-1960</v>
      </c>
      <c r="E960" s="177"/>
      <c r="F960" s="179">
        <f t="shared" si="49"/>
        <v>106418</v>
      </c>
      <c r="G960" s="181"/>
    </row>
    <row r="961" spans="1:7" ht="3.75" customHeight="1" x14ac:dyDescent="0.2">
      <c r="A961" s="66"/>
      <c r="B961" s="175"/>
      <c r="C961" s="175"/>
      <c r="D961" s="175"/>
      <c r="E961" s="175"/>
      <c r="F961" s="175"/>
      <c r="G961" s="175"/>
    </row>
    <row r="962" spans="1:7" ht="3.75" customHeight="1" x14ac:dyDescent="0.2">
      <c r="B962" s="175"/>
      <c r="C962" s="175"/>
      <c r="D962" s="175"/>
      <c r="E962" s="175"/>
      <c r="F962" s="175"/>
      <c r="G962" s="175"/>
    </row>
    <row r="963" spans="1:7" ht="3.75" customHeight="1" x14ac:dyDescent="0.2"/>
    <row r="964" spans="1:7" x14ac:dyDescent="0.2">
      <c r="A964" s="64" t="s">
        <v>67</v>
      </c>
    </row>
    <row r="965" spans="1:7" ht="3" customHeight="1" x14ac:dyDescent="0.2"/>
    <row r="966" spans="1:7" ht="3" customHeight="1" x14ac:dyDescent="0.2"/>
    <row r="967" spans="1:7" ht="3" customHeight="1" x14ac:dyDescent="0.2">
      <c r="B967" s="175"/>
      <c r="C967" s="175"/>
      <c r="D967" s="175"/>
      <c r="E967" s="175"/>
      <c r="F967" s="175"/>
      <c r="G967" s="175"/>
    </row>
    <row r="968" spans="1:7" ht="3" customHeight="1" x14ac:dyDescent="0.2">
      <c r="B968" s="175"/>
      <c r="C968" s="175"/>
      <c r="D968" s="175"/>
      <c r="E968" s="175"/>
      <c r="F968" s="175"/>
      <c r="G968" s="175"/>
    </row>
    <row r="969" spans="1:7" x14ac:dyDescent="0.2">
      <c r="A969" s="66" t="s">
        <v>71</v>
      </c>
      <c r="B969" s="175"/>
      <c r="C969" s="175"/>
      <c r="D969" s="175"/>
      <c r="E969" s="175"/>
      <c r="F969" s="175"/>
      <c r="G969" s="175"/>
    </row>
    <row r="970" spans="1:7" ht="13.2" x14ac:dyDescent="0.25">
      <c r="A970" s="67" t="s">
        <v>8</v>
      </c>
      <c r="B970" s="178">
        <v>26100</v>
      </c>
      <c r="C970" s="177"/>
      <c r="D970" s="178">
        <v>1000</v>
      </c>
      <c r="E970" s="177"/>
      <c r="F970" s="178">
        <f>SUM(B970:E970)</f>
        <v>27100</v>
      </c>
      <c r="G970" s="177"/>
    </row>
    <row r="971" spans="1:7" ht="13.2" x14ac:dyDescent="0.25">
      <c r="A971" s="67" t="s">
        <v>9</v>
      </c>
      <c r="B971" s="178">
        <v>700</v>
      </c>
      <c r="C971" s="177"/>
      <c r="D971" s="178">
        <v>0</v>
      </c>
      <c r="E971" s="177"/>
      <c r="F971" s="178">
        <f t="shared" ref="F971:F979" si="50">SUM(B971:E971)</f>
        <v>700</v>
      </c>
      <c r="G971" s="177"/>
    </row>
    <row r="972" spans="1:7" ht="13.2" x14ac:dyDescent="0.25">
      <c r="A972" s="66" t="s">
        <v>10</v>
      </c>
      <c r="B972" s="177"/>
      <c r="C972" s="177"/>
      <c r="D972" s="177"/>
      <c r="E972" s="177"/>
      <c r="F972" s="178"/>
      <c r="G972" s="177"/>
    </row>
    <row r="973" spans="1:7" ht="13.2" x14ac:dyDescent="0.25">
      <c r="A973" s="67" t="s">
        <v>8</v>
      </c>
      <c r="B973" s="178">
        <v>12700</v>
      </c>
      <c r="C973" s="177"/>
      <c r="D973" s="178">
        <v>0</v>
      </c>
      <c r="E973" s="177"/>
      <c r="F973" s="178">
        <f t="shared" si="50"/>
        <v>12700</v>
      </c>
      <c r="G973" s="177"/>
    </row>
    <row r="974" spans="1:7" ht="13.2" x14ac:dyDescent="0.25">
      <c r="A974" s="67" t="s">
        <v>9</v>
      </c>
      <c r="B974" s="176">
        <v>0</v>
      </c>
      <c r="C974" s="177"/>
      <c r="D974" s="176">
        <v>0</v>
      </c>
      <c r="E974" s="177"/>
      <c r="F974" s="178">
        <f t="shared" si="50"/>
        <v>0</v>
      </c>
      <c r="G974" s="177"/>
    </row>
    <row r="975" spans="1:7" ht="13.2" x14ac:dyDescent="0.25">
      <c r="A975" s="66" t="s">
        <v>11</v>
      </c>
      <c r="B975" s="177"/>
      <c r="C975" s="177"/>
      <c r="D975" s="177"/>
      <c r="E975" s="177"/>
      <c r="F975" s="178"/>
      <c r="G975" s="177"/>
    </row>
    <row r="976" spans="1:7" ht="13.2" x14ac:dyDescent="0.25">
      <c r="A976" s="67" t="s">
        <v>8</v>
      </c>
      <c r="B976" s="178">
        <v>38800</v>
      </c>
      <c r="C976" s="177"/>
      <c r="D976" s="178">
        <f>SUM(D970+D973)</f>
        <v>1000</v>
      </c>
      <c r="E976" s="177"/>
      <c r="F976" s="178">
        <f t="shared" si="50"/>
        <v>39800</v>
      </c>
      <c r="G976" s="177"/>
    </row>
    <row r="977" spans="1:7" ht="13.2" x14ac:dyDescent="0.25">
      <c r="A977" s="67" t="s">
        <v>9</v>
      </c>
      <c r="B977" s="178">
        <v>700</v>
      </c>
      <c r="C977" s="177"/>
      <c r="D977" s="178">
        <f>SUM(D971+D974)</f>
        <v>0</v>
      </c>
      <c r="E977" s="177"/>
      <c r="F977" s="178">
        <f t="shared" si="50"/>
        <v>700</v>
      </c>
      <c r="G977" s="177"/>
    </row>
    <row r="978" spans="1:7" ht="13.2" x14ac:dyDescent="0.25">
      <c r="A978" s="66" t="s">
        <v>12</v>
      </c>
      <c r="B978" s="178">
        <v>0</v>
      </c>
      <c r="C978" s="177"/>
      <c r="D978" s="178">
        <v>0</v>
      </c>
      <c r="E978" s="177"/>
      <c r="F978" s="178">
        <f t="shared" si="50"/>
        <v>0</v>
      </c>
      <c r="G978" s="177"/>
    </row>
    <row r="979" spans="1:7" ht="13.2" x14ac:dyDescent="0.25">
      <c r="A979" s="66" t="s">
        <v>13</v>
      </c>
      <c r="B979" s="179">
        <v>25840</v>
      </c>
      <c r="C979" s="177"/>
      <c r="D979" s="179">
        <v>1000</v>
      </c>
      <c r="E979" s="177"/>
      <c r="F979" s="179">
        <f t="shared" si="50"/>
        <v>26840</v>
      </c>
      <c r="G979" s="181"/>
    </row>
    <row r="980" spans="1:7" ht="3.75" customHeight="1" x14ac:dyDescent="0.2">
      <c r="A980" s="66"/>
      <c r="B980" s="175"/>
      <c r="C980" s="175"/>
      <c r="D980" s="175"/>
      <c r="E980" s="175"/>
      <c r="F980" s="175"/>
      <c r="G980" s="175"/>
    </row>
    <row r="981" spans="1:7" ht="3.75" customHeight="1" x14ac:dyDescent="0.2">
      <c r="B981" s="175"/>
      <c r="C981" s="175"/>
      <c r="D981" s="175"/>
      <c r="E981" s="175"/>
      <c r="F981" s="175"/>
      <c r="G981" s="175"/>
    </row>
    <row r="982" spans="1:7" ht="3.75" customHeight="1" x14ac:dyDescent="0.2"/>
    <row r="983" spans="1:7" x14ac:dyDescent="0.2">
      <c r="A983" s="80" t="s">
        <v>90</v>
      </c>
    </row>
    <row r="984" spans="1:7" s="10" customFormat="1" x14ac:dyDescent="0.2">
      <c r="A984" s="81"/>
      <c r="B984" s="65"/>
      <c r="C984" s="65"/>
      <c r="D984" s="65"/>
      <c r="E984" s="65"/>
      <c r="F984" s="65"/>
      <c r="G984" s="65"/>
    </row>
    <row r="985" spans="1:7" ht="11.4" thickBot="1" x14ac:dyDescent="0.25">
      <c r="A985" s="66" t="s">
        <v>71</v>
      </c>
      <c r="B985" s="58"/>
      <c r="C985" s="58"/>
      <c r="D985" s="58"/>
      <c r="E985" s="58"/>
      <c r="F985" s="58"/>
      <c r="G985" s="58"/>
    </row>
    <row r="986" spans="1:7" x14ac:dyDescent="0.2">
      <c r="A986" s="67" t="s">
        <v>8</v>
      </c>
      <c r="B986" s="175">
        <v>268013318</v>
      </c>
      <c r="C986" s="175"/>
      <c r="D986" s="175">
        <v>6238675</v>
      </c>
      <c r="E986" s="175"/>
      <c r="F986" s="175">
        <f>SUM(B986:E986)</f>
        <v>274251993</v>
      </c>
      <c r="G986" s="175"/>
    </row>
    <row r="987" spans="1:7" ht="11.4" thickBot="1" x14ac:dyDescent="0.25">
      <c r="A987" s="67" t="s">
        <v>9</v>
      </c>
      <c r="B987" s="169">
        <v>41869215</v>
      </c>
      <c r="C987" s="169"/>
      <c r="D987" s="169">
        <v>-2587530</v>
      </c>
      <c r="E987" s="169"/>
      <c r="F987" s="169">
        <f>SUM(B987:E987)</f>
        <v>39281685</v>
      </c>
      <c r="G987" s="169"/>
    </row>
    <row r="988" spans="1:7" ht="11.4" thickBot="1" x14ac:dyDescent="0.25">
      <c r="A988" s="66" t="s">
        <v>10</v>
      </c>
      <c r="B988" s="59"/>
      <c r="C988" s="59"/>
      <c r="D988" s="59"/>
      <c r="E988" s="59"/>
      <c r="F988" s="59"/>
      <c r="G988" s="59"/>
    </row>
    <row r="989" spans="1:7" x14ac:dyDescent="0.2">
      <c r="A989" s="67" t="s">
        <v>8</v>
      </c>
      <c r="B989" s="170">
        <v>186059860</v>
      </c>
      <c r="C989" s="170"/>
      <c r="D989" s="170">
        <v>34328764</v>
      </c>
      <c r="E989" s="170"/>
      <c r="F989" s="170">
        <f>SUM(B989:E989)</f>
        <v>220388624</v>
      </c>
      <c r="G989" s="170"/>
    </row>
    <row r="990" spans="1:7" ht="11.4" thickBot="1" x14ac:dyDescent="0.25">
      <c r="A990" s="67" t="s">
        <v>9</v>
      </c>
      <c r="B990" s="169">
        <v>15341735</v>
      </c>
      <c r="C990" s="169"/>
      <c r="D990" s="169">
        <v>-4691034</v>
      </c>
      <c r="E990" s="169"/>
      <c r="F990" s="169">
        <f>SUM(B990:E990)</f>
        <v>10650701</v>
      </c>
      <c r="G990" s="169"/>
    </row>
    <row r="991" spans="1:7" ht="11.4" thickBot="1" x14ac:dyDescent="0.25">
      <c r="A991" s="66" t="s">
        <v>11</v>
      </c>
      <c r="B991" s="61"/>
      <c r="C991" s="61"/>
      <c r="D991" s="61"/>
      <c r="E991" s="59"/>
      <c r="F991" s="61"/>
      <c r="G991" s="59"/>
    </row>
    <row r="992" spans="1:7" x14ac:dyDescent="0.2">
      <c r="A992" s="67" t="s">
        <v>8</v>
      </c>
      <c r="B992" s="175">
        <f>SUM(B986+B989)</f>
        <v>454073178</v>
      </c>
      <c r="C992" s="175"/>
      <c r="D992" s="175">
        <f>D986+D989</f>
        <v>40567439</v>
      </c>
      <c r="E992" s="175"/>
      <c r="F992" s="175">
        <f>SUM(B992:E992)</f>
        <v>494640617</v>
      </c>
      <c r="G992" s="175"/>
    </row>
    <row r="993" spans="1:7" ht="11.4" thickBot="1" x14ac:dyDescent="0.25">
      <c r="A993" s="67" t="s">
        <v>9</v>
      </c>
      <c r="B993" s="169">
        <f>SUM(B987+B990)</f>
        <v>57210950</v>
      </c>
      <c r="C993" s="169"/>
      <c r="D993" s="169">
        <f>D987+D990</f>
        <v>-7278564</v>
      </c>
      <c r="E993" s="169"/>
      <c r="F993" s="169">
        <f>SUM(B993:E993)</f>
        <v>49932386</v>
      </c>
      <c r="G993" s="169"/>
    </row>
    <row r="994" spans="1:7" ht="11.4" thickBot="1" x14ac:dyDescent="0.25">
      <c r="A994" s="66" t="s">
        <v>12</v>
      </c>
      <c r="B994" s="168">
        <v>59684080</v>
      </c>
      <c r="C994" s="168"/>
      <c r="D994" s="168">
        <v>1224229</v>
      </c>
      <c r="E994" s="168"/>
      <c r="F994" s="168">
        <f>SUM(B994:E994)</f>
        <v>60908309</v>
      </c>
      <c r="G994" s="168"/>
    </row>
    <row r="995" spans="1:7" s="10" customFormat="1" ht="11.4" thickBot="1" x14ac:dyDescent="0.25">
      <c r="A995" s="66" t="s">
        <v>13</v>
      </c>
      <c r="B995" s="168">
        <v>469711599</v>
      </c>
      <c r="C995" s="168"/>
      <c r="D995" s="168">
        <v>-1316911</v>
      </c>
      <c r="E995" s="168"/>
      <c r="F995" s="168">
        <f>SUM(B995:E995)</f>
        <v>468394688</v>
      </c>
      <c r="G995" s="168"/>
    </row>
    <row r="996" spans="1:7" s="10" customFormat="1" x14ac:dyDescent="0.2">
      <c r="A996" s="81"/>
      <c r="B996" s="174"/>
      <c r="C996" s="174"/>
      <c r="D996" s="174"/>
      <c r="E996" s="175"/>
      <c r="F996" s="174"/>
      <c r="G996" s="175"/>
    </row>
    <row r="997" spans="1:7" ht="3.75" customHeight="1" x14ac:dyDescent="0.2">
      <c r="A997" s="66"/>
      <c r="B997" s="174"/>
      <c r="C997" s="174"/>
      <c r="D997" s="174"/>
      <c r="E997" s="175"/>
      <c r="F997" s="174"/>
      <c r="G997" s="175"/>
    </row>
    <row r="998" spans="1:7" ht="14.4" thickBot="1" x14ac:dyDescent="0.3">
      <c r="A998" s="71"/>
      <c r="B998" s="58"/>
      <c r="C998" s="58"/>
      <c r="D998" s="58"/>
      <c r="E998" s="58"/>
      <c r="F998" s="58"/>
      <c r="G998" s="72" t="s">
        <v>72</v>
      </c>
    </row>
    <row r="999" spans="1:7" ht="30" customHeight="1" thickBot="1" x14ac:dyDescent="0.25">
      <c r="A999" s="73"/>
      <c r="B999" s="173" t="s">
        <v>73</v>
      </c>
      <c r="C999" s="173"/>
      <c r="D999" s="173" t="s">
        <v>3</v>
      </c>
      <c r="E999" s="173"/>
      <c r="F999" s="173" t="s">
        <v>4</v>
      </c>
      <c r="G999" s="173"/>
    </row>
    <row r="1000" spans="1:7" ht="13.8" x14ac:dyDescent="0.25">
      <c r="A1000" s="74" t="s">
        <v>70</v>
      </c>
    </row>
    <row r="1002" spans="1:7" x14ac:dyDescent="0.2">
      <c r="A1002" s="64" t="s">
        <v>87</v>
      </c>
    </row>
    <row r="1003" spans="1:7" ht="3" customHeight="1" x14ac:dyDescent="0.2"/>
    <row r="1004" spans="1:7" ht="3" customHeight="1" x14ac:dyDescent="0.2"/>
    <row r="1005" spans="1:7" ht="3" customHeight="1" x14ac:dyDescent="0.2"/>
    <row r="1006" spans="1:7" ht="3" customHeight="1" x14ac:dyDescent="0.2"/>
    <row r="1007" spans="1:7" x14ac:dyDescent="0.2">
      <c r="A1007" s="66" t="s">
        <v>71</v>
      </c>
    </row>
    <row r="1008" spans="1:7" ht="13.2" x14ac:dyDescent="0.25">
      <c r="A1008" s="67" t="s">
        <v>8</v>
      </c>
      <c r="B1008" s="178">
        <v>201300</v>
      </c>
      <c r="C1008" s="177"/>
      <c r="D1008" s="178">
        <v>6850</v>
      </c>
      <c r="E1008" s="177"/>
      <c r="F1008" s="178">
        <f>SUM(B1008:E1008)</f>
        <v>208150</v>
      </c>
      <c r="G1008" s="177"/>
    </row>
    <row r="1009" spans="1:7" ht="13.2" x14ac:dyDescent="0.25">
      <c r="A1009" s="67" t="s">
        <v>9</v>
      </c>
      <c r="B1009" s="178">
        <v>43000</v>
      </c>
      <c r="C1009" s="177"/>
      <c r="D1009" s="178">
        <v>100</v>
      </c>
      <c r="E1009" s="177"/>
      <c r="F1009" s="178">
        <f t="shared" ref="F1009:F1017" si="51">SUM(B1009:E1009)</f>
        <v>43100</v>
      </c>
      <c r="G1009" s="177"/>
    </row>
    <row r="1010" spans="1:7" ht="13.2" x14ac:dyDescent="0.25">
      <c r="A1010" s="66" t="s">
        <v>10</v>
      </c>
      <c r="B1010" s="177"/>
      <c r="C1010" s="177"/>
      <c r="D1010" s="177"/>
      <c r="E1010" s="177"/>
      <c r="F1010" s="178"/>
      <c r="G1010" s="177"/>
    </row>
    <row r="1011" spans="1:7" ht="13.2" x14ac:dyDescent="0.25">
      <c r="A1011" s="67" t="s">
        <v>8</v>
      </c>
      <c r="B1011" s="178">
        <v>0</v>
      </c>
      <c r="C1011" s="177"/>
      <c r="D1011" s="178">
        <v>0</v>
      </c>
      <c r="E1011" s="177"/>
      <c r="F1011" s="178">
        <f t="shared" si="51"/>
        <v>0</v>
      </c>
      <c r="G1011" s="177"/>
    </row>
    <row r="1012" spans="1:7" ht="13.2" x14ac:dyDescent="0.25">
      <c r="A1012" s="67" t="s">
        <v>9</v>
      </c>
      <c r="B1012" s="176">
        <v>0</v>
      </c>
      <c r="C1012" s="177"/>
      <c r="D1012" s="176">
        <v>0</v>
      </c>
      <c r="E1012" s="177"/>
      <c r="F1012" s="178">
        <f t="shared" si="51"/>
        <v>0</v>
      </c>
      <c r="G1012" s="177"/>
    </row>
    <row r="1013" spans="1:7" ht="13.2" x14ac:dyDescent="0.25">
      <c r="A1013" s="66" t="s">
        <v>11</v>
      </c>
      <c r="B1013" s="177"/>
      <c r="C1013" s="177"/>
      <c r="D1013" s="177"/>
      <c r="E1013" s="177"/>
      <c r="F1013" s="178"/>
      <c r="G1013" s="177"/>
    </row>
    <row r="1014" spans="1:7" ht="13.2" x14ac:dyDescent="0.25">
      <c r="A1014" s="67" t="s">
        <v>8</v>
      </c>
      <c r="B1014" s="178">
        <f>SUM(B1008+B1011)</f>
        <v>201300</v>
      </c>
      <c r="C1014" s="177"/>
      <c r="D1014" s="178">
        <f>SUM(D1008+D1011)</f>
        <v>6850</v>
      </c>
      <c r="E1014" s="177"/>
      <c r="F1014" s="178">
        <f t="shared" si="51"/>
        <v>208150</v>
      </c>
      <c r="G1014" s="177"/>
    </row>
    <row r="1015" spans="1:7" ht="13.2" x14ac:dyDescent="0.25">
      <c r="A1015" s="67" t="s">
        <v>9</v>
      </c>
      <c r="B1015" s="178">
        <f>SUM(B1009+B1012)</f>
        <v>43000</v>
      </c>
      <c r="C1015" s="177"/>
      <c r="D1015" s="178">
        <f>SUM(D1009+D1012)</f>
        <v>100</v>
      </c>
      <c r="E1015" s="177"/>
      <c r="F1015" s="178">
        <f t="shared" si="51"/>
        <v>43100</v>
      </c>
      <c r="G1015" s="177"/>
    </row>
    <row r="1016" spans="1:7" ht="13.2" x14ac:dyDescent="0.25">
      <c r="A1016" s="66" t="s">
        <v>12</v>
      </c>
      <c r="B1016" s="178">
        <v>0</v>
      </c>
      <c r="C1016" s="177"/>
      <c r="D1016" s="178">
        <v>0</v>
      </c>
      <c r="E1016" s="177"/>
      <c r="F1016" s="178">
        <f t="shared" si="51"/>
        <v>0</v>
      </c>
      <c r="G1016" s="177"/>
    </row>
    <row r="1017" spans="1:7" ht="13.2" x14ac:dyDescent="0.25">
      <c r="A1017" s="66" t="s">
        <v>13</v>
      </c>
      <c r="B1017" s="179">
        <v>646910</v>
      </c>
      <c r="C1017" s="177"/>
      <c r="D1017" s="179">
        <v>6950</v>
      </c>
      <c r="E1017" s="177"/>
      <c r="F1017" s="179">
        <f t="shared" si="51"/>
        <v>653860</v>
      </c>
      <c r="G1017" s="181"/>
    </row>
    <row r="1018" spans="1:7" ht="3.75" customHeight="1" x14ac:dyDescent="0.2">
      <c r="A1018" s="66"/>
      <c r="B1018" s="175"/>
      <c r="C1018" s="175"/>
      <c r="D1018" s="175"/>
      <c r="E1018" s="175"/>
      <c r="F1018" s="175"/>
      <c r="G1018" s="175"/>
    </row>
    <row r="1019" spans="1:7" ht="3.75" customHeight="1" x14ac:dyDescent="0.2">
      <c r="B1019" s="175"/>
      <c r="C1019" s="175"/>
      <c r="D1019" s="175"/>
      <c r="E1019" s="175"/>
      <c r="F1019" s="175"/>
      <c r="G1019" s="175"/>
    </row>
    <row r="1020" spans="1:7" ht="3.75" customHeight="1" x14ac:dyDescent="0.2"/>
    <row r="1021" spans="1:7" x14ac:dyDescent="0.2">
      <c r="A1021" s="64" t="s">
        <v>88</v>
      </c>
    </row>
    <row r="1022" spans="1:7" ht="3" customHeight="1" x14ac:dyDescent="0.2"/>
    <row r="1023" spans="1:7" ht="3" customHeight="1" x14ac:dyDescent="0.2"/>
    <row r="1024" spans="1:7" ht="3" customHeight="1" x14ac:dyDescent="0.2">
      <c r="B1024" s="175"/>
      <c r="C1024" s="175"/>
      <c r="D1024" s="175"/>
      <c r="E1024" s="175"/>
      <c r="F1024" s="175"/>
      <c r="G1024" s="175"/>
    </row>
    <row r="1025" spans="1:7" ht="3" customHeight="1" x14ac:dyDescent="0.2">
      <c r="B1025" s="175"/>
      <c r="C1025" s="175"/>
      <c r="D1025" s="175"/>
      <c r="E1025" s="175"/>
      <c r="F1025" s="175"/>
      <c r="G1025" s="175"/>
    </row>
    <row r="1026" spans="1:7" x14ac:dyDescent="0.2">
      <c r="A1026" s="66" t="s">
        <v>71</v>
      </c>
      <c r="B1026" s="175"/>
      <c r="C1026" s="175"/>
      <c r="D1026" s="175"/>
      <c r="E1026" s="175"/>
      <c r="F1026" s="175"/>
      <c r="G1026" s="175"/>
    </row>
    <row r="1027" spans="1:7" ht="13.2" x14ac:dyDescent="0.25">
      <c r="A1027" s="67" t="s">
        <v>8</v>
      </c>
      <c r="B1027" s="178">
        <v>63000</v>
      </c>
      <c r="C1027" s="177"/>
      <c r="D1027" s="178">
        <v>0</v>
      </c>
      <c r="E1027" s="177"/>
      <c r="F1027" s="178">
        <f>SUM(B1027+D1027)</f>
        <v>63000</v>
      </c>
      <c r="G1027" s="177"/>
    </row>
    <row r="1028" spans="1:7" ht="13.2" x14ac:dyDescent="0.25">
      <c r="A1028" s="67" t="s">
        <v>9</v>
      </c>
      <c r="B1028" s="178">
        <v>1500</v>
      </c>
      <c r="C1028" s="177"/>
      <c r="D1028" s="178">
        <v>0</v>
      </c>
      <c r="E1028" s="177"/>
      <c r="F1028" s="178">
        <f t="shared" ref="F1028:F1035" si="52">SUM(B1028+D1028)</f>
        <v>1500</v>
      </c>
      <c r="G1028" s="177"/>
    </row>
    <row r="1029" spans="1:7" ht="13.2" x14ac:dyDescent="0.25">
      <c r="A1029" s="66" t="s">
        <v>10</v>
      </c>
      <c r="B1029" s="177"/>
      <c r="C1029" s="177"/>
      <c r="D1029" s="177"/>
      <c r="E1029" s="177"/>
      <c r="F1029" s="178"/>
      <c r="G1029" s="177"/>
    </row>
    <row r="1030" spans="1:7" ht="13.2" x14ac:dyDescent="0.25">
      <c r="A1030" s="67" t="s">
        <v>8</v>
      </c>
      <c r="B1030" s="178">
        <v>0</v>
      </c>
      <c r="C1030" s="177"/>
      <c r="D1030" s="178">
        <v>0</v>
      </c>
      <c r="E1030" s="177"/>
      <c r="F1030" s="178">
        <f t="shared" si="52"/>
        <v>0</v>
      </c>
      <c r="G1030" s="177"/>
    </row>
    <row r="1031" spans="1:7" ht="13.2" x14ac:dyDescent="0.25">
      <c r="A1031" s="67" t="s">
        <v>9</v>
      </c>
      <c r="B1031" s="176">
        <v>0</v>
      </c>
      <c r="C1031" s="177"/>
      <c r="D1031" s="176">
        <v>0</v>
      </c>
      <c r="E1031" s="177"/>
      <c r="F1031" s="178">
        <f t="shared" si="52"/>
        <v>0</v>
      </c>
      <c r="G1031" s="177"/>
    </row>
    <row r="1032" spans="1:7" ht="13.2" x14ac:dyDescent="0.25">
      <c r="A1032" s="66" t="s">
        <v>11</v>
      </c>
      <c r="B1032" s="177"/>
      <c r="C1032" s="177"/>
      <c r="D1032" s="177"/>
      <c r="E1032" s="177"/>
      <c r="F1032" s="178"/>
      <c r="G1032" s="177"/>
    </row>
    <row r="1033" spans="1:7" ht="13.2" x14ac:dyDescent="0.25">
      <c r="A1033" s="67" t="s">
        <v>8</v>
      </c>
      <c r="B1033" s="178">
        <f>SUM(B1027+B1030)</f>
        <v>63000</v>
      </c>
      <c r="C1033" s="177"/>
      <c r="D1033" s="178">
        <v>0</v>
      </c>
      <c r="E1033" s="177"/>
      <c r="F1033" s="178">
        <f t="shared" si="52"/>
        <v>63000</v>
      </c>
      <c r="G1033" s="177"/>
    </row>
    <row r="1034" spans="1:7" ht="13.2" x14ac:dyDescent="0.25">
      <c r="A1034" s="67" t="s">
        <v>9</v>
      </c>
      <c r="B1034" s="178">
        <f>SUM(B1028+B1031)</f>
        <v>1500</v>
      </c>
      <c r="C1034" s="177"/>
      <c r="D1034" s="178">
        <v>0</v>
      </c>
      <c r="E1034" s="177"/>
      <c r="F1034" s="178">
        <f t="shared" si="52"/>
        <v>1500</v>
      </c>
      <c r="G1034" s="177"/>
    </row>
    <row r="1035" spans="1:7" ht="13.2" x14ac:dyDescent="0.25">
      <c r="A1035" s="66" t="s">
        <v>12</v>
      </c>
      <c r="B1035" s="178">
        <v>0</v>
      </c>
      <c r="C1035" s="177"/>
      <c r="D1035" s="178">
        <v>0</v>
      </c>
      <c r="E1035" s="177"/>
      <c r="F1035" s="178">
        <f t="shared" si="52"/>
        <v>0</v>
      </c>
      <c r="G1035" s="177"/>
    </row>
    <row r="1036" spans="1:7" ht="13.2" x14ac:dyDescent="0.25">
      <c r="A1036" s="66" t="s">
        <v>13</v>
      </c>
      <c r="B1036" s="179">
        <v>62469</v>
      </c>
      <c r="C1036" s="177"/>
      <c r="D1036" s="179">
        <v>0</v>
      </c>
      <c r="E1036" s="177"/>
      <c r="F1036" s="179">
        <f t="shared" ref="F1036" si="53">SUM(B1036+D1036)</f>
        <v>62469</v>
      </c>
      <c r="G1036" s="181"/>
    </row>
    <row r="1037" spans="1:7" ht="3.75" customHeight="1" x14ac:dyDescent="0.2">
      <c r="A1037" s="66"/>
      <c r="B1037" s="175"/>
      <c r="C1037" s="175"/>
      <c r="D1037" s="175"/>
      <c r="E1037" s="175"/>
      <c r="F1037" s="175"/>
      <c r="G1037" s="175"/>
    </row>
    <row r="1038" spans="1:7" ht="3.75" customHeight="1" x14ac:dyDescent="0.2">
      <c r="B1038" s="175"/>
      <c r="C1038" s="175"/>
      <c r="D1038" s="175"/>
      <c r="E1038" s="175"/>
      <c r="F1038" s="175"/>
      <c r="G1038" s="175"/>
    </row>
    <row r="1039" spans="1:7" ht="3.75" customHeight="1" x14ac:dyDescent="0.2"/>
    <row r="1040" spans="1:7" x14ac:dyDescent="0.2">
      <c r="A1040" s="64" t="s">
        <v>84</v>
      </c>
    </row>
    <row r="1041" spans="1:7" ht="3" customHeight="1" x14ac:dyDescent="0.2"/>
    <row r="1042" spans="1:7" ht="3" customHeight="1" x14ac:dyDescent="0.2"/>
    <row r="1043" spans="1:7" ht="3" customHeight="1" x14ac:dyDescent="0.2">
      <c r="B1043" s="175"/>
      <c r="C1043" s="175"/>
      <c r="D1043" s="175"/>
      <c r="E1043" s="175"/>
      <c r="F1043" s="175"/>
      <c r="G1043" s="175"/>
    </row>
    <row r="1044" spans="1:7" ht="3" customHeight="1" x14ac:dyDescent="0.2">
      <c r="B1044" s="175"/>
      <c r="C1044" s="175"/>
      <c r="D1044" s="175"/>
      <c r="E1044" s="175"/>
      <c r="F1044" s="175"/>
      <c r="G1044" s="175"/>
    </row>
    <row r="1045" spans="1:7" x14ac:dyDescent="0.2">
      <c r="A1045" s="66" t="s">
        <v>71</v>
      </c>
      <c r="B1045" s="175"/>
      <c r="C1045" s="175"/>
      <c r="D1045" s="175"/>
      <c r="E1045" s="175"/>
      <c r="F1045" s="175"/>
      <c r="G1045" s="175"/>
    </row>
    <row r="1046" spans="1:7" ht="13.2" x14ac:dyDescent="0.25">
      <c r="A1046" s="67" t="s">
        <v>8</v>
      </c>
      <c r="B1046" s="178">
        <v>22531</v>
      </c>
      <c r="C1046" s="177"/>
      <c r="D1046" s="178">
        <v>-250</v>
      </c>
      <c r="E1046" s="177"/>
      <c r="F1046" s="178">
        <f>SUM(B1046:E1046)</f>
        <v>22281</v>
      </c>
      <c r="G1046" s="177"/>
    </row>
    <row r="1047" spans="1:7" ht="13.2" x14ac:dyDescent="0.25">
      <c r="A1047" s="67" t="s">
        <v>9</v>
      </c>
      <c r="B1047" s="178">
        <v>250</v>
      </c>
      <c r="C1047" s="177"/>
      <c r="D1047" s="178">
        <v>150</v>
      </c>
      <c r="E1047" s="177"/>
      <c r="F1047" s="178">
        <f t="shared" ref="F1047:F1055" si="54">SUM(B1047:E1047)</f>
        <v>400</v>
      </c>
      <c r="G1047" s="177"/>
    </row>
    <row r="1048" spans="1:7" ht="13.2" x14ac:dyDescent="0.25">
      <c r="A1048" s="66" t="s">
        <v>10</v>
      </c>
      <c r="B1048" s="177"/>
      <c r="C1048" s="177"/>
      <c r="D1048" s="177"/>
      <c r="E1048" s="177"/>
      <c r="F1048" s="178"/>
      <c r="G1048" s="177"/>
    </row>
    <row r="1049" spans="1:7" ht="13.2" x14ac:dyDescent="0.25">
      <c r="A1049" s="67" t="s">
        <v>8</v>
      </c>
      <c r="B1049" s="178">
        <v>-200</v>
      </c>
      <c r="C1049" s="177"/>
      <c r="D1049" s="178">
        <v>100</v>
      </c>
      <c r="E1049" s="177"/>
      <c r="F1049" s="178">
        <f t="shared" si="54"/>
        <v>-100</v>
      </c>
      <c r="G1049" s="177"/>
    </row>
    <row r="1050" spans="1:7" ht="13.2" x14ac:dyDescent="0.25">
      <c r="A1050" s="67" t="s">
        <v>9</v>
      </c>
      <c r="B1050" s="176">
        <v>0</v>
      </c>
      <c r="C1050" s="177"/>
      <c r="D1050" s="176">
        <v>0</v>
      </c>
      <c r="E1050" s="177"/>
      <c r="F1050" s="178">
        <f t="shared" si="54"/>
        <v>0</v>
      </c>
      <c r="G1050" s="177"/>
    </row>
    <row r="1051" spans="1:7" ht="13.2" x14ac:dyDescent="0.25">
      <c r="A1051" s="66" t="s">
        <v>11</v>
      </c>
      <c r="B1051" s="177"/>
      <c r="C1051" s="177"/>
      <c r="D1051" s="177"/>
      <c r="E1051" s="177"/>
      <c r="F1051" s="178"/>
      <c r="G1051" s="177"/>
    </row>
    <row r="1052" spans="1:7" ht="13.2" x14ac:dyDescent="0.25">
      <c r="A1052" s="67" t="s">
        <v>8</v>
      </c>
      <c r="B1052" s="178">
        <f>SUM(B1046+B1049)</f>
        <v>22331</v>
      </c>
      <c r="C1052" s="177"/>
      <c r="D1052" s="178">
        <f>SUM(D1046+D1049)</f>
        <v>-150</v>
      </c>
      <c r="E1052" s="177"/>
      <c r="F1052" s="178">
        <f t="shared" si="54"/>
        <v>22181</v>
      </c>
      <c r="G1052" s="177"/>
    </row>
    <row r="1053" spans="1:7" ht="13.2" x14ac:dyDescent="0.25">
      <c r="A1053" s="67" t="s">
        <v>9</v>
      </c>
      <c r="B1053" s="178">
        <f>SUM(B1047+B1050)</f>
        <v>250</v>
      </c>
      <c r="C1053" s="177"/>
      <c r="D1053" s="178">
        <f>SUM(D1047+D1050)</f>
        <v>150</v>
      </c>
      <c r="E1053" s="177"/>
      <c r="F1053" s="178">
        <f t="shared" si="54"/>
        <v>400</v>
      </c>
      <c r="G1053" s="177"/>
    </row>
    <row r="1054" spans="1:7" ht="13.2" x14ac:dyDescent="0.25">
      <c r="A1054" s="66" t="s">
        <v>12</v>
      </c>
      <c r="B1054" s="178">
        <v>0</v>
      </c>
      <c r="C1054" s="177"/>
      <c r="D1054" s="178">
        <v>0</v>
      </c>
      <c r="E1054" s="177"/>
      <c r="F1054" s="178">
        <f t="shared" si="54"/>
        <v>0</v>
      </c>
      <c r="G1054" s="177"/>
    </row>
    <row r="1055" spans="1:7" ht="13.2" x14ac:dyDescent="0.25">
      <c r="A1055" s="66" t="s">
        <v>13</v>
      </c>
      <c r="B1055" s="179">
        <v>22276</v>
      </c>
      <c r="C1055" s="177"/>
      <c r="D1055" s="179">
        <v>100</v>
      </c>
      <c r="E1055" s="177"/>
      <c r="F1055" s="179">
        <f t="shared" si="54"/>
        <v>22376</v>
      </c>
      <c r="G1055" s="181"/>
    </row>
    <row r="1056" spans="1:7" ht="3.75" customHeight="1" x14ac:dyDescent="0.2">
      <c r="A1056" s="66"/>
      <c r="B1056" s="175"/>
      <c r="C1056" s="175"/>
      <c r="D1056" s="175"/>
      <c r="E1056" s="175"/>
      <c r="F1056" s="175"/>
      <c r="G1056" s="175"/>
    </row>
    <row r="1057" spans="1:7" ht="3.75" customHeight="1" x14ac:dyDescent="0.2">
      <c r="B1057" s="175"/>
      <c r="C1057" s="175"/>
      <c r="D1057" s="175"/>
      <c r="E1057" s="175"/>
      <c r="F1057" s="175"/>
      <c r="G1057" s="175"/>
    </row>
    <row r="1058" spans="1:7" ht="3.75" customHeight="1" x14ac:dyDescent="0.2"/>
    <row r="1059" spans="1:7" x14ac:dyDescent="0.2">
      <c r="A1059" s="64" t="s">
        <v>85</v>
      </c>
    </row>
    <row r="1060" spans="1:7" ht="3" customHeight="1" x14ac:dyDescent="0.2"/>
    <row r="1061" spans="1:7" ht="3" customHeight="1" x14ac:dyDescent="0.2"/>
    <row r="1062" spans="1:7" ht="3" customHeight="1" x14ac:dyDescent="0.2">
      <c r="B1062" s="175"/>
      <c r="C1062" s="175"/>
      <c r="D1062" s="175"/>
      <c r="E1062" s="175"/>
      <c r="F1062" s="175"/>
      <c r="G1062" s="175"/>
    </row>
    <row r="1063" spans="1:7" ht="3" customHeight="1" x14ac:dyDescent="0.2">
      <c r="B1063" s="175"/>
      <c r="C1063" s="175"/>
      <c r="D1063" s="175"/>
      <c r="E1063" s="175"/>
      <c r="F1063" s="175"/>
      <c r="G1063" s="175"/>
    </row>
    <row r="1064" spans="1:7" x14ac:dyDescent="0.2">
      <c r="A1064" s="66" t="s">
        <v>71</v>
      </c>
      <c r="B1064" s="175"/>
      <c r="C1064" s="175"/>
      <c r="D1064" s="175"/>
      <c r="E1064" s="175"/>
      <c r="F1064" s="175"/>
      <c r="G1064" s="175"/>
    </row>
    <row r="1065" spans="1:7" ht="13.2" x14ac:dyDescent="0.25">
      <c r="A1065" s="67" t="s">
        <v>8</v>
      </c>
      <c r="B1065" s="178">
        <v>168391</v>
      </c>
      <c r="C1065" s="177"/>
      <c r="D1065" s="178">
        <v>0</v>
      </c>
      <c r="E1065" s="177"/>
      <c r="F1065" s="178">
        <f>SUM(B1065:E1065)</f>
        <v>168391</v>
      </c>
      <c r="G1065" s="177"/>
    </row>
    <row r="1066" spans="1:7" ht="13.2" x14ac:dyDescent="0.25">
      <c r="A1066" s="67" t="s">
        <v>9</v>
      </c>
      <c r="B1066" s="178">
        <v>1523</v>
      </c>
      <c r="C1066" s="177"/>
      <c r="D1066" s="178">
        <v>0</v>
      </c>
      <c r="E1066" s="177"/>
      <c r="F1066" s="178">
        <f t="shared" ref="F1066:F1074" si="55">SUM(B1066:E1066)</f>
        <v>1523</v>
      </c>
      <c r="G1066" s="177"/>
    </row>
    <row r="1067" spans="1:7" ht="13.2" x14ac:dyDescent="0.25">
      <c r="A1067" s="66" t="s">
        <v>10</v>
      </c>
      <c r="B1067" s="177"/>
      <c r="C1067" s="177"/>
      <c r="D1067" s="177"/>
      <c r="E1067" s="177"/>
      <c r="F1067" s="178"/>
      <c r="G1067" s="177"/>
    </row>
    <row r="1068" spans="1:7" ht="13.2" x14ac:dyDescent="0.25">
      <c r="A1068" s="67" t="s">
        <v>8</v>
      </c>
      <c r="B1068" s="178">
        <v>350</v>
      </c>
      <c r="C1068" s="177"/>
      <c r="D1068" s="178">
        <v>0</v>
      </c>
      <c r="E1068" s="177"/>
      <c r="F1068" s="178">
        <f t="shared" si="55"/>
        <v>350</v>
      </c>
      <c r="G1068" s="177"/>
    </row>
    <row r="1069" spans="1:7" ht="13.2" x14ac:dyDescent="0.25">
      <c r="A1069" s="67" t="s">
        <v>9</v>
      </c>
      <c r="B1069" s="176">
        <v>0</v>
      </c>
      <c r="C1069" s="177"/>
      <c r="D1069" s="176">
        <v>0</v>
      </c>
      <c r="E1069" s="177"/>
      <c r="F1069" s="178">
        <f t="shared" si="55"/>
        <v>0</v>
      </c>
      <c r="G1069" s="177"/>
    </row>
    <row r="1070" spans="1:7" ht="13.2" x14ac:dyDescent="0.25">
      <c r="A1070" s="66" t="s">
        <v>11</v>
      </c>
      <c r="B1070" s="177"/>
      <c r="C1070" s="177"/>
      <c r="D1070" s="177"/>
      <c r="E1070" s="177"/>
      <c r="F1070" s="178"/>
      <c r="G1070" s="177"/>
    </row>
    <row r="1071" spans="1:7" ht="13.2" x14ac:dyDescent="0.25">
      <c r="A1071" s="67" t="s">
        <v>8</v>
      </c>
      <c r="B1071" s="178">
        <f>SUM(B1065+B1068)</f>
        <v>168741</v>
      </c>
      <c r="C1071" s="177"/>
      <c r="D1071" s="178">
        <v>0</v>
      </c>
      <c r="E1071" s="177"/>
      <c r="F1071" s="178">
        <f t="shared" si="55"/>
        <v>168741</v>
      </c>
      <c r="G1071" s="177"/>
    </row>
    <row r="1072" spans="1:7" ht="13.2" x14ac:dyDescent="0.25">
      <c r="A1072" s="67" t="s">
        <v>9</v>
      </c>
      <c r="B1072" s="178">
        <f>SUM(B1066+B1069)</f>
        <v>1523</v>
      </c>
      <c r="C1072" s="177"/>
      <c r="D1072" s="178">
        <v>0</v>
      </c>
      <c r="E1072" s="177"/>
      <c r="F1072" s="178">
        <f t="shared" si="55"/>
        <v>1523</v>
      </c>
      <c r="G1072" s="177"/>
    </row>
    <row r="1073" spans="1:7" ht="13.2" x14ac:dyDescent="0.25">
      <c r="A1073" s="66" t="s">
        <v>12</v>
      </c>
      <c r="B1073" s="178">
        <v>0</v>
      </c>
      <c r="C1073" s="177"/>
      <c r="D1073" s="178">
        <v>0</v>
      </c>
      <c r="E1073" s="177"/>
      <c r="F1073" s="178">
        <f t="shared" si="55"/>
        <v>0</v>
      </c>
      <c r="G1073" s="177"/>
    </row>
    <row r="1074" spans="1:7" ht="13.2" x14ac:dyDescent="0.25">
      <c r="A1074" s="66" t="s">
        <v>13</v>
      </c>
      <c r="B1074" s="179">
        <v>171002</v>
      </c>
      <c r="C1074" s="177"/>
      <c r="D1074" s="179">
        <v>0</v>
      </c>
      <c r="E1074" s="177"/>
      <c r="F1074" s="179">
        <f t="shared" si="55"/>
        <v>171002</v>
      </c>
      <c r="G1074" s="181"/>
    </row>
    <row r="1075" spans="1:7" ht="3.75" customHeight="1" x14ac:dyDescent="0.2">
      <c r="A1075" s="66"/>
      <c r="B1075" s="60"/>
      <c r="C1075" s="60"/>
      <c r="D1075" s="60"/>
      <c r="E1075" s="60"/>
      <c r="F1075" s="60"/>
      <c r="G1075" s="60"/>
    </row>
    <row r="1076" spans="1:7" ht="14.4" thickBot="1" x14ac:dyDescent="0.3">
      <c r="A1076" s="71"/>
      <c r="B1076" s="58"/>
      <c r="C1076" s="58"/>
      <c r="D1076" s="58"/>
      <c r="E1076" s="58"/>
      <c r="F1076" s="58"/>
      <c r="G1076" s="72" t="s">
        <v>72</v>
      </c>
    </row>
    <row r="1077" spans="1:7" ht="30" customHeight="1" thickBot="1" x14ac:dyDescent="0.25">
      <c r="A1077" s="73"/>
      <c r="B1077" s="173" t="s">
        <v>73</v>
      </c>
      <c r="C1077" s="173"/>
      <c r="D1077" s="173" t="s">
        <v>3</v>
      </c>
      <c r="E1077" s="173"/>
      <c r="F1077" s="173" t="s">
        <v>4</v>
      </c>
      <c r="G1077" s="173"/>
    </row>
    <row r="1079" spans="1:7" x14ac:dyDescent="0.2">
      <c r="A1079" s="64" t="s">
        <v>86</v>
      </c>
    </row>
    <row r="1080" spans="1:7" ht="3" customHeight="1" x14ac:dyDescent="0.2"/>
    <row r="1081" spans="1:7" ht="3" customHeight="1" x14ac:dyDescent="0.2"/>
    <row r="1082" spans="1:7" ht="3" customHeight="1" x14ac:dyDescent="0.2">
      <c r="B1082" s="175"/>
      <c r="C1082" s="175"/>
      <c r="D1082" s="175"/>
      <c r="E1082" s="175"/>
      <c r="F1082" s="175"/>
      <c r="G1082" s="175"/>
    </row>
    <row r="1083" spans="1:7" ht="3" customHeight="1" x14ac:dyDescent="0.2">
      <c r="B1083" s="175"/>
      <c r="C1083" s="175"/>
      <c r="D1083" s="175"/>
      <c r="E1083" s="175"/>
      <c r="F1083" s="175"/>
      <c r="G1083" s="175"/>
    </row>
    <row r="1084" spans="1:7" x14ac:dyDescent="0.2">
      <c r="A1084" s="66" t="s">
        <v>71</v>
      </c>
      <c r="B1084" s="175"/>
      <c r="C1084" s="175"/>
      <c r="D1084" s="175"/>
      <c r="E1084" s="175"/>
      <c r="F1084" s="175"/>
      <c r="G1084" s="175"/>
    </row>
    <row r="1085" spans="1:7" ht="13.2" x14ac:dyDescent="0.25">
      <c r="A1085" s="67" t="s">
        <v>8</v>
      </c>
      <c r="B1085" s="178">
        <v>2401</v>
      </c>
      <c r="C1085" s="177"/>
      <c r="D1085" s="178">
        <v>-45</v>
      </c>
      <c r="E1085" s="177"/>
      <c r="F1085" s="178">
        <f>SUM(B1085:E1085)</f>
        <v>2356</v>
      </c>
      <c r="G1085" s="177"/>
    </row>
    <row r="1086" spans="1:7" ht="13.2" x14ac:dyDescent="0.25">
      <c r="A1086" s="67" t="s">
        <v>9</v>
      </c>
      <c r="B1086" s="178">
        <v>50</v>
      </c>
      <c r="C1086" s="177"/>
      <c r="D1086" s="178">
        <v>45</v>
      </c>
      <c r="E1086" s="177"/>
      <c r="F1086" s="178">
        <f t="shared" ref="F1086:F1094" si="56">SUM(B1086:E1086)</f>
        <v>95</v>
      </c>
      <c r="G1086" s="177"/>
    </row>
    <row r="1087" spans="1:7" ht="13.2" x14ac:dyDescent="0.25">
      <c r="A1087" s="66" t="s">
        <v>10</v>
      </c>
      <c r="B1087" s="177"/>
      <c r="C1087" s="177"/>
      <c r="D1087" s="177"/>
      <c r="E1087" s="177"/>
      <c r="F1087" s="178"/>
      <c r="G1087" s="177"/>
    </row>
    <row r="1088" spans="1:7" ht="13.2" x14ac:dyDescent="0.25">
      <c r="A1088" s="67" t="s">
        <v>8</v>
      </c>
      <c r="B1088" s="176">
        <v>0</v>
      </c>
      <c r="C1088" s="177"/>
      <c r="D1088" s="176">
        <v>0</v>
      </c>
      <c r="E1088" s="177"/>
      <c r="F1088" s="178">
        <f t="shared" si="56"/>
        <v>0</v>
      </c>
      <c r="G1088" s="177"/>
    </row>
    <row r="1089" spans="1:21" ht="13.2" x14ac:dyDescent="0.25">
      <c r="A1089" s="67" t="s">
        <v>9</v>
      </c>
      <c r="B1089" s="176">
        <v>0</v>
      </c>
      <c r="C1089" s="177"/>
      <c r="D1089" s="176">
        <v>0</v>
      </c>
      <c r="E1089" s="177"/>
      <c r="F1089" s="178">
        <f t="shared" si="56"/>
        <v>0</v>
      </c>
      <c r="G1089" s="177"/>
    </row>
    <row r="1090" spans="1:21" ht="13.2" x14ac:dyDescent="0.25">
      <c r="A1090" s="66" t="s">
        <v>11</v>
      </c>
      <c r="B1090" s="177"/>
      <c r="C1090" s="177"/>
      <c r="D1090" s="177"/>
      <c r="E1090" s="177"/>
      <c r="F1090" s="178"/>
      <c r="G1090" s="177"/>
    </row>
    <row r="1091" spans="1:21" ht="13.2" x14ac:dyDescent="0.25">
      <c r="A1091" s="67" t="s">
        <v>8</v>
      </c>
      <c r="B1091" s="178">
        <f>SUM(B1085+B1088)</f>
        <v>2401</v>
      </c>
      <c r="C1091" s="177"/>
      <c r="D1091" s="178">
        <f>SUM(D1085+D1088)</f>
        <v>-45</v>
      </c>
      <c r="E1091" s="177"/>
      <c r="F1091" s="178">
        <f t="shared" si="56"/>
        <v>2356</v>
      </c>
      <c r="G1091" s="177"/>
    </row>
    <row r="1092" spans="1:21" ht="13.2" x14ac:dyDescent="0.25">
      <c r="A1092" s="67" t="s">
        <v>9</v>
      </c>
      <c r="B1092" s="178">
        <f>SUM(B1086+B1089)</f>
        <v>50</v>
      </c>
      <c r="C1092" s="177"/>
      <c r="D1092" s="178">
        <f>SUM(D1086+D1089)</f>
        <v>45</v>
      </c>
      <c r="E1092" s="177"/>
      <c r="F1092" s="178">
        <f t="shared" si="56"/>
        <v>95</v>
      </c>
      <c r="G1092" s="177"/>
    </row>
    <row r="1093" spans="1:21" ht="13.2" x14ac:dyDescent="0.25">
      <c r="A1093" s="66" t="s">
        <v>12</v>
      </c>
      <c r="B1093" s="178">
        <v>0</v>
      </c>
      <c r="C1093" s="177"/>
      <c r="D1093" s="178">
        <v>0</v>
      </c>
      <c r="E1093" s="177"/>
      <c r="F1093" s="178">
        <f t="shared" si="56"/>
        <v>0</v>
      </c>
      <c r="G1093" s="177"/>
    </row>
    <row r="1094" spans="1:21" ht="13.2" x14ac:dyDescent="0.25">
      <c r="A1094" s="66" t="s">
        <v>13</v>
      </c>
      <c r="B1094" s="179">
        <v>2377</v>
      </c>
      <c r="C1094" s="177"/>
      <c r="D1094" s="179">
        <v>-25</v>
      </c>
      <c r="E1094" s="177"/>
      <c r="F1094" s="179">
        <f t="shared" si="56"/>
        <v>2352</v>
      </c>
      <c r="G1094" s="181"/>
    </row>
    <row r="1097" spans="1:21" x14ac:dyDescent="0.2">
      <c r="A1097" s="80" t="s">
        <v>89</v>
      </c>
    </row>
    <row r="1098" spans="1:21" x14ac:dyDescent="0.2">
      <c r="A1098" s="81"/>
      <c r="B1098" s="60"/>
      <c r="C1098" s="60"/>
      <c r="D1098" s="60"/>
      <c r="E1098" s="60"/>
      <c r="F1098" s="60"/>
      <c r="G1098" s="60"/>
    </row>
    <row r="1099" spans="1:21" ht="11.4" thickBot="1" x14ac:dyDescent="0.25">
      <c r="A1099" s="66" t="s">
        <v>71</v>
      </c>
      <c r="B1099" s="58"/>
      <c r="C1099" s="58"/>
      <c r="D1099" s="58"/>
      <c r="E1099" s="58"/>
      <c r="F1099" s="58"/>
      <c r="G1099" s="58"/>
      <c r="I1099" s="14" t="s">
        <v>178</v>
      </c>
      <c r="P1099" s="14" t="s">
        <v>179</v>
      </c>
    </row>
    <row r="1100" spans="1:21" ht="13.2" x14ac:dyDescent="0.25">
      <c r="A1100" s="67" t="s">
        <v>8</v>
      </c>
      <c r="B1100" s="171">
        <f>B1085+B1065+B1046+B1027+B1008</f>
        <v>457623</v>
      </c>
      <c r="C1100" s="171"/>
      <c r="D1100" s="171">
        <f>D1085+D1065+D1046+D1027+D1008</f>
        <v>6555</v>
      </c>
      <c r="E1100" s="171"/>
      <c r="F1100" s="171">
        <f>F1085+F1065+F1046+F1027+F1008</f>
        <v>464178</v>
      </c>
      <c r="G1100" s="171"/>
      <c r="I1100" s="182">
        <v>471241</v>
      </c>
      <c r="J1100" s="183"/>
      <c r="K1100" s="182">
        <v>1753</v>
      </c>
      <c r="L1100" s="183"/>
      <c r="M1100" s="182">
        <v>472994</v>
      </c>
      <c r="N1100" s="183"/>
      <c r="P1100" s="182">
        <f>B1100-I1100</f>
        <v>-13618</v>
      </c>
      <c r="Q1100" s="183">
        <f t="shared" ref="Q1100:S1100" si="57">C1100-J1100</f>
        <v>0</v>
      </c>
      <c r="R1100" s="182">
        <f t="shared" si="57"/>
        <v>4802</v>
      </c>
      <c r="S1100" s="183">
        <f t="shared" si="57"/>
        <v>0</v>
      </c>
      <c r="T1100" s="182">
        <f t="shared" ref="T1100" si="58">F1100-M1100</f>
        <v>-8816</v>
      </c>
      <c r="U1100" s="183">
        <f t="shared" ref="U1100" si="59">G1100-N1100</f>
        <v>0</v>
      </c>
    </row>
    <row r="1101" spans="1:21" ht="13.8" thickBot="1" x14ac:dyDescent="0.3">
      <c r="A1101" s="67" t="s">
        <v>9</v>
      </c>
      <c r="B1101" s="169">
        <f>B1086+B1066+B1047+B1028+B1009</f>
        <v>46323</v>
      </c>
      <c r="C1101" s="169"/>
      <c r="D1101" s="169">
        <f>D1086+D1066+D1047+D1028+D1009</f>
        <v>295</v>
      </c>
      <c r="E1101" s="169"/>
      <c r="F1101" s="169">
        <f>F1086+F1066+F1047+F1028+F1009</f>
        <v>46618</v>
      </c>
      <c r="G1101" s="169"/>
      <c r="I1101" s="188">
        <v>36323</v>
      </c>
      <c r="J1101" s="189"/>
      <c r="K1101" s="188">
        <v>45</v>
      </c>
      <c r="L1101" s="189"/>
      <c r="M1101" s="188">
        <v>36368</v>
      </c>
      <c r="N1101" s="189"/>
      <c r="P1101" s="188">
        <f t="shared" ref="P1101:P1109" si="60">B1101-I1101</f>
        <v>10000</v>
      </c>
      <c r="Q1101" s="189">
        <f t="shared" ref="Q1101:Q1109" si="61">C1101-J1101</f>
        <v>0</v>
      </c>
      <c r="R1101" s="188">
        <f t="shared" ref="R1101:R1109" si="62">D1101-K1101</f>
        <v>250</v>
      </c>
      <c r="S1101" s="189">
        <f t="shared" ref="S1101:S1109" si="63">E1101-L1101</f>
        <v>0</v>
      </c>
      <c r="T1101" s="188">
        <f t="shared" ref="T1101:T1109" si="64">F1101-M1101</f>
        <v>10250</v>
      </c>
      <c r="U1101" s="189">
        <f t="shared" ref="U1101:U1109" si="65">G1101-N1101</f>
        <v>0</v>
      </c>
    </row>
    <row r="1102" spans="1:21" ht="13.8" thickBot="1" x14ac:dyDescent="0.3">
      <c r="A1102" s="66" t="s">
        <v>10</v>
      </c>
      <c r="B1102" s="58"/>
      <c r="C1102" s="58"/>
      <c r="D1102" s="58"/>
      <c r="E1102" s="58"/>
      <c r="F1102" s="58"/>
      <c r="G1102" s="58"/>
      <c r="I1102" s="185"/>
      <c r="J1102" s="185"/>
      <c r="K1102" s="185"/>
      <c r="L1102" s="185"/>
      <c r="M1102" s="185"/>
      <c r="N1102" s="185"/>
      <c r="P1102" s="185"/>
      <c r="Q1102" s="185"/>
      <c r="R1102" s="185"/>
      <c r="S1102" s="185"/>
      <c r="T1102" s="185"/>
      <c r="U1102" s="185"/>
    </row>
    <row r="1103" spans="1:21" ht="13.2" x14ac:dyDescent="0.25">
      <c r="A1103" s="67" t="s">
        <v>8</v>
      </c>
      <c r="B1103" s="171">
        <f>B1088+B1068+B1049+B1030+B1011</f>
        <v>150</v>
      </c>
      <c r="C1103" s="171"/>
      <c r="D1103" s="171">
        <f>D1088+D1068+D1049+D1030+D1011</f>
        <v>100</v>
      </c>
      <c r="E1103" s="171"/>
      <c r="F1103" s="171">
        <f>F1088+F1068+F1049+F1030+F1011</f>
        <v>250</v>
      </c>
      <c r="G1103" s="171"/>
      <c r="I1103" s="182">
        <v>1114</v>
      </c>
      <c r="J1103" s="183"/>
      <c r="K1103" s="182">
        <v>1300</v>
      </c>
      <c r="L1103" s="183"/>
      <c r="M1103" s="182">
        <v>2414</v>
      </c>
      <c r="N1103" s="183"/>
      <c r="P1103" s="182">
        <f t="shared" si="60"/>
        <v>-964</v>
      </c>
      <c r="Q1103" s="183">
        <f t="shared" si="61"/>
        <v>0</v>
      </c>
      <c r="R1103" s="182">
        <f t="shared" si="62"/>
        <v>-1200</v>
      </c>
      <c r="S1103" s="183">
        <f t="shared" si="63"/>
        <v>0</v>
      </c>
      <c r="T1103" s="182">
        <f t="shared" si="64"/>
        <v>-2164</v>
      </c>
      <c r="U1103" s="183">
        <f t="shared" si="65"/>
        <v>0</v>
      </c>
    </row>
    <row r="1104" spans="1:21" ht="13.8" thickBot="1" x14ac:dyDescent="0.3">
      <c r="A1104" s="67" t="s">
        <v>9</v>
      </c>
      <c r="B1104" s="172">
        <v>0</v>
      </c>
      <c r="C1104" s="172"/>
      <c r="D1104" s="172">
        <v>0</v>
      </c>
      <c r="E1104" s="172"/>
      <c r="F1104" s="172">
        <v>0</v>
      </c>
      <c r="G1104" s="172"/>
      <c r="I1104" s="190">
        <v>0</v>
      </c>
      <c r="J1104" s="189"/>
      <c r="K1104" s="190">
        <v>0</v>
      </c>
      <c r="L1104" s="189"/>
      <c r="M1104" s="190">
        <v>0</v>
      </c>
      <c r="N1104" s="189"/>
      <c r="P1104" s="190">
        <f t="shared" si="60"/>
        <v>0</v>
      </c>
      <c r="Q1104" s="189">
        <f t="shared" si="61"/>
        <v>0</v>
      </c>
      <c r="R1104" s="190">
        <f t="shared" si="62"/>
        <v>0</v>
      </c>
      <c r="S1104" s="189">
        <f t="shared" si="63"/>
        <v>0</v>
      </c>
      <c r="T1104" s="190">
        <f t="shared" si="64"/>
        <v>0</v>
      </c>
      <c r="U1104" s="189">
        <f t="shared" si="65"/>
        <v>0</v>
      </c>
    </row>
    <row r="1105" spans="1:21" ht="13.8" thickBot="1" x14ac:dyDescent="0.3">
      <c r="A1105" s="66" t="s">
        <v>11</v>
      </c>
      <c r="B1105" s="58"/>
      <c r="C1105" s="58"/>
      <c r="D1105" s="58"/>
      <c r="E1105" s="58"/>
      <c r="F1105" s="58"/>
      <c r="G1105" s="58"/>
      <c r="I1105" s="185"/>
      <c r="J1105" s="185"/>
      <c r="K1105" s="185"/>
      <c r="L1105" s="185"/>
      <c r="M1105" s="185"/>
      <c r="N1105" s="185"/>
      <c r="P1105" s="185"/>
      <c r="Q1105" s="185"/>
      <c r="R1105" s="185"/>
      <c r="S1105" s="185"/>
      <c r="T1105" s="185"/>
      <c r="U1105" s="185"/>
    </row>
    <row r="1106" spans="1:21" ht="13.2" x14ac:dyDescent="0.25">
      <c r="A1106" s="67" t="s">
        <v>8</v>
      </c>
      <c r="B1106" s="171">
        <f>B1091+B1071+B1052+B1033+B1014</f>
        <v>457773</v>
      </c>
      <c r="C1106" s="171"/>
      <c r="D1106" s="171">
        <f>D1091+D1071+D1052+D1033+D1014</f>
        <v>6655</v>
      </c>
      <c r="E1106" s="171"/>
      <c r="F1106" s="171">
        <f>F1091+F1071+F1052+F1033+F1014</f>
        <v>464428</v>
      </c>
      <c r="G1106" s="171"/>
      <c r="I1106" s="182">
        <v>472355</v>
      </c>
      <c r="J1106" s="183"/>
      <c r="K1106" s="182">
        <v>3053</v>
      </c>
      <c r="L1106" s="183"/>
      <c r="M1106" s="182">
        <v>475408</v>
      </c>
      <c r="N1106" s="183"/>
      <c r="P1106" s="182">
        <f t="shared" si="60"/>
        <v>-14582</v>
      </c>
      <c r="Q1106" s="183">
        <f t="shared" si="61"/>
        <v>0</v>
      </c>
      <c r="R1106" s="182">
        <f t="shared" si="62"/>
        <v>3602</v>
      </c>
      <c r="S1106" s="183">
        <f t="shared" si="63"/>
        <v>0</v>
      </c>
      <c r="T1106" s="182">
        <f t="shared" si="64"/>
        <v>-10980</v>
      </c>
      <c r="U1106" s="183">
        <f t="shared" si="65"/>
        <v>0</v>
      </c>
    </row>
    <row r="1107" spans="1:21" ht="13.8" thickBot="1" x14ac:dyDescent="0.3">
      <c r="A1107" s="67" t="s">
        <v>9</v>
      </c>
      <c r="B1107" s="169">
        <f>B1092+B1072+B1053+B1034+B1015</f>
        <v>46323</v>
      </c>
      <c r="C1107" s="169"/>
      <c r="D1107" s="169">
        <f>D1092+D1072+D1053+D1034+D1015</f>
        <v>295</v>
      </c>
      <c r="E1107" s="169"/>
      <c r="F1107" s="169">
        <f>F1092+F1072+F1053+F1034+F1015</f>
        <v>46618</v>
      </c>
      <c r="G1107" s="169"/>
      <c r="I1107" s="184">
        <v>36323</v>
      </c>
      <c r="J1107" s="185"/>
      <c r="K1107" s="184">
        <v>45</v>
      </c>
      <c r="L1107" s="185"/>
      <c r="M1107" s="184">
        <v>36368</v>
      </c>
      <c r="N1107" s="185"/>
      <c r="P1107" s="184">
        <f t="shared" si="60"/>
        <v>10000</v>
      </c>
      <c r="Q1107" s="185">
        <f t="shared" si="61"/>
        <v>0</v>
      </c>
      <c r="R1107" s="184">
        <f t="shared" si="62"/>
        <v>250</v>
      </c>
      <c r="S1107" s="185">
        <f t="shared" si="63"/>
        <v>0</v>
      </c>
      <c r="T1107" s="184">
        <f t="shared" si="64"/>
        <v>10250</v>
      </c>
      <c r="U1107" s="185">
        <f t="shared" si="65"/>
        <v>0</v>
      </c>
    </row>
    <row r="1108" spans="1:21" ht="13.8" thickBot="1" x14ac:dyDescent="0.3">
      <c r="A1108" s="66" t="s">
        <v>12</v>
      </c>
      <c r="B1108" s="167">
        <v>0</v>
      </c>
      <c r="C1108" s="167"/>
      <c r="D1108" s="167">
        <v>0</v>
      </c>
      <c r="E1108" s="167"/>
      <c r="F1108" s="167">
        <v>0</v>
      </c>
      <c r="G1108" s="167"/>
      <c r="I1108" s="182">
        <v>447134</v>
      </c>
      <c r="J1108" s="183"/>
      <c r="K1108" s="182">
        <v>0</v>
      </c>
      <c r="L1108" s="183"/>
      <c r="M1108" s="182">
        <v>447134</v>
      </c>
      <c r="N1108" s="183"/>
      <c r="P1108" s="182">
        <f t="shared" si="60"/>
        <v>-447134</v>
      </c>
      <c r="Q1108" s="183">
        <f t="shared" si="61"/>
        <v>0</v>
      </c>
      <c r="R1108" s="182">
        <f t="shared" si="62"/>
        <v>0</v>
      </c>
      <c r="S1108" s="183">
        <f t="shared" si="63"/>
        <v>0</v>
      </c>
      <c r="T1108" s="182">
        <f t="shared" si="64"/>
        <v>-447134</v>
      </c>
      <c r="U1108" s="183">
        <f t="shared" si="65"/>
        <v>0</v>
      </c>
    </row>
    <row r="1109" spans="1:21" ht="13.8" thickBot="1" x14ac:dyDescent="0.3">
      <c r="A1109" s="66" t="s">
        <v>13</v>
      </c>
      <c r="B1109" s="168">
        <f>B1094+B1074+B1055+B1036+B1017</f>
        <v>905034</v>
      </c>
      <c r="C1109" s="168"/>
      <c r="D1109" s="168">
        <f>D1094+D1074+D1055+D1036+D1017</f>
        <v>7025</v>
      </c>
      <c r="E1109" s="168"/>
      <c r="F1109" s="168">
        <f>F1094+F1074+F1055+F1036+F1017</f>
        <v>912059</v>
      </c>
      <c r="G1109" s="168"/>
      <c r="I1109" s="186">
        <v>456708</v>
      </c>
      <c r="J1109" s="187"/>
      <c r="K1109" s="186">
        <v>1783</v>
      </c>
      <c r="L1109" s="187"/>
      <c r="M1109" s="186">
        <v>458491</v>
      </c>
      <c r="N1109" s="187"/>
      <c r="P1109" s="186">
        <f t="shared" si="60"/>
        <v>448326</v>
      </c>
      <c r="Q1109" s="187">
        <f t="shared" si="61"/>
        <v>0</v>
      </c>
      <c r="R1109" s="186">
        <f t="shared" si="62"/>
        <v>5242</v>
      </c>
      <c r="S1109" s="187">
        <f t="shared" si="63"/>
        <v>0</v>
      </c>
      <c r="T1109" s="186">
        <f t="shared" si="64"/>
        <v>453568</v>
      </c>
      <c r="U1109" s="187">
        <f t="shared" si="65"/>
        <v>0</v>
      </c>
    </row>
    <row r="1110" spans="1:21" x14ac:dyDescent="0.2">
      <c r="A1110" s="66"/>
      <c r="B1110" s="82"/>
      <c r="C1110" s="82"/>
      <c r="D1110" s="82"/>
      <c r="E1110" s="82"/>
      <c r="F1110" s="82"/>
      <c r="G1110" s="82"/>
    </row>
    <row r="1111" spans="1:21" x14ac:dyDescent="0.2">
      <c r="A1111" s="66"/>
      <c r="B1111" s="60"/>
      <c r="C1111" s="60"/>
      <c r="D1111" s="60"/>
      <c r="E1111" s="60"/>
      <c r="F1111" s="60"/>
      <c r="G1111" s="60"/>
    </row>
    <row r="1112" spans="1:21" ht="13.8" x14ac:dyDescent="0.25">
      <c r="A1112" s="74" t="s">
        <v>184</v>
      </c>
    </row>
    <row r="1113" spans="1:21" x14ac:dyDescent="0.2">
      <c r="A1113" s="81"/>
      <c r="B1113" s="60"/>
      <c r="C1113" s="60"/>
      <c r="D1113" s="60"/>
      <c r="E1113" s="60"/>
      <c r="F1113" s="60"/>
      <c r="G1113" s="60"/>
    </row>
    <row r="1114" spans="1:21" ht="11.4" thickBot="1" x14ac:dyDescent="0.25">
      <c r="A1114" s="66" t="s">
        <v>71</v>
      </c>
      <c r="B1114" s="58"/>
      <c r="C1114" s="58"/>
      <c r="D1114" s="58"/>
      <c r="E1114" s="58"/>
      <c r="F1114" s="58"/>
      <c r="G1114" s="58"/>
    </row>
    <row r="1115" spans="1:21" x14ac:dyDescent="0.2">
      <c r="A1115" s="67" t="s">
        <v>8</v>
      </c>
      <c r="B1115" s="171">
        <f>B1100+B986</f>
        <v>268470941</v>
      </c>
      <c r="C1115" s="171"/>
      <c r="D1115" s="171">
        <f>D1100+D986</f>
        <v>6245230</v>
      </c>
      <c r="E1115" s="171"/>
      <c r="F1115" s="171">
        <f>F1100+F986</f>
        <v>274716171</v>
      </c>
      <c r="G1115" s="171"/>
    </row>
    <row r="1116" spans="1:21" ht="11.4" thickBot="1" x14ac:dyDescent="0.25">
      <c r="A1116" s="67" t="s">
        <v>9</v>
      </c>
      <c r="B1116" s="169">
        <f>B1101+B987</f>
        <v>41915538</v>
      </c>
      <c r="C1116" s="169"/>
      <c r="D1116" s="169">
        <f>D1101+D987</f>
        <v>-2587235</v>
      </c>
      <c r="E1116" s="169"/>
      <c r="F1116" s="169">
        <f>F1101+F987</f>
        <v>39328303</v>
      </c>
      <c r="G1116" s="169"/>
    </row>
    <row r="1117" spans="1:21" ht="11.4" thickBot="1" x14ac:dyDescent="0.25">
      <c r="A1117" s="66" t="s">
        <v>10</v>
      </c>
      <c r="B1117" s="58"/>
      <c r="C1117" s="58"/>
      <c r="D1117" s="58"/>
      <c r="E1117" s="58"/>
      <c r="F1117" s="58"/>
      <c r="G1117" s="58"/>
    </row>
    <row r="1118" spans="1:21" x14ac:dyDescent="0.2">
      <c r="A1118" s="67" t="s">
        <v>8</v>
      </c>
      <c r="B1118" s="171">
        <f>B989+B1103</f>
        <v>186060010</v>
      </c>
      <c r="C1118" s="171"/>
      <c r="D1118" s="171">
        <f>D989+D1103</f>
        <v>34328864</v>
      </c>
      <c r="E1118" s="171"/>
      <c r="F1118" s="171">
        <f>F989+F1103</f>
        <v>220388874</v>
      </c>
      <c r="G1118" s="171"/>
    </row>
    <row r="1119" spans="1:21" ht="11.4" thickBot="1" x14ac:dyDescent="0.25">
      <c r="A1119" s="67" t="s">
        <v>9</v>
      </c>
      <c r="B1119" s="172">
        <f>B1104+B990</f>
        <v>15341735</v>
      </c>
      <c r="C1119" s="172"/>
      <c r="D1119" s="172">
        <f>D1104+D990</f>
        <v>-4691034</v>
      </c>
      <c r="E1119" s="172"/>
      <c r="F1119" s="172">
        <f>F1104+F990</f>
        <v>10650701</v>
      </c>
      <c r="G1119" s="172"/>
    </row>
    <row r="1120" spans="1:21" ht="11.4" thickBot="1" x14ac:dyDescent="0.25">
      <c r="A1120" s="66" t="s">
        <v>11</v>
      </c>
      <c r="B1120" s="58"/>
      <c r="C1120" s="58"/>
      <c r="D1120" s="58"/>
      <c r="E1120" s="58"/>
      <c r="F1120" s="58"/>
      <c r="G1120" s="58"/>
    </row>
    <row r="1121" spans="1:7" x14ac:dyDescent="0.2">
      <c r="A1121" s="67" t="s">
        <v>8</v>
      </c>
      <c r="B1121" s="171">
        <f>B1106+B992</f>
        <v>454530951</v>
      </c>
      <c r="C1121" s="171"/>
      <c r="D1121" s="171">
        <f>D1106+D992</f>
        <v>40574094</v>
      </c>
      <c r="E1121" s="171"/>
      <c r="F1121" s="171">
        <f>F1106+F992</f>
        <v>495105045</v>
      </c>
      <c r="G1121" s="171"/>
    </row>
    <row r="1122" spans="1:7" ht="11.4" thickBot="1" x14ac:dyDescent="0.25">
      <c r="A1122" s="67" t="s">
        <v>9</v>
      </c>
      <c r="B1122" s="169">
        <f>B1107+B993</f>
        <v>57257273</v>
      </c>
      <c r="C1122" s="169"/>
      <c r="D1122" s="169">
        <f>D1107+D993</f>
        <v>-7278269</v>
      </c>
      <c r="E1122" s="169"/>
      <c r="F1122" s="169">
        <f>F1107+F993</f>
        <v>49979004</v>
      </c>
      <c r="G1122" s="169"/>
    </row>
    <row r="1123" spans="1:7" ht="11.4" thickBot="1" x14ac:dyDescent="0.25">
      <c r="A1123" s="66" t="s">
        <v>12</v>
      </c>
      <c r="B1123" s="167">
        <f>B1108+B994</f>
        <v>59684080</v>
      </c>
      <c r="C1123" s="167"/>
      <c r="D1123" s="167">
        <f>D1108+D994</f>
        <v>1224229</v>
      </c>
      <c r="E1123" s="167"/>
      <c r="F1123" s="167">
        <f>F1108+F994</f>
        <v>60908309</v>
      </c>
      <c r="G1123" s="167"/>
    </row>
    <row r="1124" spans="1:7" ht="11.4" thickBot="1" x14ac:dyDescent="0.25">
      <c r="A1124" s="66" t="s">
        <v>13</v>
      </c>
      <c r="B1124" s="168">
        <f>B1109+B995</f>
        <v>470616633</v>
      </c>
      <c r="C1124" s="168"/>
      <c r="D1124" s="168">
        <f>D1109+D995</f>
        <v>-1309886</v>
      </c>
      <c r="E1124" s="168"/>
      <c r="F1124" s="168">
        <f>F1109+F995</f>
        <v>469306747</v>
      </c>
      <c r="G1124" s="168"/>
    </row>
    <row r="1125" spans="1:7" x14ac:dyDescent="0.2">
      <c r="A1125" s="66"/>
      <c r="B1125" s="60"/>
      <c r="C1125" s="60"/>
      <c r="D1125" s="60"/>
      <c r="E1125" s="60"/>
      <c r="F1125" s="60"/>
      <c r="G1125" s="60"/>
    </row>
    <row r="1126" spans="1:7" x14ac:dyDescent="0.2">
      <c r="A1126" s="66"/>
      <c r="B1126" s="60"/>
      <c r="C1126" s="60"/>
      <c r="D1126" s="60"/>
      <c r="E1126" s="60"/>
      <c r="F1126" s="60"/>
      <c r="G1126" s="60"/>
    </row>
    <row r="1127" spans="1:7" x14ac:dyDescent="0.2">
      <c r="A1127" s="66"/>
      <c r="B1127" s="60"/>
      <c r="C1127" s="60"/>
      <c r="D1127" s="60"/>
      <c r="E1127" s="60"/>
      <c r="F1127" s="60"/>
      <c r="G1127" s="60"/>
    </row>
    <row r="1128" spans="1:7" x14ac:dyDescent="0.2">
      <c r="A1128" s="66"/>
      <c r="B1128" s="60"/>
      <c r="C1128" s="60"/>
      <c r="D1128" s="60"/>
      <c r="E1128" s="60"/>
      <c r="F1128" s="60"/>
      <c r="G1128" s="60"/>
    </row>
    <row r="1129" spans="1:7" x14ac:dyDescent="0.2">
      <c r="A1129" s="66"/>
      <c r="B1129" s="60"/>
      <c r="C1129" s="60"/>
      <c r="D1129" s="60"/>
      <c r="E1129" s="60"/>
      <c r="F1129" s="60"/>
      <c r="G1129" s="60"/>
    </row>
    <row r="1130" spans="1:7" ht="6" hidden="1" customHeight="1" x14ac:dyDescent="0.2">
      <c r="A1130" s="66"/>
      <c r="B1130" s="174"/>
      <c r="C1130" s="174"/>
      <c r="D1130" s="174"/>
      <c r="E1130" s="175"/>
      <c r="F1130" s="174"/>
      <c r="G1130" s="175"/>
    </row>
    <row r="1131" spans="1:7" ht="14.4" hidden="1" thickBot="1" x14ac:dyDescent="0.3">
      <c r="A1131" s="71"/>
      <c r="B1131" s="58"/>
      <c r="C1131" s="58"/>
      <c r="D1131" s="58"/>
      <c r="E1131" s="58"/>
      <c r="F1131" s="58"/>
      <c r="G1131" s="72" t="s">
        <v>72</v>
      </c>
    </row>
    <row r="1132" spans="1:7" s="7" customFormat="1" ht="14.4" hidden="1" thickBot="1" x14ac:dyDescent="0.25">
      <c r="A1132" s="73"/>
      <c r="B1132" s="173" t="s">
        <v>73</v>
      </c>
      <c r="C1132" s="173"/>
      <c r="D1132" s="173" t="s">
        <v>3</v>
      </c>
      <c r="E1132" s="173"/>
      <c r="F1132" s="173" t="s">
        <v>4</v>
      </c>
      <c r="G1132" s="173"/>
    </row>
    <row r="1133" spans="1:7" ht="13.8" hidden="1" x14ac:dyDescent="0.25">
      <c r="A1133" s="74" t="s">
        <v>180</v>
      </c>
    </row>
    <row r="1134" spans="1:7" ht="13.8" hidden="1" x14ac:dyDescent="0.25">
      <c r="A1134" s="74"/>
    </row>
    <row r="1135" spans="1:7" hidden="1" x14ac:dyDescent="0.2">
      <c r="A1135" s="64" t="s">
        <v>176</v>
      </c>
    </row>
    <row r="1136" spans="1:7" hidden="1" x14ac:dyDescent="0.2"/>
    <row r="1137" spans="1:7" hidden="1" x14ac:dyDescent="0.2">
      <c r="A1137" s="66" t="s">
        <v>71</v>
      </c>
    </row>
    <row r="1138" spans="1:7" hidden="1" x14ac:dyDescent="0.2">
      <c r="A1138" s="67" t="s">
        <v>8</v>
      </c>
      <c r="B1138" s="176">
        <v>0</v>
      </c>
      <c r="C1138" s="176"/>
      <c r="D1138" s="178">
        <v>0</v>
      </c>
      <c r="E1138" s="178"/>
      <c r="F1138" s="178">
        <v>0</v>
      </c>
      <c r="G1138" s="178"/>
    </row>
    <row r="1139" spans="1:7" hidden="1" x14ac:dyDescent="0.2">
      <c r="A1139" s="67" t="s">
        <v>9</v>
      </c>
      <c r="B1139" s="176">
        <v>0</v>
      </c>
      <c r="C1139" s="176"/>
      <c r="D1139" s="176">
        <v>0</v>
      </c>
      <c r="E1139" s="176"/>
      <c r="F1139" s="176">
        <v>0</v>
      </c>
      <c r="G1139" s="176"/>
    </row>
    <row r="1140" spans="1:7" ht="13.2" hidden="1" x14ac:dyDescent="0.25">
      <c r="A1140" s="66" t="s">
        <v>10</v>
      </c>
      <c r="B1140" s="177"/>
      <c r="C1140" s="177"/>
      <c r="D1140" s="177"/>
      <c r="E1140" s="177"/>
      <c r="F1140" s="177"/>
      <c r="G1140" s="177"/>
    </row>
    <row r="1141" spans="1:7" hidden="1" x14ac:dyDescent="0.2">
      <c r="A1141" s="67" t="s">
        <v>8</v>
      </c>
      <c r="B1141" s="176">
        <v>0</v>
      </c>
      <c r="C1141" s="176"/>
      <c r="D1141" s="176">
        <v>0</v>
      </c>
      <c r="E1141" s="176"/>
      <c r="F1141" s="176">
        <v>0</v>
      </c>
      <c r="G1141" s="176"/>
    </row>
    <row r="1142" spans="1:7" hidden="1" x14ac:dyDescent="0.2">
      <c r="A1142" s="67" t="s">
        <v>9</v>
      </c>
      <c r="B1142" s="176">
        <v>0</v>
      </c>
      <c r="C1142" s="176"/>
      <c r="D1142" s="176">
        <v>0</v>
      </c>
      <c r="E1142" s="176"/>
      <c r="F1142" s="176">
        <v>0</v>
      </c>
      <c r="G1142" s="176"/>
    </row>
    <row r="1143" spans="1:7" ht="13.2" hidden="1" x14ac:dyDescent="0.25">
      <c r="A1143" s="66" t="s">
        <v>11</v>
      </c>
      <c r="B1143" s="177"/>
      <c r="C1143" s="177"/>
      <c r="D1143" s="177"/>
      <c r="E1143" s="177"/>
      <c r="F1143" s="177"/>
      <c r="G1143" s="177"/>
    </row>
    <row r="1144" spans="1:7" hidden="1" x14ac:dyDescent="0.2">
      <c r="A1144" s="67" t="s">
        <v>8</v>
      </c>
      <c r="B1144" s="176">
        <v>0</v>
      </c>
      <c r="C1144" s="176"/>
      <c r="D1144" s="178">
        <v>0</v>
      </c>
      <c r="E1144" s="178"/>
      <c r="F1144" s="178">
        <v>0</v>
      </c>
      <c r="G1144" s="178"/>
    </row>
    <row r="1145" spans="1:7" hidden="1" x14ac:dyDescent="0.2">
      <c r="A1145" s="67" t="s">
        <v>9</v>
      </c>
      <c r="B1145" s="176">
        <v>0</v>
      </c>
      <c r="C1145" s="176"/>
      <c r="D1145" s="176">
        <v>0</v>
      </c>
      <c r="E1145" s="176"/>
      <c r="F1145" s="176">
        <v>0</v>
      </c>
      <c r="G1145" s="176"/>
    </row>
    <row r="1146" spans="1:7" hidden="1" x14ac:dyDescent="0.2">
      <c r="A1146" s="66" t="s">
        <v>12</v>
      </c>
      <c r="B1146" s="176">
        <v>0</v>
      </c>
      <c r="C1146" s="176"/>
      <c r="D1146" s="176">
        <v>0</v>
      </c>
      <c r="E1146" s="176"/>
      <c r="F1146" s="176">
        <v>0</v>
      </c>
      <c r="G1146" s="176"/>
    </row>
    <row r="1147" spans="1:7" hidden="1" x14ac:dyDescent="0.2">
      <c r="A1147" s="66" t="s">
        <v>13</v>
      </c>
      <c r="B1147" s="180">
        <v>0</v>
      </c>
      <c r="C1147" s="180"/>
      <c r="D1147" s="179">
        <v>0</v>
      </c>
      <c r="E1147" s="179"/>
      <c r="F1147" s="179">
        <v>0</v>
      </c>
      <c r="G1147" s="179"/>
    </row>
    <row r="1148" spans="1:7" hidden="1" x14ac:dyDescent="0.2">
      <c r="A1148" s="66"/>
    </row>
    <row r="1149" spans="1:7" hidden="1" x14ac:dyDescent="0.2">
      <c r="A1149" s="64" t="s">
        <v>177</v>
      </c>
    </row>
    <row r="1150" spans="1:7" hidden="1" x14ac:dyDescent="0.2"/>
    <row r="1151" spans="1:7" hidden="1" x14ac:dyDescent="0.2">
      <c r="A1151" s="66" t="s">
        <v>71</v>
      </c>
    </row>
    <row r="1152" spans="1:7" ht="13.2" hidden="1" x14ac:dyDescent="0.25">
      <c r="A1152" s="67" t="s">
        <v>8</v>
      </c>
      <c r="B1152" s="176">
        <v>417700</v>
      </c>
      <c r="C1152" s="177"/>
      <c r="D1152" s="178">
        <v>0</v>
      </c>
      <c r="E1152" s="177"/>
      <c r="F1152" s="178">
        <f>SUM(B1152:E1152)</f>
        <v>417700</v>
      </c>
      <c r="G1152" s="177"/>
    </row>
    <row r="1153" spans="1:7" ht="13.2" hidden="1" x14ac:dyDescent="0.25">
      <c r="A1153" s="67" t="s">
        <v>9</v>
      </c>
      <c r="B1153" s="176">
        <v>46000</v>
      </c>
      <c r="C1153" s="177"/>
      <c r="D1153" s="178">
        <v>0</v>
      </c>
      <c r="E1153" s="177"/>
      <c r="F1153" s="178">
        <f t="shared" ref="F1153:F1161" si="66">SUM(B1153:E1153)</f>
        <v>46000</v>
      </c>
      <c r="G1153" s="177"/>
    </row>
    <row r="1154" spans="1:7" ht="13.2" hidden="1" x14ac:dyDescent="0.25">
      <c r="A1154" s="66" t="s">
        <v>10</v>
      </c>
      <c r="B1154" s="177"/>
      <c r="C1154" s="177"/>
      <c r="D1154" s="177"/>
      <c r="E1154" s="177"/>
      <c r="F1154" s="178"/>
      <c r="G1154" s="177"/>
    </row>
    <row r="1155" spans="1:7" ht="13.2" hidden="1" x14ac:dyDescent="0.25">
      <c r="A1155" s="67" t="s">
        <v>8</v>
      </c>
      <c r="B1155" s="176">
        <v>117000</v>
      </c>
      <c r="C1155" s="177"/>
      <c r="D1155" s="178">
        <v>0</v>
      </c>
      <c r="E1155" s="177"/>
      <c r="F1155" s="178">
        <f t="shared" si="66"/>
        <v>117000</v>
      </c>
      <c r="G1155" s="177"/>
    </row>
    <row r="1156" spans="1:7" ht="13.2" hidden="1" x14ac:dyDescent="0.25">
      <c r="A1156" s="67" t="s">
        <v>9</v>
      </c>
      <c r="B1156" s="176">
        <v>0</v>
      </c>
      <c r="C1156" s="177"/>
      <c r="D1156" s="176">
        <v>0</v>
      </c>
      <c r="E1156" s="177"/>
      <c r="F1156" s="178">
        <f t="shared" si="66"/>
        <v>0</v>
      </c>
      <c r="G1156" s="177"/>
    </row>
    <row r="1157" spans="1:7" ht="13.2" hidden="1" x14ac:dyDescent="0.25">
      <c r="A1157" s="66" t="s">
        <v>11</v>
      </c>
      <c r="B1157" s="177"/>
      <c r="C1157" s="177"/>
      <c r="D1157" s="177"/>
      <c r="E1157" s="177"/>
      <c r="F1157" s="178"/>
      <c r="G1157" s="177"/>
    </row>
    <row r="1158" spans="1:7" ht="13.2" hidden="1" x14ac:dyDescent="0.25">
      <c r="A1158" s="67" t="s">
        <v>8</v>
      </c>
      <c r="B1158" s="176">
        <f>SUM(B1152+B1155)</f>
        <v>534700</v>
      </c>
      <c r="C1158" s="177"/>
      <c r="D1158" s="178">
        <f>SUM(D1152+D1155)</f>
        <v>0</v>
      </c>
      <c r="E1158" s="177"/>
      <c r="F1158" s="178">
        <f t="shared" si="66"/>
        <v>534700</v>
      </c>
      <c r="G1158" s="177"/>
    </row>
    <row r="1159" spans="1:7" ht="13.2" hidden="1" x14ac:dyDescent="0.25">
      <c r="A1159" s="67" t="s">
        <v>9</v>
      </c>
      <c r="B1159" s="176">
        <f>SUM(B1153+B1156)</f>
        <v>46000</v>
      </c>
      <c r="C1159" s="177"/>
      <c r="D1159" s="178">
        <f>SUM(D1153+D1156)</f>
        <v>0</v>
      </c>
      <c r="E1159" s="177"/>
      <c r="F1159" s="178">
        <f t="shared" si="66"/>
        <v>46000</v>
      </c>
      <c r="G1159" s="177"/>
    </row>
    <row r="1160" spans="1:7" ht="13.2" hidden="1" x14ac:dyDescent="0.25">
      <c r="A1160" s="66" t="s">
        <v>12</v>
      </c>
      <c r="B1160" s="176">
        <v>0</v>
      </c>
      <c r="C1160" s="177"/>
      <c r="D1160" s="176">
        <v>0</v>
      </c>
      <c r="E1160" s="177"/>
      <c r="F1160" s="178">
        <f t="shared" si="66"/>
        <v>0</v>
      </c>
      <c r="G1160" s="177"/>
    </row>
    <row r="1161" spans="1:7" ht="13.2" hidden="1" x14ac:dyDescent="0.25">
      <c r="A1161" s="66" t="s">
        <v>13</v>
      </c>
      <c r="B1161" s="180">
        <v>485800</v>
      </c>
      <c r="C1161" s="177"/>
      <c r="D1161" s="179">
        <v>0</v>
      </c>
      <c r="E1161" s="177"/>
      <c r="F1161" s="179">
        <f t="shared" si="66"/>
        <v>485800</v>
      </c>
      <c r="G1161" s="181"/>
    </row>
    <row r="1162" spans="1:7" hidden="1" x14ac:dyDescent="0.2"/>
    <row r="1163" spans="1:7" hidden="1" x14ac:dyDescent="0.2"/>
    <row r="1164" spans="1:7" hidden="1" x14ac:dyDescent="0.2">
      <c r="A1164" s="80" t="s">
        <v>181</v>
      </c>
    </row>
    <row r="1165" spans="1:7" hidden="1" x14ac:dyDescent="0.2">
      <c r="A1165" s="81"/>
    </row>
    <row r="1166" spans="1:7" ht="11.4" hidden="1" thickBot="1" x14ac:dyDescent="0.25">
      <c r="A1166" s="66" t="s">
        <v>71</v>
      </c>
    </row>
    <row r="1167" spans="1:7" hidden="1" x14ac:dyDescent="0.2">
      <c r="A1167" s="67" t="s">
        <v>8</v>
      </c>
      <c r="B1167" s="171">
        <v>0</v>
      </c>
      <c r="C1167" s="171"/>
      <c r="D1167" s="171">
        <f>D1138+D1152</f>
        <v>0</v>
      </c>
      <c r="E1167" s="171"/>
      <c r="F1167" s="171">
        <v>0</v>
      </c>
      <c r="G1167" s="171"/>
    </row>
    <row r="1168" spans="1:7" ht="11.4" hidden="1" thickBot="1" x14ac:dyDescent="0.25">
      <c r="A1168" s="67" t="s">
        <v>9</v>
      </c>
      <c r="B1168" s="169">
        <v>0</v>
      </c>
      <c r="C1168" s="169"/>
      <c r="D1168" s="169">
        <f>D1139+D1153</f>
        <v>0</v>
      </c>
      <c r="E1168" s="169"/>
      <c r="F1168" s="169">
        <f>F1139+F1153</f>
        <v>46000</v>
      </c>
      <c r="G1168" s="169"/>
    </row>
    <row r="1169" spans="1:7" ht="11.4" hidden="1" thickBot="1" x14ac:dyDescent="0.25">
      <c r="A1169" s="66" t="s">
        <v>10</v>
      </c>
      <c r="B1169" s="58"/>
      <c r="C1169" s="58"/>
      <c r="D1169" s="58"/>
      <c r="E1169" s="58"/>
      <c r="F1169" s="58"/>
      <c r="G1169" s="58"/>
    </row>
    <row r="1170" spans="1:7" hidden="1" x14ac:dyDescent="0.2">
      <c r="A1170" s="67" t="s">
        <v>8</v>
      </c>
      <c r="B1170" s="171">
        <v>0</v>
      </c>
      <c r="C1170" s="171"/>
      <c r="D1170" s="171">
        <f>D1141+D1155</f>
        <v>0</v>
      </c>
      <c r="E1170" s="171"/>
      <c r="F1170" s="171">
        <f>F1141+F1155</f>
        <v>117000</v>
      </c>
      <c r="G1170" s="171"/>
    </row>
    <row r="1171" spans="1:7" ht="11.4" hidden="1" thickBot="1" x14ac:dyDescent="0.25">
      <c r="A1171" s="67" t="s">
        <v>9</v>
      </c>
      <c r="B1171" s="172">
        <v>0</v>
      </c>
      <c r="C1171" s="172"/>
      <c r="D1171" s="172">
        <f>D1142+D1156</f>
        <v>0</v>
      </c>
      <c r="E1171" s="172"/>
      <c r="F1171" s="172">
        <f>F1142+F1156</f>
        <v>0</v>
      </c>
      <c r="G1171" s="172"/>
    </row>
    <row r="1172" spans="1:7" ht="11.4" hidden="1" thickBot="1" x14ac:dyDescent="0.25">
      <c r="A1172" s="66" t="s">
        <v>11</v>
      </c>
      <c r="B1172" s="58"/>
      <c r="C1172" s="58"/>
      <c r="D1172" s="58"/>
      <c r="E1172" s="58"/>
      <c r="F1172" s="58"/>
      <c r="G1172" s="58"/>
    </row>
    <row r="1173" spans="1:7" hidden="1" x14ac:dyDescent="0.2">
      <c r="A1173" s="67" t="s">
        <v>8</v>
      </c>
      <c r="B1173" s="171">
        <v>0</v>
      </c>
      <c r="C1173" s="171"/>
      <c r="D1173" s="171">
        <f>D1167+D1170</f>
        <v>0</v>
      </c>
      <c r="E1173" s="171"/>
      <c r="F1173" s="171">
        <f>F1167+F1170</f>
        <v>117000</v>
      </c>
      <c r="G1173" s="171"/>
    </row>
    <row r="1174" spans="1:7" ht="11.4" hidden="1" thickBot="1" x14ac:dyDescent="0.25">
      <c r="A1174" s="67" t="s">
        <v>9</v>
      </c>
      <c r="B1174" s="169">
        <v>0</v>
      </c>
      <c r="C1174" s="169"/>
      <c r="D1174" s="169">
        <f>D1168+D1171</f>
        <v>0</v>
      </c>
      <c r="E1174" s="169"/>
      <c r="F1174" s="169">
        <f>F1168+F1171</f>
        <v>46000</v>
      </c>
      <c r="G1174" s="169"/>
    </row>
    <row r="1175" spans="1:7" ht="11.4" hidden="1" thickBot="1" x14ac:dyDescent="0.25">
      <c r="A1175" s="66" t="s">
        <v>12</v>
      </c>
      <c r="B1175" s="167">
        <v>0</v>
      </c>
      <c r="C1175" s="167"/>
      <c r="D1175" s="167">
        <f>D1146+D1160</f>
        <v>0</v>
      </c>
      <c r="E1175" s="167"/>
      <c r="F1175" s="167">
        <f>F1146+F1160</f>
        <v>0</v>
      </c>
      <c r="G1175" s="167"/>
    </row>
    <row r="1176" spans="1:7" ht="11.4" hidden="1" thickBot="1" x14ac:dyDescent="0.25">
      <c r="A1176" s="66" t="s">
        <v>13</v>
      </c>
      <c r="B1176" s="168">
        <v>0</v>
      </c>
      <c r="C1176" s="168"/>
      <c r="D1176" s="168">
        <f>D1147+D1161</f>
        <v>0</v>
      </c>
      <c r="E1176" s="168"/>
      <c r="F1176" s="168">
        <f>F1147+F1161</f>
        <v>485800</v>
      </c>
      <c r="G1176" s="168"/>
    </row>
    <row r="1177" spans="1:7" hidden="1" x14ac:dyDescent="0.2"/>
    <row r="1178" spans="1:7" hidden="1" x14ac:dyDescent="0.2"/>
    <row r="1179" spans="1:7" ht="13.8" hidden="1" x14ac:dyDescent="0.25">
      <c r="A1179" s="74" t="s">
        <v>182</v>
      </c>
    </row>
    <row r="1180" spans="1:7" hidden="1" x14ac:dyDescent="0.2">
      <c r="A1180" s="81"/>
      <c r="B1180" s="60"/>
      <c r="C1180" s="60"/>
      <c r="D1180" s="60"/>
      <c r="E1180" s="60"/>
      <c r="F1180" s="60"/>
      <c r="G1180" s="60"/>
    </row>
    <row r="1181" spans="1:7" ht="11.4" hidden="1" thickBot="1" x14ac:dyDescent="0.25">
      <c r="A1181" s="66" t="s">
        <v>71</v>
      </c>
      <c r="B1181" s="58"/>
      <c r="C1181" s="58"/>
      <c r="D1181" s="58"/>
      <c r="E1181" s="58"/>
      <c r="F1181" s="58"/>
      <c r="G1181" s="58"/>
    </row>
    <row r="1182" spans="1:7" hidden="1" x14ac:dyDescent="0.2">
      <c r="A1182" s="67" t="s">
        <v>8</v>
      </c>
      <c r="B1182" s="171">
        <f>B1115+B1167</f>
        <v>268470941</v>
      </c>
      <c r="C1182" s="171"/>
      <c r="D1182" s="171">
        <f t="shared" ref="D1182" si="67">D1115+D1167</f>
        <v>6245230</v>
      </c>
      <c r="E1182" s="171"/>
      <c r="F1182" s="171">
        <f t="shared" ref="F1182" si="68">F1115+F1167</f>
        <v>274716171</v>
      </c>
      <c r="G1182" s="171"/>
    </row>
    <row r="1183" spans="1:7" ht="11.4" hidden="1" thickBot="1" x14ac:dyDescent="0.25">
      <c r="A1183" s="67" t="s">
        <v>9</v>
      </c>
      <c r="B1183" s="169">
        <f t="shared" ref="B1183:F1191" si="69">B1116+B1168</f>
        <v>41915538</v>
      </c>
      <c r="C1183" s="169"/>
      <c r="D1183" s="169">
        <f t="shared" si="69"/>
        <v>-2587235</v>
      </c>
      <c r="E1183" s="169"/>
      <c r="F1183" s="169">
        <f t="shared" si="69"/>
        <v>39374303</v>
      </c>
      <c r="G1183" s="169"/>
    </row>
    <row r="1184" spans="1:7" ht="11.4" hidden="1" thickBot="1" x14ac:dyDescent="0.25">
      <c r="A1184" s="66" t="s">
        <v>10</v>
      </c>
      <c r="B1184" s="58"/>
      <c r="C1184" s="58"/>
      <c r="D1184" s="58"/>
      <c r="E1184" s="58"/>
      <c r="F1184" s="58"/>
      <c r="G1184" s="58"/>
    </row>
    <row r="1185" spans="1:7" hidden="1" x14ac:dyDescent="0.2">
      <c r="A1185" s="67" t="s">
        <v>8</v>
      </c>
      <c r="B1185" s="171">
        <f t="shared" si="69"/>
        <v>186060010</v>
      </c>
      <c r="C1185" s="171"/>
      <c r="D1185" s="171">
        <f t="shared" si="69"/>
        <v>34328864</v>
      </c>
      <c r="E1185" s="171"/>
      <c r="F1185" s="171">
        <f t="shared" si="69"/>
        <v>220505874</v>
      </c>
      <c r="G1185" s="171"/>
    </row>
    <row r="1186" spans="1:7" ht="11.4" hidden="1" thickBot="1" x14ac:dyDescent="0.25">
      <c r="A1186" s="67" t="s">
        <v>9</v>
      </c>
      <c r="B1186" s="172">
        <f t="shared" si="69"/>
        <v>15341735</v>
      </c>
      <c r="C1186" s="172"/>
      <c r="D1186" s="172">
        <f t="shared" si="69"/>
        <v>-4691034</v>
      </c>
      <c r="E1186" s="172"/>
      <c r="F1186" s="172">
        <f t="shared" si="69"/>
        <v>10650701</v>
      </c>
      <c r="G1186" s="172"/>
    </row>
    <row r="1187" spans="1:7" ht="11.4" hidden="1" thickBot="1" x14ac:dyDescent="0.25">
      <c r="A1187" s="66" t="s">
        <v>11</v>
      </c>
      <c r="B1187" s="58"/>
      <c r="C1187" s="58"/>
      <c r="D1187" s="58"/>
      <c r="E1187" s="58"/>
      <c r="F1187" s="58"/>
      <c r="G1187" s="58"/>
    </row>
    <row r="1188" spans="1:7" hidden="1" x14ac:dyDescent="0.2">
      <c r="A1188" s="67" t="s">
        <v>8</v>
      </c>
      <c r="B1188" s="171">
        <f t="shared" si="69"/>
        <v>454530951</v>
      </c>
      <c r="C1188" s="171"/>
      <c r="D1188" s="171">
        <f t="shared" si="69"/>
        <v>40574094</v>
      </c>
      <c r="E1188" s="171"/>
      <c r="F1188" s="171">
        <f t="shared" si="69"/>
        <v>495222045</v>
      </c>
      <c r="G1188" s="171"/>
    </row>
    <row r="1189" spans="1:7" ht="11.4" hidden="1" thickBot="1" x14ac:dyDescent="0.25">
      <c r="A1189" s="67" t="s">
        <v>9</v>
      </c>
      <c r="B1189" s="169">
        <f t="shared" si="69"/>
        <v>57257273</v>
      </c>
      <c r="C1189" s="169"/>
      <c r="D1189" s="169">
        <f t="shared" si="69"/>
        <v>-7278269</v>
      </c>
      <c r="E1189" s="169"/>
      <c r="F1189" s="169">
        <f t="shared" si="69"/>
        <v>50025004</v>
      </c>
      <c r="G1189" s="169"/>
    </row>
    <row r="1190" spans="1:7" ht="11.4" hidden="1" thickBot="1" x14ac:dyDescent="0.25">
      <c r="A1190" s="66" t="s">
        <v>12</v>
      </c>
      <c r="B1190" s="167">
        <f t="shared" si="69"/>
        <v>59684080</v>
      </c>
      <c r="C1190" s="167"/>
      <c r="D1190" s="167">
        <f t="shared" si="69"/>
        <v>1224229</v>
      </c>
      <c r="E1190" s="167"/>
      <c r="F1190" s="167">
        <f t="shared" si="69"/>
        <v>60908309</v>
      </c>
      <c r="G1190" s="167"/>
    </row>
    <row r="1191" spans="1:7" ht="11.4" hidden="1" thickBot="1" x14ac:dyDescent="0.25">
      <c r="A1191" s="66" t="s">
        <v>13</v>
      </c>
      <c r="B1191" s="168">
        <f t="shared" si="69"/>
        <v>470616633</v>
      </c>
      <c r="C1191" s="168"/>
      <c r="D1191" s="168">
        <f t="shared" si="69"/>
        <v>-1309886</v>
      </c>
      <c r="E1191" s="168"/>
      <c r="F1191" s="168">
        <f t="shared" si="69"/>
        <v>469792547</v>
      </c>
      <c r="G1191" s="168"/>
    </row>
    <row r="1192" spans="1:7" hidden="1" x14ac:dyDescent="0.2"/>
    <row r="1193" spans="1:7" hidden="1" x14ac:dyDescent="0.2"/>
    <row r="1194" spans="1:7" hidden="1" x14ac:dyDescent="0.2"/>
    <row r="1195" spans="1:7" hidden="1" x14ac:dyDescent="0.2"/>
  </sheetData>
  <mergeCells count="2340">
    <mergeCell ref="M1108:N1108"/>
    <mergeCell ref="I1109:J1109"/>
    <mergeCell ref="K1109:L1109"/>
    <mergeCell ref="M1109:N1109"/>
    <mergeCell ref="B1175:C1175"/>
    <mergeCell ref="D1175:E1175"/>
    <mergeCell ref="F1175:G1175"/>
    <mergeCell ref="B1176:C1176"/>
    <mergeCell ref="D1176:E1176"/>
    <mergeCell ref="F1176:G1176"/>
    <mergeCell ref="I1100:J1100"/>
    <mergeCell ref="K1100:L1100"/>
    <mergeCell ref="M1100:N1100"/>
    <mergeCell ref="I1101:J1101"/>
    <mergeCell ref="K1101:L1101"/>
    <mergeCell ref="M1101:N1101"/>
    <mergeCell ref="I1102:J1102"/>
    <mergeCell ref="K1102:L1102"/>
    <mergeCell ref="M1102:N1102"/>
    <mergeCell ref="I1103:J1103"/>
    <mergeCell ref="K1103:L1103"/>
    <mergeCell ref="M1103:N1103"/>
    <mergeCell ref="I1104:J1104"/>
    <mergeCell ref="K1104:L1104"/>
    <mergeCell ref="M1104:N1104"/>
    <mergeCell ref="I1105:J1105"/>
    <mergeCell ref="K1105:L1105"/>
    <mergeCell ref="M1105:N1105"/>
    <mergeCell ref="I1106:J1106"/>
    <mergeCell ref="K1106:L1106"/>
    <mergeCell ref="M1106:N1106"/>
    <mergeCell ref="I1107:J1107"/>
    <mergeCell ref="K1107:L1107"/>
    <mergeCell ref="M1107:N1107"/>
    <mergeCell ref="I1108:J1108"/>
    <mergeCell ref="K1108:L1108"/>
    <mergeCell ref="B1170:C1170"/>
    <mergeCell ref="D1170:E1170"/>
    <mergeCell ref="F1170:G1170"/>
    <mergeCell ref="B1171:C1171"/>
    <mergeCell ref="D1171:E1171"/>
    <mergeCell ref="F1171:G1171"/>
    <mergeCell ref="B1173:C1173"/>
    <mergeCell ref="D1173:E1173"/>
    <mergeCell ref="F1173:G1173"/>
    <mergeCell ref="B1152:C1152"/>
    <mergeCell ref="D1152:E1152"/>
    <mergeCell ref="F1152:G1152"/>
    <mergeCell ref="B1153:C1153"/>
    <mergeCell ref="D1153:E1153"/>
    <mergeCell ref="F1153:G1153"/>
    <mergeCell ref="B1154:C1154"/>
    <mergeCell ref="D1154:E1154"/>
    <mergeCell ref="F1154:G1154"/>
    <mergeCell ref="B1155:C1155"/>
    <mergeCell ref="D1155:E1155"/>
    <mergeCell ref="F1155:G1155"/>
    <mergeCell ref="B1156:C1156"/>
    <mergeCell ref="B1142:C1142"/>
    <mergeCell ref="D1142:E1142"/>
    <mergeCell ref="F1142:G1142"/>
    <mergeCell ref="B1143:C1143"/>
    <mergeCell ref="D1143:E1143"/>
    <mergeCell ref="F1143:G1143"/>
    <mergeCell ref="B1174:C1174"/>
    <mergeCell ref="D1174:E1174"/>
    <mergeCell ref="F1174:G1174"/>
    <mergeCell ref="B1158:C1158"/>
    <mergeCell ref="D1158:E1158"/>
    <mergeCell ref="F1158:G1158"/>
    <mergeCell ref="B1159:C1159"/>
    <mergeCell ref="D1159:E1159"/>
    <mergeCell ref="F1159:G1159"/>
    <mergeCell ref="B1160:C1160"/>
    <mergeCell ref="D1160:E1160"/>
    <mergeCell ref="F1160:G1160"/>
    <mergeCell ref="B1161:C1161"/>
    <mergeCell ref="D1161:E1161"/>
    <mergeCell ref="F1161:G1161"/>
    <mergeCell ref="B1167:C1167"/>
    <mergeCell ref="D1167:E1167"/>
    <mergeCell ref="F1167:G1167"/>
    <mergeCell ref="B1168:C1168"/>
    <mergeCell ref="D1168:E1168"/>
    <mergeCell ref="F1168:G1168"/>
    <mergeCell ref="D1156:E1156"/>
    <mergeCell ref="F1156:G1156"/>
    <mergeCell ref="B1157:C1157"/>
    <mergeCell ref="D1157:E1157"/>
    <mergeCell ref="F1157:G1157"/>
    <mergeCell ref="B1144:C1144"/>
    <mergeCell ref="D1144:E1144"/>
    <mergeCell ref="F1144:G1144"/>
    <mergeCell ref="B1145:C1145"/>
    <mergeCell ref="D1145:E1145"/>
    <mergeCell ref="F1145:G1145"/>
    <mergeCell ref="B1146:C1146"/>
    <mergeCell ref="D1146:E1146"/>
    <mergeCell ref="F1146:G1146"/>
    <mergeCell ref="B1147:C1147"/>
    <mergeCell ref="D1147:E1147"/>
    <mergeCell ref="F1147:G1147"/>
    <mergeCell ref="B1138:C1138"/>
    <mergeCell ref="D1138:E1138"/>
    <mergeCell ref="F1138:G1138"/>
    <mergeCell ref="B1139:C1139"/>
    <mergeCell ref="D1139:E1139"/>
    <mergeCell ref="F1139:G1139"/>
    <mergeCell ref="B1140:C1140"/>
    <mergeCell ref="D1140:E1140"/>
    <mergeCell ref="F1140:G1140"/>
    <mergeCell ref="B1141:C1141"/>
    <mergeCell ref="D1141:E1141"/>
    <mergeCell ref="F1141:G1141"/>
    <mergeCell ref="F25:G25"/>
    <mergeCell ref="B20:C20"/>
    <mergeCell ref="D20:E20"/>
    <mergeCell ref="F20:G20"/>
    <mergeCell ref="B21:C21"/>
    <mergeCell ref="F33:G33"/>
    <mergeCell ref="B30:C30"/>
    <mergeCell ref="D30:E30"/>
    <mergeCell ref="F30:G30"/>
    <mergeCell ref="B31:C31"/>
    <mergeCell ref="D31:E31"/>
    <mergeCell ref="F31:G31"/>
    <mergeCell ref="B56:C56"/>
    <mergeCell ref="B45:C45"/>
    <mergeCell ref="D45:E45"/>
    <mergeCell ref="F45:G45"/>
    <mergeCell ref="B42:C42"/>
    <mergeCell ref="D42:E42"/>
    <mergeCell ref="F42:G42"/>
    <mergeCell ref="B43:C43"/>
    <mergeCell ref="B12:C12"/>
    <mergeCell ref="D12:E12"/>
    <mergeCell ref="F12:G12"/>
    <mergeCell ref="B13:C13"/>
    <mergeCell ref="D13:E13"/>
    <mergeCell ref="F13:G13"/>
    <mergeCell ref="B11:C11"/>
    <mergeCell ref="D11:E11"/>
    <mergeCell ref="F11:G11"/>
    <mergeCell ref="F231:G231"/>
    <mergeCell ref="D231:E231"/>
    <mergeCell ref="B231:C231"/>
    <mergeCell ref="F46:G46"/>
    <mergeCell ref="D193:E193"/>
    <mergeCell ref="D194:E194"/>
    <mergeCell ref="D196:E196"/>
    <mergeCell ref="D197:E197"/>
    <mergeCell ref="D198:E198"/>
    <mergeCell ref="D195:E195"/>
    <mergeCell ref="D199:E199"/>
    <mergeCell ref="B18:C18"/>
    <mergeCell ref="D18:E18"/>
    <mergeCell ref="F18:G18"/>
    <mergeCell ref="B19:C19"/>
    <mergeCell ref="D19:E19"/>
    <mergeCell ref="F19:G19"/>
    <mergeCell ref="B16:C16"/>
    <mergeCell ref="B32:C32"/>
    <mergeCell ref="D32:E32"/>
    <mergeCell ref="F32:G32"/>
    <mergeCell ref="B33:C33"/>
    <mergeCell ref="D33:E33"/>
    <mergeCell ref="B14:C14"/>
    <mergeCell ref="D14:E14"/>
    <mergeCell ref="F14:G14"/>
    <mergeCell ref="B15:C15"/>
    <mergeCell ref="D15:E15"/>
    <mergeCell ref="F15:G15"/>
    <mergeCell ref="B28:C28"/>
    <mergeCell ref="D28:E28"/>
    <mergeCell ref="F28:G28"/>
    <mergeCell ref="B29:C29"/>
    <mergeCell ref="D29:E29"/>
    <mergeCell ref="F29:G29"/>
    <mergeCell ref="B26:C26"/>
    <mergeCell ref="D26:E26"/>
    <mergeCell ref="F26:G26"/>
    <mergeCell ref="B27:C27"/>
    <mergeCell ref="D27:E27"/>
    <mergeCell ref="F27:G27"/>
    <mergeCell ref="B25:C25"/>
    <mergeCell ref="D25:E25"/>
    <mergeCell ref="D16:E16"/>
    <mergeCell ref="F16:G16"/>
    <mergeCell ref="B17:C17"/>
    <mergeCell ref="D17:E17"/>
    <mergeCell ref="F17:G17"/>
    <mergeCell ref="F34:G34"/>
    <mergeCell ref="B36:C36"/>
    <mergeCell ref="D36:E36"/>
    <mergeCell ref="F36:G36"/>
    <mergeCell ref="D155:E155"/>
    <mergeCell ref="F155:G155"/>
    <mergeCell ref="D151:E151"/>
    <mergeCell ref="F151:G151"/>
    <mergeCell ref="B67:C67"/>
    <mergeCell ref="D67:E67"/>
    <mergeCell ref="F67:G67"/>
    <mergeCell ref="B50:C50"/>
    <mergeCell ref="D50:E50"/>
    <mergeCell ref="F50:G50"/>
    <mergeCell ref="D56:E56"/>
    <mergeCell ref="F56:G56"/>
    <mergeCell ref="B57:C57"/>
    <mergeCell ref="D57:E57"/>
    <mergeCell ref="F57:G57"/>
    <mergeCell ref="B54:C54"/>
    <mergeCell ref="D54:E54"/>
    <mergeCell ref="F54:G54"/>
    <mergeCell ref="B55:C55"/>
    <mergeCell ref="D55:E55"/>
    <mergeCell ref="F55:G55"/>
    <mergeCell ref="B51:C51"/>
    <mergeCell ref="D51:E51"/>
    <mergeCell ref="F51:G51"/>
    <mergeCell ref="B64:C64"/>
    <mergeCell ref="D64:E64"/>
    <mergeCell ref="F64:G64"/>
    <mergeCell ref="B62:C62"/>
    <mergeCell ref="F5:G5"/>
    <mergeCell ref="D5:E5"/>
    <mergeCell ref="B5:C5"/>
    <mergeCell ref="D21:E21"/>
    <mergeCell ref="F21:G21"/>
    <mergeCell ref="B35:C35"/>
    <mergeCell ref="D35:E35"/>
    <mergeCell ref="F35:G35"/>
    <mergeCell ref="B48:C48"/>
    <mergeCell ref="D48:E48"/>
    <mergeCell ref="F48:G48"/>
    <mergeCell ref="B49:C49"/>
    <mergeCell ref="D49:E49"/>
    <mergeCell ref="F49:G49"/>
    <mergeCell ref="B46:C46"/>
    <mergeCell ref="D46:E46"/>
    <mergeCell ref="F47:G47"/>
    <mergeCell ref="B47:C47"/>
    <mergeCell ref="D47:E47"/>
    <mergeCell ref="B44:C44"/>
    <mergeCell ref="D44:E44"/>
    <mergeCell ref="F44:G44"/>
    <mergeCell ref="D43:E43"/>
    <mergeCell ref="F43:G43"/>
    <mergeCell ref="B40:C40"/>
    <mergeCell ref="D40:E40"/>
    <mergeCell ref="F40:G40"/>
    <mergeCell ref="B41:C41"/>
    <mergeCell ref="D41:E41"/>
    <mergeCell ref="F41:G41"/>
    <mergeCell ref="B34:C34"/>
    <mergeCell ref="D34:E34"/>
    <mergeCell ref="B301:C301"/>
    <mergeCell ref="D301:E301"/>
    <mergeCell ref="F301:G301"/>
    <mergeCell ref="B144:C144"/>
    <mergeCell ref="D144:E144"/>
    <mergeCell ref="F144:G144"/>
    <mergeCell ref="B224:C224"/>
    <mergeCell ref="D224:E224"/>
    <mergeCell ref="F224:G224"/>
    <mergeCell ref="B149:C150"/>
    <mergeCell ref="D149:E150"/>
    <mergeCell ref="F149:G150"/>
    <mergeCell ref="B151:C151"/>
    <mergeCell ref="B154:C154"/>
    <mergeCell ref="D154:E154"/>
    <mergeCell ref="B152:C152"/>
    <mergeCell ref="D152:E152"/>
    <mergeCell ref="F152:G152"/>
    <mergeCell ref="B153:C153"/>
    <mergeCell ref="D153:E153"/>
    <mergeCell ref="F153:G153"/>
    <mergeCell ref="B170:C170"/>
    <mergeCell ref="D170:E170"/>
    <mergeCell ref="F170:G170"/>
    <mergeCell ref="B171:C171"/>
    <mergeCell ref="F171:G171"/>
    <mergeCell ref="B204:C204"/>
    <mergeCell ref="D204:E204"/>
    <mergeCell ref="F204:G204"/>
    <mergeCell ref="B205:C205"/>
    <mergeCell ref="D205:E205"/>
    <mergeCell ref="F205:G205"/>
    <mergeCell ref="D62:E62"/>
    <mergeCell ref="F62:G62"/>
    <mergeCell ref="B63:C63"/>
    <mergeCell ref="D63:E63"/>
    <mergeCell ref="F63:G63"/>
    <mergeCell ref="B60:C60"/>
    <mergeCell ref="D60:E60"/>
    <mergeCell ref="F60:G60"/>
    <mergeCell ref="B61:C61"/>
    <mergeCell ref="D61:E61"/>
    <mergeCell ref="F61:G61"/>
    <mergeCell ref="B58:C58"/>
    <mergeCell ref="D58:E58"/>
    <mergeCell ref="F58:G58"/>
    <mergeCell ref="B59:C59"/>
    <mergeCell ref="D59:E59"/>
    <mergeCell ref="F59:G59"/>
    <mergeCell ref="D77:E77"/>
    <mergeCell ref="F77:G77"/>
    <mergeCell ref="B78:C78"/>
    <mergeCell ref="D78:E78"/>
    <mergeCell ref="F78:G78"/>
    <mergeCell ref="B79:C79"/>
    <mergeCell ref="D79:E79"/>
    <mergeCell ref="F79:G79"/>
    <mergeCell ref="B999:C999"/>
    <mergeCell ref="D999:E999"/>
    <mergeCell ref="F999:G999"/>
    <mergeCell ref="B75:C75"/>
    <mergeCell ref="D75:E75"/>
    <mergeCell ref="F75:G75"/>
    <mergeCell ref="B76:C76"/>
    <mergeCell ref="D76:E76"/>
    <mergeCell ref="F76:G76"/>
    <mergeCell ref="B77:C77"/>
    <mergeCell ref="B664:C664"/>
    <mergeCell ref="D664:E664"/>
    <mergeCell ref="F664:G664"/>
    <mergeCell ref="B663:C663"/>
    <mergeCell ref="D663:E663"/>
    <mergeCell ref="F663:G663"/>
    <mergeCell ref="B660:C660"/>
    <mergeCell ref="D660:E660"/>
    <mergeCell ref="F660:G660"/>
    <mergeCell ref="B658:C659"/>
    <mergeCell ref="D658:E659"/>
    <mergeCell ref="F658:G659"/>
    <mergeCell ref="B924:C924"/>
    <mergeCell ref="D924:E924"/>
    <mergeCell ref="B84:C84"/>
    <mergeCell ref="D84:E84"/>
    <mergeCell ref="F84:G84"/>
    <mergeCell ref="B85:C86"/>
    <mergeCell ref="D85:E86"/>
    <mergeCell ref="F85:G86"/>
    <mergeCell ref="B82:C82"/>
    <mergeCell ref="D82:E82"/>
    <mergeCell ref="F82:G82"/>
    <mergeCell ref="B83:C83"/>
    <mergeCell ref="D83:E83"/>
    <mergeCell ref="F83:G83"/>
    <mergeCell ref="B80:C80"/>
    <mergeCell ref="D80:E80"/>
    <mergeCell ref="F80:G80"/>
    <mergeCell ref="B81:C81"/>
    <mergeCell ref="D81:E81"/>
    <mergeCell ref="F81:G81"/>
    <mergeCell ref="B96:C96"/>
    <mergeCell ref="D96:E96"/>
    <mergeCell ref="F96:G96"/>
    <mergeCell ref="B97:C97"/>
    <mergeCell ref="D97:E97"/>
    <mergeCell ref="F97:G97"/>
    <mergeCell ref="B94:C94"/>
    <mergeCell ref="D94:E94"/>
    <mergeCell ref="F94:G94"/>
    <mergeCell ref="B95:C95"/>
    <mergeCell ref="D95:E95"/>
    <mergeCell ref="F95:G95"/>
    <mergeCell ref="B91:C92"/>
    <mergeCell ref="D91:E92"/>
    <mergeCell ref="F91:G92"/>
    <mergeCell ref="B93:C93"/>
    <mergeCell ref="D93:E93"/>
    <mergeCell ref="F93:G93"/>
    <mergeCell ref="B102:C102"/>
    <mergeCell ref="D102:E102"/>
    <mergeCell ref="F102:G102"/>
    <mergeCell ref="B103:C103"/>
    <mergeCell ref="D103:E103"/>
    <mergeCell ref="F103:G103"/>
    <mergeCell ref="B100:C100"/>
    <mergeCell ref="D100:E100"/>
    <mergeCell ref="F100:G100"/>
    <mergeCell ref="B101:C101"/>
    <mergeCell ref="D101:E101"/>
    <mergeCell ref="F101:G101"/>
    <mergeCell ref="B98:C98"/>
    <mergeCell ref="D98:E98"/>
    <mergeCell ref="F98:G98"/>
    <mergeCell ref="B99:C99"/>
    <mergeCell ref="D99:E99"/>
    <mergeCell ref="F99:G99"/>
    <mergeCell ref="B114:C114"/>
    <mergeCell ref="D114:E114"/>
    <mergeCell ref="F114:G114"/>
    <mergeCell ref="B115:C115"/>
    <mergeCell ref="D115:E115"/>
    <mergeCell ref="F115:G115"/>
    <mergeCell ref="B112:C112"/>
    <mergeCell ref="D112:E112"/>
    <mergeCell ref="F112:G112"/>
    <mergeCell ref="B113:C113"/>
    <mergeCell ref="D113:E113"/>
    <mergeCell ref="F113:G113"/>
    <mergeCell ref="B104:C105"/>
    <mergeCell ref="D104:E105"/>
    <mergeCell ref="F104:G105"/>
    <mergeCell ref="B110:C111"/>
    <mergeCell ref="D110:E111"/>
    <mergeCell ref="F110:G111"/>
    <mergeCell ref="B120:C120"/>
    <mergeCell ref="D120:E120"/>
    <mergeCell ref="F120:G120"/>
    <mergeCell ref="B121:C121"/>
    <mergeCell ref="D121:E121"/>
    <mergeCell ref="F121:G121"/>
    <mergeCell ref="B118:C118"/>
    <mergeCell ref="D118:E118"/>
    <mergeCell ref="F118:G118"/>
    <mergeCell ref="B119:C119"/>
    <mergeCell ref="D119:E119"/>
    <mergeCell ref="F119:G119"/>
    <mergeCell ref="B116:C116"/>
    <mergeCell ref="D116:E116"/>
    <mergeCell ref="F116:G116"/>
    <mergeCell ref="B117:C117"/>
    <mergeCell ref="D117:E117"/>
    <mergeCell ref="F117:G117"/>
    <mergeCell ref="B132:C132"/>
    <mergeCell ref="D132:E132"/>
    <mergeCell ref="F132:G132"/>
    <mergeCell ref="B133:C133"/>
    <mergeCell ref="D133:E133"/>
    <mergeCell ref="F133:G133"/>
    <mergeCell ref="B129:C130"/>
    <mergeCell ref="D129:E130"/>
    <mergeCell ref="F129:G130"/>
    <mergeCell ref="B131:C131"/>
    <mergeCell ref="D131:E131"/>
    <mergeCell ref="F131:G131"/>
    <mergeCell ref="B122:C122"/>
    <mergeCell ref="D122:E122"/>
    <mergeCell ref="F122:G122"/>
    <mergeCell ref="B123:C124"/>
    <mergeCell ref="D123:E124"/>
    <mergeCell ref="F123:G124"/>
    <mergeCell ref="B138:C138"/>
    <mergeCell ref="D138:E138"/>
    <mergeCell ref="F138:G138"/>
    <mergeCell ref="B139:C139"/>
    <mergeCell ref="D139:E139"/>
    <mergeCell ref="F139:G139"/>
    <mergeCell ref="B136:C136"/>
    <mergeCell ref="D136:E136"/>
    <mergeCell ref="F136:G136"/>
    <mergeCell ref="B137:C137"/>
    <mergeCell ref="D137:E137"/>
    <mergeCell ref="F137:G137"/>
    <mergeCell ref="B134:C134"/>
    <mergeCell ref="D134:E134"/>
    <mergeCell ref="F134:G134"/>
    <mergeCell ref="B135:C135"/>
    <mergeCell ref="D135:E135"/>
    <mergeCell ref="F135:G135"/>
    <mergeCell ref="B140:C140"/>
    <mergeCell ref="D140:E140"/>
    <mergeCell ref="F140:G140"/>
    <mergeCell ref="B141:C141"/>
    <mergeCell ref="D141:E141"/>
    <mergeCell ref="F141:G141"/>
    <mergeCell ref="B160:C160"/>
    <mergeCell ref="D160:E160"/>
    <mergeCell ref="F160:G160"/>
    <mergeCell ref="B161:C161"/>
    <mergeCell ref="D161:E161"/>
    <mergeCell ref="F161:G161"/>
    <mergeCell ref="B158:C158"/>
    <mergeCell ref="D158:E158"/>
    <mergeCell ref="F158:G158"/>
    <mergeCell ref="B159:C159"/>
    <mergeCell ref="D159:E159"/>
    <mergeCell ref="F159:G159"/>
    <mergeCell ref="B156:C156"/>
    <mergeCell ref="D156:E156"/>
    <mergeCell ref="F156:G156"/>
    <mergeCell ref="B157:C157"/>
    <mergeCell ref="D157:E157"/>
    <mergeCell ref="F157:G157"/>
    <mergeCell ref="F154:G154"/>
    <mergeCell ref="B155:C155"/>
    <mergeCell ref="B202:C202"/>
    <mergeCell ref="D202:E202"/>
    <mergeCell ref="F202:G202"/>
    <mergeCell ref="B203:C203"/>
    <mergeCell ref="D203:E203"/>
    <mergeCell ref="F203:G203"/>
    <mergeCell ref="B200:C200"/>
    <mergeCell ref="D200:E200"/>
    <mergeCell ref="F200:G200"/>
    <mergeCell ref="B201:C201"/>
    <mergeCell ref="D201:E201"/>
    <mergeCell ref="F201:G201"/>
    <mergeCell ref="B198:C198"/>
    <mergeCell ref="D176:E176"/>
    <mergeCell ref="F198:G198"/>
    <mergeCell ref="B199:C199"/>
    <mergeCell ref="D177:E177"/>
    <mergeCell ref="F199:G199"/>
    <mergeCell ref="B197:C197"/>
    <mergeCell ref="D175:E175"/>
    <mergeCell ref="B176:C176"/>
    <mergeCell ref="F177:G177"/>
    <mergeCell ref="B174:C174"/>
    <mergeCell ref="F174:G174"/>
    <mergeCell ref="B175:C175"/>
    <mergeCell ref="F175:G175"/>
    <mergeCell ref="B172:C172"/>
    <mergeCell ref="F172:G172"/>
    <mergeCell ref="B173:C173"/>
    <mergeCell ref="F173:G173"/>
    <mergeCell ref="B182:C182"/>
    <mergeCell ref="D182:E182"/>
    <mergeCell ref="F182:G182"/>
    <mergeCell ref="B183:C183"/>
    <mergeCell ref="D183:E183"/>
    <mergeCell ref="F183:G183"/>
    <mergeCell ref="B180:C180"/>
    <mergeCell ref="D180:E180"/>
    <mergeCell ref="F180:G180"/>
    <mergeCell ref="B181:C181"/>
    <mergeCell ref="D181:E181"/>
    <mergeCell ref="F181:G181"/>
    <mergeCell ref="B178:C178"/>
    <mergeCell ref="D178:E178"/>
    <mergeCell ref="F178:G178"/>
    <mergeCell ref="B179:C179"/>
    <mergeCell ref="D179:E179"/>
    <mergeCell ref="F179:G179"/>
    <mergeCell ref="D174:E174"/>
    <mergeCell ref="B212:C212"/>
    <mergeCell ref="D212:E212"/>
    <mergeCell ref="F212:G212"/>
    <mergeCell ref="B213:C213"/>
    <mergeCell ref="D213:E213"/>
    <mergeCell ref="F213:G213"/>
    <mergeCell ref="F196:G196"/>
    <mergeCell ref="B209:C210"/>
    <mergeCell ref="D209:E210"/>
    <mergeCell ref="F209:G210"/>
    <mergeCell ref="B211:C211"/>
    <mergeCell ref="D211:E211"/>
    <mergeCell ref="F211:G211"/>
    <mergeCell ref="B193:C193"/>
    <mergeCell ref="D171:E171"/>
    <mergeCell ref="F193:G193"/>
    <mergeCell ref="B194:C194"/>
    <mergeCell ref="D172:E172"/>
    <mergeCell ref="F194:G194"/>
    <mergeCell ref="B190:C191"/>
    <mergeCell ref="D190:E191"/>
    <mergeCell ref="F190:G191"/>
    <mergeCell ref="B192:C192"/>
    <mergeCell ref="D192:E192"/>
    <mergeCell ref="F192:G192"/>
    <mergeCell ref="F197:G197"/>
    <mergeCell ref="B195:C195"/>
    <mergeCell ref="D173:E173"/>
    <mergeCell ref="F195:G195"/>
    <mergeCell ref="B196:C196"/>
    <mergeCell ref="F176:G176"/>
    <mergeCell ref="B177:C177"/>
    <mergeCell ref="B218:C218"/>
    <mergeCell ref="D218:E218"/>
    <mergeCell ref="F218:G218"/>
    <mergeCell ref="B219:C219"/>
    <mergeCell ref="D219:E219"/>
    <mergeCell ref="F219:G219"/>
    <mergeCell ref="B216:C216"/>
    <mergeCell ref="D216:E216"/>
    <mergeCell ref="F216:G216"/>
    <mergeCell ref="B217:C217"/>
    <mergeCell ref="D217:E217"/>
    <mergeCell ref="F217:G217"/>
    <mergeCell ref="B214:C214"/>
    <mergeCell ref="D214:E214"/>
    <mergeCell ref="F214:G214"/>
    <mergeCell ref="B215:C215"/>
    <mergeCell ref="D215:E215"/>
    <mergeCell ref="F215:G215"/>
    <mergeCell ref="B234:C234"/>
    <mergeCell ref="D234:E234"/>
    <mergeCell ref="F234:G234"/>
    <mergeCell ref="B235:C235"/>
    <mergeCell ref="D235:E235"/>
    <mergeCell ref="F235:G235"/>
    <mergeCell ref="B232:C232"/>
    <mergeCell ref="D232:E232"/>
    <mergeCell ref="F232:G232"/>
    <mergeCell ref="B233:C233"/>
    <mergeCell ref="D233:E233"/>
    <mergeCell ref="F233:G233"/>
    <mergeCell ref="B220:C220"/>
    <mergeCell ref="D220:E220"/>
    <mergeCell ref="F220:G220"/>
    <mergeCell ref="B221:C221"/>
    <mergeCell ref="D221:E221"/>
    <mergeCell ref="F221:G221"/>
    <mergeCell ref="B238:C238"/>
    <mergeCell ref="D238:E238"/>
    <mergeCell ref="F238:G238"/>
    <mergeCell ref="B239:C239"/>
    <mergeCell ref="D239:E239"/>
    <mergeCell ref="F239:G239"/>
    <mergeCell ref="B236:C236"/>
    <mergeCell ref="D236:E236"/>
    <mergeCell ref="F236:G236"/>
    <mergeCell ref="B237:C237"/>
    <mergeCell ref="D237:E237"/>
    <mergeCell ref="F237:G237"/>
    <mergeCell ref="B252:C252"/>
    <mergeCell ref="D252:E252"/>
    <mergeCell ref="F252:G252"/>
    <mergeCell ref="B253:C253"/>
    <mergeCell ref="D253:E253"/>
    <mergeCell ref="F253:G253"/>
    <mergeCell ref="B250:C250"/>
    <mergeCell ref="D250:E250"/>
    <mergeCell ref="F250:G250"/>
    <mergeCell ref="B251:C251"/>
    <mergeCell ref="D251:E251"/>
    <mergeCell ref="F251:G251"/>
    <mergeCell ref="B242:C243"/>
    <mergeCell ref="B248:C249"/>
    <mergeCell ref="D248:E249"/>
    <mergeCell ref="F248:G249"/>
    <mergeCell ref="B258:C258"/>
    <mergeCell ref="D258:E258"/>
    <mergeCell ref="F258:G258"/>
    <mergeCell ref="B259:C259"/>
    <mergeCell ref="D259:E259"/>
    <mergeCell ref="F259:G259"/>
    <mergeCell ref="B240:C240"/>
    <mergeCell ref="D240:E240"/>
    <mergeCell ref="F240:G240"/>
    <mergeCell ref="B241:C241"/>
    <mergeCell ref="D241:E241"/>
    <mergeCell ref="F241:G241"/>
    <mergeCell ref="B256:C256"/>
    <mergeCell ref="D256:E256"/>
    <mergeCell ref="F256:G256"/>
    <mergeCell ref="B257:C257"/>
    <mergeCell ref="D257:E257"/>
    <mergeCell ref="F257:G257"/>
    <mergeCell ref="B254:C254"/>
    <mergeCell ref="D254:E254"/>
    <mergeCell ref="F254:G254"/>
    <mergeCell ref="B255:C255"/>
    <mergeCell ref="D255:E255"/>
    <mergeCell ref="F255:G255"/>
    <mergeCell ref="B270:C270"/>
    <mergeCell ref="D270:E270"/>
    <mergeCell ref="F270:G270"/>
    <mergeCell ref="B271:C271"/>
    <mergeCell ref="D271:E271"/>
    <mergeCell ref="F271:G271"/>
    <mergeCell ref="B267:C268"/>
    <mergeCell ref="D267:E268"/>
    <mergeCell ref="F267:G268"/>
    <mergeCell ref="B269:C269"/>
    <mergeCell ref="D269:E269"/>
    <mergeCell ref="F269:G269"/>
    <mergeCell ref="B260:C260"/>
    <mergeCell ref="D260:E260"/>
    <mergeCell ref="F260:G260"/>
    <mergeCell ref="B261:C262"/>
    <mergeCell ref="D261:E262"/>
    <mergeCell ref="F261:G262"/>
    <mergeCell ref="B276:C276"/>
    <mergeCell ref="D276:E276"/>
    <mergeCell ref="F276:G276"/>
    <mergeCell ref="B277:C277"/>
    <mergeCell ref="D277:E277"/>
    <mergeCell ref="F277:G277"/>
    <mergeCell ref="B274:C274"/>
    <mergeCell ref="D274:E274"/>
    <mergeCell ref="F274:G274"/>
    <mergeCell ref="B292:C292"/>
    <mergeCell ref="D292:E292"/>
    <mergeCell ref="F292:G292"/>
    <mergeCell ref="B275:C275"/>
    <mergeCell ref="D275:E275"/>
    <mergeCell ref="F275:G275"/>
    <mergeCell ref="B272:C272"/>
    <mergeCell ref="D272:E272"/>
    <mergeCell ref="F272:G272"/>
    <mergeCell ref="B273:C273"/>
    <mergeCell ref="D273:E273"/>
    <mergeCell ref="F273:G273"/>
    <mergeCell ref="B278:C278"/>
    <mergeCell ref="D278:E278"/>
    <mergeCell ref="F278:G278"/>
    <mergeCell ref="B279:C279"/>
    <mergeCell ref="D279:E279"/>
    <mergeCell ref="F279:G279"/>
    <mergeCell ref="B293:C293"/>
    <mergeCell ref="D293:E293"/>
    <mergeCell ref="F293:G293"/>
    <mergeCell ref="B290:C290"/>
    <mergeCell ref="D290:E290"/>
    <mergeCell ref="F290:G290"/>
    <mergeCell ref="B291:C291"/>
    <mergeCell ref="D291:E291"/>
    <mergeCell ref="F291:G291"/>
    <mergeCell ref="B289:C289"/>
    <mergeCell ref="D289:E289"/>
    <mergeCell ref="F289:G289"/>
    <mergeCell ref="B280:C281"/>
    <mergeCell ref="D280:E281"/>
    <mergeCell ref="F280:G281"/>
    <mergeCell ref="B298:C298"/>
    <mergeCell ref="D298:E298"/>
    <mergeCell ref="F298:G298"/>
    <mergeCell ref="F297:G297"/>
    <mergeCell ref="D297:E297"/>
    <mergeCell ref="B297:C297"/>
    <mergeCell ref="F296:G296"/>
    <mergeCell ref="D296:E296"/>
    <mergeCell ref="B296:C296"/>
    <mergeCell ref="F295:G295"/>
    <mergeCell ref="D295:E295"/>
    <mergeCell ref="B295:C295"/>
    <mergeCell ref="F294:G294"/>
    <mergeCell ref="D294:E294"/>
    <mergeCell ref="B294:C294"/>
    <mergeCell ref="B311:C311"/>
    <mergeCell ref="D311:E311"/>
    <mergeCell ref="F311:G311"/>
    <mergeCell ref="B312:C312"/>
    <mergeCell ref="D312:E312"/>
    <mergeCell ref="F312:G312"/>
    <mergeCell ref="B309:C309"/>
    <mergeCell ref="D309:E309"/>
    <mergeCell ref="F309:G309"/>
    <mergeCell ref="B310:C310"/>
    <mergeCell ref="D310:E310"/>
    <mergeCell ref="F310:G310"/>
    <mergeCell ref="B306:C307"/>
    <mergeCell ref="D306:E307"/>
    <mergeCell ref="F306:G307"/>
    <mergeCell ref="B308:C308"/>
    <mergeCell ref="D308:E308"/>
    <mergeCell ref="F308:G308"/>
    <mergeCell ref="B317:C317"/>
    <mergeCell ref="D317:E317"/>
    <mergeCell ref="F317:G317"/>
    <mergeCell ref="B318:C318"/>
    <mergeCell ref="D318:E318"/>
    <mergeCell ref="F318:G318"/>
    <mergeCell ref="B315:C315"/>
    <mergeCell ref="D315:E315"/>
    <mergeCell ref="F315:G315"/>
    <mergeCell ref="B316:C316"/>
    <mergeCell ref="D316:E316"/>
    <mergeCell ref="F316:G316"/>
    <mergeCell ref="B313:C313"/>
    <mergeCell ref="D313:E313"/>
    <mergeCell ref="F313:G313"/>
    <mergeCell ref="B314:C314"/>
    <mergeCell ref="D314:E314"/>
    <mergeCell ref="F314:G314"/>
    <mergeCell ref="B329:C329"/>
    <mergeCell ref="D329:E329"/>
    <mergeCell ref="F329:G329"/>
    <mergeCell ref="B330:C330"/>
    <mergeCell ref="D330:E330"/>
    <mergeCell ref="F330:G330"/>
    <mergeCell ref="B327:C327"/>
    <mergeCell ref="D327:E327"/>
    <mergeCell ref="F327:G327"/>
    <mergeCell ref="B328:C328"/>
    <mergeCell ref="D328:E328"/>
    <mergeCell ref="F328:G328"/>
    <mergeCell ref="B319:C320"/>
    <mergeCell ref="D319:E320"/>
    <mergeCell ref="F319:G320"/>
    <mergeCell ref="B325:C326"/>
    <mergeCell ref="D325:E326"/>
    <mergeCell ref="F325:G326"/>
    <mergeCell ref="B335:C335"/>
    <mergeCell ref="D335:E335"/>
    <mergeCell ref="F335:G335"/>
    <mergeCell ref="B336:C336"/>
    <mergeCell ref="D336:E336"/>
    <mergeCell ref="F336:G336"/>
    <mergeCell ref="B333:C333"/>
    <mergeCell ref="D333:E333"/>
    <mergeCell ref="F333:G333"/>
    <mergeCell ref="B334:C334"/>
    <mergeCell ref="D334:E334"/>
    <mergeCell ref="F334:G334"/>
    <mergeCell ref="B331:C331"/>
    <mergeCell ref="D331:E331"/>
    <mergeCell ref="F331:G331"/>
    <mergeCell ref="B332:C332"/>
    <mergeCell ref="D332:E332"/>
    <mergeCell ref="F332:G332"/>
    <mergeCell ref="B347:C347"/>
    <mergeCell ref="D347:E347"/>
    <mergeCell ref="F348:G348"/>
    <mergeCell ref="B348:C348"/>
    <mergeCell ref="D348:E348"/>
    <mergeCell ref="F349:G349"/>
    <mergeCell ref="B344:C345"/>
    <mergeCell ref="D344:E345"/>
    <mergeCell ref="F344:G345"/>
    <mergeCell ref="B346:C346"/>
    <mergeCell ref="D346:E346"/>
    <mergeCell ref="F347:G347"/>
    <mergeCell ref="B337:C337"/>
    <mergeCell ref="D337:E337"/>
    <mergeCell ref="F337:G337"/>
    <mergeCell ref="B338:C339"/>
    <mergeCell ref="D338:E339"/>
    <mergeCell ref="F338:G339"/>
    <mergeCell ref="B353:C353"/>
    <mergeCell ref="D353:E353"/>
    <mergeCell ref="F354:G354"/>
    <mergeCell ref="B354:C354"/>
    <mergeCell ref="D354:E354"/>
    <mergeCell ref="F355:G355"/>
    <mergeCell ref="B351:C351"/>
    <mergeCell ref="D351:E351"/>
    <mergeCell ref="F352:G352"/>
    <mergeCell ref="B352:C352"/>
    <mergeCell ref="D352:E352"/>
    <mergeCell ref="F353:G353"/>
    <mergeCell ref="B349:C349"/>
    <mergeCell ref="D349:E349"/>
    <mergeCell ref="F350:G350"/>
    <mergeCell ref="B350:C350"/>
    <mergeCell ref="D350:E350"/>
    <mergeCell ref="F351:G351"/>
    <mergeCell ref="B369:C369"/>
    <mergeCell ref="D369:E369"/>
    <mergeCell ref="F369:G369"/>
    <mergeCell ref="B370:C370"/>
    <mergeCell ref="D370:E370"/>
    <mergeCell ref="F370:G370"/>
    <mergeCell ref="B367:C367"/>
    <mergeCell ref="D367:E367"/>
    <mergeCell ref="F367:G367"/>
    <mergeCell ref="B368:C368"/>
    <mergeCell ref="D368:E368"/>
    <mergeCell ref="F368:G368"/>
    <mergeCell ref="B355:C355"/>
    <mergeCell ref="D355:E355"/>
    <mergeCell ref="F356:G356"/>
    <mergeCell ref="B356:C356"/>
    <mergeCell ref="D356:E356"/>
    <mergeCell ref="B384:C385"/>
    <mergeCell ref="D384:E385"/>
    <mergeCell ref="F384:G385"/>
    <mergeCell ref="B375:C375"/>
    <mergeCell ref="D375:E375"/>
    <mergeCell ref="F375:G375"/>
    <mergeCell ref="B376:C376"/>
    <mergeCell ref="D376:E376"/>
    <mergeCell ref="F376:G376"/>
    <mergeCell ref="B373:C373"/>
    <mergeCell ref="D373:E373"/>
    <mergeCell ref="F373:G373"/>
    <mergeCell ref="B374:C374"/>
    <mergeCell ref="D374:E374"/>
    <mergeCell ref="F374:G374"/>
    <mergeCell ref="B371:C371"/>
    <mergeCell ref="D371:E371"/>
    <mergeCell ref="F371:G371"/>
    <mergeCell ref="B372:C372"/>
    <mergeCell ref="D372:E372"/>
    <mergeCell ref="F372:G372"/>
    <mergeCell ref="B379:C379"/>
    <mergeCell ref="D379:E379"/>
    <mergeCell ref="F379:G379"/>
    <mergeCell ref="B390:C390"/>
    <mergeCell ref="D390:E390"/>
    <mergeCell ref="F390:G390"/>
    <mergeCell ref="B391:C391"/>
    <mergeCell ref="D391:E391"/>
    <mergeCell ref="F391:G391"/>
    <mergeCell ref="B388:C388"/>
    <mergeCell ref="D388:E388"/>
    <mergeCell ref="F388:G388"/>
    <mergeCell ref="B389:C389"/>
    <mergeCell ref="D389:E389"/>
    <mergeCell ref="F389:G389"/>
    <mergeCell ref="B386:C386"/>
    <mergeCell ref="D386:E386"/>
    <mergeCell ref="F386:G386"/>
    <mergeCell ref="B387:C387"/>
    <mergeCell ref="D387:E387"/>
    <mergeCell ref="F387:G387"/>
    <mergeCell ref="B396:C396"/>
    <mergeCell ref="D396:E396"/>
    <mergeCell ref="F396:G396"/>
    <mergeCell ref="B397:C398"/>
    <mergeCell ref="D397:E398"/>
    <mergeCell ref="F397:G398"/>
    <mergeCell ref="B394:C394"/>
    <mergeCell ref="D394:E394"/>
    <mergeCell ref="F394:G394"/>
    <mergeCell ref="B395:C395"/>
    <mergeCell ref="D395:E395"/>
    <mergeCell ref="F395:G395"/>
    <mergeCell ref="B392:C392"/>
    <mergeCell ref="D392:E392"/>
    <mergeCell ref="F392:G392"/>
    <mergeCell ref="B393:C393"/>
    <mergeCell ref="D393:E393"/>
    <mergeCell ref="F393:G393"/>
    <mergeCell ref="B408:C408"/>
    <mergeCell ref="D408:E408"/>
    <mergeCell ref="F408:G408"/>
    <mergeCell ref="B409:C409"/>
    <mergeCell ref="D409:E409"/>
    <mergeCell ref="F409:G409"/>
    <mergeCell ref="B406:C406"/>
    <mergeCell ref="D406:E406"/>
    <mergeCell ref="F406:G406"/>
    <mergeCell ref="B407:C407"/>
    <mergeCell ref="D407:E407"/>
    <mergeCell ref="F407:G407"/>
    <mergeCell ref="B403:C404"/>
    <mergeCell ref="D403:E404"/>
    <mergeCell ref="F403:G404"/>
    <mergeCell ref="B405:C405"/>
    <mergeCell ref="D405:E405"/>
    <mergeCell ref="F405:G405"/>
    <mergeCell ref="B414:C414"/>
    <mergeCell ref="D414:E414"/>
    <mergeCell ref="F414:G414"/>
    <mergeCell ref="B415:C415"/>
    <mergeCell ref="D415:E415"/>
    <mergeCell ref="F415:G415"/>
    <mergeCell ref="B412:C412"/>
    <mergeCell ref="D412:E412"/>
    <mergeCell ref="F412:G412"/>
    <mergeCell ref="B413:C413"/>
    <mergeCell ref="D413:E413"/>
    <mergeCell ref="F413:G413"/>
    <mergeCell ref="B410:C410"/>
    <mergeCell ref="D410:E410"/>
    <mergeCell ref="F410:G410"/>
    <mergeCell ref="B411:C411"/>
    <mergeCell ref="D411:E411"/>
    <mergeCell ref="F411:G411"/>
    <mergeCell ref="B426:C426"/>
    <mergeCell ref="D426:E426"/>
    <mergeCell ref="F426:G426"/>
    <mergeCell ref="B427:C427"/>
    <mergeCell ref="D427:E427"/>
    <mergeCell ref="F427:G427"/>
    <mergeCell ref="B424:C424"/>
    <mergeCell ref="D424:E424"/>
    <mergeCell ref="F424:G424"/>
    <mergeCell ref="B425:C425"/>
    <mergeCell ref="D425:E425"/>
    <mergeCell ref="F425:G425"/>
    <mergeCell ref="B416:C417"/>
    <mergeCell ref="D416:E417"/>
    <mergeCell ref="F416:G417"/>
    <mergeCell ref="B422:C423"/>
    <mergeCell ref="D422:E423"/>
    <mergeCell ref="F422:G423"/>
    <mergeCell ref="B432:C432"/>
    <mergeCell ref="D432:E432"/>
    <mergeCell ref="F432:G432"/>
    <mergeCell ref="B433:C433"/>
    <mergeCell ref="D433:E433"/>
    <mergeCell ref="F433:G433"/>
    <mergeCell ref="B430:C430"/>
    <mergeCell ref="D430:E430"/>
    <mergeCell ref="F430:G430"/>
    <mergeCell ref="B431:C431"/>
    <mergeCell ref="D431:E431"/>
    <mergeCell ref="F431:G431"/>
    <mergeCell ref="B428:C428"/>
    <mergeCell ref="D428:E428"/>
    <mergeCell ref="F428:G428"/>
    <mergeCell ref="B429:C429"/>
    <mergeCell ref="D429:E429"/>
    <mergeCell ref="F429:G429"/>
    <mergeCell ref="B448:C448"/>
    <mergeCell ref="D448:E448"/>
    <mergeCell ref="F448:G448"/>
    <mergeCell ref="B449:C449"/>
    <mergeCell ref="D449:E449"/>
    <mergeCell ref="F449:G449"/>
    <mergeCell ref="D445:E445"/>
    <mergeCell ref="F445:G445"/>
    <mergeCell ref="B446:C446"/>
    <mergeCell ref="D446:E446"/>
    <mergeCell ref="F446:G446"/>
    <mergeCell ref="B447:C447"/>
    <mergeCell ref="D447:E447"/>
    <mergeCell ref="F447:G447"/>
    <mergeCell ref="B434:C434"/>
    <mergeCell ref="D434:E434"/>
    <mergeCell ref="F434:G434"/>
    <mergeCell ref="B443:C443"/>
    <mergeCell ref="D443:E443"/>
    <mergeCell ref="F443:G443"/>
    <mergeCell ref="B445:C445"/>
    <mergeCell ref="B444:C444"/>
    <mergeCell ref="D444:E444"/>
    <mergeCell ref="F444:G444"/>
    <mergeCell ref="B466:C467"/>
    <mergeCell ref="D466:E467"/>
    <mergeCell ref="F466:G467"/>
    <mergeCell ref="B468:C468"/>
    <mergeCell ref="D468:E468"/>
    <mergeCell ref="F468:G468"/>
    <mergeCell ref="B452:C452"/>
    <mergeCell ref="D452:E452"/>
    <mergeCell ref="F452:G452"/>
    <mergeCell ref="B453:C459"/>
    <mergeCell ref="D453:E459"/>
    <mergeCell ref="F453:G459"/>
    <mergeCell ref="B461:C461"/>
    <mergeCell ref="D461:E461"/>
    <mergeCell ref="F461:G461"/>
    <mergeCell ref="B450:C450"/>
    <mergeCell ref="D450:E450"/>
    <mergeCell ref="F450:G450"/>
    <mergeCell ref="B451:C451"/>
    <mergeCell ref="D451:E451"/>
    <mergeCell ref="F451:G451"/>
    <mergeCell ref="B473:C473"/>
    <mergeCell ref="D473:E473"/>
    <mergeCell ref="F473:G473"/>
    <mergeCell ref="B474:C474"/>
    <mergeCell ref="D474:E474"/>
    <mergeCell ref="F474:G474"/>
    <mergeCell ref="B471:C471"/>
    <mergeCell ref="D471:E471"/>
    <mergeCell ref="F471:G471"/>
    <mergeCell ref="B472:C472"/>
    <mergeCell ref="D472:E472"/>
    <mergeCell ref="F472:G472"/>
    <mergeCell ref="B469:C469"/>
    <mergeCell ref="D469:E469"/>
    <mergeCell ref="F469:G469"/>
    <mergeCell ref="B470:C470"/>
    <mergeCell ref="D470:E470"/>
    <mergeCell ref="F470:G470"/>
    <mergeCell ref="B479:C480"/>
    <mergeCell ref="D479:E480"/>
    <mergeCell ref="F479:G480"/>
    <mergeCell ref="B485:C486"/>
    <mergeCell ref="D485:E486"/>
    <mergeCell ref="F485:G486"/>
    <mergeCell ref="B477:C477"/>
    <mergeCell ref="D477:E477"/>
    <mergeCell ref="F477:G477"/>
    <mergeCell ref="B478:C478"/>
    <mergeCell ref="D478:E478"/>
    <mergeCell ref="F478:G478"/>
    <mergeCell ref="B475:C475"/>
    <mergeCell ref="D475:E475"/>
    <mergeCell ref="F475:G475"/>
    <mergeCell ref="B476:C476"/>
    <mergeCell ref="D476:E476"/>
    <mergeCell ref="F476:G476"/>
    <mergeCell ref="B491:C491"/>
    <mergeCell ref="D491:E491"/>
    <mergeCell ref="F491:G491"/>
    <mergeCell ref="B492:C492"/>
    <mergeCell ref="D492:E492"/>
    <mergeCell ref="F492:G492"/>
    <mergeCell ref="B489:C489"/>
    <mergeCell ref="D489:E489"/>
    <mergeCell ref="F489:G489"/>
    <mergeCell ref="B490:C490"/>
    <mergeCell ref="D490:E490"/>
    <mergeCell ref="F490:G490"/>
    <mergeCell ref="B487:C487"/>
    <mergeCell ref="D487:E487"/>
    <mergeCell ref="F487:G487"/>
    <mergeCell ref="B488:C488"/>
    <mergeCell ref="D488:E488"/>
    <mergeCell ref="F488:G488"/>
    <mergeCell ref="B497:C497"/>
    <mergeCell ref="D497:E497"/>
    <mergeCell ref="F497:G497"/>
    <mergeCell ref="B498:C499"/>
    <mergeCell ref="D498:E499"/>
    <mergeCell ref="F498:G499"/>
    <mergeCell ref="B495:C495"/>
    <mergeCell ref="D495:E495"/>
    <mergeCell ref="F495:G495"/>
    <mergeCell ref="B496:C496"/>
    <mergeCell ref="D496:E496"/>
    <mergeCell ref="F496:G496"/>
    <mergeCell ref="B493:C493"/>
    <mergeCell ref="D493:E493"/>
    <mergeCell ref="F493:G493"/>
    <mergeCell ref="B494:C494"/>
    <mergeCell ref="D494:E494"/>
    <mergeCell ref="F494:G494"/>
    <mergeCell ref="B509:C509"/>
    <mergeCell ref="D509:E509"/>
    <mergeCell ref="F509:G509"/>
    <mergeCell ref="B510:C510"/>
    <mergeCell ref="D510:E510"/>
    <mergeCell ref="F510:G510"/>
    <mergeCell ref="B507:C507"/>
    <mergeCell ref="D507:E507"/>
    <mergeCell ref="F507:G507"/>
    <mergeCell ref="B508:C508"/>
    <mergeCell ref="D508:E508"/>
    <mergeCell ref="F508:G508"/>
    <mergeCell ref="B504:C505"/>
    <mergeCell ref="D504:E505"/>
    <mergeCell ref="F504:G505"/>
    <mergeCell ref="B506:C506"/>
    <mergeCell ref="D506:E506"/>
    <mergeCell ref="F506:G506"/>
    <mergeCell ref="B515:C515"/>
    <mergeCell ref="D515:E515"/>
    <mergeCell ref="F515:G515"/>
    <mergeCell ref="B516:C516"/>
    <mergeCell ref="D516:E516"/>
    <mergeCell ref="F516:G516"/>
    <mergeCell ref="B513:C513"/>
    <mergeCell ref="D513:E513"/>
    <mergeCell ref="F513:G513"/>
    <mergeCell ref="B514:C514"/>
    <mergeCell ref="D514:E514"/>
    <mergeCell ref="F514:G514"/>
    <mergeCell ref="B511:C511"/>
    <mergeCell ref="D511:E511"/>
    <mergeCell ref="F511:G511"/>
    <mergeCell ref="B512:C512"/>
    <mergeCell ref="D512:E512"/>
    <mergeCell ref="F512:G512"/>
    <mergeCell ref="B530:C530"/>
    <mergeCell ref="D530:E530"/>
    <mergeCell ref="F530:G530"/>
    <mergeCell ref="B531:C531"/>
    <mergeCell ref="D531:E531"/>
    <mergeCell ref="F531:G531"/>
    <mergeCell ref="B528:C528"/>
    <mergeCell ref="D528:E528"/>
    <mergeCell ref="F528:G528"/>
    <mergeCell ref="B529:C529"/>
    <mergeCell ref="D529:E529"/>
    <mergeCell ref="F529:G529"/>
    <mergeCell ref="B526:C526"/>
    <mergeCell ref="D526:E526"/>
    <mergeCell ref="F526:G526"/>
    <mergeCell ref="B527:C527"/>
    <mergeCell ref="D527:E527"/>
    <mergeCell ref="F527:G527"/>
    <mergeCell ref="B543:C544"/>
    <mergeCell ref="D543:E544"/>
    <mergeCell ref="F543:G544"/>
    <mergeCell ref="B534:C534"/>
    <mergeCell ref="D534:E534"/>
    <mergeCell ref="F534:G534"/>
    <mergeCell ref="B535:C535"/>
    <mergeCell ref="D535:E535"/>
    <mergeCell ref="F535:G535"/>
    <mergeCell ref="B538:C538"/>
    <mergeCell ref="D538:E538"/>
    <mergeCell ref="F538:G538"/>
    <mergeCell ref="B532:C532"/>
    <mergeCell ref="D532:E532"/>
    <mergeCell ref="F532:G532"/>
    <mergeCell ref="B533:C533"/>
    <mergeCell ref="D533:E533"/>
    <mergeCell ref="F533:G533"/>
    <mergeCell ref="B549:C549"/>
    <mergeCell ref="D549:E549"/>
    <mergeCell ref="F549:G549"/>
    <mergeCell ref="B550:C550"/>
    <mergeCell ref="D550:E550"/>
    <mergeCell ref="F550:G550"/>
    <mergeCell ref="B547:C547"/>
    <mergeCell ref="D547:E547"/>
    <mergeCell ref="F547:G547"/>
    <mergeCell ref="B548:C548"/>
    <mergeCell ref="D548:E548"/>
    <mergeCell ref="F548:G548"/>
    <mergeCell ref="B545:C545"/>
    <mergeCell ref="D545:E545"/>
    <mergeCell ref="F545:G545"/>
    <mergeCell ref="B546:C546"/>
    <mergeCell ref="D546:E546"/>
    <mergeCell ref="F546:G546"/>
    <mergeCell ref="B555:C555"/>
    <mergeCell ref="D555:E555"/>
    <mergeCell ref="F555:G555"/>
    <mergeCell ref="B556:C557"/>
    <mergeCell ref="D556:E557"/>
    <mergeCell ref="F556:G557"/>
    <mergeCell ref="B553:C553"/>
    <mergeCell ref="D553:E553"/>
    <mergeCell ref="F553:G553"/>
    <mergeCell ref="B554:C554"/>
    <mergeCell ref="D554:E554"/>
    <mergeCell ref="F554:G554"/>
    <mergeCell ref="B551:C551"/>
    <mergeCell ref="D551:E551"/>
    <mergeCell ref="F551:G551"/>
    <mergeCell ref="B552:C552"/>
    <mergeCell ref="D552:E552"/>
    <mergeCell ref="F552:G552"/>
    <mergeCell ref="B567:C567"/>
    <mergeCell ref="D567:E567"/>
    <mergeCell ref="F567:G567"/>
    <mergeCell ref="B568:C568"/>
    <mergeCell ref="D568:E568"/>
    <mergeCell ref="F568:G568"/>
    <mergeCell ref="B565:C565"/>
    <mergeCell ref="D565:E565"/>
    <mergeCell ref="F565:G565"/>
    <mergeCell ref="B566:C566"/>
    <mergeCell ref="D566:E566"/>
    <mergeCell ref="F566:G566"/>
    <mergeCell ref="B562:C563"/>
    <mergeCell ref="D562:E563"/>
    <mergeCell ref="F562:G563"/>
    <mergeCell ref="B564:C564"/>
    <mergeCell ref="D564:E564"/>
    <mergeCell ref="F564:G564"/>
    <mergeCell ref="B573:C573"/>
    <mergeCell ref="D573:E573"/>
    <mergeCell ref="F573:G573"/>
    <mergeCell ref="B574:C574"/>
    <mergeCell ref="D574:E574"/>
    <mergeCell ref="F574:G574"/>
    <mergeCell ref="B571:C571"/>
    <mergeCell ref="D571:E571"/>
    <mergeCell ref="F571:G571"/>
    <mergeCell ref="B572:C572"/>
    <mergeCell ref="D572:E572"/>
    <mergeCell ref="F572:G572"/>
    <mergeCell ref="B569:C569"/>
    <mergeCell ref="D569:E569"/>
    <mergeCell ref="F569:G569"/>
    <mergeCell ref="B570:C570"/>
    <mergeCell ref="D570:E570"/>
    <mergeCell ref="F570:G570"/>
    <mergeCell ref="B585:C585"/>
    <mergeCell ref="D585:E585"/>
    <mergeCell ref="F585:G585"/>
    <mergeCell ref="B586:C586"/>
    <mergeCell ref="D586:E586"/>
    <mergeCell ref="F586:G586"/>
    <mergeCell ref="B583:C583"/>
    <mergeCell ref="D583:E583"/>
    <mergeCell ref="F583:G583"/>
    <mergeCell ref="B584:C584"/>
    <mergeCell ref="D584:E584"/>
    <mergeCell ref="F584:G584"/>
    <mergeCell ref="B575:C576"/>
    <mergeCell ref="D575:E576"/>
    <mergeCell ref="F575:G576"/>
    <mergeCell ref="B581:C582"/>
    <mergeCell ref="D581:E582"/>
    <mergeCell ref="F581:G582"/>
    <mergeCell ref="B591:C591"/>
    <mergeCell ref="D591:E591"/>
    <mergeCell ref="F591:G591"/>
    <mergeCell ref="B592:C592"/>
    <mergeCell ref="D592:E592"/>
    <mergeCell ref="F592:G592"/>
    <mergeCell ref="B589:C589"/>
    <mergeCell ref="D589:E589"/>
    <mergeCell ref="F589:G589"/>
    <mergeCell ref="B590:C590"/>
    <mergeCell ref="D590:E590"/>
    <mergeCell ref="F590:G590"/>
    <mergeCell ref="B587:C587"/>
    <mergeCell ref="D587:E587"/>
    <mergeCell ref="F587:G587"/>
    <mergeCell ref="B588:C588"/>
    <mergeCell ref="D588:E588"/>
    <mergeCell ref="F588:G588"/>
    <mergeCell ref="B606:C606"/>
    <mergeCell ref="D606:E606"/>
    <mergeCell ref="F606:G606"/>
    <mergeCell ref="B607:C607"/>
    <mergeCell ref="D607:E607"/>
    <mergeCell ref="F607:G607"/>
    <mergeCell ref="B604:C604"/>
    <mergeCell ref="D604:E604"/>
    <mergeCell ref="F604:G604"/>
    <mergeCell ref="B605:C605"/>
    <mergeCell ref="D605:E605"/>
    <mergeCell ref="F605:G605"/>
    <mergeCell ref="B593:C593"/>
    <mergeCell ref="D593:E593"/>
    <mergeCell ref="F593:G593"/>
    <mergeCell ref="B603:C603"/>
    <mergeCell ref="D603:E603"/>
    <mergeCell ref="F603:G603"/>
    <mergeCell ref="B612:C612"/>
    <mergeCell ref="D612:E612"/>
    <mergeCell ref="F612:G612"/>
    <mergeCell ref="B610:C610"/>
    <mergeCell ref="D610:E610"/>
    <mergeCell ref="F610:G610"/>
    <mergeCell ref="B611:C611"/>
    <mergeCell ref="D611:E611"/>
    <mergeCell ref="F611:G611"/>
    <mergeCell ref="B615:C615"/>
    <mergeCell ref="D615:E615"/>
    <mergeCell ref="F615:G615"/>
    <mergeCell ref="B608:C608"/>
    <mergeCell ref="D608:E608"/>
    <mergeCell ref="F608:G608"/>
    <mergeCell ref="B609:C609"/>
    <mergeCell ref="D609:E609"/>
    <mergeCell ref="F609:G609"/>
    <mergeCell ref="B625:C625"/>
    <mergeCell ref="D625:E625"/>
    <mergeCell ref="F625:G625"/>
    <mergeCell ref="B626:C626"/>
    <mergeCell ref="D626:E626"/>
    <mergeCell ref="F626:G626"/>
    <mergeCell ref="B623:C623"/>
    <mergeCell ref="D623:E623"/>
    <mergeCell ref="F623:G623"/>
    <mergeCell ref="B624:C624"/>
    <mergeCell ref="D624:E624"/>
    <mergeCell ref="F624:G624"/>
    <mergeCell ref="B620:C621"/>
    <mergeCell ref="D620:E621"/>
    <mergeCell ref="F620:G621"/>
    <mergeCell ref="B622:C622"/>
    <mergeCell ref="D622:E622"/>
    <mergeCell ref="F622:G622"/>
    <mergeCell ref="B631:C631"/>
    <mergeCell ref="D631:E631"/>
    <mergeCell ref="F631:G631"/>
    <mergeCell ref="B632:C632"/>
    <mergeCell ref="D632:E632"/>
    <mergeCell ref="F632:G632"/>
    <mergeCell ref="B629:C629"/>
    <mergeCell ref="D629:E629"/>
    <mergeCell ref="F629:G629"/>
    <mergeCell ref="B630:C630"/>
    <mergeCell ref="D630:E630"/>
    <mergeCell ref="F630:G630"/>
    <mergeCell ref="B627:C627"/>
    <mergeCell ref="D627:E627"/>
    <mergeCell ref="F627:G627"/>
    <mergeCell ref="B628:C628"/>
    <mergeCell ref="D628:E628"/>
    <mergeCell ref="F628:G628"/>
    <mergeCell ref="B643:C643"/>
    <mergeCell ref="D643:E643"/>
    <mergeCell ref="F643:G643"/>
    <mergeCell ref="B644:C644"/>
    <mergeCell ref="D644:E644"/>
    <mergeCell ref="F644:G644"/>
    <mergeCell ref="B641:C641"/>
    <mergeCell ref="D641:E641"/>
    <mergeCell ref="F641:G641"/>
    <mergeCell ref="B642:C642"/>
    <mergeCell ref="D642:E642"/>
    <mergeCell ref="F642:G642"/>
    <mergeCell ref="B633:C634"/>
    <mergeCell ref="D633:E634"/>
    <mergeCell ref="F633:G634"/>
    <mergeCell ref="B639:C640"/>
    <mergeCell ref="D639:E640"/>
    <mergeCell ref="F639:G640"/>
    <mergeCell ref="B649:C649"/>
    <mergeCell ref="D649:E649"/>
    <mergeCell ref="F649:G649"/>
    <mergeCell ref="B650:C650"/>
    <mergeCell ref="D650:E650"/>
    <mergeCell ref="F650:G650"/>
    <mergeCell ref="B647:C647"/>
    <mergeCell ref="D647:E647"/>
    <mergeCell ref="F647:G647"/>
    <mergeCell ref="B648:C648"/>
    <mergeCell ref="D648:E648"/>
    <mergeCell ref="F648:G648"/>
    <mergeCell ref="B645:C645"/>
    <mergeCell ref="D645:E645"/>
    <mergeCell ref="F645:G645"/>
    <mergeCell ref="B646:C646"/>
    <mergeCell ref="D646:E646"/>
    <mergeCell ref="F646:G646"/>
    <mergeCell ref="B665:C665"/>
    <mergeCell ref="D665:E665"/>
    <mergeCell ref="F665:G665"/>
    <mergeCell ref="B666:C666"/>
    <mergeCell ref="D666:E666"/>
    <mergeCell ref="F666:G666"/>
    <mergeCell ref="B661:C661"/>
    <mergeCell ref="D661:E661"/>
    <mergeCell ref="F661:G661"/>
    <mergeCell ref="B662:C662"/>
    <mergeCell ref="D662:E662"/>
    <mergeCell ref="F662:G662"/>
    <mergeCell ref="B651:C651"/>
    <mergeCell ref="D651:E651"/>
    <mergeCell ref="F651:G651"/>
    <mergeCell ref="B652:C653"/>
    <mergeCell ref="D652:E653"/>
    <mergeCell ref="F652:G653"/>
    <mergeCell ref="B679:C679"/>
    <mergeCell ref="D679:E679"/>
    <mergeCell ref="F679:G679"/>
    <mergeCell ref="B680:C680"/>
    <mergeCell ref="D680:E680"/>
    <mergeCell ref="F680:G680"/>
    <mergeCell ref="B669:C669"/>
    <mergeCell ref="D669:E669"/>
    <mergeCell ref="F669:G669"/>
    <mergeCell ref="B670:C670"/>
    <mergeCell ref="D670:E670"/>
    <mergeCell ref="F670:G670"/>
    <mergeCell ref="B667:C667"/>
    <mergeCell ref="D667:E667"/>
    <mergeCell ref="F667:G667"/>
    <mergeCell ref="B668:C668"/>
    <mergeCell ref="D668:E668"/>
    <mergeCell ref="F668:G668"/>
    <mergeCell ref="B685:C685"/>
    <mergeCell ref="D685:E685"/>
    <mergeCell ref="F685:G685"/>
    <mergeCell ref="B686:C686"/>
    <mergeCell ref="D686:E686"/>
    <mergeCell ref="F686:G686"/>
    <mergeCell ref="B683:C683"/>
    <mergeCell ref="D683:E683"/>
    <mergeCell ref="F683:G683"/>
    <mergeCell ref="B684:C684"/>
    <mergeCell ref="D684:E684"/>
    <mergeCell ref="F684:G684"/>
    <mergeCell ref="B681:C681"/>
    <mergeCell ref="D681:E681"/>
    <mergeCell ref="F681:G681"/>
    <mergeCell ref="B682:C682"/>
    <mergeCell ref="D682:E682"/>
    <mergeCell ref="F682:G682"/>
    <mergeCell ref="B697:C697"/>
    <mergeCell ref="D697:E697"/>
    <mergeCell ref="F697:G697"/>
    <mergeCell ref="B698:C698"/>
    <mergeCell ref="D698:E698"/>
    <mergeCell ref="F698:G698"/>
    <mergeCell ref="B695:C696"/>
    <mergeCell ref="D695:E696"/>
    <mergeCell ref="F695:G696"/>
    <mergeCell ref="B691:C691"/>
    <mergeCell ref="D691:E691"/>
    <mergeCell ref="F691:G691"/>
    <mergeCell ref="B687:C687"/>
    <mergeCell ref="D687:E687"/>
    <mergeCell ref="F687:G687"/>
    <mergeCell ref="B688:C688"/>
    <mergeCell ref="D688:E688"/>
    <mergeCell ref="F688:G688"/>
    <mergeCell ref="B703:C703"/>
    <mergeCell ref="D703:E703"/>
    <mergeCell ref="F703:G703"/>
    <mergeCell ref="B704:C704"/>
    <mergeCell ref="D704:E704"/>
    <mergeCell ref="F704:G704"/>
    <mergeCell ref="B701:C701"/>
    <mergeCell ref="D701:E701"/>
    <mergeCell ref="F701:G701"/>
    <mergeCell ref="B702:C702"/>
    <mergeCell ref="D702:E702"/>
    <mergeCell ref="F702:G702"/>
    <mergeCell ref="B699:C699"/>
    <mergeCell ref="D699:E699"/>
    <mergeCell ref="F699:G699"/>
    <mergeCell ref="B700:C700"/>
    <mergeCell ref="D700:E700"/>
    <mergeCell ref="F700:G700"/>
    <mergeCell ref="B714:C715"/>
    <mergeCell ref="D714:E715"/>
    <mergeCell ref="F714:G715"/>
    <mergeCell ref="B716:C716"/>
    <mergeCell ref="D716:E716"/>
    <mergeCell ref="F716:G716"/>
    <mergeCell ref="B707:C707"/>
    <mergeCell ref="D707:E707"/>
    <mergeCell ref="F707:G707"/>
    <mergeCell ref="B708:C709"/>
    <mergeCell ref="D708:E709"/>
    <mergeCell ref="F708:G709"/>
    <mergeCell ref="B705:C705"/>
    <mergeCell ref="D705:E705"/>
    <mergeCell ref="F705:G705"/>
    <mergeCell ref="B706:C706"/>
    <mergeCell ref="D706:E706"/>
    <mergeCell ref="F706:G706"/>
    <mergeCell ref="B721:C721"/>
    <mergeCell ref="D721:E721"/>
    <mergeCell ref="F721:G721"/>
    <mergeCell ref="B722:C722"/>
    <mergeCell ref="D722:E722"/>
    <mergeCell ref="F722:G722"/>
    <mergeCell ref="B719:C719"/>
    <mergeCell ref="D719:E719"/>
    <mergeCell ref="F719:G719"/>
    <mergeCell ref="B720:C720"/>
    <mergeCell ref="D720:E720"/>
    <mergeCell ref="F720:G720"/>
    <mergeCell ref="B717:C717"/>
    <mergeCell ref="D717:E717"/>
    <mergeCell ref="F717:G717"/>
    <mergeCell ref="B718:C718"/>
    <mergeCell ref="D718:E718"/>
    <mergeCell ref="F718:G718"/>
    <mergeCell ref="B727:C728"/>
    <mergeCell ref="D727:E728"/>
    <mergeCell ref="F727:G728"/>
    <mergeCell ref="B733:C734"/>
    <mergeCell ref="D733:E734"/>
    <mergeCell ref="F733:G734"/>
    <mergeCell ref="B725:C725"/>
    <mergeCell ref="D725:E725"/>
    <mergeCell ref="F725:G725"/>
    <mergeCell ref="B726:C726"/>
    <mergeCell ref="D726:E726"/>
    <mergeCell ref="F726:G726"/>
    <mergeCell ref="B723:C723"/>
    <mergeCell ref="D723:E723"/>
    <mergeCell ref="F723:G723"/>
    <mergeCell ref="B724:C724"/>
    <mergeCell ref="D724:E724"/>
    <mergeCell ref="F724:G724"/>
    <mergeCell ref="B739:C739"/>
    <mergeCell ref="D739:E739"/>
    <mergeCell ref="F739:G739"/>
    <mergeCell ref="B740:C740"/>
    <mergeCell ref="D740:E740"/>
    <mergeCell ref="F740:G740"/>
    <mergeCell ref="B737:C737"/>
    <mergeCell ref="D737:E737"/>
    <mergeCell ref="F737:G737"/>
    <mergeCell ref="B738:C738"/>
    <mergeCell ref="D738:E738"/>
    <mergeCell ref="F738:G738"/>
    <mergeCell ref="B735:C735"/>
    <mergeCell ref="D735:E735"/>
    <mergeCell ref="F735:G735"/>
    <mergeCell ref="B736:C736"/>
    <mergeCell ref="D736:E736"/>
    <mergeCell ref="F736:G736"/>
    <mergeCell ref="B745:C745"/>
    <mergeCell ref="D745:E745"/>
    <mergeCell ref="F745:G745"/>
    <mergeCell ref="B753:C753"/>
    <mergeCell ref="D753:E753"/>
    <mergeCell ref="F753:G753"/>
    <mergeCell ref="B743:C743"/>
    <mergeCell ref="D743:E743"/>
    <mergeCell ref="F743:G743"/>
    <mergeCell ref="B744:C744"/>
    <mergeCell ref="D744:E744"/>
    <mergeCell ref="F744:G744"/>
    <mergeCell ref="B754:C754"/>
    <mergeCell ref="D754:E754"/>
    <mergeCell ref="F754:G754"/>
    <mergeCell ref="B755:C755"/>
    <mergeCell ref="B741:C741"/>
    <mergeCell ref="D741:E741"/>
    <mergeCell ref="F741:G741"/>
    <mergeCell ref="B742:C742"/>
    <mergeCell ref="D742:E742"/>
    <mergeCell ref="F742:G742"/>
    <mergeCell ref="B762:C762"/>
    <mergeCell ref="D762:E762"/>
    <mergeCell ref="F762:G762"/>
    <mergeCell ref="B760:C760"/>
    <mergeCell ref="D760:E760"/>
    <mergeCell ref="F760:G760"/>
    <mergeCell ref="B761:C761"/>
    <mergeCell ref="D761:E761"/>
    <mergeCell ref="F761:G761"/>
    <mergeCell ref="B758:C758"/>
    <mergeCell ref="D758:E758"/>
    <mergeCell ref="F758:G758"/>
    <mergeCell ref="B759:C759"/>
    <mergeCell ref="D759:E759"/>
    <mergeCell ref="F759:G759"/>
    <mergeCell ref="D755:E755"/>
    <mergeCell ref="F755:G755"/>
    <mergeCell ref="B756:C756"/>
    <mergeCell ref="D756:E756"/>
    <mergeCell ref="F756:G756"/>
    <mergeCell ref="B757:C757"/>
    <mergeCell ref="D757:E757"/>
    <mergeCell ref="F757:G757"/>
    <mergeCell ref="B780:C780"/>
    <mergeCell ref="D780:E780"/>
    <mergeCell ref="F780:G780"/>
    <mergeCell ref="B781:C781"/>
    <mergeCell ref="D781:E781"/>
    <mergeCell ref="F781:G781"/>
    <mergeCell ref="B778:C778"/>
    <mergeCell ref="D778:E778"/>
    <mergeCell ref="F778:G778"/>
    <mergeCell ref="B779:C779"/>
    <mergeCell ref="D779:E779"/>
    <mergeCell ref="F779:G779"/>
    <mergeCell ref="B775:C776"/>
    <mergeCell ref="D775:E776"/>
    <mergeCell ref="F775:G776"/>
    <mergeCell ref="B777:C777"/>
    <mergeCell ref="D777:E777"/>
    <mergeCell ref="F777:G777"/>
    <mergeCell ref="B786:C786"/>
    <mergeCell ref="D786:E786"/>
    <mergeCell ref="F786:G786"/>
    <mergeCell ref="B787:C787"/>
    <mergeCell ref="D787:E787"/>
    <mergeCell ref="F787:G787"/>
    <mergeCell ref="B784:C784"/>
    <mergeCell ref="D784:E784"/>
    <mergeCell ref="F784:G784"/>
    <mergeCell ref="B785:C785"/>
    <mergeCell ref="D785:E785"/>
    <mergeCell ref="F785:G785"/>
    <mergeCell ref="B782:C782"/>
    <mergeCell ref="D782:E782"/>
    <mergeCell ref="F782:G782"/>
    <mergeCell ref="B783:C783"/>
    <mergeCell ref="D783:E783"/>
    <mergeCell ref="F783:G783"/>
    <mergeCell ref="B798:C798"/>
    <mergeCell ref="D798:E798"/>
    <mergeCell ref="F798:G798"/>
    <mergeCell ref="B799:C799"/>
    <mergeCell ref="D799:E799"/>
    <mergeCell ref="F799:G799"/>
    <mergeCell ref="B796:C796"/>
    <mergeCell ref="D796:E796"/>
    <mergeCell ref="F796:G796"/>
    <mergeCell ref="B797:C797"/>
    <mergeCell ref="D797:E797"/>
    <mergeCell ref="F797:G797"/>
    <mergeCell ref="B788:C789"/>
    <mergeCell ref="D788:E789"/>
    <mergeCell ref="F788:G789"/>
    <mergeCell ref="B794:C795"/>
    <mergeCell ref="D794:E795"/>
    <mergeCell ref="F794:G795"/>
    <mergeCell ref="B804:C804"/>
    <mergeCell ref="D804:E804"/>
    <mergeCell ref="F804:G804"/>
    <mergeCell ref="B805:C805"/>
    <mergeCell ref="D805:E805"/>
    <mergeCell ref="F805:G805"/>
    <mergeCell ref="B802:C802"/>
    <mergeCell ref="D802:E802"/>
    <mergeCell ref="F802:G802"/>
    <mergeCell ref="B803:C803"/>
    <mergeCell ref="D803:E803"/>
    <mergeCell ref="F803:G803"/>
    <mergeCell ref="B800:C800"/>
    <mergeCell ref="D800:E800"/>
    <mergeCell ref="F800:G800"/>
    <mergeCell ref="B801:C801"/>
    <mergeCell ref="D801:E801"/>
    <mergeCell ref="F801:G801"/>
    <mergeCell ref="B816:C816"/>
    <mergeCell ref="D816:E816"/>
    <mergeCell ref="F816:G816"/>
    <mergeCell ref="B817:C817"/>
    <mergeCell ref="D817:E817"/>
    <mergeCell ref="F817:G817"/>
    <mergeCell ref="B813:C814"/>
    <mergeCell ref="D813:E814"/>
    <mergeCell ref="F813:G814"/>
    <mergeCell ref="B815:C815"/>
    <mergeCell ref="D815:E815"/>
    <mergeCell ref="F815:G815"/>
    <mergeCell ref="B806:C806"/>
    <mergeCell ref="D806:E806"/>
    <mergeCell ref="F806:G806"/>
    <mergeCell ref="B807:C808"/>
    <mergeCell ref="D807:E808"/>
    <mergeCell ref="F807:G808"/>
    <mergeCell ref="B822:C822"/>
    <mergeCell ref="D822:E822"/>
    <mergeCell ref="F822:G822"/>
    <mergeCell ref="B823:C823"/>
    <mergeCell ref="D823:E823"/>
    <mergeCell ref="F823:G823"/>
    <mergeCell ref="B820:C820"/>
    <mergeCell ref="D820:E820"/>
    <mergeCell ref="F820:G820"/>
    <mergeCell ref="B821:C821"/>
    <mergeCell ref="D821:E821"/>
    <mergeCell ref="F821:G821"/>
    <mergeCell ref="B818:C818"/>
    <mergeCell ref="D818:E818"/>
    <mergeCell ref="F818:G818"/>
    <mergeCell ref="B819:C819"/>
    <mergeCell ref="D819:E819"/>
    <mergeCell ref="F819:G819"/>
    <mergeCell ref="B836:C836"/>
    <mergeCell ref="D836:E836"/>
    <mergeCell ref="F836:G836"/>
    <mergeCell ref="B837:C837"/>
    <mergeCell ref="D837:E837"/>
    <mergeCell ref="F837:G837"/>
    <mergeCell ref="B834:C834"/>
    <mergeCell ref="D834:E834"/>
    <mergeCell ref="F834:G834"/>
    <mergeCell ref="B835:C835"/>
    <mergeCell ref="D835:E835"/>
    <mergeCell ref="F835:G835"/>
    <mergeCell ref="B824:C824"/>
    <mergeCell ref="D824:E824"/>
    <mergeCell ref="F824:G824"/>
    <mergeCell ref="B825:C825"/>
    <mergeCell ref="D825:E825"/>
    <mergeCell ref="F825:G825"/>
    <mergeCell ref="B850:C851"/>
    <mergeCell ref="D850:E851"/>
    <mergeCell ref="F850:G851"/>
    <mergeCell ref="B842:C842"/>
    <mergeCell ref="D842:E842"/>
    <mergeCell ref="F842:G842"/>
    <mergeCell ref="B843:C843"/>
    <mergeCell ref="D843:E843"/>
    <mergeCell ref="F843:G843"/>
    <mergeCell ref="B840:C840"/>
    <mergeCell ref="D840:E840"/>
    <mergeCell ref="F840:G840"/>
    <mergeCell ref="B841:C841"/>
    <mergeCell ref="D841:E841"/>
    <mergeCell ref="F841:G841"/>
    <mergeCell ref="B838:C838"/>
    <mergeCell ref="D838:E838"/>
    <mergeCell ref="F838:G838"/>
    <mergeCell ref="B839:C839"/>
    <mergeCell ref="D839:E839"/>
    <mergeCell ref="F839:G839"/>
    <mergeCell ref="F846:G846"/>
    <mergeCell ref="B856:C856"/>
    <mergeCell ref="D856:E856"/>
    <mergeCell ref="F856:G856"/>
    <mergeCell ref="B857:C857"/>
    <mergeCell ref="D857:E857"/>
    <mergeCell ref="F857:G857"/>
    <mergeCell ref="B854:C854"/>
    <mergeCell ref="D854:E854"/>
    <mergeCell ref="F854:G854"/>
    <mergeCell ref="B855:C855"/>
    <mergeCell ref="D855:E855"/>
    <mergeCell ref="F855:G855"/>
    <mergeCell ref="B852:C852"/>
    <mergeCell ref="D852:E852"/>
    <mergeCell ref="F852:G852"/>
    <mergeCell ref="B853:C853"/>
    <mergeCell ref="D853:E853"/>
    <mergeCell ref="F853:G853"/>
    <mergeCell ref="B862:C862"/>
    <mergeCell ref="D862:E862"/>
    <mergeCell ref="F862:G862"/>
    <mergeCell ref="B863:C864"/>
    <mergeCell ref="D863:E864"/>
    <mergeCell ref="F863:G864"/>
    <mergeCell ref="B860:C860"/>
    <mergeCell ref="D860:E860"/>
    <mergeCell ref="F860:G860"/>
    <mergeCell ref="B861:C861"/>
    <mergeCell ref="D861:E861"/>
    <mergeCell ref="F861:G861"/>
    <mergeCell ref="B858:C858"/>
    <mergeCell ref="D858:E858"/>
    <mergeCell ref="F858:G858"/>
    <mergeCell ref="B859:C859"/>
    <mergeCell ref="D859:E859"/>
    <mergeCell ref="F859:G859"/>
    <mergeCell ref="B874:C874"/>
    <mergeCell ref="D874:E874"/>
    <mergeCell ref="F874:G874"/>
    <mergeCell ref="B875:C875"/>
    <mergeCell ref="D875:E875"/>
    <mergeCell ref="F875:G875"/>
    <mergeCell ref="B872:C872"/>
    <mergeCell ref="D872:E872"/>
    <mergeCell ref="F872:G872"/>
    <mergeCell ref="B873:C873"/>
    <mergeCell ref="D873:E873"/>
    <mergeCell ref="F873:G873"/>
    <mergeCell ref="B869:C870"/>
    <mergeCell ref="D869:E870"/>
    <mergeCell ref="F869:G870"/>
    <mergeCell ref="B871:C871"/>
    <mergeCell ref="D871:E871"/>
    <mergeCell ref="F871:G871"/>
    <mergeCell ref="B880:C880"/>
    <mergeCell ref="D880:E880"/>
    <mergeCell ref="F880:G880"/>
    <mergeCell ref="B881:C881"/>
    <mergeCell ref="D881:E881"/>
    <mergeCell ref="F881:G881"/>
    <mergeCell ref="B878:C878"/>
    <mergeCell ref="D878:E878"/>
    <mergeCell ref="F878:G878"/>
    <mergeCell ref="B879:C879"/>
    <mergeCell ref="D879:E879"/>
    <mergeCell ref="F879:G879"/>
    <mergeCell ref="B876:C876"/>
    <mergeCell ref="D876:E876"/>
    <mergeCell ref="F876:G876"/>
    <mergeCell ref="B877:C877"/>
    <mergeCell ref="D877:E877"/>
    <mergeCell ref="F877:G877"/>
    <mergeCell ref="B892:C892"/>
    <mergeCell ref="D892:E892"/>
    <mergeCell ref="F892:G892"/>
    <mergeCell ref="B893:C893"/>
    <mergeCell ref="D893:E893"/>
    <mergeCell ref="F893:G893"/>
    <mergeCell ref="B890:C890"/>
    <mergeCell ref="D890:E890"/>
    <mergeCell ref="F890:G890"/>
    <mergeCell ref="B891:C891"/>
    <mergeCell ref="D891:E891"/>
    <mergeCell ref="F891:G891"/>
    <mergeCell ref="B882:C883"/>
    <mergeCell ref="D882:E883"/>
    <mergeCell ref="F882:G883"/>
    <mergeCell ref="B888:C889"/>
    <mergeCell ref="D888:E889"/>
    <mergeCell ref="F888:G889"/>
    <mergeCell ref="B916:C916"/>
    <mergeCell ref="D916:E916"/>
    <mergeCell ref="F916:G916"/>
    <mergeCell ref="B917:C917"/>
    <mergeCell ref="D917:E917"/>
    <mergeCell ref="F917:G917"/>
    <mergeCell ref="B918:C918"/>
    <mergeCell ref="D918:E918"/>
    <mergeCell ref="B896:C896"/>
    <mergeCell ref="D896:E896"/>
    <mergeCell ref="F896:G896"/>
    <mergeCell ref="B897:C897"/>
    <mergeCell ref="D897:E897"/>
    <mergeCell ref="F897:G897"/>
    <mergeCell ref="B894:C894"/>
    <mergeCell ref="D894:E894"/>
    <mergeCell ref="F894:G894"/>
    <mergeCell ref="B895:C895"/>
    <mergeCell ref="D895:E895"/>
    <mergeCell ref="F895:G895"/>
    <mergeCell ref="D934:E934"/>
    <mergeCell ref="F934:G934"/>
    <mergeCell ref="B935:C935"/>
    <mergeCell ref="D935:E935"/>
    <mergeCell ref="F935:G935"/>
    <mergeCell ref="B936:C936"/>
    <mergeCell ref="D936:E936"/>
    <mergeCell ref="F936:G936"/>
    <mergeCell ref="B900:C900"/>
    <mergeCell ref="D900:E900"/>
    <mergeCell ref="F900:G900"/>
    <mergeCell ref="B932:C932"/>
    <mergeCell ref="D932:E932"/>
    <mergeCell ref="F932:G932"/>
    <mergeCell ref="B898:C898"/>
    <mergeCell ref="D898:E898"/>
    <mergeCell ref="F898:G898"/>
    <mergeCell ref="B899:C899"/>
    <mergeCell ref="D899:E899"/>
    <mergeCell ref="F899:G899"/>
    <mergeCell ref="F924:G924"/>
    <mergeCell ref="B933:C933"/>
    <mergeCell ref="D933:E933"/>
    <mergeCell ref="F933:G933"/>
    <mergeCell ref="B934:C934"/>
    <mergeCell ref="F913:G913"/>
    <mergeCell ref="B914:C914"/>
    <mergeCell ref="D914:E914"/>
    <mergeCell ref="F914:G914"/>
    <mergeCell ref="B915:C915"/>
    <mergeCell ref="D915:E915"/>
    <mergeCell ref="F915:G915"/>
    <mergeCell ref="B941:C941"/>
    <mergeCell ref="D941:E941"/>
    <mergeCell ref="F941:G941"/>
    <mergeCell ref="B942:C943"/>
    <mergeCell ref="D942:E943"/>
    <mergeCell ref="F942:G943"/>
    <mergeCell ref="B939:C939"/>
    <mergeCell ref="D939:E939"/>
    <mergeCell ref="F939:G939"/>
    <mergeCell ref="B940:C940"/>
    <mergeCell ref="D940:E940"/>
    <mergeCell ref="F940:G940"/>
    <mergeCell ref="B937:C937"/>
    <mergeCell ref="D937:E937"/>
    <mergeCell ref="F937:G937"/>
    <mergeCell ref="B938:C938"/>
    <mergeCell ref="D938:E938"/>
    <mergeCell ref="F938:G938"/>
    <mergeCell ref="B953:C953"/>
    <mergeCell ref="D953:E953"/>
    <mergeCell ref="F953:G953"/>
    <mergeCell ref="B954:C954"/>
    <mergeCell ref="D954:E954"/>
    <mergeCell ref="F954:G954"/>
    <mergeCell ref="B951:C951"/>
    <mergeCell ref="D951:E951"/>
    <mergeCell ref="F951:G951"/>
    <mergeCell ref="B952:C952"/>
    <mergeCell ref="D952:E952"/>
    <mergeCell ref="F952:G952"/>
    <mergeCell ref="B948:C949"/>
    <mergeCell ref="D948:E949"/>
    <mergeCell ref="F948:G949"/>
    <mergeCell ref="B950:C950"/>
    <mergeCell ref="D950:E950"/>
    <mergeCell ref="F950:G950"/>
    <mergeCell ref="B959:C959"/>
    <mergeCell ref="D959:E959"/>
    <mergeCell ref="F959:G959"/>
    <mergeCell ref="B960:C960"/>
    <mergeCell ref="D960:E960"/>
    <mergeCell ref="F960:G960"/>
    <mergeCell ref="B957:C957"/>
    <mergeCell ref="D957:E957"/>
    <mergeCell ref="F957:G957"/>
    <mergeCell ref="B958:C958"/>
    <mergeCell ref="D958:E958"/>
    <mergeCell ref="F958:G958"/>
    <mergeCell ref="B955:C955"/>
    <mergeCell ref="D955:E955"/>
    <mergeCell ref="F955:G955"/>
    <mergeCell ref="B956:C956"/>
    <mergeCell ref="D956:E956"/>
    <mergeCell ref="F956:G956"/>
    <mergeCell ref="B971:C971"/>
    <mergeCell ref="D971:E971"/>
    <mergeCell ref="F971:G971"/>
    <mergeCell ref="B972:C972"/>
    <mergeCell ref="D972:E972"/>
    <mergeCell ref="F972:G972"/>
    <mergeCell ref="B969:C969"/>
    <mergeCell ref="D969:E969"/>
    <mergeCell ref="F969:G969"/>
    <mergeCell ref="B970:C970"/>
    <mergeCell ref="D970:E970"/>
    <mergeCell ref="F970:G970"/>
    <mergeCell ref="B961:C962"/>
    <mergeCell ref="D961:E962"/>
    <mergeCell ref="F961:G962"/>
    <mergeCell ref="B967:C968"/>
    <mergeCell ref="D967:E968"/>
    <mergeCell ref="F967:G968"/>
    <mergeCell ref="B977:C977"/>
    <mergeCell ref="D977:E977"/>
    <mergeCell ref="F977:G977"/>
    <mergeCell ref="B978:C978"/>
    <mergeCell ref="D978:E978"/>
    <mergeCell ref="F978:G978"/>
    <mergeCell ref="B975:C975"/>
    <mergeCell ref="D975:E975"/>
    <mergeCell ref="F975:G975"/>
    <mergeCell ref="B976:C976"/>
    <mergeCell ref="D976:E976"/>
    <mergeCell ref="F976:G976"/>
    <mergeCell ref="B973:C973"/>
    <mergeCell ref="D973:E973"/>
    <mergeCell ref="F973:G973"/>
    <mergeCell ref="B974:C974"/>
    <mergeCell ref="D974:E974"/>
    <mergeCell ref="F974:G974"/>
    <mergeCell ref="B992:C992"/>
    <mergeCell ref="D992:E992"/>
    <mergeCell ref="F992:G992"/>
    <mergeCell ref="B993:C993"/>
    <mergeCell ref="D993:E993"/>
    <mergeCell ref="F993:G993"/>
    <mergeCell ref="B996:C996"/>
    <mergeCell ref="D996:E996"/>
    <mergeCell ref="F996:G996"/>
    <mergeCell ref="B1009:C1009"/>
    <mergeCell ref="D1009:E1009"/>
    <mergeCell ref="F1009:G1009"/>
    <mergeCell ref="B979:C979"/>
    <mergeCell ref="D979:E979"/>
    <mergeCell ref="F979:G979"/>
    <mergeCell ref="B980:C981"/>
    <mergeCell ref="D980:E981"/>
    <mergeCell ref="F980:G981"/>
    <mergeCell ref="D990:E990"/>
    <mergeCell ref="F990:G990"/>
    <mergeCell ref="D989:E989"/>
    <mergeCell ref="F989:G989"/>
    <mergeCell ref="D986:E986"/>
    <mergeCell ref="F986:G986"/>
    <mergeCell ref="D987:E987"/>
    <mergeCell ref="F987:G987"/>
    <mergeCell ref="B987:C987"/>
    <mergeCell ref="B986:C986"/>
    <mergeCell ref="B1010:C1010"/>
    <mergeCell ref="D1010:E1010"/>
    <mergeCell ref="F1010:G1010"/>
    <mergeCell ref="B1008:C1008"/>
    <mergeCell ref="D1008:E1008"/>
    <mergeCell ref="F1008:G1008"/>
    <mergeCell ref="B997:C997"/>
    <mergeCell ref="D997:E997"/>
    <mergeCell ref="F997:G997"/>
    <mergeCell ref="B1015:C1015"/>
    <mergeCell ref="D1015:E1015"/>
    <mergeCell ref="F1015:G1015"/>
    <mergeCell ref="B994:C994"/>
    <mergeCell ref="D994:E994"/>
    <mergeCell ref="F994:G994"/>
    <mergeCell ref="B995:C995"/>
    <mergeCell ref="D995:E995"/>
    <mergeCell ref="F995:G995"/>
    <mergeCell ref="B1016:C1016"/>
    <mergeCell ref="D1016:E1016"/>
    <mergeCell ref="F1016:G1016"/>
    <mergeCell ref="B1013:C1013"/>
    <mergeCell ref="D1013:E1013"/>
    <mergeCell ref="F1013:G1013"/>
    <mergeCell ref="B1014:C1014"/>
    <mergeCell ref="D1014:E1014"/>
    <mergeCell ref="F1014:G1014"/>
    <mergeCell ref="B1011:C1011"/>
    <mergeCell ref="D1011:E1011"/>
    <mergeCell ref="F1011:G1011"/>
    <mergeCell ref="B1012:C1012"/>
    <mergeCell ref="D1012:E1012"/>
    <mergeCell ref="F1012:G1012"/>
    <mergeCell ref="B1027:C1027"/>
    <mergeCell ref="D1027:E1027"/>
    <mergeCell ref="F1027:G1027"/>
    <mergeCell ref="B1028:C1028"/>
    <mergeCell ref="D1028:E1028"/>
    <mergeCell ref="F1028:G1028"/>
    <mergeCell ref="B1024:C1025"/>
    <mergeCell ref="D1024:E1025"/>
    <mergeCell ref="F1024:G1025"/>
    <mergeCell ref="B1026:C1026"/>
    <mergeCell ref="D1026:E1026"/>
    <mergeCell ref="F1026:G1026"/>
    <mergeCell ref="B1017:C1017"/>
    <mergeCell ref="D1017:E1017"/>
    <mergeCell ref="F1017:G1017"/>
    <mergeCell ref="B1018:C1019"/>
    <mergeCell ref="D1018:E1019"/>
    <mergeCell ref="F1018:G1019"/>
    <mergeCell ref="B1033:C1033"/>
    <mergeCell ref="D1033:E1033"/>
    <mergeCell ref="F1033:G1033"/>
    <mergeCell ref="B1034:C1034"/>
    <mergeCell ref="D1034:E1034"/>
    <mergeCell ref="F1034:G1034"/>
    <mergeCell ref="B1031:C1031"/>
    <mergeCell ref="D1031:E1031"/>
    <mergeCell ref="F1031:G1031"/>
    <mergeCell ref="B1032:C1032"/>
    <mergeCell ref="D1032:E1032"/>
    <mergeCell ref="F1032:G1032"/>
    <mergeCell ref="B1029:C1029"/>
    <mergeCell ref="D1029:E1029"/>
    <mergeCell ref="F1029:G1029"/>
    <mergeCell ref="B1030:C1030"/>
    <mergeCell ref="D1030:E1030"/>
    <mergeCell ref="F1030:G1030"/>
    <mergeCell ref="B1045:C1045"/>
    <mergeCell ref="D1045:E1045"/>
    <mergeCell ref="F1045:G1045"/>
    <mergeCell ref="B1046:C1046"/>
    <mergeCell ref="D1046:E1046"/>
    <mergeCell ref="F1046:G1046"/>
    <mergeCell ref="B1037:C1038"/>
    <mergeCell ref="D1037:E1038"/>
    <mergeCell ref="F1037:G1038"/>
    <mergeCell ref="B1043:C1044"/>
    <mergeCell ref="D1043:E1044"/>
    <mergeCell ref="F1043:G1044"/>
    <mergeCell ref="B1035:C1035"/>
    <mergeCell ref="D1035:E1035"/>
    <mergeCell ref="F1035:G1035"/>
    <mergeCell ref="B1036:C1036"/>
    <mergeCell ref="D1036:E1036"/>
    <mergeCell ref="F1036:G1036"/>
    <mergeCell ref="B1051:C1051"/>
    <mergeCell ref="D1051:E1051"/>
    <mergeCell ref="F1051:G1051"/>
    <mergeCell ref="B1052:C1052"/>
    <mergeCell ref="D1052:E1052"/>
    <mergeCell ref="F1052:G1052"/>
    <mergeCell ref="B1049:C1049"/>
    <mergeCell ref="D1049:E1049"/>
    <mergeCell ref="F1049:G1049"/>
    <mergeCell ref="B1050:C1050"/>
    <mergeCell ref="D1050:E1050"/>
    <mergeCell ref="F1050:G1050"/>
    <mergeCell ref="B1047:C1047"/>
    <mergeCell ref="D1047:E1047"/>
    <mergeCell ref="F1047:G1047"/>
    <mergeCell ref="B1048:C1048"/>
    <mergeCell ref="D1048:E1048"/>
    <mergeCell ref="F1048:G1048"/>
    <mergeCell ref="B1062:C1063"/>
    <mergeCell ref="D1062:E1063"/>
    <mergeCell ref="F1062:G1063"/>
    <mergeCell ref="B1072:C1072"/>
    <mergeCell ref="B1064:C1064"/>
    <mergeCell ref="D1064:E1064"/>
    <mergeCell ref="F1064:G1064"/>
    <mergeCell ref="B1055:C1055"/>
    <mergeCell ref="D1055:E1055"/>
    <mergeCell ref="F1055:G1055"/>
    <mergeCell ref="B1056:C1057"/>
    <mergeCell ref="D1056:E1057"/>
    <mergeCell ref="F1056:G1057"/>
    <mergeCell ref="B1053:C1053"/>
    <mergeCell ref="D1053:E1053"/>
    <mergeCell ref="F1053:G1053"/>
    <mergeCell ref="B1054:C1054"/>
    <mergeCell ref="D1054:E1054"/>
    <mergeCell ref="F1054:G1054"/>
    <mergeCell ref="B1069:C1069"/>
    <mergeCell ref="D1069:E1069"/>
    <mergeCell ref="F1069:G1069"/>
    <mergeCell ref="B1065:C1065"/>
    <mergeCell ref="D1065:E1065"/>
    <mergeCell ref="F1065:G1065"/>
    <mergeCell ref="B1066:C1066"/>
    <mergeCell ref="D1066:E1066"/>
    <mergeCell ref="F1066:G1066"/>
    <mergeCell ref="B1070:C1070"/>
    <mergeCell ref="D1070:E1070"/>
    <mergeCell ref="F1070:G1070"/>
    <mergeCell ref="B1067:C1067"/>
    <mergeCell ref="D1067:E1067"/>
    <mergeCell ref="F1067:G1067"/>
    <mergeCell ref="B1068:C1068"/>
    <mergeCell ref="B1107:C1107"/>
    <mergeCell ref="D1107:E1107"/>
    <mergeCell ref="F1107:G1107"/>
    <mergeCell ref="D1072:E1072"/>
    <mergeCell ref="F1072:G1072"/>
    <mergeCell ref="B1077:C1077"/>
    <mergeCell ref="D1077:E1077"/>
    <mergeCell ref="F1089:G1089"/>
    <mergeCell ref="B1090:C1090"/>
    <mergeCell ref="D1090:E1090"/>
    <mergeCell ref="F1090:G1090"/>
    <mergeCell ref="B1087:C1087"/>
    <mergeCell ref="D1087:E1087"/>
    <mergeCell ref="F1087:G1087"/>
    <mergeCell ref="B1088:C1088"/>
    <mergeCell ref="D1088:E1088"/>
    <mergeCell ref="F1088:G1088"/>
    <mergeCell ref="B1085:C1085"/>
    <mergeCell ref="D1085:E1085"/>
    <mergeCell ref="F1085:G1085"/>
    <mergeCell ref="F1086:G1086"/>
    <mergeCell ref="B1082:C1083"/>
    <mergeCell ref="D1082:E1083"/>
    <mergeCell ref="F1082:G1083"/>
    <mergeCell ref="B1084:C1084"/>
    <mergeCell ref="D1084:E1084"/>
    <mergeCell ref="F1084:G1084"/>
    <mergeCell ref="B1073:C1073"/>
    <mergeCell ref="D1073:E1073"/>
    <mergeCell ref="F1073:G1073"/>
    <mergeCell ref="B1074:C1074"/>
    <mergeCell ref="D1074:E1074"/>
    <mergeCell ref="B1116:C1116"/>
    <mergeCell ref="D1116:E1116"/>
    <mergeCell ref="F1116:G1116"/>
    <mergeCell ref="B1118:C1118"/>
    <mergeCell ref="D1118:E1118"/>
    <mergeCell ref="F1118:G1118"/>
    <mergeCell ref="B1119:C1119"/>
    <mergeCell ref="D1119:E1119"/>
    <mergeCell ref="F1119:G1119"/>
    <mergeCell ref="B1121:C1121"/>
    <mergeCell ref="D1068:E1068"/>
    <mergeCell ref="F1068:G1068"/>
    <mergeCell ref="F1074:G1074"/>
    <mergeCell ref="B1071:C1071"/>
    <mergeCell ref="D1071:E1071"/>
    <mergeCell ref="F1071:G1071"/>
    <mergeCell ref="T1101:U1101"/>
    <mergeCell ref="P1102:Q1102"/>
    <mergeCell ref="R1102:S1102"/>
    <mergeCell ref="T1102:U1102"/>
    <mergeCell ref="P1103:Q1103"/>
    <mergeCell ref="R1103:S1103"/>
    <mergeCell ref="T1103:U1103"/>
    <mergeCell ref="P1104:Q1104"/>
    <mergeCell ref="R1104:S1104"/>
    <mergeCell ref="T1104:U1104"/>
    <mergeCell ref="P1105:Q1105"/>
    <mergeCell ref="R1105:S1105"/>
    <mergeCell ref="T1105:U1105"/>
    <mergeCell ref="B1104:C1104"/>
    <mergeCell ref="B1086:C1086"/>
    <mergeCell ref="D1086:E1086"/>
    <mergeCell ref="T1106:U1106"/>
    <mergeCell ref="P1107:Q1107"/>
    <mergeCell ref="R1107:S1107"/>
    <mergeCell ref="T1107:U1107"/>
    <mergeCell ref="P1108:Q1108"/>
    <mergeCell ref="R1108:S1108"/>
    <mergeCell ref="T1108:U1108"/>
    <mergeCell ref="P1109:Q1109"/>
    <mergeCell ref="R1109:S1109"/>
    <mergeCell ref="T1109:U1109"/>
    <mergeCell ref="B10:C10"/>
    <mergeCell ref="D10:E10"/>
    <mergeCell ref="F10:G10"/>
    <mergeCell ref="B908:C909"/>
    <mergeCell ref="D908:E909"/>
    <mergeCell ref="F908:G909"/>
    <mergeCell ref="B910:C910"/>
    <mergeCell ref="D910:E910"/>
    <mergeCell ref="F910:G910"/>
    <mergeCell ref="B911:C911"/>
    <mergeCell ref="D911:E911"/>
    <mergeCell ref="F911:G911"/>
    <mergeCell ref="B912:C912"/>
    <mergeCell ref="D912:E912"/>
    <mergeCell ref="F912:G912"/>
    <mergeCell ref="B913:C913"/>
    <mergeCell ref="D913:E913"/>
    <mergeCell ref="P1100:Q1100"/>
    <mergeCell ref="R1100:S1100"/>
    <mergeCell ref="T1100:U1100"/>
    <mergeCell ref="P1101:Q1101"/>
    <mergeCell ref="R1101:S1101"/>
    <mergeCell ref="P1106:Q1106"/>
    <mergeCell ref="R1106:S1106"/>
    <mergeCell ref="F1077:G1077"/>
    <mergeCell ref="B1093:C1093"/>
    <mergeCell ref="D1093:E1093"/>
    <mergeCell ref="F1093:G1093"/>
    <mergeCell ref="B1094:C1094"/>
    <mergeCell ref="D1094:E1094"/>
    <mergeCell ref="F1094:G1094"/>
    <mergeCell ref="B1091:C1091"/>
    <mergeCell ref="D1091:E1091"/>
    <mergeCell ref="F1091:G1091"/>
    <mergeCell ref="B1092:C1092"/>
    <mergeCell ref="D1092:E1092"/>
    <mergeCell ref="F1092:G1092"/>
    <mergeCell ref="B1089:C1089"/>
    <mergeCell ref="D1089:E1089"/>
    <mergeCell ref="B1100:C1100"/>
    <mergeCell ref="D1100:E1100"/>
    <mergeCell ref="F1100:G1100"/>
    <mergeCell ref="F1101:G1101"/>
    <mergeCell ref="D1101:E1101"/>
    <mergeCell ref="B1101:C1101"/>
    <mergeCell ref="B1103:C1103"/>
    <mergeCell ref="D1103:E1103"/>
    <mergeCell ref="F1103:G1103"/>
    <mergeCell ref="F1104:G1104"/>
    <mergeCell ref="D1104:E1104"/>
    <mergeCell ref="F1106:G1106"/>
    <mergeCell ref="D1106:E1106"/>
    <mergeCell ref="B1106:C1106"/>
    <mergeCell ref="B770:C770"/>
    <mergeCell ref="D770:E770"/>
    <mergeCell ref="F770:G770"/>
    <mergeCell ref="B846:C846"/>
    <mergeCell ref="D846:E846"/>
    <mergeCell ref="B1130:C1130"/>
    <mergeCell ref="D1130:E1130"/>
    <mergeCell ref="F1130:G1130"/>
    <mergeCell ref="B1132:C1132"/>
    <mergeCell ref="D1132:E1132"/>
    <mergeCell ref="F1132:G1132"/>
    <mergeCell ref="B1182:C1182"/>
    <mergeCell ref="D1182:E1182"/>
    <mergeCell ref="F1182:G1182"/>
    <mergeCell ref="B1183:C1183"/>
    <mergeCell ref="D1183:E1183"/>
    <mergeCell ref="F1183:G1183"/>
    <mergeCell ref="F918:G918"/>
    <mergeCell ref="B919:C919"/>
    <mergeCell ref="D919:E919"/>
    <mergeCell ref="F919:G919"/>
    <mergeCell ref="B920:C920"/>
    <mergeCell ref="D920:E920"/>
    <mergeCell ref="F920:G920"/>
    <mergeCell ref="D1121:E1121"/>
    <mergeCell ref="F1121:G1121"/>
    <mergeCell ref="B1122:C1122"/>
    <mergeCell ref="D1122:E1122"/>
    <mergeCell ref="F1122:G1122"/>
    <mergeCell ref="F1108:G1108"/>
    <mergeCell ref="D1108:E1108"/>
    <mergeCell ref="B1108:C1108"/>
    <mergeCell ref="B1190:C1190"/>
    <mergeCell ref="D1190:E1190"/>
    <mergeCell ref="F1190:G1190"/>
    <mergeCell ref="B1191:C1191"/>
    <mergeCell ref="D1191:E1191"/>
    <mergeCell ref="F1191:G1191"/>
    <mergeCell ref="B1109:C1109"/>
    <mergeCell ref="D1109:E1109"/>
    <mergeCell ref="F1109:G1109"/>
    <mergeCell ref="B990:C990"/>
    <mergeCell ref="B989:C989"/>
    <mergeCell ref="B1185:C1185"/>
    <mergeCell ref="D1185:E1185"/>
    <mergeCell ref="F1185:G1185"/>
    <mergeCell ref="B1186:C1186"/>
    <mergeCell ref="D1186:E1186"/>
    <mergeCell ref="F1186:G1186"/>
    <mergeCell ref="B1188:C1188"/>
    <mergeCell ref="D1188:E1188"/>
    <mergeCell ref="F1188:G1188"/>
    <mergeCell ref="B1189:C1189"/>
    <mergeCell ref="D1189:E1189"/>
    <mergeCell ref="F1189:G1189"/>
    <mergeCell ref="B1123:C1123"/>
    <mergeCell ref="D1123:E1123"/>
    <mergeCell ref="F1123:G1123"/>
    <mergeCell ref="B1124:C1124"/>
    <mergeCell ref="D1124:E1124"/>
    <mergeCell ref="F1124:G1124"/>
    <mergeCell ref="B1115:C1115"/>
    <mergeCell ref="D1115:E1115"/>
    <mergeCell ref="F1115:G1115"/>
  </mergeCells>
  <pageMargins left="0.70866141732283472" right="0.70866141732283472" top="0.74803149606299213" bottom="0.74803149606299213" header="0.31496062992125984" footer="0.31496062992125984"/>
  <pageSetup paperSize="9" scale="90" orientation="portrait" r:id="rId1"/>
  <rowBreaks count="15" manualBreakCount="15">
    <brk id="64" max="6" man="1"/>
    <brk id="141" max="6" man="1"/>
    <brk id="221" max="6" man="1"/>
    <brk id="298" max="6" man="1"/>
    <brk id="376" max="6" man="1"/>
    <brk id="458" max="6" man="1"/>
    <brk id="535" max="6" man="1"/>
    <brk id="612" max="6" man="1"/>
    <brk id="688" max="6" man="1"/>
    <brk id="767" max="6" man="1"/>
    <brk id="843" max="6" man="1"/>
    <brk id="921" max="6" man="1"/>
    <brk id="996" max="6" man="1"/>
    <brk id="1074" max="6" man="1"/>
    <brk id="1129" max="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67"/>
  <sheetViews>
    <sheetView workbookViewId="0">
      <selection sqref="A1:M1"/>
    </sheetView>
  </sheetViews>
  <sheetFormatPr defaultColWidth="9.33203125" defaultRowHeight="12.75" customHeight="1" x14ac:dyDescent="0.25"/>
  <cols>
    <col min="1" max="1" width="36.44140625" style="22" customWidth="1"/>
    <col min="2" max="3" width="0.33203125" style="22" customWidth="1"/>
    <col min="4" max="13" width="5.44140625" style="40" customWidth="1"/>
    <col min="14" max="16384" width="9.33203125" style="22"/>
  </cols>
  <sheetData>
    <row r="1" spans="1:13" s="28" customFormat="1" ht="13.8" thickBot="1" x14ac:dyDescent="0.3">
      <c r="A1" s="121"/>
      <c r="B1" s="122"/>
      <c r="C1" s="122"/>
      <c r="D1" s="122"/>
      <c r="E1" s="122"/>
      <c r="F1" s="122"/>
      <c r="G1" s="122"/>
      <c r="H1" s="122"/>
      <c r="I1" s="122"/>
      <c r="J1" s="122"/>
      <c r="K1" s="122"/>
      <c r="L1" s="122"/>
      <c r="M1" s="122"/>
    </row>
    <row r="2" spans="1:13" ht="19.5" customHeight="1" x14ac:dyDescent="0.3">
      <c r="A2" s="123" t="s">
        <v>103</v>
      </c>
      <c r="B2" s="119"/>
      <c r="C2" s="119"/>
      <c r="D2" s="119"/>
      <c r="E2" s="119"/>
      <c r="F2" s="119"/>
      <c r="G2" s="119"/>
      <c r="H2" s="119"/>
      <c r="I2" s="119"/>
      <c r="J2" s="119"/>
      <c r="K2" s="119"/>
      <c r="L2" s="119"/>
      <c r="M2" s="119"/>
    </row>
    <row r="3" spans="1:13" s="28" customFormat="1" ht="13.8" thickBot="1" x14ac:dyDescent="0.3">
      <c r="A3" s="29"/>
      <c r="D3" s="33"/>
      <c r="E3" s="33"/>
      <c r="F3" s="33"/>
      <c r="G3" s="33"/>
      <c r="H3" s="33"/>
      <c r="I3" s="33"/>
      <c r="J3" s="33"/>
      <c r="K3" s="33"/>
      <c r="L3" s="33"/>
      <c r="M3" s="34" t="s">
        <v>1</v>
      </c>
    </row>
    <row r="4" spans="1:13" ht="15" customHeight="1" x14ac:dyDescent="0.25">
      <c r="A4" s="30"/>
      <c r="D4" s="124" t="s">
        <v>154</v>
      </c>
      <c r="E4" s="124"/>
      <c r="F4" s="124" t="s">
        <v>3</v>
      </c>
      <c r="G4" s="124"/>
      <c r="H4" s="126" t="s">
        <v>101</v>
      </c>
      <c r="I4" s="126"/>
      <c r="J4" s="126"/>
      <c r="K4" s="126"/>
      <c r="L4" s="124" t="s">
        <v>155</v>
      </c>
      <c r="M4" s="124"/>
    </row>
    <row r="5" spans="1:13" s="28" customFormat="1" ht="27" customHeight="1" thickBot="1" x14ac:dyDescent="0.3">
      <c r="A5" s="29"/>
      <c r="D5" s="125"/>
      <c r="E5" s="125"/>
      <c r="F5" s="125"/>
      <c r="G5" s="125"/>
      <c r="H5" s="127" t="s">
        <v>156</v>
      </c>
      <c r="I5" s="128"/>
      <c r="J5" s="127" t="s">
        <v>157</v>
      </c>
      <c r="K5" s="129"/>
      <c r="L5" s="125"/>
      <c r="M5" s="125"/>
    </row>
    <row r="6" spans="1:13" s="32" customFormat="1" ht="3.75" customHeight="1" x14ac:dyDescent="0.25">
      <c r="A6" s="31"/>
      <c r="D6" s="35"/>
      <c r="E6" s="35"/>
      <c r="F6" s="35"/>
      <c r="G6" s="35"/>
      <c r="H6" s="36"/>
      <c r="I6" s="37"/>
      <c r="J6" s="36"/>
      <c r="K6" s="38"/>
      <c r="L6" s="35"/>
      <c r="M6" s="35"/>
    </row>
    <row r="7" spans="1:13" ht="13.2" x14ac:dyDescent="0.25">
      <c r="A7" s="118" t="s">
        <v>159</v>
      </c>
      <c r="B7" s="119"/>
      <c r="C7" s="119"/>
      <c r="D7" s="120"/>
      <c r="E7" s="120"/>
      <c r="F7" s="120"/>
      <c r="G7" s="120"/>
      <c r="H7" s="120"/>
      <c r="I7" s="120"/>
      <c r="J7" s="120"/>
      <c r="K7" s="120"/>
      <c r="L7" s="120"/>
      <c r="M7" s="120"/>
    </row>
    <row r="8" spans="1:13" ht="10.5" customHeight="1" x14ac:dyDescent="0.25">
      <c r="A8" s="24" t="s">
        <v>76</v>
      </c>
      <c r="B8" s="26"/>
      <c r="C8" s="26"/>
      <c r="D8" s="130">
        <v>52451983</v>
      </c>
      <c r="E8" s="130"/>
      <c r="F8" s="130">
        <v>-68359</v>
      </c>
      <c r="G8" s="130"/>
      <c r="H8" s="130">
        <v>52383624</v>
      </c>
      <c r="I8" s="130"/>
      <c r="J8" s="130">
        <v>0</v>
      </c>
      <c r="K8" s="130"/>
      <c r="L8" s="130">
        <v>52383624</v>
      </c>
      <c r="M8" s="130"/>
    </row>
    <row r="9" spans="1:13" ht="21" customHeight="1" x14ac:dyDescent="0.25">
      <c r="A9" s="24" t="s">
        <v>78</v>
      </c>
      <c r="B9" s="26"/>
      <c r="C9" s="26"/>
      <c r="D9" s="130">
        <v>174721</v>
      </c>
      <c r="E9" s="130"/>
      <c r="F9" s="130">
        <v>-3300</v>
      </c>
      <c r="G9" s="130"/>
      <c r="H9" s="130">
        <v>171421</v>
      </c>
      <c r="I9" s="130"/>
      <c r="J9" s="130">
        <v>0</v>
      </c>
      <c r="K9" s="130"/>
      <c r="L9" s="130">
        <v>171421</v>
      </c>
      <c r="M9" s="130"/>
    </row>
    <row r="10" spans="1:13" ht="21" customHeight="1" x14ac:dyDescent="0.25">
      <c r="A10" s="24" t="s">
        <v>163</v>
      </c>
      <c r="B10" s="26"/>
      <c r="C10" s="26"/>
      <c r="D10" s="130">
        <v>18058</v>
      </c>
      <c r="E10" s="130"/>
      <c r="F10" s="130">
        <v>0</v>
      </c>
      <c r="G10" s="130"/>
      <c r="H10" s="130">
        <v>18058</v>
      </c>
      <c r="I10" s="130"/>
      <c r="J10" s="130">
        <v>0</v>
      </c>
      <c r="K10" s="130"/>
      <c r="L10" s="130">
        <v>18058</v>
      </c>
      <c r="M10" s="130"/>
    </row>
    <row r="11" spans="1:13" ht="10.5" customHeight="1" x14ac:dyDescent="0.25">
      <c r="A11" s="24" t="s">
        <v>15</v>
      </c>
      <c r="B11" s="26"/>
      <c r="C11" s="26"/>
      <c r="D11" s="130">
        <v>105474995</v>
      </c>
      <c r="E11" s="130"/>
      <c r="F11" s="130">
        <v>-97</v>
      </c>
      <c r="G11" s="130"/>
      <c r="H11" s="130">
        <v>87394720</v>
      </c>
      <c r="I11" s="130"/>
      <c r="J11" s="130">
        <v>18080178</v>
      </c>
      <c r="K11" s="130"/>
      <c r="L11" s="130">
        <v>105474898</v>
      </c>
      <c r="M11" s="130"/>
    </row>
    <row r="12" spans="1:13" ht="10.5" customHeight="1" x14ac:dyDescent="0.25">
      <c r="A12" s="24" t="s">
        <v>17</v>
      </c>
      <c r="B12" s="26"/>
      <c r="C12" s="26"/>
      <c r="D12" s="130">
        <v>109045</v>
      </c>
      <c r="E12" s="130"/>
      <c r="F12" s="130">
        <v>-1100</v>
      </c>
      <c r="G12" s="130"/>
      <c r="H12" s="130">
        <v>107945</v>
      </c>
      <c r="I12" s="130"/>
      <c r="J12" s="130">
        <v>0</v>
      </c>
      <c r="K12" s="130"/>
      <c r="L12" s="130">
        <v>107945</v>
      </c>
      <c r="M12" s="130"/>
    </row>
    <row r="13" spans="1:13" ht="10.5" customHeight="1" x14ac:dyDescent="0.25">
      <c r="A13" s="24" t="s">
        <v>18</v>
      </c>
      <c r="B13" s="26"/>
      <c r="C13" s="26"/>
      <c r="D13" s="130">
        <v>6090689</v>
      </c>
      <c r="E13" s="130"/>
      <c r="F13" s="130">
        <v>-428000</v>
      </c>
      <c r="G13" s="130"/>
      <c r="H13" s="130">
        <v>5662689</v>
      </c>
      <c r="I13" s="130"/>
      <c r="J13" s="130">
        <v>0</v>
      </c>
      <c r="K13" s="130"/>
      <c r="L13" s="130">
        <v>5662689</v>
      </c>
      <c r="M13" s="130"/>
    </row>
    <row r="14" spans="1:13" ht="10.5" customHeight="1" x14ac:dyDescent="0.25">
      <c r="A14" s="24" t="s">
        <v>80</v>
      </c>
      <c r="B14" s="26"/>
      <c r="C14" s="26"/>
      <c r="D14" s="130">
        <v>2</v>
      </c>
      <c r="E14" s="130"/>
      <c r="F14" s="130">
        <v>0</v>
      </c>
      <c r="G14" s="130"/>
      <c r="H14" s="130">
        <v>2</v>
      </c>
      <c r="I14" s="130"/>
      <c r="J14" s="130">
        <v>0</v>
      </c>
      <c r="K14" s="130"/>
      <c r="L14" s="130">
        <v>2</v>
      </c>
      <c r="M14" s="130"/>
    </row>
    <row r="15" spans="1:13" ht="10.5" customHeight="1" x14ac:dyDescent="0.25">
      <c r="A15" s="24" t="s">
        <v>164</v>
      </c>
      <c r="B15" s="26"/>
      <c r="C15" s="26"/>
      <c r="D15" s="130">
        <v>1797814</v>
      </c>
      <c r="E15" s="130"/>
      <c r="F15" s="130">
        <v>-279787</v>
      </c>
      <c r="G15" s="130"/>
      <c r="H15" s="130">
        <v>1518027</v>
      </c>
      <c r="I15" s="130"/>
      <c r="J15" s="130">
        <v>0</v>
      </c>
      <c r="K15" s="130"/>
      <c r="L15" s="130">
        <v>1518027</v>
      </c>
      <c r="M15" s="130"/>
    </row>
    <row r="16" spans="1:13" ht="10.5" customHeight="1" x14ac:dyDescent="0.25">
      <c r="A16" s="24" t="s">
        <v>169</v>
      </c>
      <c r="B16" s="26"/>
      <c r="C16" s="26"/>
      <c r="D16" s="130">
        <v>24019159</v>
      </c>
      <c r="E16" s="130"/>
      <c r="F16" s="130">
        <v>-62880</v>
      </c>
      <c r="G16" s="130"/>
      <c r="H16" s="130">
        <v>23956279</v>
      </c>
      <c r="I16" s="130"/>
      <c r="J16" s="130">
        <v>0</v>
      </c>
      <c r="K16" s="130"/>
      <c r="L16" s="130">
        <v>23956279</v>
      </c>
      <c r="M16" s="130"/>
    </row>
    <row r="17" spans="1:13" ht="10.5" customHeight="1" x14ac:dyDescent="0.25">
      <c r="A17" s="24" t="s">
        <v>82</v>
      </c>
      <c r="B17" s="26"/>
      <c r="C17" s="26"/>
      <c r="D17" s="130">
        <v>18248390</v>
      </c>
      <c r="E17" s="130"/>
      <c r="F17" s="130">
        <v>1332201</v>
      </c>
      <c r="G17" s="130"/>
      <c r="H17" s="130">
        <v>19580591</v>
      </c>
      <c r="I17" s="130"/>
      <c r="J17" s="130">
        <v>0</v>
      </c>
      <c r="K17" s="130"/>
      <c r="L17" s="130">
        <v>19580591</v>
      </c>
      <c r="M17" s="130"/>
    </row>
    <row r="18" spans="1:13" ht="10.5" customHeight="1" x14ac:dyDescent="0.25">
      <c r="A18" s="24" t="s">
        <v>83</v>
      </c>
      <c r="B18" s="26"/>
      <c r="C18" s="26"/>
      <c r="D18" s="130">
        <v>86500</v>
      </c>
      <c r="E18" s="130"/>
      <c r="F18" s="130">
        <v>11000</v>
      </c>
      <c r="G18" s="130"/>
      <c r="H18" s="130">
        <v>97500</v>
      </c>
      <c r="I18" s="130"/>
      <c r="J18" s="130">
        <v>0</v>
      </c>
      <c r="K18" s="130"/>
      <c r="L18" s="130">
        <v>97500</v>
      </c>
      <c r="M18" s="130"/>
    </row>
    <row r="19" spans="1:13" ht="10.5" customHeight="1" x14ac:dyDescent="0.25">
      <c r="A19" s="24" t="s">
        <v>20</v>
      </c>
      <c r="B19" s="26"/>
      <c r="C19" s="26"/>
      <c r="D19" s="130">
        <v>23158</v>
      </c>
      <c r="E19" s="130"/>
      <c r="F19" s="130">
        <v>-300</v>
      </c>
      <c r="G19" s="130"/>
      <c r="H19" s="130">
        <v>22858</v>
      </c>
      <c r="I19" s="130"/>
      <c r="J19" s="130">
        <v>0</v>
      </c>
      <c r="K19" s="130"/>
      <c r="L19" s="130">
        <v>22858</v>
      </c>
      <c r="M19" s="130"/>
    </row>
    <row r="20" spans="1:13" ht="10.5" customHeight="1" x14ac:dyDescent="0.25">
      <c r="A20" s="24" t="s">
        <v>21</v>
      </c>
      <c r="B20" s="26"/>
      <c r="C20" s="26"/>
      <c r="D20" s="130">
        <v>48245</v>
      </c>
      <c r="E20" s="130"/>
      <c r="F20" s="130">
        <v>8519</v>
      </c>
      <c r="G20" s="130"/>
      <c r="H20" s="130">
        <v>56764</v>
      </c>
      <c r="I20" s="130"/>
      <c r="J20" s="130">
        <v>0</v>
      </c>
      <c r="K20" s="130"/>
      <c r="L20" s="130">
        <v>56764</v>
      </c>
      <c r="M20" s="130"/>
    </row>
    <row r="21" spans="1:13" ht="10.5" customHeight="1" x14ac:dyDescent="0.25">
      <c r="A21" s="24" t="s">
        <v>25</v>
      </c>
      <c r="B21" s="26"/>
      <c r="C21" s="26"/>
      <c r="D21" s="130">
        <v>8896447</v>
      </c>
      <c r="E21" s="130"/>
      <c r="F21" s="130">
        <v>-319041</v>
      </c>
      <c r="G21" s="130"/>
      <c r="H21" s="130">
        <v>8577406</v>
      </c>
      <c r="I21" s="130"/>
      <c r="J21" s="130">
        <v>0</v>
      </c>
      <c r="K21" s="130"/>
      <c r="L21" s="130">
        <v>8577406</v>
      </c>
      <c r="M21" s="130"/>
    </row>
    <row r="22" spans="1:13" ht="10.5" customHeight="1" x14ac:dyDescent="0.25">
      <c r="A22" s="24" t="s">
        <v>26</v>
      </c>
      <c r="B22" s="26"/>
      <c r="C22" s="26"/>
      <c r="D22" s="130">
        <v>26420</v>
      </c>
      <c r="E22" s="130"/>
      <c r="F22" s="130">
        <v>-400</v>
      </c>
      <c r="G22" s="130"/>
      <c r="H22" s="130">
        <v>26020</v>
      </c>
      <c r="I22" s="130"/>
      <c r="J22" s="130">
        <v>0</v>
      </c>
      <c r="K22" s="130"/>
      <c r="L22" s="130">
        <v>26020</v>
      </c>
      <c r="M22" s="130"/>
    </row>
    <row r="23" spans="1:13" ht="10.5" customHeight="1" x14ac:dyDescent="0.25">
      <c r="A23" s="24" t="s">
        <v>27</v>
      </c>
      <c r="B23" s="26"/>
      <c r="C23" s="26"/>
      <c r="D23" s="130">
        <v>8251207</v>
      </c>
      <c r="E23" s="130"/>
      <c r="F23" s="130">
        <v>378877</v>
      </c>
      <c r="G23" s="130"/>
      <c r="H23" s="130">
        <v>8491884</v>
      </c>
      <c r="I23" s="130"/>
      <c r="J23" s="130">
        <v>138200</v>
      </c>
      <c r="K23" s="130"/>
      <c r="L23" s="130">
        <v>8630084</v>
      </c>
      <c r="M23" s="130"/>
    </row>
    <row r="24" spans="1:13" ht="10.5" customHeight="1" x14ac:dyDescent="0.25">
      <c r="A24" s="24" t="s">
        <v>30</v>
      </c>
      <c r="B24" s="26"/>
      <c r="C24" s="26"/>
      <c r="D24" s="130">
        <v>6085</v>
      </c>
      <c r="E24" s="130"/>
      <c r="F24" s="130">
        <v>-246</v>
      </c>
      <c r="G24" s="130"/>
      <c r="H24" s="130">
        <v>3009</v>
      </c>
      <c r="I24" s="130"/>
      <c r="J24" s="130">
        <v>2830</v>
      </c>
      <c r="K24" s="130"/>
      <c r="L24" s="130">
        <v>5839</v>
      </c>
      <c r="M24" s="130"/>
    </row>
    <row r="25" spans="1:13" ht="10.5" customHeight="1" x14ac:dyDescent="0.25">
      <c r="A25" s="24" t="s">
        <v>31</v>
      </c>
      <c r="B25" s="26"/>
      <c r="C25" s="26"/>
      <c r="D25" s="130">
        <v>36950</v>
      </c>
      <c r="E25" s="130"/>
      <c r="F25" s="130">
        <v>-820</v>
      </c>
      <c r="G25" s="130"/>
      <c r="H25" s="130">
        <v>36130</v>
      </c>
      <c r="I25" s="130"/>
      <c r="J25" s="130">
        <v>0</v>
      </c>
      <c r="K25" s="130"/>
      <c r="L25" s="130">
        <v>36130</v>
      </c>
      <c r="M25" s="130"/>
    </row>
    <row r="26" spans="1:13" ht="10.5" customHeight="1" x14ac:dyDescent="0.25">
      <c r="A26" s="24" t="s">
        <v>32</v>
      </c>
      <c r="B26" s="26"/>
      <c r="C26" s="26"/>
      <c r="D26" s="130">
        <v>593420</v>
      </c>
      <c r="E26" s="130"/>
      <c r="F26" s="130">
        <v>-12781</v>
      </c>
      <c r="G26" s="130"/>
      <c r="H26" s="130">
        <v>580639</v>
      </c>
      <c r="I26" s="130"/>
      <c r="J26" s="130">
        <v>0</v>
      </c>
      <c r="K26" s="130"/>
      <c r="L26" s="130">
        <v>580639</v>
      </c>
      <c r="M26" s="130"/>
    </row>
    <row r="27" spans="1:13" ht="10.5" customHeight="1" x14ac:dyDescent="0.25">
      <c r="A27" s="24" t="s">
        <v>33</v>
      </c>
      <c r="B27" s="26"/>
      <c r="C27" s="26"/>
      <c r="D27" s="130">
        <v>33400</v>
      </c>
      <c r="E27" s="130"/>
      <c r="F27" s="130">
        <v>7376</v>
      </c>
      <c r="G27" s="130"/>
      <c r="H27" s="130">
        <v>40776</v>
      </c>
      <c r="I27" s="130"/>
      <c r="J27" s="130">
        <v>0</v>
      </c>
      <c r="K27" s="130"/>
      <c r="L27" s="130">
        <v>40776</v>
      </c>
      <c r="M27" s="130"/>
    </row>
    <row r="28" spans="1:13" ht="10.5" customHeight="1" x14ac:dyDescent="0.25">
      <c r="A28" s="24" t="s">
        <v>35</v>
      </c>
      <c r="B28" s="26"/>
      <c r="C28" s="26"/>
      <c r="D28" s="130">
        <v>11276</v>
      </c>
      <c r="E28" s="130"/>
      <c r="F28" s="130">
        <v>-226</v>
      </c>
      <c r="G28" s="130"/>
      <c r="H28" s="130">
        <v>11050</v>
      </c>
      <c r="I28" s="130"/>
      <c r="J28" s="130">
        <v>0</v>
      </c>
      <c r="K28" s="130"/>
      <c r="L28" s="130">
        <v>11050</v>
      </c>
      <c r="M28" s="130"/>
    </row>
    <row r="29" spans="1:13" ht="10.5" customHeight="1" x14ac:dyDescent="0.25">
      <c r="A29" s="24" t="s">
        <v>36</v>
      </c>
      <c r="B29" s="26"/>
      <c r="C29" s="26"/>
      <c r="D29" s="130">
        <v>36759408</v>
      </c>
      <c r="E29" s="130"/>
      <c r="F29" s="130">
        <v>397589</v>
      </c>
      <c r="G29" s="130"/>
      <c r="H29" s="130">
        <v>37156997</v>
      </c>
      <c r="I29" s="130"/>
      <c r="J29" s="130">
        <v>0</v>
      </c>
      <c r="K29" s="130"/>
      <c r="L29" s="130">
        <v>37156997</v>
      </c>
      <c r="M29" s="130"/>
    </row>
    <row r="30" spans="1:13" ht="10.5" customHeight="1" x14ac:dyDescent="0.25">
      <c r="A30" s="24" t="s">
        <v>38</v>
      </c>
      <c r="B30" s="26"/>
      <c r="C30" s="26"/>
      <c r="D30" s="130">
        <v>2135849</v>
      </c>
      <c r="E30" s="130"/>
      <c r="F30" s="130">
        <v>27534</v>
      </c>
      <c r="G30" s="130"/>
      <c r="H30" s="130">
        <v>2163383</v>
      </c>
      <c r="I30" s="130"/>
      <c r="J30" s="130">
        <v>0</v>
      </c>
      <c r="K30" s="130"/>
      <c r="L30" s="130">
        <v>2163383</v>
      </c>
      <c r="M30" s="130"/>
    </row>
    <row r="31" spans="1:13" ht="10.5" customHeight="1" x14ac:dyDescent="0.25">
      <c r="A31" s="24" t="s">
        <v>40</v>
      </c>
      <c r="B31" s="26"/>
      <c r="C31" s="26"/>
      <c r="D31" s="130">
        <v>6618445</v>
      </c>
      <c r="E31" s="130"/>
      <c r="F31" s="130">
        <v>-417015</v>
      </c>
      <c r="G31" s="130"/>
      <c r="H31" s="130">
        <v>5444185</v>
      </c>
      <c r="I31" s="130"/>
      <c r="J31" s="130">
        <v>757245</v>
      </c>
      <c r="K31" s="130"/>
      <c r="L31" s="130">
        <v>6201430</v>
      </c>
      <c r="M31" s="130"/>
    </row>
    <row r="32" spans="1:13" ht="10.5" customHeight="1" x14ac:dyDescent="0.25">
      <c r="A32" s="24" t="s">
        <v>42</v>
      </c>
      <c r="B32" s="26"/>
      <c r="C32" s="26"/>
      <c r="D32" s="130">
        <v>1444623</v>
      </c>
      <c r="E32" s="130"/>
      <c r="F32" s="130">
        <v>-252941</v>
      </c>
      <c r="G32" s="130"/>
      <c r="H32" s="130">
        <v>2026682</v>
      </c>
      <c r="I32" s="130"/>
      <c r="J32" s="130">
        <v>-835000</v>
      </c>
      <c r="K32" s="130"/>
      <c r="L32" s="130">
        <v>1191682</v>
      </c>
      <c r="M32" s="130"/>
    </row>
    <row r="33" spans="1:13" ht="10.5" customHeight="1" x14ac:dyDescent="0.25">
      <c r="A33" s="24" t="s">
        <v>43</v>
      </c>
      <c r="B33" s="26"/>
      <c r="C33" s="26"/>
      <c r="D33" s="130">
        <v>700</v>
      </c>
      <c r="E33" s="130"/>
      <c r="F33" s="130">
        <v>4600</v>
      </c>
      <c r="G33" s="130"/>
      <c r="H33" s="130">
        <v>5300</v>
      </c>
      <c r="I33" s="130"/>
      <c r="J33" s="130">
        <v>0</v>
      </c>
      <c r="K33" s="130"/>
      <c r="L33" s="130">
        <v>5300</v>
      </c>
      <c r="M33" s="130"/>
    </row>
    <row r="34" spans="1:13" ht="21" customHeight="1" x14ac:dyDescent="0.25">
      <c r="A34" s="24" t="s">
        <v>165</v>
      </c>
      <c r="B34" s="26"/>
      <c r="C34" s="26"/>
      <c r="D34" s="130">
        <v>2234262</v>
      </c>
      <c r="E34" s="131"/>
      <c r="F34" s="130">
        <v>-141661</v>
      </c>
      <c r="G34" s="131"/>
      <c r="H34" s="130">
        <v>2092601</v>
      </c>
      <c r="I34" s="131"/>
      <c r="J34" s="130">
        <v>0</v>
      </c>
      <c r="K34" s="131"/>
      <c r="L34" s="130">
        <v>2092601</v>
      </c>
      <c r="M34" s="131"/>
    </row>
    <row r="35" spans="1:13" ht="10.5" customHeight="1" x14ac:dyDescent="0.25">
      <c r="A35" s="24" t="s">
        <v>46</v>
      </c>
      <c r="B35" s="26"/>
      <c r="C35" s="26"/>
      <c r="D35" s="130">
        <v>126</v>
      </c>
      <c r="E35" s="131"/>
      <c r="F35" s="130">
        <v>3000</v>
      </c>
      <c r="G35" s="131"/>
      <c r="H35" s="130">
        <v>3126</v>
      </c>
      <c r="I35" s="131"/>
      <c r="J35" s="130">
        <v>0</v>
      </c>
      <c r="K35" s="131"/>
      <c r="L35" s="130">
        <v>3126</v>
      </c>
      <c r="M35" s="131"/>
    </row>
    <row r="36" spans="1:13" ht="21" customHeight="1" x14ac:dyDescent="0.25">
      <c r="A36" s="24" t="s">
        <v>168</v>
      </c>
      <c r="B36" s="26"/>
      <c r="C36" s="26"/>
      <c r="D36" s="130">
        <v>2637533</v>
      </c>
      <c r="E36" s="131"/>
      <c r="F36" s="130">
        <v>2468431</v>
      </c>
      <c r="G36" s="131"/>
      <c r="H36" s="130">
        <v>5172764</v>
      </c>
      <c r="I36" s="131"/>
      <c r="J36" s="130">
        <v>-66800</v>
      </c>
      <c r="K36" s="131"/>
      <c r="L36" s="130">
        <v>5105964</v>
      </c>
      <c r="M36" s="131"/>
    </row>
    <row r="37" spans="1:13" ht="10.5" customHeight="1" x14ac:dyDescent="0.25">
      <c r="A37" s="24" t="s">
        <v>48</v>
      </c>
      <c r="B37" s="26"/>
      <c r="C37" s="26"/>
      <c r="D37" s="130">
        <v>8046741</v>
      </c>
      <c r="E37" s="131"/>
      <c r="F37" s="130">
        <v>-523493</v>
      </c>
      <c r="G37" s="131"/>
      <c r="H37" s="130">
        <v>6817333</v>
      </c>
      <c r="I37" s="131"/>
      <c r="J37" s="130">
        <v>705915</v>
      </c>
      <c r="K37" s="131"/>
      <c r="L37" s="130">
        <v>7523248</v>
      </c>
      <c r="M37" s="131"/>
    </row>
    <row r="38" spans="1:13" ht="10.5" customHeight="1" x14ac:dyDescent="0.25">
      <c r="A38" s="24" t="s">
        <v>166</v>
      </c>
      <c r="B38" s="26"/>
      <c r="C38" s="26"/>
      <c r="D38" s="130">
        <v>25892820</v>
      </c>
      <c r="E38" s="131"/>
      <c r="F38" s="130">
        <v>118057</v>
      </c>
      <c r="G38" s="131"/>
      <c r="H38" s="130">
        <v>0</v>
      </c>
      <c r="I38" s="131"/>
      <c r="J38" s="130">
        <v>26010877</v>
      </c>
      <c r="K38" s="131"/>
      <c r="L38" s="130">
        <v>26010877</v>
      </c>
      <c r="M38" s="131"/>
    </row>
    <row r="39" spans="1:13" ht="10.5" customHeight="1" x14ac:dyDescent="0.25">
      <c r="A39" s="24" t="s">
        <v>50</v>
      </c>
      <c r="B39" s="26"/>
      <c r="C39" s="26"/>
      <c r="D39" s="130">
        <v>7857</v>
      </c>
      <c r="E39" s="131"/>
      <c r="F39" s="130">
        <v>-227</v>
      </c>
      <c r="G39" s="131"/>
      <c r="H39" s="130">
        <v>7630</v>
      </c>
      <c r="I39" s="131"/>
      <c r="J39" s="130">
        <v>0</v>
      </c>
      <c r="K39" s="131"/>
      <c r="L39" s="130">
        <v>7630</v>
      </c>
      <c r="M39" s="131"/>
    </row>
    <row r="40" spans="1:13" ht="10.5" customHeight="1" x14ac:dyDescent="0.25">
      <c r="A40" s="24" t="s">
        <v>170</v>
      </c>
      <c r="B40" s="26"/>
      <c r="C40" s="26"/>
      <c r="D40" s="130">
        <v>13844781</v>
      </c>
      <c r="E40" s="131"/>
      <c r="F40" s="130">
        <v>-6838</v>
      </c>
      <c r="G40" s="131"/>
      <c r="H40" s="130">
        <v>0</v>
      </c>
      <c r="I40" s="131"/>
      <c r="J40" s="130">
        <v>13837943</v>
      </c>
      <c r="K40" s="131"/>
      <c r="L40" s="130">
        <v>13837943</v>
      </c>
      <c r="M40" s="131"/>
    </row>
    <row r="41" spans="1:13" ht="10.5" customHeight="1" x14ac:dyDescent="0.25">
      <c r="A41" s="24" t="s">
        <v>51</v>
      </c>
      <c r="B41" s="26"/>
      <c r="C41" s="26"/>
      <c r="D41" s="130">
        <v>6166</v>
      </c>
      <c r="E41" s="131"/>
      <c r="F41" s="130">
        <v>0</v>
      </c>
      <c r="G41" s="131"/>
      <c r="H41" s="130">
        <v>6166</v>
      </c>
      <c r="I41" s="131"/>
      <c r="J41" s="130">
        <v>0</v>
      </c>
      <c r="K41" s="131"/>
      <c r="L41" s="130">
        <v>6166</v>
      </c>
      <c r="M41" s="131"/>
    </row>
    <row r="42" spans="1:13" ht="10.5" customHeight="1" x14ac:dyDescent="0.25">
      <c r="A42" s="24" t="s">
        <v>167</v>
      </c>
      <c r="B42" s="26"/>
      <c r="C42" s="26"/>
      <c r="D42" s="130">
        <v>9919063</v>
      </c>
      <c r="E42" s="131"/>
      <c r="F42" s="130">
        <v>219162</v>
      </c>
      <c r="G42" s="131"/>
      <c r="H42" s="130">
        <v>0</v>
      </c>
      <c r="I42" s="131"/>
      <c r="J42" s="130">
        <v>10138225</v>
      </c>
      <c r="K42" s="131"/>
      <c r="L42" s="130">
        <v>10138225</v>
      </c>
      <c r="M42" s="131"/>
    </row>
    <row r="43" spans="1:13" ht="10.5" customHeight="1" x14ac:dyDescent="0.25">
      <c r="A43" s="24" t="s">
        <v>52</v>
      </c>
      <c r="B43" s="26"/>
      <c r="C43" s="26"/>
      <c r="D43" s="130">
        <v>25960</v>
      </c>
      <c r="E43" s="131"/>
      <c r="F43" s="130">
        <v>-2733</v>
      </c>
      <c r="G43" s="131"/>
      <c r="H43" s="130">
        <v>23027</v>
      </c>
      <c r="I43" s="131"/>
      <c r="J43" s="130">
        <v>200</v>
      </c>
      <c r="K43" s="131"/>
      <c r="L43" s="130">
        <v>23227</v>
      </c>
      <c r="M43" s="131"/>
    </row>
    <row r="44" spans="1:13" ht="10.5" customHeight="1" x14ac:dyDescent="0.25">
      <c r="A44" s="24" t="s">
        <v>53</v>
      </c>
      <c r="B44" s="26"/>
      <c r="C44" s="26"/>
      <c r="D44" s="130">
        <v>191702</v>
      </c>
      <c r="E44" s="131"/>
      <c r="F44" s="130">
        <v>-236899</v>
      </c>
      <c r="G44" s="131"/>
      <c r="H44" s="130">
        <v>-57197</v>
      </c>
      <c r="I44" s="131"/>
      <c r="J44" s="130">
        <v>12000</v>
      </c>
      <c r="K44" s="131"/>
      <c r="L44" s="130">
        <v>-45197</v>
      </c>
      <c r="M44" s="131"/>
    </row>
    <row r="45" spans="1:13" ht="10.5" customHeight="1" x14ac:dyDescent="0.25">
      <c r="A45" s="24" t="s">
        <v>55</v>
      </c>
      <c r="B45" s="26"/>
      <c r="C45" s="26"/>
      <c r="D45" s="130">
        <v>3712988</v>
      </c>
      <c r="E45" s="131"/>
      <c r="F45" s="130">
        <v>-22056</v>
      </c>
      <c r="G45" s="131"/>
      <c r="H45" s="130">
        <v>3357983</v>
      </c>
      <c r="I45" s="131"/>
      <c r="J45" s="130">
        <v>332949</v>
      </c>
      <c r="K45" s="131"/>
      <c r="L45" s="130">
        <v>3690932</v>
      </c>
      <c r="M45" s="131"/>
    </row>
    <row r="46" spans="1:13" ht="10.5" customHeight="1" x14ac:dyDescent="0.25">
      <c r="A46" s="24" t="s">
        <v>56</v>
      </c>
      <c r="B46" s="26"/>
      <c r="C46" s="26"/>
      <c r="D46" s="130">
        <v>169950</v>
      </c>
      <c r="E46" s="131"/>
      <c r="F46" s="130">
        <v>0</v>
      </c>
      <c r="G46" s="131"/>
      <c r="H46" s="130">
        <v>169950</v>
      </c>
      <c r="I46" s="131"/>
      <c r="J46" s="130">
        <v>0</v>
      </c>
      <c r="K46" s="131"/>
      <c r="L46" s="130">
        <v>169950</v>
      </c>
      <c r="M46" s="131"/>
    </row>
    <row r="47" spans="1:13" ht="10.5" customHeight="1" x14ac:dyDescent="0.25">
      <c r="A47" s="24" t="s">
        <v>57</v>
      </c>
      <c r="B47" s="26"/>
      <c r="C47" s="26"/>
      <c r="D47" s="130">
        <v>187639</v>
      </c>
      <c r="E47" s="131"/>
      <c r="F47" s="130">
        <v>-3500</v>
      </c>
      <c r="G47" s="131"/>
      <c r="H47" s="130">
        <v>184139</v>
      </c>
      <c r="I47" s="131"/>
      <c r="J47" s="130">
        <v>0</v>
      </c>
      <c r="K47" s="131"/>
      <c r="L47" s="130">
        <v>184139</v>
      </c>
      <c r="M47" s="131"/>
    </row>
    <row r="48" spans="1:13" ht="10.5" customHeight="1" x14ac:dyDescent="0.25">
      <c r="A48" s="24" t="s">
        <v>58</v>
      </c>
      <c r="B48" s="26"/>
      <c r="C48" s="26"/>
      <c r="D48" s="130">
        <v>220</v>
      </c>
      <c r="E48" s="131"/>
      <c r="F48" s="130">
        <v>750</v>
      </c>
      <c r="G48" s="131"/>
      <c r="H48" s="130">
        <v>970</v>
      </c>
      <c r="I48" s="131"/>
      <c r="J48" s="130">
        <v>0</v>
      </c>
      <c r="K48" s="131"/>
      <c r="L48" s="130">
        <v>970</v>
      </c>
      <c r="M48" s="131"/>
    </row>
    <row r="49" spans="1:13" ht="10.5" customHeight="1" x14ac:dyDescent="0.25">
      <c r="A49" s="24" t="s">
        <v>61</v>
      </c>
      <c r="B49" s="26"/>
      <c r="C49" s="26"/>
      <c r="D49" s="130">
        <v>410497</v>
      </c>
      <c r="E49" s="131"/>
      <c r="F49" s="130">
        <v>17078</v>
      </c>
      <c r="G49" s="131"/>
      <c r="H49" s="130">
        <v>425432</v>
      </c>
      <c r="I49" s="131"/>
      <c r="J49" s="130">
        <v>2143</v>
      </c>
      <c r="K49" s="131"/>
      <c r="L49" s="130">
        <v>427575</v>
      </c>
      <c r="M49" s="131"/>
    </row>
    <row r="50" spans="1:13" ht="10.5" customHeight="1" x14ac:dyDescent="0.25">
      <c r="A50" s="24" t="s">
        <v>62</v>
      </c>
      <c r="B50" s="26"/>
      <c r="C50" s="26"/>
      <c r="D50" s="130">
        <v>2143540</v>
      </c>
      <c r="E50" s="131"/>
      <c r="F50" s="130">
        <v>-28543</v>
      </c>
      <c r="G50" s="131"/>
      <c r="H50" s="130">
        <v>2114997</v>
      </c>
      <c r="I50" s="131"/>
      <c r="J50" s="130">
        <v>0</v>
      </c>
      <c r="K50" s="131"/>
      <c r="L50" s="130">
        <v>2114997</v>
      </c>
      <c r="M50" s="131"/>
    </row>
    <row r="51" spans="1:13" ht="30.6" x14ac:dyDescent="0.25">
      <c r="A51" s="24" t="s">
        <v>65</v>
      </c>
      <c r="B51" s="26"/>
      <c r="C51" s="26"/>
      <c r="D51" s="130">
        <v>34000</v>
      </c>
      <c r="E51" s="131"/>
      <c r="F51" s="130">
        <v>-400</v>
      </c>
      <c r="G51" s="131"/>
      <c r="H51" s="130">
        <v>33413</v>
      </c>
      <c r="I51" s="131"/>
      <c r="J51" s="130">
        <v>187</v>
      </c>
      <c r="K51" s="131"/>
      <c r="L51" s="130">
        <v>33600</v>
      </c>
      <c r="M51" s="131"/>
    </row>
    <row r="52" spans="1:13" ht="13.2" x14ac:dyDescent="0.25">
      <c r="A52" s="24" t="s">
        <v>66</v>
      </c>
      <c r="B52" s="26"/>
      <c r="C52" s="26"/>
      <c r="D52" s="130">
        <v>96036</v>
      </c>
      <c r="E52" s="131"/>
      <c r="F52" s="130">
        <v>-1982</v>
      </c>
      <c r="G52" s="131"/>
      <c r="H52" s="130">
        <v>94054</v>
      </c>
      <c r="I52" s="131"/>
      <c r="J52" s="130">
        <v>0</v>
      </c>
      <c r="K52" s="131"/>
      <c r="L52" s="130">
        <v>94054</v>
      </c>
      <c r="M52" s="131"/>
    </row>
    <row r="53" spans="1:13" ht="10.5" customHeight="1" x14ac:dyDescent="0.25">
      <c r="A53" s="24" t="s">
        <v>67</v>
      </c>
      <c r="B53" s="26"/>
      <c r="C53" s="26"/>
      <c r="D53" s="130">
        <v>23900</v>
      </c>
      <c r="E53" s="131"/>
      <c r="F53" s="130">
        <v>0</v>
      </c>
      <c r="G53" s="131"/>
      <c r="H53" s="130">
        <v>23900</v>
      </c>
      <c r="I53" s="131"/>
      <c r="J53" s="130">
        <v>0</v>
      </c>
      <c r="K53" s="131"/>
      <c r="L53" s="130">
        <v>23900</v>
      </c>
      <c r="M53" s="131"/>
    </row>
    <row r="54" spans="1:13" ht="13.2" x14ac:dyDescent="0.25">
      <c r="A54" s="24" t="s">
        <v>87</v>
      </c>
      <c r="B54" s="26"/>
      <c r="C54" s="26"/>
      <c r="D54" s="130">
        <v>224000</v>
      </c>
      <c r="E54" s="131"/>
      <c r="F54" s="130">
        <v>-7500</v>
      </c>
      <c r="G54" s="131"/>
      <c r="H54" s="130">
        <v>216500</v>
      </c>
      <c r="I54" s="131"/>
      <c r="J54" s="130">
        <v>0</v>
      </c>
      <c r="K54" s="131"/>
      <c r="L54" s="130">
        <v>216500</v>
      </c>
      <c r="M54" s="131"/>
    </row>
    <row r="55" spans="1:13" ht="13.2" x14ac:dyDescent="0.25">
      <c r="A55" s="24" t="s">
        <v>88</v>
      </c>
      <c r="B55" s="26"/>
      <c r="C55" s="26"/>
      <c r="D55" s="130">
        <v>68300</v>
      </c>
      <c r="E55" s="131"/>
      <c r="F55" s="130">
        <v>0</v>
      </c>
      <c r="G55" s="131"/>
      <c r="H55" s="130">
        <v>68000</v>
      </c>
      <c r="I55" s="131"/>
      <c r="J55" s="130">
        <v>300</v>
      </c>
      <c r="K55" s="131"/>
      <c r="L55" s="130">
        <v>68300</v>
      </c>
      <c r="M55" s="131"/>
    </row>
    <row r="56" spans="1:13" ht="10.5" customHeight="1" x14ac:dyDescent="0.25">
      <c r="A56" s="24" t="s">
        <v>84</v>
      </c>
      <c r="B56" s="26"/>
      <c r="C56" s="26"/>
      <c r="D56" s="130">
        <v>20810</v>
      </c>
      <c r="E56" s="131"/>
      <c r="F56" s="130">
        <v>-600</v>
      </c>
      <c r="G56" s="131"/>
      <c r="H56" s="130">
        <v>20000</v>
      </c>
      <c r="I56" s="131"/>
      <c r="J56" s="130">
        <v>210</v>
      </c>
      <c r="K56" s="131"/>
      <c r="L56" s="130">
        <v>20210</v>
      </c>
      <c r="M56" s="131"/>
    </row>
    <row r="57" spans="1:13" ht="10.5" customHeight="1" x14ac:dyDescent="0.25">
      <c r="A57" s="24" t="s">
        <v>85</v>
      </c>
      <c r="B57" s="26"/>
      <c r="C57" s="26"/>
      <c r="D57" s="130">
        <v>175000</v>
      </c>
      <c r="E57" s="131"/>
      <c r="F57" s="130">
        <v>-56</v>
      </c>
      <c r="G57" s="131"/>
      <c r="H57" s="130">
        <v>174944</v>
      </c>
      <c r="I57" s="131"/>
      <c r="J57" s="130">
        <v>0</v>
      </c>
      <c r="K57" s="131"/>
      <c r="L57" s="130">
        <v>174944</v>
      </c>
      <c r="M57" s="131"/>
    </row>
    <row r="58" spans="1:13" s="23" customFormat="1" ht="10.5" customHeight="1" x14ac:dyDescent="0.25">
      <c r="A58" s="24"/>
      <c r="B58" s="26"/>
      <c r="C58" s="26"/>
      <c r="D58" s="27"/>
      <c r="E58" s="39"/>
      <c r="F58" s="27"/>
      <c r="G58" s="39"/>
      <c r="H58" s="27"/>
      <c r="I58" s="39"/>
      <c r="J58" s="27"/>
      <c r="K58" s="39"/>
      <c r="L58" s="27"/>
      <c r="M58" s="39"/>
    </row>
    <row r="59" spans="1:13" ht="13.8" thickBot="1" x14ac:dyDescent="0.3">
      <c r="A59" s="29"/>
      <c r="B59" s="28"/>
      <c r="C59" s="28"/>
      <c r="D59" s="33"/>
      <c r="E59" s="33"/>
      <c r="F59" s="33"/>
      <c r="G59" s="33"/>
      <c r="H59" s="33"/>
      <c r="I59" s="33"/>
      <c r="J59" s="33"/>
      <c r="K59" s="33"/>
      <c r="L59" s="33"/>
      <c r="M59" s="34" t="s">
        <v>1</v>
      </c>
    </row>
    <row r="60" spans="1:13" ht="10.5" customHeight="1" x14ac:dyDescent="0.25">
      <c r="A60" s="30"/>
      <c r="D60" s="124" t="s">
        <v>154</v>
      </c>
      <c r="E60" s="124"/>
      <c r="F60" s="124" t="s">
        <v>3</v>
      </c>
      <c r="G60" s="124"/>
      <c r="H60" s="126" t="s">
        <v>101</v>
      </c>
      <c r="I60" s="126"/>
      <c r="J60" s="126"/>
      <c r="K60" s="126"/>
      <c r="L60" s="124" t="s">
        <v>155</v>
      </c>
      <c r="M60" s="124"/>
    </row>
    <row r="61" spans="1:13" ht="24.75" customHeight="1" thickBot="1" x14ac:dyDescent="0.3">
      <c r="A61" s="29"/>
      <c r="B61" s="28"/>
      <c r="C61" s="28"/>
      <c r="D61" s="125"/>
      <c r="E61" s="125"/>
      <c r="F61" s="125"/>
      <c r="G61" s="125"/>
      <c r="H61" s="127" t="s">
        <v>156</v>
      </c>
      <c r="I61" s="128"/>
      <c r="J61" s="127" t="s">
        <v>157</v>
      </c>
      <c r="K61" s="129"/>
      <c r="L61" s="125"/>
      <c r="M61" s="125"/>
    </row>
    <row r="62" spans="1:13" ht="10.5" customHeight="1" x14ac:dyDescent="0.25">
      <c r="A62" s="31"/>
      <c r="B62" s="32"/>
      <c r="C62" s="32"/>
      <c r="D62" s="35"/>
      <c r="E62" s="35"/>
      <c r="F62" s="35"/>
      <c r="G62" s="35"/>
      <c r="H62" s="36"/>
      <c r="I62" s="37"/>
      <c r="J62" s="36"/>
      <c r="K62" s="38"/>
      <c r="L62" s="35"/>
      <c r="M62" s="35"/>
    </row>
    <row r="63" spans="1:13" ht="21" customHeight="1" x14ac:dyDescent="0.25">
      <c r="A63" s="24" t="s">
        <v>86</v>
      </c>
      <c r="B63" s="26"/>
      <c r="C63" s="26"/>
      <c r="D63" s="130">
        <v>2567</v>
      </c>
      <c r="E63" s="131"/>
      <c r="F63" s="130">
        <v>-150</v>
      </c>
      <c r="G63" s="131"/>
      <c r="H63" s="130">
        <v>2417</v>
      </c>
      <c r="I63" s="131"/>
      <c r="J63" s="130">
        <v>0</v>
      </c>
      <c r="K63" s="131"/>
      <c r="L63" s="130">
        <v>2417</v>
      </c>
      <c r="M63" s="131"/>
    </row>
    <row r="64" spans="1:13" s="23" customFormat="1" ht="12.75" customHeight="1" thickBot="1" x14ac:dyDescent="0.3">
      <c r="A64" s="24"/>
      <c r="B64" s="26"/>
      <c r="C64" s="26"/>
      <c r="D64" s="27"/>
      <c r="E64" s="39"/>
      <c r="F64" s="27"/>
      <c r="G64" s="39"/>
      <c r="H64" s="27"/>
      <c r="I64" s="39"/>
      <c r="J64" s="27"/>
      <c r="K64" s="39"/>
      <c r="L64" s="27"/>
      <c r="M64" s="39"/>
    </row>
    <row r="65" spans="1:13" ht="12.75" customHeight="1" thickBot="1" x14ac:dyDescent="0.3">
      <c r="A65" s="136" t="s">
        <v>102</v>
      </c>
      <c r="B65" s="137"/>
      <c r="C65" s="25"/>
      <c r="D65" s="132">
        <v>343433447</v>
      </c>
      <c r="E65" s="133"/>
      <c r="F65" s="132">
        <v>2170243</v>
      </c>
      <c r="G65" s="133"/>
      <c r="H65" s="132">
        <v>276486088</v>
      </c>
      <c r="I65" s="133"/>
      <c r="J65" s="132">
        <v>69117602</v>
      </c>
      <c r="K65" s="133"/>
      <c r="L65" s="132">
        <v>345603690</v>
      </c>
      <c r="M65" s="133"/>
    </row>
    <row r="66" spans="1:13" ht="12.75" customHeight="1" x14ac:dyDescent="0.25">
      <c r="A66" s="134"/>
      <c r="B66" s="134"/>
      <c r="C66" s="134"/>
      <c r="D66" s="134"/>
      <c r="E66" s="134"/>
      <c r="F66" s="134"/>
      <c r="G66" s="134"/>
      <c r="H66" s="134"/>
      <c r="I66" s="134"/>
      <c r="J66" s="134"/>
      <c r="K66" s="134"/>
      <c r="L66" s="134"/>
      <c r="M66" s="134"/>
    </row>
    <row r="67" spans="1:13" ht="12.75" customHeight="1" x14ac:dyDescent="0.25">
      <c r="A67" s="135"/>
      <c r="B67" s="135"/>
      <c r="C67" s="135"/>
      <c r="D67" s="135"/>
      <c r="E67" s="135"/>
      <c r="F67" s="135"/>
      <c r="G67" s="135"/>
      <c r="H67" s="135"/>
      <c r="I67" s="135"/>
      <c r="J67" s="135"/>
      <c r="K67" s="135"/>
      <c r="L67" s="135"/>
      <c r="M67" s="135"/>
    </row>
  </sheetData>
  <mergeCells count="283">
    <mergeCell ref="L65:M65"/>
    <mergeCell ref="A66:M66"/>
    <mergeCell ref="A67:M67"/>
    <mergeCell ref="D63:E63"/>
    <mergeCell ref="F63:G63"/>
    <mergeCell ref="H63:I63"/>
    <mergeCell ref="J63:K63"/>
    <mergeCell ref="L63:M63"/>
    <mergeCell ref="A65:B65"/>
    <mergeCell ref="D65:E65"/>
    <mergeCell ref="F65:G65"/>
    <mergeCell ref="H65:I65"/>
    <mergeCell ref="J65:K65"/>
    <mergeCell ref="D56:E56"/>
    <mergeCell ref="F56:G56"/>
    <mergeCell ref="H56:I56"/>
    <mergeCell ref="J56:K56"/>
    <mergeCell ref="L56:M56"/>
    <mergeCell ref="D57:E57"/>
    <mergeCell ref="F57:G57"/>
    <mergeCell ref="H57:I57"/>
    <mergeCell ref="J57:K57"/>
    <mergeCell ref="L57:M57"/>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D50:E50"/>
    <mergeCell ref="F50:G50"/>
    <mergeCell ref="H50:I50"/>
    <mergeCell ref="J50:K50"/>
    <mergeCell ref="L50:M50"/>
    <mergeCell ref="D51:E51"/>
    <mergeCell ref="F51:G51"/>
    <mergeCell ref="H51:I51"/>
    <mergeCell ref="J51:K51"/>
    <mergeCell ref="L51:M51"/>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4:E44"/>
    <mergeCell ref="F44:G44"/>
    <mergeCell ref="H44:I44"/>
    <mergeCell ref="J44:K44"/>
    <mergeCell ref="L44:M44"/>
    <mergeCell ref="D45:E45"/>
    <mergeCell ref="F45:G45"/>
    <mergeCell ref="H45:I45"/>
    <mergeCell ref="J45:K45"/>
    <mergeCell ref="L45:M45"/>
    <mergeCell ref="D42:E42"/>
    <mergeCell ref="F42:G42"/>
    <mergeCell ref="H42:I42"/>
    <mergeCell ref="J42:K42"/>
    <mergeCell ref="L42:M42"/>
    <mergeCell ref="D43:E43"/>
    <mergeCell ref="F43:G43"/>
    <mergeCell ref="H43:I43"/>
    <mergeCell ref="J43:K43"/>
    <mergeCell ref="L43:M43"/>
    <mergeCell ref="D40:E40"/>
    <mergeCell ref="F40:G40"/>
    <mergeCell ref="H40:I40"/>
    <mergeCell ref="J40:K40"/>
    <mergeCell ref="L40:M40"/>
    <mergeCell ref="D41:E41"/>
    <mergeCell ref="F41:G41"/>
    <mergeCell ref="H41:I41"/>
    <mergeCell ref="J41:K41"/>
    <mergeCell ref="L41:M41"/>
    <mergeCell ref="D38:E38"/>
    <mergeCell ref="F38:G38"/>
    <mergeCell ref="H38:I38"/>
    <mergeCell ref="J38:K38"/>
    <mergeCell ref="L38:M38"/>
    <mergeCell ref="D39:E39"/>
    <mergeCell ref="F39:G39"/>
    <mergeCell ref="H39:I39"/>
    <mergeCell ref="J39:K39"/>
    <mergeCell ref="L39:M39"/>
    <mergeCell ref="J35:K35"/>
    <mergeCell ref="L35:M35"/>
    <mergeCell ref="D36:E36"/>
    <mergeCell ref="F36:G36"/>
    <mergeCell ref="H36:I36"/>
    <mergeCell ref="J36:K36"/>
    <mergeCell ref="L36:M36"/>
    <mergeCell ref="D37:E37"/>
    <mergeCell ref="F37:G37"/>
    <mergeCell ref="H37:I37"/>
    <mergeCell ref="J37:K37"/>
    <mergeCell ref="L37:M37"/>
    <mergeCell ref="D60:E61"/>
    <mergeCell ref="F60:G61"/>
    <mergeCell ref="H60:K60"/>
    <mergeCell ref="L60:M61"/>
    <mergeCell ref="H61:I61"/>
    <mergeCell ref="J61:K61"/>
    <mergeCell ref="D32:E32"/>
    <mergeCell ref="F32:G32"/>
    <mergeCell ref="H32:I32"/>
    <mergeCell ref="J32:K32"/>
    <mergeCell ref="L32:M32"/>
    <mergeCell ref="D33:E33"/>
    <mergeCell ref="F33:G33"/>
    <mergeCell ref="H33:I33"/>
    <mergeCell ref="J33:K33"/>
    <mergeCell ref="L33:M33"/>
    <mergeCell ref="D34:E34"/>
    <mergeCell ref="F34:G34"/>
    <mergeCell ref="H34:I34"/>
    <mergeCell ref="J34:K34"/>
    <mergeCell ref="L34:M34"/>
    <mergeCell ref="D35:E35"/>
    <mergeCell ref="F35:G35"/>
    <mergeCell ref="H35:I35"/>
    <mergeCell ref="D30:E30"/>
    <mergeCell ref="F30:G30"/>
    <mergeCell ref="H30:I30"/>
    <mergeCell ref="J30:K30"/>
    <mergeCell ref="L30:M30"/>
    <mergeCell ref="D31:E31"/>
    <mergeCell ref="F31:G31"/>
    <mergeCell ref="H31:I31"/>
    <mergeCell ref="J31:K31"/>
    <mergeCell ref="L31:M31"/>
    <mergeCell ref="D28:E28"/>
    <mergeCell ref="F28:G28"/>
    <mergeCell ref="H28:I28"/>
    <mergeCell ref="J28:K28"/>
    <mergeCell ref="L28:M28"/>
    <mergeCell ref="D29:E29"/>
    <mergeCell ref="F29:G29"/>
    <mergeCell ref="H29:I29"/>
    <mergeCell ref="J29:K29"/>
    <mergeCell ref="L29:M29"/>
    <mergeCell ref="D26:E26"/>
    <mergeCell ref="F26:G26"/>
    <mergeCell ref="H26:I26"/>
    <mergeCell ref="J26:K26"/>
    <mergeCell ref="L26:M26"/>
    <mergeCell ref="D27:E27"/>
    <mergeCell ref="F27:G27"/>
    <mergeCell ref="H27:I27"/>
    <mergeCell ref="J27:K27"/>
    <mergeCell ref="L27:M27"/>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D12:E12"/>
    <mergeCell ref="F12:G12"/>
    <mergeCell ref="H12:I12"/>
    <mergeCell ref="J12:K12"/>
    <mergeCell ref="L12:M12"/>
    <mergeCell ref="D13:E13"/>
    <mergeCell ref="F13:G13"/>
    <mergeCell ref="H13:I13"/>
    <mergeCell ref="J13:K13"/>
    <mergeCell ref="L13:M13"/>
    <mergeCell ref="D10:E10"/>
    <mergeCell ref="F10:G10"/>
    <mergeCell ref="H10:I10"/>
    <mergeCell ref="J10:K10"/>
    <mergeCell ref="L10:M10"/>
    <mergeCell ref="D11:E11"/>
    <mergeCell ref="F11:G11"/>
    <mergeCell ref="H11:I11"/>
    <mergeCell ref="J11:K11"/>
    <mergeCell ref="L11:M11"/>
    <mergeCell ref="D8:E8"/>
    <mergeCell ref="F8:G8"/>
    <mergeCell ref="H8:I8"/>
    <mergeCell ref="J8:K8"/>
    <mergeCell ref="L8:M8"/>
    <mergeCell ref="D9:E9"/>
    <mergeCell ref="F9:G9"/>
    <mergeCell ref="H9:I9"/>
    <mergeCell ref="J9:K9"/>
    <mergeCell ref="L9:M9"/>
    <mergeCell ref="A7:C7"/>
    <mergeCell ref="D7:E7"/>
    <mergeCell ref="F7:G7"/>
    <mergeCell ref="H7:I7"/>
    <mergeCell ref="J7:K7"/>
    <mergeCell ref="L7:M7"/>
    <mergeCell ref="A1:M1"/>
    <mergeCell ref="A2:M2"/>
    <mergeCell ref="D4:E5"/>
    <mergeCell ref="F4:G5"/>
    <mergeCell ref="H4:K4"/>
    <mergeCell ref="L4:M5"/>
    <mergeCell ref="H5:I5"/>
    <mergeCell ref="J5:K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61"/>
  <sheetViews>
    <sheetView workbookViewId="0">
      <selection sqref="A1:M1"/>
    </sheetView>
  </sheetViews>
  <sheetFormatPr defaultColWidth="9.33203125" defaultRowHeight="12.75" customHeight="1" x14ac:dyDescent="0.25"/>
  <cols>
    <col min="1" max="1" width="36.44140625" style="22" customWidth="1"/>
    <col min="2" max="3" width="0.33203125" style="22" customWidth="1"/>
    <col min="4" max="13" width="5.44140625" style="40" customWidth="1"/>
    <col min="14" max="16384" width="9.33203125" style="22"/>
  </cols>
  <sheetData>
    <row r="1" spans="1:13" s="28" customFormat="1" ht="13.8" thickBot="1" x14ac:dyDescent="0.3">
      <c r="A1" s="121"/>
      <c r="B1" s="122"/>
      <c r="C1" s="122"/>
      <c r="D1" s="122"/>
      <c r="E1" s="122"/>
      <c r="F1" s="122"/>
      <c r="G1" s="122"/>
      <c r="H1" s="122"/>
      <c r="I1" s="122"/>
      <c r="J1" s="122"/>
      <c r="K1" s="122"/>
      <c r="L1" s="122"/>
      <c r="M1" s="122"/>
    </row>
    <row r="2" spans="1:13" ht="19.5" customHeight="1" x14ac:dyDescent="0.3">
      <c r="A2" s="123" t="s">
        <v>161</v>
      </c>
      <c r="B2" s="119"/>
      <c r="C2" s="119"/>
      <c r="D2" s="119"/>
      <c r="E2" s="119"/>
      <c r="F2" s="119"/>
      <c r="G2" s="119"/>
      <c r="H2" s="119"/>
      <c r="I2" s="119"/>
      <c r="J2" s="119"/>
      <c r="K2" s="119"/>
      <c r="L2" s="119"/>
      <c r="M2" s="119"/>
    </row>
    <row r="3" spans="1:13" s="28" customFormat="1" ht="13.8" thickBot="1" x14ac:dyDescent="0.3">
      <c r="A3" s="29"/>
      <c r="D3" s="33"/>
      <c r="E3" s="33"/>
      <c r="F3" s="33"/>
      <c r="G3" s="33"/>
      <c r="H3" s="33"/>
      <c r="I3" s="33"/>
      <c r="J3" s="33"/>
      <c r="K3" s="33"/>
      <c r="L3" s="33"/>
      <c r="M3" s="34" t="s">
        <v>1</v>
      </c>
    </row>
    <row r="4" spans="1:13" ht="15" customHeight="1" x14ac:dyDescent="0.25">
      <c r="A4" s="30"/>
      <c r="D4" s="124" t="s">
        <v>154</v>
      </c>
      <c r="E4" s="124"/>
      <c r="F4" s="124" t="s">
        <v>3</v>
      </c>
      <c r="G4" s="124"/>
      <c r="H4" s="126" t="s">
        <v>101</v>
      </c>
      <c r="I4" s="126"/>
      <c r="J4" s="126"/>
      <c r="K4" s="126"/>
      <c r="L4" s="124" t="s">
        <v>155</v>
      </c>
      <c r="M4" s="124"/>
    </row>
    <row r="5" spans="1:13" s="28" customFormat="1" ht="27" customHeight="1" thickBot="1" x14ac:dyDescent="0.3">
      <c r="A5" s="29"/>
      <c r="D5" s="125"/>
      <c r="E5" s="125"/>
      <c r="F5" s="125"/>
      <c r="G5" s="125"/>
      <c r="H5" s="127" t="s">
        <v>156</v>
      </c>
      <c r="I5" s="128"/>
      <c r="J5" s="127" t="s">
        <v>157</v>
      </c>
      <c r="K5" s="129"/>
      <c r="L5" s="125"/>
      <c r="M5" s="125"/>
    </row>
    <row r="6" spans="1:13" s="32" customFormat="1" ht="13.2" x14ac:dyDescent="0.25">
      <c r="A6" s="31"/>
      <c r="D6" s="35"/>
      <c r="E6" s="35"/>
      <c r="F6" s="35"/>
      <c r="G6" s="35"/>
      <c r="H6" s="36"/>
      <c r="I6" s="37"/>
      <c r="J6" s="36"/>
      <c r="K6" s="38"/>
      <c r="L6" s="35"/>
      <c r="M6" s="35"/>
    </row>
    <row r="7" spans="1:13" ht="13.2" x14ac:dyDescent="0.25">
      <c r="A7" s="118" t="s">
        <v>159</v>
      </c>
      <c r="B7" s="119"/>
      <c r="C7" s="119"/>
      <c r="D7" s="120"/>
      <c r="E7" s="120"/>
      <c r="F7" s="120"/>
      <c r="G7" s="120"/>
      <c r="H7" s="120"/>
      <c r="I7" s="120"/>
      <c r="J7" s="120"/>
      <c r="K7" s="120"/>
      <c r="L7" s="120"/>
      <c r="M7" s="120"/>
    </row>
    <row r="8" spans="1:13" ht="10.5" customHeight="1" x14ac:dyDescent="0.25">
      <c r="A8" s="24" t="s">
        <v>76</v>
      </c>
      <c r="B8" s="26"/>
      <c r="C8" s="26"/>
      <c r="D8" s="130">
        <v>407246</v>
      </c>
      <c r="E8" s="131"/>
      <c r="F8" s="130">
        <v>100</v>
      </c>
      <c r="G8" s="131"/>
      <c r="H8" s="130">
        <v>407346</v>
      </c>
      <c r="I8" s="131"/>
      <c r="J8" s="130">
        <v>0</v>
      </c>
      <c r="K8" s="131"/>
      <c r="L8" s="130">
        <v>407346</v>
      </c>
      <c r="M8" s="131"/>
    </row>
    <row r="9" spans="1:13" ht="21" customHeight="1" x14ac:dyDescent="0.25">
      <c r="A9" s="24" t="s">
        <v>78</v>
      </c>
      <c r="B9" s="26"/>
      <c r="C9" s="26"/>
      <c r="D9" s="130">
        <v>22674</v>
      </c>
      <c r="E9" s="131"/>
      <c r="F9" s="130">
        <v>0</v>
      </c>
      <c r="G9" s="131"/>
      <c r="H9" s="130">
        <v>22674</v>
      </c>
      <c r="I9" s="131"/>
      <c r="J9" s="130">
        <v>0</v>
      </c>
      <c r="K9" s="131"/>
      <c r="L9" s="130">
        <v>22674</v>
      </c>
      <c r="M9" s="131"/>
    </row>
    <row r="10" spans="1:13" ht="21" customHeight="1" x14ac:dyDescent="0.25">
      <c r="A10" s="24" t="s">
        <v>163</v>
      </c>
      <c r="B10" s="26"/>
      <c r="C10" s="26"/>
      <c r="D10" s="130">
        <v>14946</v>
      </c>
      <c r="E10" s="131"/>
      <c r="F10" s="130">
        <v>0</v>
      </c>
      <c r="G10" s="131"/>
      <c r="H10" s="130">
        <v>14946</v>
      </c>
      <c r="I10" s="131"/>
      <c r="J10" s="130">
        <v>0</v>
      </c>
      <c r="K10" s="131"/>
      <c r="L10" s="130">
        <v>14946</v>
      </c>
      <c r="M10" s="131"/>
    </row>
    <row r="11" spans="1:13" ht="10.5" customHeight="1" x14ac:dyDescent="0.25">
      <c r="A11" s="24" t="s">
        <v>15</v>
      </c>
      <c r="B11" s="26"/>
      <c r="C11" s="26"/>
      <c r="D11" s="130">
        <v>4420662</v>
      </c>
      <c r="E11" s="131"/>
      <c r="F11" s="130">
        <v>-250000</v>
      </c>
      <c r="G11" s="131"/>
      <c r="H11" s="130">
        <v>4170662</v>
      </c>
      <c r="I11" s="131"/>
      <c r="J11" s="130">
        <v>0</v>
      </c>
      <c r="K11" s="131"/>
      <c r="L11" s="130">
        <v>4170662</v>
      </c>
      <c r="M11" s="131"/>
    </row>
    <row r="12" spans="1:13" ht="10.5" customHeight="1" x14ac:dyDescent="0.25">
      <c r="A12" s="24" t="s">
        <v>17</v>
      </c>
      <c r="B12" s="26"/>
      <c r="C12" s="26"/>
      <c r="D12" s="130">
        <v>43327</v>
      </c>
      <c r="E12" s="131"/>
      <c r="F12" s="130">
        <v>0</v>
      </c>
      <c r="G12" s="131"/>
      <c r="H12" s="130">
        <v>43327</v>
      </c>
      <c r="I12" s="131"/>
      <c r="J12" s="130">
        <v>0</v>
      </c>
      <c r="K12" s="131"/>
      <c r="L12" s="130">
        <v>43327</v>
      </c>
      <c r="M12" s="131"/>
    </row>
    <row r="13" spans="1:13" ht="10.5" customHeight="1" x14ac:dyDescent="0.25">
      <c r="A13" s="24" t="s">
        <v>18</v>
      </c>
      <c r="B13" s="26"/>
      <c r="C13" s="26"/>
      <c r="D13" s="130">
        <v>264208</v>
      </c>
      <c r="E13" s="131"/>
      <c r="F13" s="130">
        <v>0</v>
      </c>
      <c r="G13" s="131"/>
      <c r="H13" s="130">
        <v>264208</v>
      </c>
      <c r="I13" s="131"/>
      <c r="J13" s="130">
        <v>0</v>
      </c>
      <c r="K13" s="131"/>
      <c r="L13" s="130">
        <v>264208</v>
      </c>
      <c r="M13" s="131"/>
    </row>
    <row r="14" spans="1:13" ht="10.5" customHeight="1" x14ac:dyDescent="0.25">
      <c r="A14" s="24" t="s">
        <v>80</v>
      </c>
      <c r="B14" s="26"/>
      <c r="C14" s="26"/>
      <c r="D14" s="130">
        <v>2</v>
      </c>
      <c r="E14" s="131"/>
      <c r="F14" s="130">
        <v>0</v>
      </c>
      <c r="G14" s="131"/>
      <c r="H14" s="130">
        <v>2</v>
      </c>
      <c r="I14" s="131"/>
      <c r="J14" s="130">
        <v>0</v>
      </c>
      <c r="K14" s="131"/>
      <c r="L14" s="130">
        <v>2</v>
      </c>
      <c r="M14" s="131"/>
    </row>
    <row r="15" spans="1:13" ht="10.5" customHeight="1" x14ac:dyDescent="0.25">
      <c r="A15" s="24" t="s">
        <v>164</v>
      </c>
      <c r="B15" s="26"/>
      <c r="C15" s="26"/>
      <c r="D15" s="130">
        <v>393379</v>
      </c>
      <c r="E15" s="131"/>
      <c r="F15" s="130">
        <v>-20100</v>
      </c>
      <c r="G15" s="131"/>
      <c r="H15" s="130">
        <v>373279</v>
      </c>
      <c r="I15" s="131"/>
      <c r="J15" s="130">
        <v>0</v>
      </c>
      <c r="K15" s="131"/>
      <c r="L15" s="130">
        <v>373279</v>
      </c>
      <c r="M15" s="131"/>
    </row>
    <row r="16" spans="1:13" ht="10.5" customHeight="1" x14ac:dyDescent="0.25">
      <c r="A16" s="24" t="s">
        <v>111</v>
      </c>
      <c r="B16" s="26"/>
      <c r="C16" s="26"/>
      <c r="D16" s="130">
        <v>0</v>
      </c>
      <c r="E16" s="131"/>
      <c r="F16" s="130">
        <v>0</v>
      </c>
      <c r="G16" s="131"/>
      <c r="H16" s="130">
        <v>0</v>
      </c>
      <c r="I16" s="131"/>
      <c r="J16" s="130">
        <v>0</v>
      </c>
      <c r="K16" s="131"/>
      <c r="L16" s="130">
        <v>0</v>
      </c>
      <c r="M16" s="131"/>
    </row>
    <row r="17" spans="1:13" ht="10.5" customHeight="1" x14ac:dyDescent="0.25">
      <c r="A17" s="24" t="s">
        <v>82</v>
      </c>
      <c r="B17" s="26"/>
      <c r="C17" s="26"/>
      <c r="D17" s="130">
        <v>766949</v>
      </c>
      <c r="E17" s="131"/>
      <c r="F17" s="130">
        <v>-49980</v>
      </c>
      <c r="G17" s="131"/>
      <c r="H17" s="130">
        <v>716969</v>
      </c>
      <c r="I17" s="131"/>
      <c r="J17" s="130">
        <v>0</v>
      </c>
      <c r="K17" s="131"/>
      <c r="L17" s="130">
        <v>716969</v>
      </c>
      <c r="M17" s="131"/>
    </row>
    <row r="18" spans="1:13" ht="10.5" customHeight="1" x14ac:dyDescent="0.25">
      <c r="A18" s="24" t="s">
        <v>113</v>
      </c>
      <c r="B18" s="26"/>
      <c r="C18" s="26"/>
      <c r="D18" s="130">
        <v>0</v>
      </c>
      <c r="E18" s="131"/>
      <c r="F18" s="130">
        <v>0</v>
      </c>
      <c r="G18" s="131"/>
      <c r="H18" s="130">
        <v>0</v>
      </c>
      <c r="I18" s="131"/>
      <c r="J18" s="130">
        <v>0</v>
      </c>
      <c r="K18" s="131"/>
      <c r="L18" s="130">
        <v>0</v>
      </c>
      <c r="M18" s="131"/>
    </row>
    <row r="19" spans="1:13" ht="10.5" customHeight="1" x14ac:dyDescent="0.25">
      <c r="A19" s="24" t="s">
        <v>20</v>
      </c>
      <c r="B19" s="26"/>
      <c r="C19" s="26"/>
      <c r="D19" s="130">
        <v>23158</v>
      </c>
      <c r="E19" s="131"/>
      <c r="F19" s="130">
        <v>-300</v>
      </c>
      <c r="G19" s="131"/>
      <c r="H19" s="130">
        <v>22858</v>
      </c>
      <c r="I19" s="131"/>
      <c r="J19" s="130">
        <v>0</v>
      </c>
      <c r="K19" s="131"/>
      <c r="L19" s="130">
        <v>22858</v>
      </c>
      <c r="M19" s="131"/>
    </row>
    <row r="20" spans="1:13" ht="10.5" customHeight="1" x14ac:dyDescent="0.25">
      <c r="A20" s="24" t="s">
        <v>21</v>
      </c>
      <c r="B20" s="26"/>
      <c r="C20" s="26"/>
      <c r="D20" s="130">
        <v>15748</v>
      </c>
      <c r="E20" s="131"/>
      <c r="F20" s="130">
        <v>-3000</v>
      </c>
      <c r="G20" s="131"/>
      <c r="H20" s="130">
        <v>12748</v>
      </c>
      <c r="I20" s="131"/>
      <c r="J20" s="130">
        <v>0</v>
      </c>
      <c r="K20" s="131"/>
      <c r="L20" s="130">
        <v>12748</v>
      </c>
      <c r="M20" s="131"/>
    </row>
    <row r="21" spans="1:13" ht="10.5" customHeight="1" x14ac:dyDescent="0.25">
      <c r="A21" s="24" t="s">
        <v>25</v>
      </c>
      <c r="B21" s="26"/>
      <c r="C21" s="26"/>
      <c r="D21" s="130">
        <v>632397</v>
      </c>
      <c r="E21" s="131"/>
      <c r="F21" s="130">
        <v>-91601</v>
      </c>
      <c r="G21" s="131"/>
      <c r="H21" s="130">
        <v>540796</v>
      </c>
      <c r="I21" s="131"/>
      <c r="J21" s="130">
        <v>0</v>
      </c>
      <c r="K21" s="131"/>
      <c r="L21" s="130">
        <v>540796</v>
      </c>
      <c r="M21" s="131"/>
    </row>
    <row r="22" spans="1:13" ht="10.5" customHeight="1" x14ac:dyDescent="0.25">
      <c r="A22" s="24" t="s">
        <v>26</v>
      </c>
      <c r="B22" s="26"/>
      <c r="C22" s="26"/>
      <c r="D22" s="130">
        <v>26420</v>
      </c>
      <c r="E22" s="131"/>
      <c r="F22" s="130">
        <v>-400</v>
      </c>
      <c r="G22" s="131"/>
      <c r="H22" s="130">
        <v>26020</v>
      </c>
      <c r="I22" s="131"/>
      <c r="J22" s="130">
        <v>0</v>
      </c>
      <c r="K22" s="131"/>
      <c r="L22" s="130">
        <v>26020</v>
      </c>
      <c r="M22" s="131"/>
    </row>
    <row r="23" spans="1:13" ht="10.5" customHeight="1" x14ac:dyDescent="0.25">
      <c r="A23" s="24" t="s">
        <v>27</v>
      </c>
      <c r="B23" s="26"/>
      <c r="C23" s="26"/>
      <c r="D23" s="130">
        <v>655158</v>
      </c>
      <c r="E23" s="131"/>
      <c r="F23" s="130">
        <v>-23</v>
      </c>
      <c r="G23" s="131"/>
      <c r="H23" s="130">
        <v>655135</v>
      </c>
      <c r="I23" s="131"/>
      <c r="J23" s="130">
        <v>0</v>
      </c>
      <c r="K23" s="131"/>
      <c r="L23" s="130">
        <v>655135</v>
      </c>
      <c r="M23" s="131"/>
    </row>
    <row r="24" spans="1:13" ht="10.5" customHeight="1" x14ac:dyDescent="0.25">
      <c r="A24" s="24" t="s">
        <v>30</v>
      </c>
      <c r="B24" s="26"/>
      <c r="C24" s="26"/>
      <c r="D24" s="130">
        <v>1254</v>
      </c>
      <c r="E24" s="131"/>
      <c r="F24" s="130">
        <v>-246</v>
      </c>
      <c r="G24" s="131"/>
      <c r="H24" s="130">
        <v>1008</v>
      </c>
      <c r="I24" s="131"/>
      <c r="J24" s="130">
        <v>0</v>
      </c>
      <c r="K24" s="131"/>
      <c r="L24" s="130">
        <v>1008</v>
      </c>
      <c r="M24" s="131"/>
    </row>
    <row r="25" spans="1:13" ht="10.5" customHeight="1" x14ac:dyDescent="0.25">
      <c r="A25" s="24" t="s">
        <v>31</v>
      </c>
      <c r="B25" s="26"/>
      <c r="C25" s="26"/>
      <c r="D25" s="130">
        <v>9680</v>
      </c>
      <c r="E25" s="131"/>
      <c r="F25" s="130">
        <v>-930</v>
      </c>
      <c r="G25" s="131"/>
      <c r="H25" s="130">
        <v>8750</v>
      </c>
      <c r="I25" s="131"/>
      <c r="J25" s="130">
        <v>0</v>
      </c>
      <c r="K25" s="131"/>
      <c r="L25" s="130">
        <v>8750</v>
      </c>
      <c r="M25" s="131"/>
    </row>
    <row r="26" spans="1:13" ht="10.5" customHeight="1" x14ac:dyDescent="0.25">
      <c r="A26" s="24" t="s">
        <v>32</v>
      </c>
      <c r="B26" s="26"/>
      <c r="C26" s="26"/>
      <c r="D26" s="130">
        <v>47793</v>
      </c>
      <c r="E26" s="131"/>
      <c r="F26" s="130">
        <v>-7935</v>
      </c>
      <c r="G26" s="131"/>
      <c r="H26" s="130">
        <v>39858</v>
      </c>
      <c r="I26" s="131"/>
      <c r="J26" s="130">
        <v>0</v>
      </c>
      <c r="K26" s="131"/>
      <c r="L26" s="130">
        <v>39858</v>
      </c>
      <c r="M26" s="131"/>
    </row>
    <row r="27" spans="1:13" ht="10.5" customHeight="1" x14ac:dyDescent="0.25">
      <c r="A27" s="24" t="s">
        <v>33</v>
      </c>
      <c r="B27" s="26"/>
      <c r="C27" s="26"/>
      <c r="D27" s="130">
        <v>9973</v>
      </c>
      <c r="E27" s="131"/>
      <c r="F27" s="130">
        <v>641</v>
      </c>
      <c r="G27" s="131"/>
      <c r="H27" s="130">
        <v>10614</v>
      </c>
      <c r="I27" s="131"/>
      <c r="J27" s="130">
        <v>0</v>
      </c>
      <c r="K27" s="131"/>
      <c r="L27" s="130">
        <v>10614</v>
      </c>
      <c r="M27" s="131"/>
    </row>
    <row r="28" spans="1:13" ht="10.5" customHeight="1" x14ac:dyDescent="0.25">
      <c r="A28" s="24" t="s">
        <v>35</v>
      </c>
      <c r="B28" s="26"/>
      <c r="C28" s="26"/>
      <c r="D28" s="130">
        <v>11276</v>
      </c>
      <c r="E28" s="131"/>
      <c r="F28" s="130">
        <v>-226</v>
      </c>
      <c r="G28" s="131"/>
      <c r="H28" s="130">
        <v>11050</v>
      </c>
      <c r="I28" s="131"/>
      <c r="J28" s="130">
        <v>0</v>
      </c>
      <c r="K28" s="131"/>
      <c r="L28" s="130">
        <v>11050</v>
      </c>
      <c r="M28" s="131"/>
    </row>
    <row r="29" spans="1:13" ht="10.5" customHeight="1" x14ac:dyDescent="0.25">
      <c r="A29" s="24" t="s">
        <v>36</v>
      </c>
      <c r="B29" s="26"/>
      <c r="C29" s="26"/>
      <c r="D29" s="130">
        <v>2185133</v>
      </c>
      <c r="E29" s="131"/>
      <c r="F29" s="130">
        <v>140000</v>
      </c>
      <c r="G29" s="131"/>
      <c r="H29" s="130">
        <v>2325133</v>
      </c>
      <c r="I29" s="131"/>
      <c r="J29" s="130">
        <v>0</v>
      </c>
      <c r="K29" s="131"/>
      <c r="L29" s="130">
        <v>2325133</v>
      </c>
      <c r="M29" s="131"/>
    </row>
    <row r="30" spans="1:13" ht="10.5" customHeight="1" x14ac:dyDescent="0.25">
      <c r="A30" s="24" t="s">
        <v>38</v>
      </c>
      <c r="B30" s="26"/>
      <c r="C30" s="26"/>
      <c r="D30" s="130">
        <v>229998</v>
      </c>
      <c r="E30" s="131"/>
      <c r="F30" s="130">
        <v>0</v>
      </c>
      <c r="G30" s="131"/>
      <c r="H30" s="130">
        <v>229998</v>
      </c>
      <c r="I30" s="131"/>
      <c r="J30" s="130">
        <v>0</v>
      </c>
      <c r="K30" s="131"/>
      <c r="L30" s="130">
        <v>229998</v>
      </c>
      <c r="M30" s="131"/>
    </row>
    <row r="31" spans="1:13" ht="10.5" customHeight="1" x14ac:dyDescent="0.25">
      <c r="A31" s="24" t="s">
        <v>40</v>
      </c>
      <c r="B31" s="26"/>
      <c r="C31" s="26"/>
      <c r="D31" s="130">
        <v>133000</v>
      </c>
      <c r="E31" s="131"/>
      <c r="F31" s="130">
        <v>700</v>
      </c>
      <c r="G31" s="131"/>
      <c r="H31" s="130">
        <v>133700</v>
      </c>
      <c r="I31" s="131"/>
      <c r="J31" s="130">
        <v>0</v>
      </c>
      <c r="K31" s="131"/>
      <c r="L31" s="130">
        <v>133700</v>
      </c>
      <c r="M31" s="131"/>
    </row>
    <row r="32" spans="1:13" ht="10.5" customHeight="1" x14ac:dyDescent="0.25">
      <c r="A32" s="24" t="s">
        <v>42</v>
      </c>
      <c r="B32" s="26"/>
      <c r="C32" s="26"/>
      <c r="D32" s="130">
        <v>203000</v>
      </c>
      <c r="E32" s="131"/>
      <c r="F32" s="130">
        <v>-27480</v>
      </c>
      <c r="G32" s="131"/>
      <c r="H32" s="130">
        <v>175520</v>
      </c>
      <c r="I32" s="131"/>
      <c r="J32" s="130">
        <v>0</v>
      </c>
      <c r="K32" s="131"/>
      <c r="L32" s="130">
        <v>175520</v>
      </c>
      <c r="M32" s="131"/>
    </row>
    <row r="33" spans="1:13" ht="10.5" customHeight="1" x14ac:dyDescent="0.25">
      <c r="A33" s="24" t="s">
        <v>43</v>
      </c>
      <c r="B33" s="26"/>
      <c r="C33" s="26"/>
      <c r="D33" s="130">
        <v>700</v>
      </c>
      <c r="E33" s="131"/>
      <c r="F33" s="130">
        <v>4600</v>
      </c>
      <c r="G33" s="131"/>
      <c r="H33" s="130">
        <v>5300</v>
      </c>
      <c r="I33" s="131"/>
      <c r="J33" s="130">
        <v>0</v>
      </c>
      <c r="K33" s="131"/>
      <c r="L33" s="130">
        <v>5300</v>
      </c>
      <c r="M33" s="131"/>
    </row>
    <row r="34" spans="1:13" ht="21" customHeight="1" x14ac:dyDescent="0.25">
      <c r="A34" s="24" t="s">
        <v>165</v>
      </c>
      <c r="B34" s="26"/>
      <c r="C34" s="26"/>
      <c r="D34" s="130">
        <v>642904</v>
      </c>
      <c r="E34" s="131"/>
      <c r="F34" s="130">
        <v>-20000</v>
      </c>
      <c r="G34" s="131"/>
      <c r="H34" s="130">
        <v>622904</v>
      </c>
      <c r="I34" s="131"/>
      <c r="J34" s="130">
        <v>0</v>
      </c>
      <c r="K34" s="131"/>
      <c r="L34" s="130">
        <v>622904</v>
      </c>
      <c r="M34" s="131"/>
    </row>
    <row r="35" spans="1:13" ht="10.5" customHeight="1" x14ac:dyDescent="0.25">
      <c r="A35" s="24" t="s">
        <v>46</v>
      </c>
      <c r="B35" s="26"/>
      <c r="C35" s="26"/>
      <c r="D35" s="130">
        <v>126</v>
      </c>
      <c r="E35" s="131"/>
      <c r="F35" s="130">
        <v>3000</v>
      </c>
      <c r="G35" s="131"/>
      <c r="H35" s="130">
        <v>3126</v>
      </c>
      <c r="I35" s="131"/>
      <c r="J35" s="130">
        <v>0</v>
      </c>
      <c r="K35" s="131"/>
      <c r="L35" s="130">
        <v>3126</v>
      </c>
      <c r="M35" s="131"/>
    </row>
    <row r="36" spans="1:13" ht="22.5" customHeight="1" x14ac:dyDescent="0.25">
      <c r="A36" s="24" t="s">
        <v>168</v>
      </c>
      <c r="B36" s="26"/>
      <c r="C36" s="26"/>
      <c r="D36" s="130">
        <v>178774</v>
      </c>
      <c r="E36" s="131"/>
      <c r="F36" s="130">
        <v>50601</v>
      </c>
      <c r="G36" s="131"/>
      <c r="H36" s="130">
        <v>296175</v>
      </c>
      <c r="I36" s="131"/>
      <c r="J36" s="130">
        <v>-66800</v>
      </c>
      <c r="K36" s="131"/>
      <c r="L36" s="130">
        <v>229375</v>
      </c>
      <c r="M36" s="131"/>
    </row>
    <row r="37" spans="1:13" ht="10.5" customHeight="1" x14ac:dyDescent="0.25">
      <c r="A37" s="24" t="s">
        <v>48</v>
      </c>
      <c r="B37" s="26"/>
      <c r="C37" s="26"/>
      <c r="D37" s="130">
        <v>1593115</v>
      </c>
      <c r="E37" s="131"/>
      <c r="F37" s="130">
        <v>-341104</v>
      </c>
      <c r="G37" s="131"/>
      <c r="H37" s="130">
        <v>1252011</v>
      </c>
      <c r="I37" s="131"/>
      <c r="J37" s="130">
        <v>0</v>
      </c>
      <c r="K37" s="131"/>
      <c r="L37" s="130">
        <v>1252011</v>
      </c>
      <c r="M37" s="131"/>
    </row>
    <row r="38" spans="1:13" ht="10.5" customHeight="1" x14ac:dyDescent="0.25">
      <c r="A38" s="24" t="s">
        <v>166</v>
      </c>
      <c r="B38" s="26"/>
      <c r="C38" s="26"/>
      <c r="D38" s="130">
        <v>0</v>
      </c>
      <c r="E38" s="131"/>
      <c r="F38" s="130">
        <v>0</v>
      </c>
      <c r="G38" s="131"/>
      <c r="H38" s="130">
        <v>0</v>
      </c>
      <c r="I38" s="131"/>
      <c r="J38" s="130">
        <v>0</v>
      </c>
      <c r="K38" s="131"/>
      <c r="L38" s="130">
        <v>0</v>
      </c>
      <c r="M38" s="131"/>
    </row>
    <row r="39" spans="1:13" ht="10.5" customHeight="1" x14ac:dyDescent="0.25">
      <c r="A39" s="24" t="s">
        <v>50</v>
      </c>
      <c r="B39" s="26"/>
      <c r="C39" s="26"/>
      <c r="D39" s="130">
        <v>7400</v>
      </c>
      <c r="E39" s="131"/>
      <c r="F39" s="130">
        <v>-97</v>
      </c>
      <c r="G39" s="131"/>
      <c r="H39" s="130">
        <v>7303</v>
      </c>
      <c r="I39" s="131"/>
      <c r="J39" s="130">
        <v>0</v>
      </c>
      <c r="K39" s="131"/>
      <c r="L39" s="130">
        <v>7303</v>
      </c>
      <c r="M39" s="131"/>
    </row>
    <row r="40" spans="1:13" ht="10.5" customHeight="1" x14ac:dyDescent="0.25">
      <c r="A40" s="24" t="s">
        <v>170</v>
      </c>
      <c r="B40" s="26"/>
      <c r="C40" s="26"/>
      <c r="D40" s="130">
        <v>0</v>
      </c>
      <c r="E40" s="131"/>
      <c r="F40" s="130">
        <v>0</v>
      </c>
      <c r="G40" s="131"/>
      <c r="H40" s="130">
        <v>0</v>
      </c>
      <c r="I40" s="131"/>
      <c r="J40" s="130">
        <v>0</v>
      </c>
      <c r="K40" s="131"/>
      <c r="L40" s="130">
        <v>0</v>
      </c>
      <c r="M40" s="131"/>
    </row>
    <row r="41" spans="1:13" ht="10.5" customHeight="1" x14ac:dyDescent="0.25">
      <c r="A41" s="24" t="s">
        <v>51</v>
      </c>
      <c r="B41" s="26"/>
      <c r="C41" s="26"/>
      <c r="D41" s="130">
        <v>6106</v>
      </c>
      <c r="E41" s="131"/>
      <c r="F41" s="130">
        <v>0</v>
      </c>
      <c r="G41" s="131"/>
      <c r="H41" s="130">
        <v>6106</v>
      </c>
      <c r="I41" s="131"/>
      <c r="J41" s="130">
        <v>0</v>
      </c>
      <c r="K41" s="131"/>
      <c r="L41" s="130">
        <v>6106</v>
      </c>
      <c r="M41" s="131"/>
    </row>
    <row r="42" spans="1:13" ht="10.5" customHeight="1" x14ac:dyDescent="0.25">
      <c r="A42" s="24" t="s">
        <v>151</v>
      </c>
      <c r="B42" s="26"/>
      <c r="C42" s="26"/>
      <c r="D42" s="130">
        <v>0</v>
      </c>
      <c r="E42" s="131"/>
      <c r="F42" s="130">
        <v>0</v>
      </c>
      <c r="G42" s="131"/>
      <c r="H42" s="130">
        <v>0</v>
      </c>
      <c r="I42" s="131"/>
      <c r="J42" s="130">
        <v>0</v>
      </c>
      <c r="K42" s="131"/>
      <c r="L42" s="130">
        <v>0</v>
      </c>
      <c r="M42" s="131"/>
    </row>
    <row r="43" spans="1:13" ht="10.5" customHeight="1" x14ac:dyDescent="0.25">
      <c r="A43" s="24" t="s">
        <v>52</v>
      </c>
      <c r="B43" s="26"/>
      <c r="C43" s="26"/>
      <c r="D43" s="130">
        <v>16147</v>
      </c>
      <c r="E43" s="131"/>
      <c r="F43" s="130">
        <v>-2733</v>
      </c>
      <c r="G43" s="131"/>
      <c r="H43" s="130">
        <v>13414</v>
      </c>
      <c r="I43" s="131"/>
      <c r="J43" s="130">
        <v>0</v>
      </c>
      <c r="K43" s="131"/>
      <c r="L43" s="130">
        <v>13414</v>
      </c>
      <c r="M43" s="131"/>
    </row>
    <row r="44" spans="1:13" ht="10.5" customHeight="1" x14ac:dyDescent="0.25">
      <c r="A44" s="24" t="s">
        <v>53</v>
      </c>
      <c r="B44" s="26"/>
      <c r="C44" s="26"/>
      <c r="D44" s="130">
        <v>156955</v>
      </c>
      <c r="E44" s="131"/>
      <c r="F44" s="130">
        <v>-16899</v>
      </c>
      <c r="G44" s="131"/>
      <c r="H44" s="130">
        <v>140056</v>
      </c>
      <c r="I44" s="131"/>
      <c r="J44" s="130">
        <v>0</v>
      </c>
      <c r="K44" s="131"/>
      <c r="L44" s="130">
        <v>140056</v>
      </c>
      <c r="M44" s="131"/>
    </row>
    <row r="45" spans="1:13" ht="10.5" customHeight="1" x14ac:dyDescent="0.25">
      <c r="A45" s="24" t="s">
        <v>55</v>
      </c>
      <c r="B45" s="26"/>
      <c r="C45" s="26"/>
      <c r="D45" s="130">
        <v>953179</v>
      </c>
      <c r="E45" s="131"/>
      <c r="F45" s="130">
        <v>9762</v>
      </c>
      <c r="G45" s="131"/>
      <c r="H45" s="130">
        <v>889375</v>
      </c>
      <c r="I45" s="131"/>
      <c r="J45" s="130">
        <v>73566</v>
      </c>
      <c r="K45" s="131"/>
      <c r="L45" s="130">
        <v>962941</v>
      </c>
      <c r="M45" s="131"/>
    </row>
    <row r="46" spans="1:13" ht="10.5" customHeight="1" x14ac:dyDescent="0.25">
      <c r="A46" s="24" t="s">
        <v>56</v>
      </c>
      <c r="B46" s="26"/>
      <c r="C46" s="26"/>
      <c r="D46" s="130">
        <v>169950</v>
      </c>
      <c r="E46" s="131"/>
      <c r="F46" s="130">
        <v>0</v>
      </c>
      <c r="G46" s="131"/>
      <c r="H46" s="130">
        <v>169950</v>
      </c>
      <c r="I46" s="131"/>
      <c r="J46" s="130">
        <v>0</v>
      </c>
      <c r="K46" s="131"/>
      <c r="L46" s="130">
        <v>169950</v>
      </c>
      <c r="M46" s="131"/>
    </row>
    <row r="47" spans="1:13" ht="10.5" customHeight="1" x14ac:dyDescent="0.25">
      <c r="A47" s="24" t="s">
        <v>57</v>
      </c>
      <c r="B47" s="26"/>
      <c r="C47" s="26"/>
      <c r="D47" s="130">
        <v>0</v>
      </c>
      <c r="E47" s="131"/>
      <c r="F47" s="130">
        <v>0</v>
      </c>
      <c r="G47" s="131"/>
      <c r="H47" s="130">
        <v>0</v>
      </c>
      <c r="I47" s="131"/>
      <c r="J47" s="130">
        <v>0</v>
      </c>
      <c r="K47" s="131"/>
      <c r="L47" s="130">
        <v>0</v>
      </c>
      <c r="M47" s="131"/>
    </row>
    <row r="48" spans="1:13" ht="10.5" customHeight="1" x14ac:dyDescent="0.25">
      <c r="A48" s="24" t="s">
        <v>58</v>
      </c>
      <c r="B48" s="26"/>
      <c r="C48" s="26"/>
      <c r="D48" s="130">
        <v>220</v>
      </c>
      <c r="E48" s="131"/>
      <c r="F48" s="130">
        <v>750</v>
      </c>
      <c r="G48" s="131"/>
      <c r="H48" s="130">
        <v>970</v>
      </c>
      <c r="I48" s="131"/>
      <c r="J48" s="130">
        <v>0</v>
      </c>
      <c r="K48" s="131"/>
      <c r="L48" s="130">
        <v>970</v>
      </c>
      <c r="M48" s="131"/>
    </row>
    <row r="49" spans="1:13" ht="10.5" customHeight="1" x14ac:dyDescent="0.25">
      <c r="A49" s="24" t="s">
        <v>61</v>
      </c>
      <c r="B49" s="26"/>
      <c r="C49" s="26"/>
      <c r="D49" s="130">
        <v>198651</v>
      </c>
      <c r="E49" s="131"/>
      <c r="F49" s="130">
        <v>783</v>
      </c>
      <c r="G49" s="131"/>
      <c r="H49" s="130">
        <v>199434</v>
      </c>
      <c r="I49" s="131"/>
      <c r="J49" s="130">
        <v>0</v>
      </c>
      <c r="K49" s="131"/>
      <c r="L49" s="130">
        <v>199434</v>
      </c>
      <c r="M49" s="131"/>
    </row>
    <row r="50" spans="1:13" ht="10.5" customHeight="1" x14ac:dyDescent="0.25">
      <c r="A50" s="24" t="s">
        <v>62</v>
      </c>
      <c r="B50" s="26"/>
      <c r="C50" s="26"/>
      <c r="D50" s="130">
        <v>73800</v>
      </c>
      <c r="E50" s="131"/>
      <c r="F50" s="130">
        <v>-3940</v>
      </c>
      <c r="G50" s="131"/>
      <c r="H50" s="130">
        <v>69860</v>
      </c>
      <c r="I50" s="131"/>
      <c r="J50" s="130">
        <v>0</v>
      </c>
      <c r="K50" s="131"/>
      <c r="L50" s="130">
        <v>69860</v>
      </c>
      <c r="M50" s="131"/>
    </row>
    <row r="51" spans="1:13" ht="40.799999999999997" hidden="1" x14ac:dyDescent="0.25">
      <c r="A51" s="24" t="s">
        <v>152</v>
      </c>
      <c r="B51" s="26"/>
      <c r="C51" s="26"/>
      <c r="D51" s="130">
        <v>0</v>
      </c>
      <c r="E51" s="131"/>
      <c r="F51" s="130">
        <v>0</v>
      </c>
      <c r="G51" s="131"/>
      <c r="H51" s="130">
        <v>0</v>
      </c>
      <c r="I51" s="131"/>
      <c r="J51" s="130">
        <v>0</v>
      </c>
      <c r="K51" s="131"/>
      <c r="L51" s="130">
        <v>0</v>
      </c>
      <c r="M51" s="131"/>
    </row>
    <row r="52" spans="1:13" ht="10.5" customHeight="1" x14ac:dyDescent="0.25">
      <c r="A52" s="24" t="s">
        <v>67</v>
      </c>
      <c r="B52" s="26"/>
      <c r="C52" s="26"/>
      <c r="D52" s="130">
        <v>0</v>
      </c>
      <c r="E52" s="131"/>
      <c r="F52" s="130">
        <v>0</v>
      </c>
      <c r="G52" s="131"/>
      <c r="H52" s="130">
        <v>0</v>
      </c>
      <c r="I52" s="131"/>
      <c r="J52" s="130">
        <v>0</v>
      </c>
      <c r="K52" s="131"/>
      <c r="L52" s="130">
        <v>0</v>
      </c>
      <c r="M52" s="131"/>
    </row>
    <row r="53" spans="1:13" ht="10.5" customHeight="1" x14ac:dyDescent="0.25">
      <c r="A53" s="24" t="s">
        <v>144</v>
      </c>
      <c r="B53" s="26"/>
      <c r="C53" s="26"/>
      <c r="D53" s="130">
        <v>0</v>
      </c>
      <c r="E53" s="131"/>
      <c r="F53" s="130">
        <v>0</v>
      </c>
      <c r="G53" s="131"/>
      <c r="H53" s="130">
        <v>0</v>
      </c>
      <c r="I53" s="131"/>
      <c r="J53" s="130">
        <v>0</v>
      </c>
      <c r="K53" s="131"/>
      <c r="L53" s="130">
        <v>0</v>
      </c>
      <c r="M53" s="131"/>
    </row>
    <row r="54" spans="1:13" ht="20.399999999999999" hidden="1" x14ac:dyDescent="0.25">
      <c r="A54" s="24" t="s">
        <v>145</v>
      </c>
      <c r="B54" s="26"/>
      <c r="C54" s="26"/>
      <c r="D54" s="130">
        <v>0</v>
      </c>
      <c r="E54" s="131"/>
      <c r="F54" s="130">
        <v>0</v>
      </c>
      <c r="G54" s="131"/>
      <c r="H54" s="130">
        <v>0</v>
      </c>
      <c r="I54" s="131"/>
      <c r="J54" s="130">
        <v>0</v>
      </c>
      <c r="K54" s="131"/>
      <c r="L54" s="130">
        <v>0</v>
      </c>
      <c r="M54" s="131"/>
    </row>
    <row r="55" spans="1:13" ht="20.399999999999999" hidden="1" x14ac:dyDescent="0.25">
      <c r="A55" s="24" t="s">
        <v>146</v>
      </c>
      <c r="B55" s="26"/>
      <c r="C55" s="26"/>
      <c r="D55" s="130">
        <v>0</v>
      </c>
      <c r="E55" s="131"/>
      <c r="F55" s="130">
        <v>0</v>
      </c>
      <c r="G55" s="131"/>
      <c r="H55" s="130">
        <v>0</v>
      </c>
      <c r="I55" s="131"/>
      <c r="J55" s="130">
        <v>0</v>
      </c>
      <c r="K55" s="131"/>
      <c r="L55" s="130">
        <v>0</v>
      </c>
      <c r="M55" s="131"/>
    </row>
    <row r="56" spans="1:13" ht="20.399999999999999" hidden="1" x14ac:dyDescent="0.25">
      <c r="A56" s="24" t="s">
        <v>147</v>
      </c>
      <c r="B56" s="26"/>
      <c r="C56" s="26"/>
      <c r="D56" s="130">
        <v>0</v>
      </c>
      <c r="E56" s="131"/>
      <c r="F56" s="130">
        <v>0</v>
      </c>
      <c r="G56" s="131"/>
      <c r="H56" s="130">
        <v>0</v>
      </c>
      <c r="I56" s="131"/>
      <c r="J56" s="130">
        <v>0</v>
      </c>
      <c r="K56" s="131"/>
      <c r="L56" s="130">
        <v>0</v>
      </c>
      <c r="M56" s="131"/>
    </row>
    <row r="57" spans="1:13" ht="20.399999999999999" hidden="1" x14ac:dyDescent="0.25">
      <c r="A57" s="24" t="s">
        <v>148</v>
      </c>
      <c r="B57" s="26"/>
      <c r="C57" s="26"/>
      <c r="D57" s="130">
        <v>0</v>
      </c>
      <c r="E57" s="131"/>
      <c r="F57" s="130">
        <v>0</v>
      </c>
      <c r="G57" s="131"/>
      <c r="H57" s="130">
        <v>0</v>
      </c>
      <c r="I57" s="131"/>
      <c r="J57" s="130">
        <v>0</v>
      </c>
      <c r="K57" s="131"/>
      <c r="L57" s="130">
        <v>0</v>
      </c>
      <c r="M57" s="131"/>
    </row>
    <row r="58" spans="1:13" ht="13.8" hidden="1" thickBot="1" x14ac:dyDescent="0.3">
      <c r="A58" s="136" t="s">
        <v>102</v>
      </c>
      <c r="B58" s="137"/>
      <c r="C58" s="25"/>
      <c r="D58" s="132">
        <v>14515408</v>
      </c>
      <c r="E58" s="133"/>
      <c r="F58" s="132">
        <v>-626057</v>
      </c>
      <c r="G58" s="133"/>
      <c r="H58" s="132">
        <v>13882585</v>
      </c>
      <c r="I58" s="133"/>
      <c r="J58" s="132">
        <v>6766</v>
      </c>
      <c r="K58" s="133"/>
      <c r="L58" s="132">
        <v>13889351</v>
      </c>
      <c r="M58" s="133"/>
    </row>
    <row r="59" spans="1:13" ht="13.2" hidden="1" x14ac:dyDescent="0.25">
      <c r="A59" s="134"/>
      <c r="B59" s="134"/>
      <c r="C59" s="134"/>
      <c r="D59" s="134"/>
      <c r="E59" s="134"/>
      <c r="F59" s="134"/>
      <c r="G59" s="134"/>
      <c r="H59" s="134"/>
      <c r="I59" s="134"/>
      <c r="J59" s="134"/>
      <c r="K59" s="134"/>
      <c r="L59" s="134"/>
      <c r="M59" s="134"/>
    </row>
    <row r="60" spans="1:13" ht="13.2" hidden="1" x14ac:dyDescent="0.25">
      <c r="A60" s="135"/>
      <c r="B60" s="135"/>
      <c r="C60" s="135"/>
      <c r="D60" s="135"/>
      <c r="E60" s="135"/>
      <c r="F60" s="135"/>
      <c r="G60" s="135"/>
      <c r="H60" s="135"/>
      <c r="I60" s="135"/>
      <c r="J60" s="135"/>
      <c r="K60" s="135"/>
      <c r="L60" s="135"/>
      <c r="M60" s="135"/>
    </row>
    <row r="61" spans="1:13" ht="13.2" hidden="1" x14ac:dyDescent="0.25"/>
  </sheetData>
  <mergeCells count="272">
    <mergeCell ref="D56:E56"/>
    <mergeCell ref="F56:G56"/>
    <mergeCell ref="H56:I56"/>
    <mergeCell ref="J56:K56"/>
    <mergeCell ref="L56:M56"/>
    <mergeCell ref="L58:M58"/>
    <mergeCell ref="A59:M59"/>
    <mergeCell ref="A60:M60"/>
    <mergeCell ref="D57:E57"/>
    <mergeCell ref="F57:G57"/>
    <mergeCell ref="H57:I57"/>
    <mergeCell ref="J57:K57"/>
    <mergeCell ref="L57:M57"/>
    <mergeCell ref="A58:B58"/>
    <mergeCell ref="D58:E58"/>
    <mergeCell ref="F58:G58"/>
    <mergeCell ref="H58:I58"/>
    <mergeCell ref="J58:K58"/>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D50:E50"/>
    <mergeCell ref="F50:G50"/>
    <mergeCell ref="H50:I50"/>
    <mergeCell ref="J50:K50"/>
    <mergeCell ref="L50:M50"/>
    <mergeCell ref="D51:E51"/>
    <mergeCell ref="F51:G51"/>
    <mergeCell ref="H51:I51"/>
    <mergeCell ref="J51:K51"/>
    <mergeCell ref="L51:M51"/>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4:E44"/>
    <mergeCell ref="F44:G44"/>
    <mergeCell ref="H44:I44"/>
    <mergeCell ref="J44:K44"/>
    <mergeCell ref="L44:M44"/>
    <mergeCell ref="D45:E45"/>
    <mergeCell ref="F45:G45"/>
    <mergeCell ref="H45:I45"/>
    <mergeCell ref="J45:K45"/>
    <mergeCell ref="L45:M45"/>
    <mergeCell ref="D42:E42"/>
    <mergeCell ref="F42:G42"/>
    <mergeCell ref="H42:I42"/>
    <mergeCell ref="J42:K42"/>
    <mergeCell ref="L42:M42"/>
    <mergeCell ref="D43:E43"/>
    <mergeCell ref="F43:G43"/>
    <mergeCell ref="H43:I43"/>
    <mergeCell ref="J43:K43"/>
    <mergeCell ref="L43:M43"/>
    <mergeCell ref="D40:E40"/>
    <mergeCell ref="F40:G40"/>
    <mergeCell ref="H40:I40"/>
    <mergeCell ref="J40:K40"/>
    <mergeCell ref="L40:M40"/>
    <mergeCell ref="D41:E41"/>
    <mergeCell ref="F41:G41"/>
    <mergeCell ref="H41:I41"/>
    <mergeCell ref="J41:K41"/>
    <mergeCell ref="L41:M41"/>
    <mergeCell ref="D38:E38"/>
    <mergeCell ref="F38:G38"/>
    <mergeCell ref="H38:I38"/>
    <mergeCell ref="J38:K38"/>
    <mergeCell ref="L38:M38"/>
    <mergeCell ref="D39:E39"/>
    <mergeCell ref="F39:G39"/>
    <mergeCell ref="H39:I39"/>
    <mergeCell ref="J39:K39"/>
    <mergeCell ref="L39:M39"/>
    <mergeCell ref="D36:E36"/>
    <mergeCell ref="F36:G36"/>
    <mergeCell ref="H36:I36"/>
    <mergeCell ref="J36:K36"/>
    <mergeCell ref="L36:M36"/>
    <mergeCell ref="D37:E37"/>
    <mergeCell ref="F37:G37"/>
    <mergeCell ref="H37:I37"/>
    <mergeCell ref="J37:K37"/>
    <mergeCell ref="L37:M37"/>
    <mergeCell ref="D34:E34"/>
    <mergeCell ref="F34:G34"/>
    <mergeCell ref="H34:I34"/>
    <mergeCell ref="J34:K34"/>
    <mergeCell ref="L34:M34"/>
    <mergeCell ref="D35:E35"/>
    <mergeCell ref="F35:G35"/>
    <mergeCell ref="H35:I35"/>
    <mergeCell ref="J35:K35"/>
    <mergeCell ref="L35:M35"/>
    <mergeCell ref="D32:E32"/>
    <mergeCell ref="F32:G32"/>
    <mergeCell ref="H32:I32"/>
    <mergeCell ref="J32:K32"/>
    <mergeCell ref="L32:M32"/>
    <mergeCell ref="D33:E33"/>
    <mergeCell ref="F33:G33"/>
    <mergeCell ref="H33:I33"/>
    <mergeCell ref="J33:K33"/>
    <mergeCell ref="L33:M33"/>
    <mergeCell ref="D30:E30"/>
    <mergeCell ref="F30:G30"/>
    <mergeCell ref="H30:I30"/>
    <mergeCell ref="J30:K30"/>
    <mergeCell ref="L30:M30"/>
    <mergeCell ref="D31:E31"/>
    <mergeCell ref="F31:G31"/>
    <mergeCell ref="H31:I31"/>
    <mergeCell ref="J31:K31"/>
    <mergeCell ref="L31:M31"/>
    <mergeCell ref="D28:E28"/>
    <mergeCell ref="F28:G28"/>
    <mergeCell ref="H28:I28"/>
    <mergeCell ref="J28:K28"/>
    <mergeCell ref="L28:M28"/>
    <mergeCell ref="D29:E29"/>
    <mergeCell ref="F29:G29"/>
    <mergeCell ref="H29:I29"/>
    <mergeCell ref="J29:K29"/>
    <mergeCell ref="L29:M29"/>
    <mergeCell ref="D26:E26"/>
    <mergeCell ref="F26:G26"/>
    <mergeCell ref="H26:I26"/>
    <mergeCell ref="J26:K26"/>
    <mergeCell ref="L26:M26"/>
    <mergeCell ref="D27:E27"/>
    <mergeCell ref="F27:G27"/>
    <mergeCell ref="H27:I27"/>
    <mergeCell ref="J27:K27"/>
    <mergeCell ref="L27:M27"/>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D12:E12"/>
    <mergeCell ref="F12:G12"/>
    <mergeCell ref="H12:I12"/>
    <mergeCell ref="J12:K12"/>
    <mergeCell ref="L12:M12"/>
    <mergeCell ref="D13:E13"/>
    <mergeCell ref="F13:G13"/>
    <mergeCell ref="H13:I13"/>
    <mergeCell ref="J13:K13"/>
    <mergeCell ref="L13:M13"/>
    <mergeCell ref="D10:E10"/>
    <mergeCell ref="F10:G10"/>
    <mergeCell ref="H10:I10"/>
    <mergeCell ref="J10:K10"/>
    <mergeCell ref="L10:M10"/>
    <mergeCell ref="D11:E11"/>
    <mergeCell ref="F11:G11"/>
    <mergeCell ref="H11:I11"/>
    <mergeCell ref="J11:K11"/>
    <mergeCell ref="L11:M11"/>
    <mergeCell ref="D8:E8"/>
    <mergeCell ref="F8:G8"/>
    <mergeCell ref="H8:I8"/>
    <mergeCell ref="J8:K8"/>
    <mergeCell ref="L8:M8"/>
    <mergeCell ref="D9:E9"/>
    <mergeCell ref="F9:G9"/>
    <mergeCell ref="H9:I9"/>
    <mergeCell ref="J9:K9"/>
    <mergeCell ref="L9:M9"/>
    <mergeCell ref="A7:C7"/>
    <mergeCell ref="D7:E7"/>
    <mergeCell ref="F7:G7"/>
    <mergeCell ref="H7:I7"/>
    <mergeCell ref="J7:K7"/>
    <mergeCell ref="L7:M7"/>
    <mergeCell ref="A1:M1"/>
    <mergeCell ref="A2:M2"/>
    <mergeCell ref="D4:E5"/>
    <mergeCell ref="F4:G5"/>
    <mergeCell ref="H4:K4"/>
    <mergeCell ref="L4:M5"/>
    <mergeCell ref="H5:I5"/>
    <mergeCell ref="J5:K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abel version="1.0">
  <element uid="id_newpolicy" value=""/>
  <element uid="id_unclassified" value=""/>
</label>
</file>

<file path=customXml/item2.xml><?xml version="1.0" encoding="utf-8"?>
<ct:contentTypeSchema xmlns:ct="http://schemas.microsoft.com/office/2006/metadata/contentType" xmlns:ma="http://schemas.microsoft.com/office/2006/metadata/properties/metaAttributes" ct:_="" ma:_="" ma:contentTypeName="Document" ma:contentTypeID="0x010100358412BB65EEDA4E8125AD2DAF0C0B53" ma:contentTypeVersion="13" ma:contentTypeDescription="Create a new document." ma:contentTypeScope="" ma:versionID="16bf16cf561853f58282c4d2dbff7462">
  <xsd:schema xmlns:xsd="http://www.w3.org/2001/XMLSchema" xmlns:xs="http://www.w3.org/2001/XMLSchema" xmlns:p="http://schemas.microsoft.com/office/2006/metadata/properties" xmlns:ns3="be2f4ff7-9192-4716-a1f9-a31266b7c2ae" xmlns:ns4="ec7414fb-287b-4659-a9fc-ef0dbd41dc8e" targetNamespace="http://schemas.microsoft.com/office/2006/metadata/properties" ma:root="true" ma:fieldsID="a03ef18db1dace03af397d1916b33d2d" ns3:_="" ns4:_="">
    <xsd:import namespace="be2f4ff7-9192-4716-a1f9-a31266b7c2ae"/>
    <xsd:import namespace="ec7414fb-287b-4659-a9fc-ef0dbd41dc8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f4ff7-9192-4716-a1f9-a31266b7c2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7414fb-287b-4659-a9fc-ef0dbd41dc8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4AD271-7D32-4095-A5BC-B6C1F470D00E}">
  <ds:schemaRefs/>
</ds:datastoreItem>
</file>

<file path=customXml/itemProps2.xml><?xml version="1.0" encoding="utf-8"?>
<ds:datastoreItem xmlns:ds="http://schemas.openxmlformats.org/officeDocument/2006/customXml" ds:itemID="{26C99F62-8224-4B0A-A74B-77BA59565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f4ff7-9192-4716-a1f9-a31266b7c2ae"/>
    <ds:schemaRef ds:uri="ec7414fb-287b-4659-a9fc-ef0dbd41dc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5022E4-86BA-4699-87A7-A9BB9E9336B8}">
  <ds:schemaRefs>
    <ds:schemaRef ds:uri="http://schemas.microsoft.com/sharepoint/v3/contenttype/forms"/>
  </ds:schemaRefs>
</ds:datastoreItem>
</file>

<file path=customXml/itemProps4.xml><?xml version="1.0" encoding="utf-8"?>
<ds:datastoreItem xmlns:ds="http://schemas.openxmlformats.org/officeDocument/2006/customXml" ds:itemID="{D518A7B8-6132-4DFB-AFE4-6B3726ABCEAF}">
  <ds:schemaRefs>
    <ds:schemaRef ds:uri="http://schemas.openxmlformats.org/package/2006/metadata/core-properties"/>
    <ds:schemaRef ds:uri="http://schemas.microsoft.com/office/2006/documentManagement/types"/>
    <ds:schemaRef ds:uri="ec7414fb-287b-4659-a9fc-ef0dbd41dc8e"/>
    <ds:schemaRef ds:uri="http://purl.org/dc/elements/1.1/"/>
    <ds:schemaRef ds:uri="http://schemas.microsoft.com/office/2006/metadata/properties"/>
    <ds:schemaRef ds:uri="http://schemas.microsoft.com/office/infopath/2007/PartnerControls"/>
    <ds:schemaRef ds:uri="http://purl.org/dc/terms/"/>
    <ds:schemaRef ds:uri="be2f4ff7-9192-4716-a1f9-a31266b7c2a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22</vt:i4>
      </vt:variant>
      <vt:variant>
        <vt:lpstr>Charts</vt:lpstr>
      </vt:variant>
      <vt:variant>
        <vt:i4>1</vt:i4>
      </vt:variant>
      <vt:variant>
        <vt:lpstr>Named Ranges</vt:lpstr>
      </vt:variant>
      <vt:variant>
        <vt:i4>14</vt:i4>
      </vt:variant>
    </vt:vector>
  </HeadingPairs>
  <TitlesOfParts>
    <vt:vector size="37" baseType="lpstr">
      <vt:lpstr>Table 3-5 template</vt:lpstr>
      <vt:lpstr>T1</vt:lpstr>
      <vt:lpstr>T2</vt:lpstr>
      <vt:lpstr>T3</vt:lpstr>
      <vt:lpstr>T4</vt:lpstr>
      <vt:lpstr>T5</vt:lpstr>
      <vt:lpstr>Table 2</vt:lpstr>
      <vt:lpstr>Table 3</vt:lpstr>
      <vt:lpstr>Table 4</vt:lpstr>
      <vt:lpstr>Table 5</vt:lpstr>
      <vt:lpstr>Table 6</vt:lpstr>
      <vt:lpstr>Table 2 - Supplied by HMT_2</vt:lpstr>
      <vt:lpstr>Table 2 - Supplied by HMT_4</vt:lpstr>
      <vt:lpstr>Table 2 - Supplied by HMT_5</vt:lpstr>
      <vt:lpstr>Table 2 - Supplied by HMT_6</vt:lpstr>
      <vt:lpstr>Table 2 - Supplied by HMT_7</vt:lpstr>
      <vt:lpstr>Table 2 - Supplied by HMT_8</vt:lpstr>
      <vt:lpstr>Table 2 - Supplied by HMT_9</vt:lpstr>
      <vt:lpstr>Table 2 - Supplied by HMT_10</vt:lpstr>
      <vt:lpstr>Table 2 - Supplied by HMT_11</vt:lpstr>
      <vt:lpstr>Table 2 - Supplied by HMT_12</vt:lpstr>
      <vt:lpstr>Table 2 - Supplied by HMT_13</vt:lpstr>
      <vt:lpstr>Chart1</vt:lpstr>
      <vt:lpstr>'T1'!Print_Area</vt:lpstr>
      <vt:lpstr>'T2'!Print_Area</vt:lpstr>
      <vt:lpstr>'Table 2'!Print_Area</vt:lpstr>
      <vt:lpstr>'Table 3-5 template'!Print_Area</vt:lpstr>
      <vt:lpstr>'Table 4'!Print_Area</vt:lpstr>
      <vt:lpstr>'Table 5'!Print_Area</vt:lpstr>
      <vt:lpstr>'Table 6'!Print_Area</vt:lpstr>
      <vt:lpstr>'T2'!Print_Titles</vt:lpstr>
      <vt:lpstr>'T4'!Print_Titles</vt:lpstr>
      <vt:lpstr>'T2'!Table</vt:lpstr>
      <vt:lpstr>'T3'!Table</vt:lpstr>
      <vt:lpstr>'T4'!Table</vt:lpstr>
      <vt:lpstr>'T5'!Table</vt:lpstr>
      <vt:lpstr>'T2'!Table2</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Hansman, Gary - HMT</dc:creator>
  <cp:lastModifiedBy>Barbari, Orietta - HMT</cp:lastModifiedBy>
  <cp:lastPrinted>2021-02-22T09:36:37Z</cp:lastPrinted>
  <dcterms:created xsi:type="dcterms:W3CDTF">2013-02-06T13:39:55Z</dcterms:created>
  <dcterms:modified xsi:type="dcterms:W3CDTF">2021-02-22T09:39:52Z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f58c0d55-7e4a-491f-bcac-669d6cb13124</vt:lpwstr>
  </property>
  <property fmtid="{D5CDD505-2E9C-101B-9397-08002B2CF9AE}" pid="15" name="ContentTypeId">
    <vt:lpwstr>0x010100358412BB65EEDA4E8125AD2DAF0C0B53</vt:lpwstr>
  </property>
</Properties>
</file>