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defaultThemeVersion="124226"/>
  <mc:AlternateContent xmlns:mc="http://schemas.openxmlformats.org/markup-compatibility/2006">
    <mc:Choice Requires="x15">
      <x15ac:absPath xmlns:x15ac="http://schemas.microsoft.com/office/spreadsheetml/2010/11/ac" url="https://educationgovuk-my.sharepoint.com/personal/maria_brennan_education_gov_uk/Documents/Documents/NFF job/"/>
    </mc:Choice>
  </mc:AlternateContent>
  <xr:revisionPtr revIDLastSave="0" documentId="8_{4FD5FE37-8D89-4979-8251-11F53855B6DC}" xr6:coauthVersionLast="45" xr6:coauthVersionMax="45" xr10:uidLastSave="{00000000-0000-0000-0000-000000000000}"/>
  <bookViews>
    <workbookView xWindow="-110" yWindow="-110" windowWidth="27580" windowHeight="17860" xr2:uid="{00000000-000D-0000-FFFF-FFFF00000000}"/>
  </bookViews>
  <sheets>
    <sheet name="Information" sheetId="6" r:id="rId1"/>
    <sheet name="2020-21 allocations" sheetId="5" r:id="rId2"/>
    <sheet name="Schools block" sheetId="2" r:id="rId3"/>
    <sheet name="High needs" sheetId="7" r:id="rId4"/>
    <sheet name="CSSB"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xlnm._FilterDatabase" localSheetId="1" hidden="1">'2020-21 allocations'!$A$10:$X$159</definedName>
    <definedName name="_xlnm._FilterDatabase" localSheetId="4" hidden="1">CSSB!$A$10:$J$10</definedName>
    <definedName name="_xlnm._FilterDatabase" localSheetId="3" hidden="1">'High needs'!$A$9:$K$158</definedName>
    <definedName name="_xlnm._FilterDatabase" localSheetId="2" hidden="1">'Schools block'!$A$10:$P$161</definedName>
    <definedName name="_Key1" hidden="1">#REF!</definedName>
    <definedName name="_Order1" hidden="1">0</definedName>
    <definedName name="_Sort" hidden="1">#REF!</definedName>
    <definedName name="_v2" hidden="1">[1]weekly!#REF!</definedName>
    <definedName name="ACA">[2]tables!$J$2:$K$152</definedName>
    <definedName name="Adjustments_To_1415_SBS">#REF!</definedName>
    <definedName name="All_distance_threshold">[3]Proforma!$D$43</definedName>
    <definedName name="All_PupilNo_threshold">[3]Proforma!$G$43</definedName>
    <definedName name="Allocations">#REF!</definedName>
    <definedName name="Autumn_term_EFA_prop">[4]Policy_decisions!$I$6</definedName>
    <definedName name="Autumn_term_LA_prop">[4]Policy_decisions!$J$6</definedName>
    <definedName name="AWPU_KS3">[5]UnitValues!$E$9</definedName>
    <definedName name="AWPU_KS3_Rate">[3]Proforma!$E$12</definedName>
    <definedName name="AWPU_KS4">[5]UnitValues!$E$10</definedName>
    <definedName name="AWPU_KS4_Rate">[3]Proforma!$E$13</definedName>
    <definedName name="AWPU_Pri">[5]UnitValues!$E$8</definedName>
    <definedName name="AWPU_Pri_Rate">[3]Proforma!$E$11</definedName>
    <definedName name="AWPU_Primary_DD_rate">'[3]De Delegation'!$V$8</definedName>
    <definedName name="AWPU_Sec_DD_rate">'[3]De Delegation'!$W$9</definedName>
    <definedName name="Capping_Scaling_YesNo">[3]Proforma!$J$61</definedName>
    <definedName name="Ceiling">[3]Proforma!$D$62</definedName>
    <definedName name="copyright">#REF!</definedName>
    <definedName name="COUNTRY">[6]information!$H$3</definedName>
    <definedName name="EAL_Pri">[3]Proforma!$E$25</definedName>
    <definedName name="EAL_Pri_DD_rate">'[3]De Delegation'!$V$21</definedName>
    <definedName name="EAL_Pri_Option">[3]Proforma!$D$25</definedName>
    <definedName name="EAL_Pri_Scaled">[5]UnitValues!$E$26</definedName>
    <definedName name="EAL_Sec">[3]Proforma!$F$26</definedName>
    <definedName name="EAL_Sec_DD_rate">'[3]De Delegation'!$W$22</definedName>
    <definedName name="EAL_Sec_Option">[3]Proforma!$D$26</definedName>
    <definedName name="EAL_Sec_Scaled">[5]UnitValues!$E$27</definedName>
    <definedName name="EAL_Seci_Scaled">[7]UnitValues!$E$26</definedName>
    <definedName name="ESGrate">#REF!</definedName>
    <definedName name="Exc_Cir1_Total">'[3]New ISB'!$AJ$5</definedName>
    <definedName name="Exc_Cir2_Total">'[3]New ISB'!$AK$5</definedName>
    <definedName name="Exc_Cir3_Total">'[3]New ISB'!$AL$5</definedName>
    <definedName name="Exc_Cir4_Total">'[3]New ISB'!$AM$5</definedName>
    <definedName name="Exc_Cir5_Total">'[3]New ISB'!$AN$5</definedName>
    <definedName name="Exc_Cir6_Total">'[3]New ISB'!$AO$5</definedName>
    <definedName name="f">[8]information!$H$5</definedName>
    <definedName name="FILENAME">[6]information!$H$5</definedName>
    <definedName name="Fringe_Total">'[3]New ISB'!$AE$5</definedName>
    <definedName name="FSM_Pri_DD_rate">'[3]De Delegation'!$V$10</definedName>
    <definedName name="FSM_Pri_Option">[3]Proforma!$D$15</definedName>
    <definedName name="FSM_Pri_Rate">[3]Proforma!$E$15</definedName>
    <definedName name="FSM_Pri_Scaled">[5]UnitValues!$E$11</definedName>
    <definedName name="FSM_Sec_DD_rate">'[3]De Delegation'!$W$11</definedName>
    <definedName name="FSM_Sec_Option">[3]Proforma!$D$16</definedName>
    <definedName name="FSM_Sec_Rate">[3]Proforma!$F$16</definedName>
    <definedName name="FSM_Sec_Scaled">[5]UnitValues!$E$12</definedName>
    <definedName name="FSM6_Pri_premium">[4]Policy_decisions!$C$4</definedName>
    <definedName name="FSM6_Sec_premium">[4]Policy_decisions!$C$5</definedName>
    <definedName name="IDACI_B1_Pri">[3]Proforma!$E$17</definedName>
    <definedName name="IDACI_B1_Pri_DD_rate">'[3]De Delegation'!$V$12</definedName>
    <definedName name="IDACI_B1_Sec">[3]Proforma!$F$17</definedName>
    <definedName name="IDACI_B1_Sec_DD_rate">'[3]De Delegation'!$W$12</definedName>
    <definedName name="IDACI_B2_Pri">[3]Proforma!$E$18</definedName>
    <definedName name="IDACI_B2_Pri_DD_rate">'[3]De Delegation'!$V$13</definedName>
    <definedName name="IDACI_B2_Sec">[3]Proforma!$F$18</definedName>
    <definedName name="IDACI_B2_Sec_DD_rate">'[3]De Delegation'!$W$13</definedName>
    <definedName name="IDACI_B3_Pri">[3]Proforma!$E$19</definedName>
    <definedName name="IDACI_B3_Pri_DD_rate">'[3]De Delegation'!$V$14</definedName>
    <definedName name="IDACI_B3_Sec">[3]Proforma!$F$19</definedName>
    <definedName name="IDACI_B3_Sec_DD_rate">'[3]De Delegation'!$W$14</definedName>
    <definedName name="IDACI_B4_Pri">[3]Proforma!$E$20</definedName>
    <definedName name="IDACI_B4_Pri_DD_rate">'[3]De Delegation'!$V$15</definedName>
    <definedName name="IDACI_B4_Sec">[3]Proforma!$F$20</definedName>
    <definedName name="IDACI_B4_Sec_DD_rate">'[3]De Delegation'!$W$15</definedName>
    <definedName name="IDACI_B5_Pri">[3]Proforma!$E$21</definedName>
    <definedName name="IDACI_B5_Pri_DD_rate">'[3]De Delegation'!$V$16</definedName>
    <definedName name="IDACI_B5_Sec">[3]Proforma!$F$21</definedName>
    <definedName name="IDACI_B5_Sec_DD_rate">'[3]De Delegation'!$W$16</definedName>
    <definedName name="IDACI_B6_Pri">[3]Proforma!$E$22</definedName>
    <definedName name="IDACI_B6_Pri_DD_rate">'[3]De Delegation'!$V$17</definedName>
    <definedName name="IDACI_B6_Sec">[3]Proforma!$F$22</definedName>
    <definedName name="IDACI_B6_Sec_DD_rate">'[3]De Delegation'!$W$17</definedName>
    <definedName name="IDACI1_Pri_Scaled">[5]UnitValues!$E$13</definedName>
    <definedName name="IDACI1_Sec_Scaled">[5]UnitValues!$E$14</definedName>
    <definedName name="IDACI2_Pri_Scaled">[5]UnitValues!$E$15</definedName>
    <definedName name="IDACI2_Sec_Scaled">[5]UnitValues!$E$16</definedName>
    <definedName name="IDACI3_Pri_Scaled">[5]UnitValues!$E$17</definedName>
    <definedName name="IDACI3_Sec_Scaled">[5]UnitValues!$E$18</definedName>
    <definedName name="IDACI4_Pri_Scaled">[5]UnitValues!$E$19</definedName>
    <definedName name="IDACI4_Sec_Scaled">[5]UnitValues!$E$20</definedName>
    <definedName name="IDACI5_Pri_Scaled">[5]UnitValues!$E$21</definedName>
    <definedName name="IDACI5_Sec_Scaled">[5]UnitValues!$E$22</definedName>
    <definedName name="IDACI6_Pri_Scaled">[5]UnitValues!$E$23</definedName>
    <definedName name="IDACI6_Sec_Scaled">[5]UnitValues!$E$24</definedName>
    <definedName name="LA_List">[9]LA_School_Names!$A$6:$A$156</definedName>
    <definedName name="LAC_premium">[4]Policy_decisions!$C$6</definedName>
    <definedName name="LAC_Pri_DD_rate">'[3]De Delegation'!$V$18</definedName>
    <definedName name="LAC_Rate">[3]Proforma!$E$24</definedName>
    <definedName name="LAC_Scaled">[5]UnitValues!$E$25</definedName>
    <definedName name="LAC_Sec_DD_rate">'[3]De Delegation'!$W$18</definedName>
    <definedName name="LAchartSelector">[10]Chart_LAbudgetBreakdown!$B$2</definedName>
    <definedName name="LACode">[11]LALookup!$A$1</definedName>
    <definedName name="LALookup">[12]LALookup!$A$3:$D$154</definedName>
    <definedName name="LAnames_NotPartFringe">#REF!</definedName>
    <definedName name="LAnames_PartFringe">#REF!</definedName>
    <definedName name="LCHI_Pri">[3]Proforma!$F$29</definedName>
    <definedName name="LCHI_Pri_DD_rate">'[3]De Delegation'!$V$19</definedName>
    <definedName name="LCHI_Pri_Option">[3]Proforma!$D$30</definedName>
    <definedName name="LCHI_Sec">[3]Proforma!$F$31</definedName>
    <definedName name="LCHI_Sec_DD_rate">'[3]De Delegation'!$W$20</definedName>
    <definedName name="LPA_Pri_Scaled">[5]UnitValues!$E$28</definedName>
    <definedName name="LPA_Sec_Scaled">[5]UnitValues!$E$29</definedName>
    <definedName name="Lump_sum_Pri_DD_rate">'[3]De Delegation'!$V$24</definedName>
    <definedName name="Lump_sum_Sec_DD_rate">'[3]De Delegation'!$W$24</definedName>
    <definedName name="Lump_Sum_total">'[3]New ISB'!$AC$5</definedName>
    <definedName name="LumpSum_Pri_Scaled">[5]UnitValues!$E$30</definedName>
    <definedName name="LumpSum_Sec_Scaled">[5]UnitValues!$E$31</definedName>
    <definedName name="MFG_Total">'[3]New ISB'!$BB$5</definedName>
    <definedName name="Mid_distance_threshold">[3]Proforma!$D$42</definedName>
    <definedName name="Mid_PupilNo_threshold">[3]Proforma!$G$42</definedName>
    <definedName name="Mobility_Pri">[3]Proforma!$E$27</definedName>
    <definedName name="Mobility_Pri_DD_Rate">'[3]De Delegation'!$V$23</definedName>
    <definedName name="Mobility_Sec">[3]Proforma!$F$27</definedName>
    <definedName name="Mobility_Sec_DD_Rate">'[3]De Delegation'!$W$23</definedName>
    <definedName name="New_and_growing_prop">[4]Policy_decisions!$F$11</definedName>
    <definedName name="Notional_SEN_AWPU_KS3">[3]Proforma!$L$12</definedName>
    <definedName name="Notional_SEN_AWPU_KS4">[3]Proforma!$L$13</definedName>
    <definedName name="Notional_SEN_AWPU_Pri">[3]Proforma!$L$11</definedName>
    <definedName name="Notional_SEN_EAL_Pri">[3]Proforma!$L$25</definedName>
    <definedName name="Notional_SEN_EAL_Sec">[3]Proforma!$M$26</definedName>
    <definedName name="Notional_SEN_ExCir2">[3]Proforma!$L$52</definedName>
    <definedName name="Notional_SEN_ExCir3">[3]Proforma!$L$53</definedName>
    <definedName name="Notional_SEN_ExCir4">[3]Proforma!$L$54</definedName>
    <definedName name="Notional_SEN_ExCir5">[3]Proforma!$L$55</definedName>
    <definedName name="Notional_SEN_ExCir6">[3]Proforma!$L$56</definedName>
    <definedName name="Notional_SEN_FSM_Pri">[3]Proforma!$L$15</definedName>
    <definedName name="Notional_SEN_FSM_Sec">[3]Proforma!$M$16</definedName>
    <definedName name="Notional_SEN_IDACI_B1_Pri">[3]Proforma!$L$17</definedName>
    <definedName name="Notional_SEN_IDACI_B1_Sec">[3]Proforma!$M$17</definedName>
    <definedName name="Notional_SEN_IDACI_B2_Pri">[3]Proforma!$L$18</definedName>
    <definedName name="Notional_SEN_IDACI_B2_Sec">[3]Proforma!$M$18</definedName>
    <definedName name="Notional_SEN_IDACI_B3_Pri">[3]Proforma!$L$19</definedName>
    <definedName name="Notional_SEN_IDACI_B3_Sec">[3]Proforma!$M$19</definedName>
    <definedName name="Notional_SEN_IDACI_B4_Pri">[3]Proforma!$L$20</definedName>
    <definedName name="Notional_SEN_IDACI_B4_Sec">[3]Proforma!$M$20</definedName>
    <definedName name="Notional_SEN_IDACI_B5_Pri">[3]Proforma!$L$21</definedName>
    <definedName name="Notional_SEN_IDACI_B5_Sec">[3]Proforma!$M$21</definedName>
    <definedName name="Notional_SEN_IDACI_B6_Pri">[3]Proforma!$L$22</definedName>
    <definedName name="Notional_SEN_IDACI_B6_Sec">[3]Proforma!$M$22</definedName>
    <definedName name="Notional_SEN_LAC">[3]Proforma!$L$24</definedName>
    <definedName name="Notional_SEN_LCHI_Pri">[3]Proforma!$L$29</definedName>
    <definedName name="Notional_SEN_LCHI_Sec">[3]Proforma!$M$31</definedName>
    <definedName name="Notional_SEN_Lump_sum_Pri">[3]Proforma!$L$37</definedName>
    <definedName name="Notional_SEN_Lump_sum_Sec">[3]Proforma!$M$37</definedName>
    <definedName name="Notional_SEN_Mobility_Pri">[3]Proforma!$L$27</definedName>
    <definedName name="Notional_SEN_Mobility_Sec">[3]Proforma!$M$27</definedName>
    <definedName name="Notional_SEN_PFI">[3]Proforma!$L$47</definedName>
    <definedName name="Notional_SEN_Rates">[3]Proforma!$L$46</definedName>
    <definedName name="Notional_SEN_SixthForm">[3]Proforma!$L$48</definedName>
    <definedName name="Notional_SEN_Sparsity_Pri">[3]Proforma!$L$38</definedName>
    <definedName name="Notional_SEN_Sparsity_Sec">[3]Proforma!$M$38</definedName>
    <definedName name="Notional_SEN_Split_sites">[3]Proforma!$L$45</definedName>
    <definedName name="NQT_top_up">[13]Control!#REF!</definedName>
    <definedName name="OtherStaffProportion_AllPhases">[14]StaffProportion!$U$17</definedName>
    <definedName name="OtherStaffProportion_PrimSec">[15]StaffProportion!$V$17</definedName>
    <definedName name="PFI_Total">'[3]New ISB'!$AH$5</definedName>
    <definedName name="Places1516">#REF!</definedName>
    <definedName name="Post_LAC_premium">[4]Policy_decisions!$C$7</definedName>
    <definedName name="Pri_distance_threshold">[3]Proforma!$D$40</definedName>
    <definedName name="Pri_PupilNo_threshold">[3]Proforma!$G$40</definedName>
    <definedName name="Primary_Lump_sum">[3]Proforma!$F$37</definedName>
    <definedName name="_xlnm.Print_Area" localSheetId="1">'2020-21 allocations'!$A$1:$X$159</definedName>
    <definedName name="_xlnm.Print_Area" localSheetId="4">CSSB!$A$1:$J$159</definedName>
    <definedName name="_xlnm.Print_Area" localSheetId="0">Information!$A$1:$H$29</definedName>
    <definedName name="_xlnm.Print_Area" localSheetId="2">'Schools block'!$A$1:$P$160</definedName>
    <definedName name="Pupil">'[16]Pupil Numbers'!#REF!</definedName>
    <definedName name="Rates_Total">'[3]New ISB'!$AG$5</definedName>
    <definedName name="Reasons_list">'[3]Inputs &amp; Adjustments'!$BR$6:$BR$14</definedName>
    <definedName name="Reception_Uplift_YesNo">[3]Proforma!$E$9</definedName>
    <definedName name="SC_premium">[4]Policy_decisions!$C$8</definedName>
    <definedName name="Scaling_Factor">[3]Proforma!$G$62</definedName>
    <definedName name="ScalingFactor">[7]UserInterface!$C$6</definedName>
    <definedName name="ScalingFactor_GoalSeek">[10]AdjustScaling!$C$6</definedName>
    <definedName name="School_list">'[3]New ISB'!$C$6:$C$661</definedName>
    <definedName name="SchoolOutput_baselineSelector">'[17]SCHOOL OUTPUT'!$AH$4</definedName>
    <definedName name="SchoolOutput_deflateByACA">'[17]SCHOOL OUTPUT'!$AO$4</definedName>
    <definedName name="SchoolOutput_includeCR">'[17]SCHOOL OUTPUT'!$AK$4</definedName>
    <definedName name="Sec_distance_threshold">[3]Proforma!$D$41</definedName>
    <definedName name="Sec_PupilNo_threshold">[3]Proforma!$G$41</definedName>
    <definedName name="Secondary_Lump_Sum">[3]Proforma!$G$37</definedName>
    <definedName name="Sixth_Form_Total">'[3]New ISB'!$AI$5</definedName>
    <definedName name="Sparsity_All_lump_sum">[3]Proforma!$I$38</definedName>
    <definedName name="Sparsity_Mid_lump_sum">[3]Proforma!$H$38</definedName>
    <definedName name="Sparsity_Pri_DD_percentage">'[3]De Delegation'!$V$26</definedName>
    <definedName name="Sparsity_Pri_lump_sum">[3]Proforma!$F$38</definedName>
    <definedName name="Sparsity_Pri_Scaled">[5]UnitValues!$E$32</definedName>
    <definedName name="Sparsity_Scaled">[5]UnitValues!#REF!</definedName>
    <definedName name="Sparsity_Sec_DD_percentage">'[3]De Delegation'!$W$26</definedName>
    <definedName name="Sparsity_Sec_lump_sum">[3]Proforma!$G$38</definedName>
    <definedName name="Sparsity_Sec_Scaled">[5]UnitValues!$E$33</definedName>
    <definedName name="Sparsity_Total">'[3]New ISB'!$AD$5</definedName>
    <definedName name="Split_Sites_Total">'[3]New ISB'!$AF$5</definedName>
    <definedName name="Spring_term_EFA_prop">[4]Policy_decisions!$I$4</definedName>
    <definedName name="StaffProportion_AllPhases">[14]StaffProportion!$U$20</definedName>
    <definedName name="StaffProportion_PrimSec">[15]StaffProportion!$V$20</definedName>
    <definedName name="Start_of_autumn_term_2014">[4]Policy_decisions!$H$5</definedName>
    <definedName name="Start_of_spring_term_2015">[4]Policy_decisions!$H$6</definedName>
    <definedName name="Start_of_summer_term_2014">[4]Policy_decisions!$H$4</definedName>
    <definedName name="Summer_term_EFA_prop">[4]Policy_decisions!$I$5</definedName>
    <definedName name="Summer_term_LA_prop">[4]Policy_decisions!$J$5</definedName>
    <definedName name="Tapered_all_lump_sum">[3]Proforma!$K$43</definedName>
    <definedName name="Tapered_mid_lump_sum">[3]Proforma!$K$42</definedName>
    <definedName name="Tapered_primary_lump_sum">[3]Proforma!$K$40</definedName>
    <definedName name="Tapered_secondary_lump_sum">[3]Proforma!$K$41</definedName>
    <definedName name="TeacherProportion_AllPhases">[14]StaffProportion!$U$16</definedName>
    <definedName name="TeacherProportion_PrimSec">[15]StaffProportion!$V$16</definedName>
    <definedName name="Total_Notional_SEN">'[3]New ISB'!$AS$5</definedName>
    <definedName name="Total_Primary_funding">'[3]New ISB'!$AU$5</definedName>
    <definedName name="Total_Secondary_Funding">'[3]New ISB'!$AV$5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5" l="1"/>
  <c r="N10" i="2"/>
  <c r="U10" i="5" l="1"/>
  <c r="D10" i="4"/>
  <c r="G10" i="4" l="1"/>
  <c r="I10" i="4"/>
  <c r="J10" i="4"/>
  <c r="E10" i="4"/>
  <c r="F10" i="4"/>
  <c r="D10" i="2" l="1"/>
  <c r="X21" i="5" l="1"/>
  <c r="X136" i="5"/>
  <c r="X25" i="5"/>
  <c r="X89" i="5"/>
  <c r="X101" i="5"/>
  <c r="X133" i="5"/>
  <c r="X153" i="5"/>
  <c r="X37" i="5"/>
  <c r="X137" i="5"/>
  <c r="X66" i="5"/>
  <c r="X18" i="5"/>
  <c r="X68" i="5"/>
  <c r="X80" i="5"/>
  <c r="X96" i="5"/>
  <c r="X100" i="5"/>
  <c r="X116" i="5"/>
  <c r="X132" i="5"/>
  <c r="X144" i="5"/>
  <c r="X13" i="5"/>
  <c r="X17" i="5"/>
  <c r="X29" i="5"/>
  <c r="X33" i="5"/>
  <c r="X45" i="5"/>
  <c r="X49" i="5"/>
  <c r="X61" i="5"/>
  <c r="X65" i="5"/>
  <c r="X77" i="5"/>
  <c r="X81" i="5"/>
  <c r="X93" i="5"/>
  <c r="X97" i="5"/>
  <c r="X109" i="5"/>
  <c r="X113" i="5"/>
  <c r="X125" i="5"/>
  <c r="X129" i="5"/>
  <c r="X141" i="5"/>
  <c r="X145" i="5"/>
  <c r="X157" i="5"/>
  <c r="X23" i="5"/>
  <c r="X43" i="5"/>
  <c r="X51" i="5"/>
  <c r="X16" i="5" l="1"/>
  <c r="X71" i="5"/>
  <c r="X32" i="5"/>
  <c r="X60" i="5"/>
  <c r="X121" i="5"/>
  <c r="X34" i="5"/>
  <c r="X130" i="5"/>
  <c r="X150" i="5"/>
  <c r="X118" i="5"/>
  <c r="X131" i="5"/>
  <c r="X139" i="5"/>
  <c r="X83" i="5"/>
  <c r="X123" i="5"/>
  <c r="X107" i="5"/>
  <c r="X31" i="5"/>
  <c r="X74" i="5"/>
  <c r="X124" i="5"/>
  <c r="X46" i="5"/>
  <c r="X56" i="5"/>
  <c r="X69" i="5"/>
  <c r="X50" i="5"/>
  <c r="X57" i="5"/>
  <c r="X26" i="5"/>
  <c r="X52" i="5"/>
  <c r="X120" i="5"/>
  <c r="X140" i="5"/>
  <c r="X156" i="5"/>
  <c r="X119" i="5"/>
  <c r="X55" i="5"/>
  <c r="X134" i="5"/>
  <c r="X102" i="5"/>
  <c r="X38" i="5"/>
  <c r="X40" i="5"/>
  <c r="X19" i="5"/>
  <c r="X112" i="5"/>
  <c r="X48" i="5"/>
  <c r="X151" i="5"/>
  <c r="X87" i="5"/>
  <c r="X54" i="5"/>
  <c r="X76" i="5"/>
  <c r="X12" i="5"/>
  <c r="X110" i="5"/>
  <c r="X117" i="5"/>
  <c r="X53" i="5"/>
  <c r="X11" i="5"/>
  <c r="X103" i="5"/>
  <c r="X67" i="5"/>
  <c r="X90" i="5"/>
  <c r="X92" i="5"/>
  <c r="X28" i="5"/>
  <c r="X78" i="5"/>
  <c r="X41" i="5"/>
  <c r="X91" i="5"/>
  <c r="X155" i="5"/>
  <c r="X22" i="5"/>
  <c r="X86" i="5"/>
  <c r="X128" i="5"/>
  <c r="X44" i="5"/>
  <c r="X73" i="5"/>
  <c r="X108" i="5"/>
  <c r="X149" i="5"/>
  <c r="X142" i="5"/>
  <c r="X105" i="5"/>
  <c r="X63" i="5"/>
  <c r="X85" i="5"/>
  <c r="X64" i="5"/>
  <c r="X14" i="5"/>
  <c r="X98" i="5"/>
  <c r="X42" i="5"/>
  <c r="X58" i="5"/>
  <c r="X127" i="5"/>
  <c r="X111" i="5"/>
  <c r="X75" i="5"/>
  <c r="X36" i="5"/>
  <c r="X88" i="5"/>
  <c r="X152" i="5"/>
  <c r="X47" i="5"/>
  <c r="X138" i="5"/>
  <c r="X106" i="5"/>
  <c r="X148" i="5"/>
  <c r="X84" i="5"/>
  <c r="X20" i="5"/>
  <c r="X30" i="5"/>
  <c r="X94" i="5"/>
  <c r="X126" i="5"/>
  <c r="X158" i="5"/>
  <c r="X99" i="5"/>
  <c r="X135" i="5"/>
  <c r="X27" i="5"/>
  <c r="X70" i="5"/>
  <c r="X114" i="5"/>
  <c r="X146" i="5"/>
  <c r="X24" i="5"/>
  <c r="X59" i="5"/>
  <c r="X143" i="5"/>
  <c r="X159" i="5"/>
  <c r="X95" i="5"/>
  <c r="X104" i="5"/>
  <c r="X62" i="5"/>
  <c r="X82" i="5"/>
  <c r="X72" i="5"/>
  <c r="X15" i="5"/>
  <c r="X79" i="5"/>
  <c r="X39" i="5"/>
  <c r="X122" i="5"/>
  <c r="X154" i="5"/>
  <c r="X115" i="5"/>
  <c r="X35" i="5"/>
  <c r="X147" i="5"/>
  <c r="M7" i="5"/>
  <c r="L10" i="2" l="1"/>
  <c r="F10" i="5" l="1"/>
  <c r="G10" i="5"/>
  <c r="V10" i="5"/>
  <c r="J10" i="2"/>
  <c r="K10" i="2"/>
  <c r="E10" i="2"/>
  <c r="F10" i="2"/>
  <c r="J10" i="5" l="1"/>
  <c r="W10" i="5"/>
  <c r="G10" i="2"/>
  <c r="O10" i="2" s="1"/>
  <c r="I10" i="2"/>
  <c r="H10" i="5"/>
  <c r="H10" i="2" l="1"/>
  <c r="P10" i="2" s="1"/>
  <c r="M10" i="2"/>
  <c r="X10" i="5"/>
</calcChain>
</file>

<file path=xl/sharedStrings.xml><?xml version="1.0" encoding="utf-8"?>
<sst xmlns="http://schemas.openxmlformats.org/spreadsheetml/2006/main" count="1439" uniqueCount="354">
  <si>
    <t>The national funding formulae: local authority (LA) dedicated schools grant (DSG) allocations under the national funding formulae</t>
  </si>
  <si>
    <t>2020-21 is the third year of the national funding formulae (NFF) for schools, high needs and the central school services block.</t>
  </si>
  <si>
    <t xml:space="preserve">The schools and high needs NFF was launched in September 2017. Documents setting out the detail of the NFF and the changes to the NFF in 2020-21 can be found here: </t>
  </si>
  <si>
    <t xml:space="preserve">National funding formula for schools and high needs </t>
  </si>
  <si>
    <t>This workbook is at LA level. The 2020-21 allocations tab provides actual LA-level units of funding for 2020-21. Tabs for the schools block, high needs and central school services block (CSSB) NFF show:</t>
  </si>
  <si>
    <t xml:space="preserve">- The LA baselines against which NFF funding is compared. </t>
  </si>
  <si>
    <t>- Provisional 2020-21 LA allocations, subject to change following updated pupil numbers and other later adjustments.</t>
  </si>
  <si>
    <t>For further information:</t>
  </si>
  <si>
    <t xml:space="preserve">- on their high needs NFF baselines and for detailed NFF calculations, local authorities should consult the Impact of the High Needs NFF table, which is published alongside this document. </t>
  </si>
  <si>
    <t xml:space="preserve">- on their CSSB NFF baselines and detailed NFF calculations, local authorities should consult the Impact of the Central School Services NFF table, which is published alongside this document. </t>
  </si>
  <si>
    <t xml:space="preserve">Technical notes will also be published for each NFF, explaining in detail the methodology and data sources. These will be available alongside this document shortly. </t>
  </si>
  <si>
    <t>We are not showing schools block NFF growth funding allocations as they will be calculated using October 2019 school census data. We will provide local authorities with their actual growth allocations alongside the 2019-20 DSG.</t>
  </si>
  <si>
    <t>2020-21 allocations tab</t>
  </si>
  <si>
    <t>Schools block tab</t>
  </si>
  <si>
    <t xml:space="preserve">This table shows NFF schools block funding information at LA level. It includes:  </t>
  </si>
  <si>
    <t xml:space="preserve">Please note: </t>
  </si>
  <si>
    <t>High needs tab</t>
  </si>
  <si>
    <t xml:space="preserve">This table shows NFF high needs block funding information at LA level. It includes: </t>
  </si>
  <si>
    <t>CSSB tab</t>
  </si>
  <si>
    <t xml:space="preserve">This table shows NFF CSSB funding information at LA level. It includes: </t>
  </si>
  <si>
    <t>- LAs' CSSB baselines based on the allocations received in 2019-20.</t>
  </si>
  <si>
    <t>- LAs' ongoing responsibilties funding for 2020-21 and the percentage change compared to the baseline.</t>
  </si>
  <si>
    <t>- LAs' historic commitments funding for 2020-21.</t>
  </si>
  <si>
    <t xml:space="preserve">For more information about LAs' CSSB funding calculation, please see the Impact of the CSSB tables, published alongside this document and the accompanying technical note to be published shortly. </t>
  </si>
  <si>
    <t>The national funding formulae (NFF): 2020-21 allocations</t>
  </si>
  <si>
    <t>KEY:</t>
  </si>
  <si>
    <t>Provisional NFF funding in 2020-21</t>
  </si>
  <si>
    <t>Explanation</t>
  </si>
  <si>
    <t>* Denotes figures which will be updated</t>
  </si>
  <si>
    <t>** Denotes figures which may be updated</t>
  </si>
  <si>
    <t>(schools block, high needs block and central school services block)</t>
  </si>
  <si>
    <t xml:space="preserve">These columns show the actual primary and secondary units of funding that we will use to calculate the LA's schools block allocation in 2020-21 and the actual 2020-21 funding for the premises factors (as these are based on historic spend). This section also shows the pupil numbers that have been used to calculate the LA's provisional 2020-21 schools block funding. Actual 2020-21 allocations will be based on updated pupil numbers. </t>
  </si>
  <si>
    <t>These columns show the provisional central school services block allocations for 2020-21 through the NFF. They show the actual LA units of funding for ongoing functions and pupil numbers that have been used to calculate the LA's provisional 2020-21 CSSB funding for ongoing functions. They also show actual funding for historic commitments. Actual 2020-21 allocations will be based on updated pupil numbers.</t>
  </si>
  <si>
    <t>This is the total of the provisional NFF allocations for the schools, high needs and central school services blocks.</t>
  </si>
  <si>
    <t>Provisional schools NFF funding in 2020-21</t>
  </si>
  <si>
    <t>Provisional total NFF funding 2020-21</t>
  </si>
  <si>
    <t xml:space="preserve">
Region
(alphabetical order)</t>
  </si>
  <si>
    <t xml:space="preserve">
LA number</t>
  </si>
  <si>
    <t xml:space="preserve">
LA name 
(alphabetical order within region)</t>
  </si>
  <si>
    <t>Actual primary unit of funding (PUF)</t>
  </si>
  <si>
    <t>Actual secondary unit of funding (SUF)</t>
  </si>
  <si>
    <t>Primary pupil numbers (2019-20 DSG schools block, duplicates apportioned)*</t>
  </si>
  <si>
    <t>Secondary pupil numbers (2019-20 DSG schools block, duplicates apportioned)*</t>
  </si>
  <si>
    <t>Actual 2020-21 funding through the premises factors</t>
  </si>
  <si>
    <t>Provisional NFF 2020-21 schools block funding (excluding funding through the growth factor)*</t>
  </si>
  <si>
    <t>High needs NFF 2020-21 allocations, excluding basic entitlement factor, import/export adjustments and hospital education funding</t>
  </si>
  <si>
    <t>Number of pupils in special schools/academies*</t>
  </si>
  <si>
    <t>Basic entitlement factor*</t>
  </si>
  <si>
    <t>Net number of imported (+) or exported (-) pupils/students (based on January 2019 school census and February R06 2018/19 ILR)*</t>
  </si>
  <si>
    <t>Provisional high needs NFF allocations for 2020-21 (total cash)*</t>
  </si>
  <si>
    <t>Actual CSSB unit of funding for ongoing functions</t>
  </si>
  <si>
    <t>Pupil numbers (2019-20 Schools block DSG duplicates apportioned)*</t>
  </si>
  <si>
    <t xml:space="preserve">Actual funding for historic commitments for 2020-21 </t>
  </si>
  <si>
    <t>Provisional NFF 2020-21 CSSB funding*</t>
  </si>
  <si>
    <t>Provisional NFF 2020-21 allocations for schools, high needs and central school services blocks*</t>
  </si>
  <si>
    <t>[a]</t>
  </si>
  <si>
    <t>[b]</t>
  </si>
  <si>
    <t>[e]</t>
  </si>
  <si>
    <t>[f]</t>
  </si>
  <si>
    <t>[g]</t>
  </si>
  <si>
    <t>[i]</t>
  </si>
  <si>
    <t>[l]</t>
  </si>
  <si>
    <t>[p]</t>
  </si>
  <si>
    <t>[r]</t>
  </si>
  <si>
    <t>[s]</t>
  </si>
  <si>
    <t>[t]</t>
  </si>
  <si>
    <t>England total</t>
  </si>
  <si>
    <t>Derby</t>
  </si>
  <si>
    <t>Derbyshire</t>
  </si>
  <si>
    <t>Leicester</t>
  </si>
  <si>
    <t>Leicestershire</t>
  </si>
  <si>
    <t>Lincolnshire</t>
  </si>
  <si>
    <t>Northamptonshire</t>
  </si>
  <si>
    <t>Nottingham</t>
  </si>
  <si>
    <t>Nottinghamshire</t>
  </si>
  <si>
    <t>Rutland</t>
  </si>
  <si>
    <t>Bedford Borough</t>
  </si>
  <si>
    <t>Cambridgeshire</t>
  </si>
  <si>
    <t>Central Bedfordshire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</si>
  <si>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</si>
  <si>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</si>
  <si>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</si>
  <si>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</si>
  <si>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</si>
  <si>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</si>
  <si>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</si>
  <si>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</si>
  <si>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</si>
  <si>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</si>
  <si>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</si>
  <si>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</si>
  <si>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</si>
  <si>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</si>
  <si>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</si>
  <si>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</si>
  <si>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</si>
  <si>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</si>
  <si>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</si>
  <si>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</si>
  <si>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</si>
  <si>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</si>
  <si>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</si>
  <si>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</si>
  <si>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</si>
  <si>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</si>
  <si>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</si>
  <si>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</si>
  <si>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</si>
  <si>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</si>
  <si>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</si>
  <si>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</si>
  <si>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</si>
  <si>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</si>
  <si>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</si>
  <si>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</si>
  <si>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</si>
  <si>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</si>
  <si>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</si>
  <si>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</si>
  <si>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</si>
  <si>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</si>
  <si>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</si>
  <si>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</si>
  <si>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</si>
  <si>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</si>
  <si>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</si>
  <si>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</si>
  <si>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</si>
  <si>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</si>
  <si>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</si>
  <si>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</si>
  <si>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</si>
  <si>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</si>
  <si>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</si>
  <si>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</si>
  <si>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</si>
  <si>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</si>
  <si>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</si>
  <si>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</si>
  <si>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</si>
  <si>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</si>
  <si>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</si>
  <si>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</si>
  <si>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</si>
  <si>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</si>
  <si>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</si>
  <si>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</si>
  <si>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</si>
  <si>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</si>
  <si>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</si>
  <si>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</si>
  <si>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</si>
  <si>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</si>
  <si>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</si>
  <si>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</si>
  <si>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</si>
  <si>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</si>
  <si>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</si>
  <si>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</si>
  <si>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</si>
  <si>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</si>
  <si>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</si>
  <si>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</si>
  <si>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</si>
  <si>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</si>
  <si>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</si>
  <si>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</si>
  <si>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</si>
  <si>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</si>
  <si>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</si>
  <si>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</si>
  <si>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</si>
  <si>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</si>
  <si>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</si>
  <si>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 Christchurch &amp; Poole</t>
  </si>
  <si>
    <t>Bristol, City of</t>
  </si>
  <si>
    <t>Cornwall</t>
  </si>
  <si>
    <t>Devon</t>
  </si>
  <si>
    <t>Dorset</t>
  </si>
  <si>
    <t>Gloucestershire</t>
  </si>
  <si>
    <t>North Somerset</t>
  </si>
  <si>
    <t>Plymouth</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</si>
  <si>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</si>
  <si>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</si>
  <si>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</si>
  <si>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</si>
  <si>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</si>
  <si>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</si>
  <si>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</si>
  <si>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</si>
  <si>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</si>
  <si>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</si>
  <si>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</si>
  <si>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</si>
  <si>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</si>
  <si>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</si>
  <si>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</si>
  <si>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</si>
  <si>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</si>
  <si>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</si>
  <si>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</si>
  <si>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</si>
  <si>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</si>
  <si>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</si>
  <si>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</si>
  <si>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</si>
  <si>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</si>
  <si>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</si>
  <si>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</si>
  <si>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</si>
  <si>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</si>
  <si>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</si>
  <si>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</si>
  <si>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</si>
  <si>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</si>
  <si>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</si>
  <si>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 xml:space="preserve">Provisional NFF funding in 2020-21 </t>
  </si>
  <si>
    <t xml:space="preserve">
Region
(alphabetical order)</t>
  </si>
  <si>
    <t xml:space="preserve">
LA number</t>
  </si>
  <si>
    <t xml:space="preserve">
LA name 
(alphabetical order within region)</t>
  </si>
  <si>
    <t>2018-19 schools block pupil numbers</t>
  </si>
  <si>
    <t>Amount allocated to the LA in 2019-20 through the NFF (excluding growth and premises factors)</t>
  </si>
  <si>
    <t>Amount allocated to the LA in 2019-20 through the NFF premises factors</t>
  </si>
  <si>
    <t>Total 2019-20 baseline for the schools block (excluding growth factor)
(total cash)</t>
  </si>
  <si>
    <t>Total 2019-20 baseline for the schools block  (excluding growth factor)
(£ per pupil)</t>
  </si>
  <si>
    <t>Pupil numbers (2019-20 DSG schools block figures)*</t>
  </si>
  <si>
    <t>Provisional 2020-21 NFF funding through the NFF pupil-led factors, NFF school-led factors and the funding floor, but excluding growth factor*
 (2020-21 PUFs and SUFs * 2019-20 DSG figures)</t>
  </si>
  <si>
    <t>Provisional funding in 2020-21 (excluding growth factor)*
(total cash)</t>
  </si>
  <si>
    <t>Provisional funding in 2020-21 (excluding growth factor)*
(£ per pupil)</t>
  </si>
  <si>
    <t>Provisional percentage change in 2020-21 over 2019-20 NFF baseline*
(total cash)</t>
  </si>
  <si>
    <t>Provisional percentage change in 2020-21 over 2019-20 NFF baseline*
(per pupil)</t>
  </si>
  <si>
    <t xml:space="preserve">[c] </t>
  </si>
  <si>
    <t>[d]</t>
  </si>
  <si>
    <t>[f]*</t>
  </si>
  <si>
    <t>[h]</t>
  </si>
  <si>
    <t>[j]</t>
  </si>
  <si>
    <t>[k]</t>
  </si>
  <si>
    <t>= [b] + [c]</t>
  </si>
  <si>
    <t>= [d] / [a]</t>
  </si>
  <si>
    <t xml:space="preserve"> = [g] + [h] </t>
  </si>
  <si>
    <t>East Midlands</t>
  </si>
  <si>
    <t>East of England</t>
  </si>
  <si>
    <t>Inner London</t>
  </si>
  <si>
    <t>North East</t>
  </si>
  <si>
    <t>North West</t>
  </si>
  <si>
    <t>Outer London</t>
  </si>
  <si>
    <t>South East</t>
  </si>
  <si>
    <t>South West</t>
  </si>
  <si>
    <t>West Midlands</t>
  </si>
  <si>
    <t>Yorkshire and the Humber</t>
  </si>
  <si>
    <t>Baseline funding</t>
  </si>
  <si>
    <t>2019-20 high needs block allocations used for baseline - elements which are used in the funding floor and gains calculations</t>
  </si>
  <si>
    <t>2019-20 high needs block - elements excluded from the funding floor and gains calculations</t>
  </si>
  <si>
    <t>Elements of the high needs NFF which are excluded from the funding floor and gains calculation (total cash)*</t>
  </si>
  <si>
    <t>[c] = [a] + [b]</t>
  </si>
  <si>
    <t>These columns show provisional LA allocations for 2020-21 based on the CSSB NFF. These 2020-21 provisional allocations are based on 2019-20 pupil numbers. These provisional allocations include gains of up to 1.94%; and reductions of up to 2.5%.</t>
  </si>
  <si>
    <t xml:space="preserve">Allocation for ongoing responsibiities in 2019-20
</t>
  </si>
  <si>
    <t>Allocation for historic commitments in 2019-20</t>
  </si>
  <si>
    <t>Total allocation in 2019-20</t>
  </si>
  <si>
    <t>Provisional amount the NFF allocates to LAs for ongoing responsibilities*
Includes protections and gains</t>
  </si>
  <si>
    <t>Percentage change to funding for ongoing responsibilities in NFF 2020-21*
(per pupil)</t>
  </si>
  <si>
    <t>Actual funding for historic commitments  
Includes a 20% reduction on the 2019-20 baseline, with a protection so that no LA loses more than the equivalent of 0.5% of the 2019-20 schools block allocation</t>
  </si>
  <si>
    <t>Provisional total CSSB NFF funding*</t>
  </si>
  <si>
    <t>[g]* = [d] + [f]</t>
  </si>
  <si>
    <t>Elements of the high needs NFF 2020-21 allocations included in the funding floor and gains calculation (total cash, and excluding the basic entitlement factor, the import/export adjustment and associated special free school funding, and the hospital education factor funding)</t>
  </si>
  <si>
    <t xml:space="preserve">Percentage change over equivalent 2019-20 allocations (total cash)* 
</t>
  </si>
  <si>
    <t>These columns show the 2020-21 NFF allocations. These allocations include the 8% per head of population funding floor and gains up to 17% which is shown in the percentage change figures in column [e]. The basic entitlement element of these allocations will be updated with January 2019 AP and October 2019 school census data, and the import/export adjustment updated with January 2020 school census and February R06 individualised learner record (ILR) data for 2019/20.</t>
  </si>
  <si>
    <t>LAs' baselines are based on the 2019-20 DSG allocations. The funding floor and gains baseline includes historic spend factor funding, other proxy factor funding, funding for special free schools, and the additional £125m funding paid out in 2019-20</t>
  </si>
  <si>
    <t>These columns show the actual amounts in the high needs allocations for 2020-21 through the NFF that will not be subject to later adjustments, i.e. excluding the basic entitlement factor funding, the import/export adjustments and associated special free school funding, and the hospital education factor funding. They also show the actual units of funding for the basic entitlement factor and import/export adjustments, and the pupil and student numbers that have been used to calculate the LA's provisional 2020-21 high needs block funding. We have included provisional hospital education allocations based on a 8% uplift from the 2019-20 funding baseline. Actual 2020-21 allocations will be based on updated pupil and student numbers, and any later adjustments to hospital education funding.</t>
  </si>
  <si>
    <t>Import/export adjustments (£6,000 per pupil/student), including adjustments in relation to new and growing special free schools*</t>
  </si>
  <si>
    <t>Additional funding for new and growing special free schools*</t>
  </si>
  <si>
    <t>2019-20 hospital education funding with an 8% uplift**</t>
  </si>
  <si>
    <t xml:space="preserve">For more information about LAs' baselines and the high needs NFF calculations, please see the Impact of the high needs NFF table, published alongside this document and the accompanying technical note to be published shortly. </t>
  </si>
  <si>
    <t xml:space="preserve">Percentage change in elements included in the funding floor and gains calculation (per head of 2-18 population) </t>
  </si>
  <si>
    <t>Total 2019-20 high needs allocations (including additional funding for special free schools and the extra £125m allocated in December 2018)</t>
  </si>
  <si>
    <t>[c]</t>
  </si>
  <si>
    <t>[m]</t>
  </si>
  <si>
    <t>[q]</t>
  </si>
  <si>
    <t>= [c] + [d]</t>
  </si>
  <si>
    <t>= [i] / [f]</t>
  </si>
  <si>
    <t>[h]=([g]-[c])/[c]</t>
  </si>
  <si>
    <t>[g] = [d] + [f]</t>
  </si>
  <si>
    <t xml:space="preserve">Provisional local authority protection*
(total) </t>
  </si>
  <si>
    <t xml:space="preserve"> = ([a] x [c]) + ([b] x [d]) + [e] + [f]</t>
  </si>
  <si>
    <t>Calculated to ensure all LAs see a 1.84% increase in per pupil funding</t>
  </si>
  <si>
    <t>= (([i] +[k])- [d]) / [d]</t>
  </si>
  <si>
    <t>= (([i]+[k])/[f] - [e]) / [e]</t>
  </si>
  <si>
    <t>The high needs national funding formula: high needs block allocations for LAs</t>
  </si>
  <si>
    <t xml:space="preserve">These columns set out 2019-20 CSSB allocations which form the baselines. </t>
  </si>
  <si>
    <t>The central school services block national funding formula (NFF):</t>
  </si>
  <si>
    <t>central school services block allocations for LAs</t>
  </si>
  <si>
    <t>= [i] x [j]</t>
  </si>
  <si>
    <t>[n]</t>
  </si>
  <si>
    <t>= [l] x £6,000 + [m]</t>
  </si>
  <si>
    <t>[o]*</t>
  </si>
  <si>
    <t xml:space="preserve"> = [h] + [k] + [n] + [o]</t>
  </si>
  <si>
    <t>= ([q] x [r]) + [s]</t>
  </si>
  <si>
    <t>[u]</t>
  </si>
  <si>
    <t xml:space="preserve"> = [g] + [p] + [t]</t>
  </si>
  <si>
    <t xml:space="preserve">LA schools block baselines are the amount they were allocated in the 2019-20 NFF. 
</t>
  </si>
  <si>
    <t xml:space="preserve">These columns show the provisional NFF 2020-21 schools block allocations for each LA, based on 2019-20 pupil numbers. Actual 2020-21 allocations will be based on updated pupil numbers. LAs can see a detailed explanation of their schools block NFF calculations through the COLLECT system.   We are not showing actual growth allocations as they will be calculated using October 2019 census data. We will provide local authorities with their growth allocations alongside the 2019-20 DSG. We will also be topping up LA level allocations in December to ensure that all LAs see a per pupil increase of 1.84% in their schools block funding (aside from growth). We have provisionally applied this top up to illustrate the calculation we will be doing. </t>
  </si>
  <si>
    <t>Provisional high needs NFF funding in 2020-21</t>
  </si>
  <si>
    <t>Provisional CSSB NFF funding in 2020-21</t>
  </si>
  <si>
    <t>The schools national funding formula (NFF): schools block allocations for LAs</t>
  </si>
  <si>
    <t>Schools block baseline funding</t>
  </si>
  <si>
    <t>High needs block baseline funding</t>
  </si>
  <si>
    <t>CSSB block baseline funding</t>
  </si>
  <si>
    <t>- NFF 2020-21 allocations for schools, high needs and central school services blocks - this is the total of the provisional NFF allocations for the schools, high needs and central school services blocks</t>
  </si>
  <si>
    <t>- actual historic commitments funding for the relevant LAs, equivalent to the 2019-20 funding with a 20% reduction in line with our previously annouched intention to reduce these.</t>
  </si>
  <si>
    <t>- LA level pupil numbers - these are 2019-20 pupil numbers. These will be updated using the October 2019 school census when we allocate funding to LAs in 2020-21;</t>
  </si>
  <si>
    <t>- actual CSSB units of funding at LA level for ongoing responsibilities;</t>
  </si>
  <si>
    <t>Provisional NFF CSSB funding in 2020-21</t>
  </si>
  <si>
    <t xml:space="preserve">- provisional hospital education funding for 2020-21. </t>
  </si>
  <si>
    <t xml:space="preserve">- pupil and student numbers used for the basic entitlement factor and import/export adjustments in the provisional 2020-21 allocations. These numbers will be updated with more up to date data when available. </t>
  </si>
  <si>
    <t>- the units of funding that will be used for the basic entitlement factor and import/export adjustments</t>
  </si>
  <si>
    <t xml:space="preserve">Provisional NFF high needs funding in 2020-21  </t>
  </si>
  <si>
    <t xml:space="preserve">  - provisional NFF 2020-21 schools block funding - these are the provisional NFF 2020-21 schools block allocations for each LA, based on 2019-20 pupil numbers. Actual 2020-21 allocations will be based on updated pupil numbers. </t>
  </si>
  <si>
    <t xml:space="preserve"> - actual 2020-21 funding through the premises factors - these are the actual amounts of funding the LAs will receive through the premises factors in the NFF in 2020-21 as these factors are based on historic spend;</t>
  </si>
  <si>
    <t xml:space="preserve"> - actual primary and secondary units of funding for schools - these are the actual primary and secondary per-pupil units we will use to calculate the LA's school block allocation in 2020-21;  </t>
  </si>
  <si>
    <t xml:space="preserve">The table on the 2020-21 allocations tab shows 2020-21 local authority (LA) funding for the schools block, high needs block and CSSB. It includes:
</t>
  </si>
  <si>
    <t>Provisional NFF schools funding in 2020-21</t>
  </si>
  <si>
    <t xml:space="preserve">For the pupil and school characteristics data underpinning these calculations, local authorities should access COLLECT. COLLECT tables will be launched shortly. </t>
  </si>
  <si>
    <t xml:space="preserve">- on individual schools' baselines and NFF calculations, local authorities should consult the Impact of the Schools NFF table, which is published alongside this document. </t>
  </si>
  <si>
    <t xml:space="preserve"> - primary and secondary pupil numbers - these are the 2019-20 pupil numbers we used to calculate DSG allocations for 2019-20. These will be updated using the October 2019 school census when we allocate funding to LAs in 2020-21. </t>
  </si>
  <si>
    <t>LAs can see a detailed explanation of their schools block NFF calculations through the COLLECT system.</t>
  </si>
  <si>
    <t xml:space="preserve">For more information about individual schools' baselines and NFF calculations, please see the Impact of the Schools NFF table, which is published alongside this document.  </t>
  </si>
  <si>
    <t>For the pupil and school characteristics data underpinning these calculations, local authorities should access COLLECT.</t>
  </si>
  <si>
    <t xml:space="preserve">    We will use the pupil count from the October 2019 school census, as we have in previous years, and will not take account of the proportion of financial year (FY) 2020-21 each school is open;</t>
  </si>
  <si>
    <t xml:space="preserve"> - LAs' schools block baselines - this is based on the 2019-20 NFF. Technical adjustments that have been made are explained in the technical note and set out for local authorities through the COLLECT system;
</t>
  </si>
  <si>
    <t xml:space="preserve"> - provisional NFF 2020-21 schools block allocations for each LA, based on 2019-20 pupil numbers. Actual 2020-21 allocations will be based on updated pupil numbers. </t>
  </si>
  <si>
    <t xml:space="preserve">   If your query is not answered by the information available through COLLECT, please contact the Department through </t>
  </si>
  <si>
    <t xml:space="preserve"> - The only difference between the local authority and school level tables is in the data we use for academies and free schools. </t>
  </si>
  <si>
    <t xml:space="preserve">   https://form.education.gov.uk/fillform.php?self=1&amp;form_id=cCCNJ1xSfBE&amp;type=form&amp;ShowMsg=1&amp;form_name=Contact+the+Department+for+Education&amp;noRegister=false&amp;ret=%2Fmodule%2Fservices&amp;noLoginPrompt=1</t>
  </si>
  <si>
    <t xml:space="preserve">   Please include ‘NFF data query’ in the subject line. </t>
  </si>
  <si>
    <t xml:space="preserve">   For local authority level provisional allocations we use data from the 2019-20 Authority Proforma Tool for all schools, including academies and free schools, while for the school level notional allocations for academies and free schools we use data from the 2019/20 General Annual Grant.</t>
  </si>
  <si>
    <t xml:space="preserve"> - Pupil characteristics data and the underlying NFF calculations for individual schools have not been published, due to data confidentiality restrictions.</t>
  </si>
  <si>
    <t xml:space="preserve">   To request access to this data, please contact the Department through</t>
  </si>
  <si>
    <t xml:space="preserve">   Please include ‘NFF data access request’ in the subject line. </t>
  </si>
  <si>
    <t xml:space="preserve">   Completed declarations should be returned to the mailbox. We will inform you of all decisions relating to the release of the data, and ask you to provide more information if required. If a request is rejected, feedback explaining the reasons will be provided.</t>
  </si>
  <si>
    <t xml:space="preserve"> - LAs' high needs block baselines based on the high needs allocations received in 2019-20. The funding floors and gains baseline includes historic spend factor funding, other proxy factor funding, funding for special free schools, and the LA's share of the additional £125m funding paid out in 2019-20. </t>
  </si>
  <si>
    <t xml:space="preserve">   Baselines have been adjusted for 2020-21 to account for admendments to the LA baselines requested by some LAs and to reflect the creation of the new Dorset and Bournemouth, Christchurch and Poole LAs.</t>
  </si>
  <si>
    <t xml:space="preserve"> - The percentage changes for LAs' high needs allocations.</t>
  </si>
  <si>
    <t xml:space="preserve">- actual 2020-21 high needs funding calculated through all the elements of the national funding formula, including the gains due under the formula in 2020-21, apart from the basic entitlement factor, </t>
  </si>
  <si>
    <t xml:space="preserve">   import/export adjustment, associated special free school funding and hospital education factor which are subject to later updates</t>
  </si>
  <si>
    <t xml:space="preserve"> - We have used the pupil characteristics data provided to us by LAs through the 2019-20 Authority Proforma Tool. Funding baselines data for maintained schools and academies comes from the 2019-20 NFF. </t>
  </si>
  <si>
    <t xml:space="preserve">  These illustrations will not reflect any data changes since March 2019.  If schools or local authorities do not recognise their baseline funding figures, please access COLLECT for an explanation of the technical adjustments we have made. </t>
  </si>
  <si>
    <t xml:space="preserve">   Subject to approval, school-level NFF  funding calculations and the aggregate data underpinning them are available for use by any organisation or person who, for the purpose of promoting the education or well-being of children in England, </t>
  </si>
  <si>
    <t xml:space="preserve">   is conducting research or analysis, producing statistics, or providing information, advice or guidance. </t>
  </si>
  <si>
    <t xml:space="preserve">   You will be asked to complete an electronic confidentiality declaration explaining the purpose for which the information is required, and undertaking that you/your organisation intend to use the data only for the specified purpose in your request;</t>
  </si>
  <si>
    <t xml:space="preserve">   you/your organisation will keep the data only as long as it is needed for this purpose; and that you/your organisation will not share the data without our prior written approval. </t>
  </si>
  <si>
    <t xml:space="preserve"> - LAs' provisional high needs NFF allocations for 2020-21. The basic entitlement element of these allocations will be updated with January 2020 AP census and October 2019 school census data, and the import/export adjustment updated with January 2020 school census and </t>
  </si>
  <si>
    <t xml:space="preserve">   February R06 individualised learner record (ILR) data for 2019/20.</t>
  </si>
  <si>
    <t xml:space="preserve">Please note that the 2019-20 allocation from which the funding floor and gains are calculated excludes the basic entitlement factor, import/export adjustment and hospital education funding, to ensure the funding system is fully responsive to changes in pupil </t>
  </si>
  <si>
    <t xml:space="preserve">and student numbers and the pattern of hospital provision. The final allocation for each year is then the amount after the funding floor and gains calculation are applied, plus the excluded elements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</si>
</sst>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
    <numFmt numFmtId="165" formatCode="0.0%"/>
    <numFmt numFmtId="166" formatCode="&quot;£&quot;#,##0.00"/>
    <numFmt numFmtId="167" formatCode="_-* #,##0_-;\-* #,##0_-;_-* &quot;-&quot;??_-;_-@_-"/>
  </numFmts>
  <fonts count="2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0"/>
      <name val="Arial"/>
      <family val="2"/>
    </font>
    <font>
      <b/>
      <sz val="12"/>
      <color theme="1"/>
      <name val="Arial"/>
      <family val="2"/>
    </font>
    <font>
      <sz val="12"/>
      <color theme="0"/>
      <name val="Arial"/>
      <family val="2"/>
    </font>
    <font>
      <b/>
      <sz val="20"/>
      <color theme="1"/>
      <name val="Arial"/>
      <family val="2"/>
    </font>
    <font>
      <sz val="12"/>
      <color rgb="FFFFFFFF"/>
      <name val="Arial"/>
      <family val="2"/>
    </font>
    <font>
      <sz val="11"/>
      <color theme="1"/>
      <name val="Arial"/>
      <family val="2"/>
    </font>
    <font>
      <sz val="12"/>
      <name val="Arial"/>
      <family val="2"/>
    </font>
    <font>
      <sz val="20"/>
      <color theme="1"/>
      <name val="Arial"/>
      <family val="2"/>
    </font>
    <font>
      <u/>
      <sz val="11"/>
      <color theme="10"/>
      <name val="Calibri"/>
      <family val="2"/>
      <scheme val="minor"/>
    </font>
    <font>
      <sz val="12"/>
      <color rgb="FFFF0000"/>
      <name val="Arial"/>
      <family val="2"/>
    </font>
    <font>
      <b/>
      <sz val="20"/>
      <name val="Arial"/>
      <family val="2"/>
    </font>
    <font>
      <b/>
      <sz val="12"/>
      <name val="Arial"/>
      <family val="2"/>
    </font>
    <font>
      <sz val="11"/>
      <color rgb="FF000000"/>
      <name val="Calibri"/>
      <family val="2"/>
    </font>
    <font>
      <u/>
      <sz val="11"/>
      <color rgb="FF0000FF"/>
      <name val="Calibri"/>
      <family val="2"/>
    </font>
    <font>
      <u/>
      <sz val="11"/>
      <color rgb="FFFF0000"/>
      <name val="Calibri"/>
      <family val="2"/>
      <scheme val="minor"/>
    </font>
    <font>
      <b/>
      <sz val="12"/>
      <color rgb="FFFF0000"/>
      <name val="Arial"/>
      <family val="2"/>
    </font>
    <font>
      <b/>
      <sz val="20"/>
      <color rgb="FFFF0000"/>
      <name val="Arial"/>
      <family val="2"/>
    </font>
    <font>
      <b/>
      <sz val="12"/>
      <color rgb="FF000000"/>
      <name val="Arial"/>
      <family val="2"/>
    </font>
    <font>
      <sz val="12"/>
      <color rgb="FF000000"/>
      <name val="Arial"/>
      <family val="2"/>
    </font>
  </fonts>
  <fills count="14">
    <fill>
      <patternFill patternType="none"/>
    </fill>
    <fill>
      <patternFill patternType="gray125"/>
    </fill>
    <fill>
      <patternFill patternType="solid">
        <fgColor rgb="FFD9D9D9"/>
        <bgColor rgb="FFD9D9D9"/>
      </patternFill>
    </fill>
    <fill>
      <patternFill patternType="solid">
        <fgColor rgb="FFF3ECCD"/>
        <bgColor rgb="FFF3ECCD"/>
      </patternFill>
    </fill>
    <fill>
      <patternFill patternType="solid">
        <fgColor theme="0" tint="-0.14999847407452621"/>
        <bgColor indexed="64"/>
      </patternFill>
    </fill>
    <fill>
      <patternFill patternType="solid">
        <fgColor rgb="FF104F75"/>
        <bgColor indexed="64"/>
      </patternFill>
    </fill>
    <fill>
      <patternFill patternType="solid">
        <fgColor rgb="FF004712"/>
        <bgColor indexed="64"/>
      </patternFill>
    </fill>
    <fill>
      <patternFill patternType="solid">
        <fgColor rgb="FF004712"/>
        <bgColor rgb="FFD4CEDE"/>
      </patternFill>
    </fill>
    <fill>
      <patternFill patternType="solid">
        <fgColor rgb="FFE8D3D4"/>
        <bgColor indexed="64"/>
      </patternFill>
    </fill>
    <fill>
      <patternFill patternType="solid">
        <fgColor rgb="FF104F75"/>
        <bgColor rgb="FF407291"/>
      </patternFill>
    </fill>
    <fill>
      <patternFill patternType="solid">
        <fgColor theme="0"/>
        <bgColor indexed="64"/>
      </patternFill>
    </fill>
    <fill>
      <patternFill patternType="solid">
        <fgColor rgb="FFFFFFFF"/>
        <bgColor indexed="64"/>
      </patternFill>
    </fill>
    <fill>
      <patternFill patternType="darkTrellis">
        <bgColor rgb="FFE8D3D4"/>
      </patternFill>
    </fill>
    <fill>
      <patternFill patternType="solid">
        <fgColor theme="0"/>
        <bgColor rgb="FFF3ECCD"/>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13">
    <xf numFmtId="0" fontId="0"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15" fillId="0" borderId="0" applyNumberFormat="0" applyFill="0" applyBorder="0" applyAlignment="0" applyProtection="0"/>
    <xf numFmtId="0" fontId="4" fillId="0" borderId="0"/>
    <xf numFmtId="43" fontId="6" fillId="0" borderId="0" applyFont="0" applyFill="0" applyBorder="0" applyAlignment="0" applyProtection="0"/>
    <xf numFmtId="0" fontId="3" fillId="0" borderId="0"/>
    <xf numFmtId="9" fontId="6" fillId="0" borderId="0" applyFont="0" applyFill="0" applyBorder="0" applyAlignment="0" applyProtection="0"/>
    <xf numFmtId="0" fontId="19" fillId="0" borderId="0"/>
    <xf numFmtId="0" fontId="2" fillId="0" borderId="0"/>
    <xf numFmtId="0" fontId="20" fillId="0" borderId="0" applyNumberFormat="0" applyFill="0" applyBorder="0" applyAlignment="0" applyProtection="0"/>
    <xf numFmtId="0" fontId="6" fillId="0" borderId="0"/>
  </cellStyleXfs>
  <cellXfs count="266">
    <xf numFmtId="0" fontId="0" fillId="0" borderId="0" xfId="0"/>
    <xf numFmtId="0" fontId="10"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12" fillId="0" borderId="0" xfId="0" applyFont="1" applyProtection="1">
      <protection hidden="1"/>
    </xf>
    <xf numFmtId="0" fontId="6" fillId="0" borderId="0" xfId="0" applyFont="1" applyFill="1" applyAlignment="1" applyProtection="1">
      <alignment horizontal="left" vertical="top"/>
      <protection hidden="1"/>
    </xf>
    <xf numFmtId="0" fontId="6" fillId="0" borderId="0" xfId="0" applyFont="1" applyFill="1" applyAlignment="1" applyProtection="1">
      <alignment horizontal="center" vertical="center"/>
      <protection hidden="1"/>
    </xf>
    <xf numFmtId="0" fontId="12" fillId="0" borderId="0" xfId="0" applyFont="1" applyAlignment="1" applyProtection="1">
      <alignment vertical="top"/>
      <protection hidden="1"/>
    </xf>
    <xf numFmtId="0" fontId="6" fillId="0" borderId="0" xfId="0" applyFont="1" applyAlignment="1" applyProtection="1">
      <alignment horizontal="center" vertical="top"/>
      <protection hidden="1"/>
    </xf>
    <xf numFmtId="0" fontId="6" fillId="0" borderId="10" xfId="0" applyFont="1" applyFill="1" applyBorder="1" applyAlignment="1" applyProtection="1">
      <alignment horizontal="center" vertical="top"/>
      <protection hidden="1"/>
    </xf>
    <xf numFmtId="0" fontId="12" fillId="0" borderId="0" xfId="0" applyFont="1" applyFill="1" applyAlignment="1" applyProtection="1">
      <alignment vertical="top"/>
      <protection hidden="1"/>
    </xf>
    <xf numFmtId="0" fontId="6" fillId="0" borderId="1" xfId="0" applyFont="1" applyFill="1" applyBorder="1" applyAlignment="1" applyProtection="1">
      <alignment horizontal="center" vertical="top"/>
      <protection hidden="1"/>
    </xf>
    <xf numFmtId="0" fontId="12" fillId="0" borderId="0" xfId="0" applyFont="1" applyFill="1" applyProtection="1">
      <protection hidden="1"/>
    </xf>
    <xf numFmtId="0" fontId="6" fillId="0" borderId="0" xfId="2" applyFont="1" applyAlignment="1" applyProtection="1">
      <alignment wrapText="1"/>
      <protection hidden="1"/>
    </xf>
    <xf numFmtId="0" fontId="16" fillId="0" borderId="0" xfId="2" applyFont="1" applyFill="1" applyAlignment="1" applyProtection="1">
      <alignment horizontal="center" vertical="top" wrapText="1"/>
      <protection hidden="1"/>
    </xf>
    <xf numFmtId="0" fontId="5" fillId="0" borderId="0" xfId="2"/>
    <xf numFmtId="0" fontId="6" fillId="0" borderId="0" xfId="2" applyFont="1" applyAlignment="1" applyProtection="1">
      <alignment vertical="top"/>
      <protection hidden="1"/>
    </xf>
    <xf numFmtId="0" fontId="6" fillId="0" borderId="0" xfId="2" applyFont="1" applyAlignment="1" applyProtection="1">
      <alignment horizontal="center" vertical="top"/>
      <protection hidden="1"/>
    </xf>
    <xf numFmtId="0" fontId="14" fillId="0" borderId="0" xfId="2" applyFont="1" applyProtection="1">
      <protection hidden="1"/>
    </xf>
    <xf numFmtId="0" fontId="6" fillId="0" borderId="1" xfId="2" applyFont="1" applyFill="1" applyBorder="1" applyProtection="1">
      <protection hidden="1"/>
    </xf>
    <xf numFmtId="0" fontId="6" fillId="0" borderId="1" xfId="2" applyFont="1" applyFill="1" applyBorder="1" applyAlignment="1" applyProtection="1">
      <alignment horizontal="center"/>
      <protection hidden="1"/>
    </xf>
    <xf numFmtId="0" fontId="6" fillId="0" borderId="11" xfId="0" applyFont="1" applyFill="1" applyBorder="1" applyAlignment="1" applyProtection="1">
      <alignment horizontal="left" vertical="top"/>
      <protection hidden="1"/>
    </xf>
    <xf numFmtId="0" fontId="6" fillId="0" borderId="6" xfId="0" applyFont="1" applyFill="1" applyBorder="1" applyAlignment="1" applyProtection="1">
      <alignment horizontal="left" vertical="top"/>
      <protection hidden="1"/>
    </xf>
    <xf numFmtId="164" fontId="6" fillId="0" borderId="24" xfId="0" applyNumberFormat="1" applyFont="1" applyFill="1" applyBorder="1" applyAlignment="1" applyProtection="1">
      <alignment horizontal="right" indent="2"/>
      <protection hidden="1"/>
    </xf>
    <xf numFmtId="0" fontId="13" fillId="0" borderId="0" xfId="5" applyFont="1" applyAlignment="1" applyProtection="1">
      <alignment vertical="top"/>
      <protection hidden="1"/>
    </xf>
    <xf numFmtId="0" fontId="0" fillId="0" borderId="0" xfId="0" applyAlignment="1">
      <alignment horizontal="center" vertical="center"/>
    </xf>
    <xf numFmtId="0" fontId="9" fillId="5" borderId="1" xfId="0" applyFont="1" applyFill="1" applyBorder="1" applyAlignment="1">
      <alignment horizontal="center" vertical="center" wrapText="1"/>
    </xf>
    <xf numFmtId="0" fontId="9" fillId="5" borderId="1" xfId="2" applyNumberFormat="1" applyFont="1" applyFill="1" applyBorder="1" applyAlignment="1" applyProtection="1">
      <alignment horizontal="center" vertical="center" wrapText="1"/>
      <protection hidden="1"/>
    </xf>
    <xf numFmtId="0" fontId="9" fillId="6" borderId="1" xfId="2" applyNumberFormat="1" applyFont="1" applyFill="1" applyBorder="1" applyAlignment="1" applyProtection="1">
      <alignment horizontal="center" vertical="center" wrapText="1"/>
      <protection hidden="1"/>
    </xf>
    <xf numFmtId="0" fontId="9" fillId="6" borderId="16" xfId="0" applyFont="1" applyFill="1" applyBorder="1" applyAlignment="1" applyProtection="1">
      <alignment horizontal="center" vertical="center" wrapText="1"/>
      <protection hidden="1"/>
    </xf>
    <xf numFmtId="0" fontId="9" fillId="6" borderId="14" xfId="0" applyFont="1" applyFill="1" applyBorder="1" applyAlignment="1" applyProtection="1">
      <alignment horizontal="center" vertical="center" wrapText="1"/>
      <protection hidden="1"/>
    </xf>
    <xf numFmtId="0" fontId="9" fillId="6" borderId="16" xfId="0" quotePrefix="1" applyFont="1" applyFill="1" applyBorder="1" applyAlignment="1" applyProtection="1">
      <alignment horizontal="center" vertical="center" wrapText="1"/>
      <protection hidden="1"/>
    </xf>
    <xf numFmtId="0" fontId="9" fillId="6" borderId="21" xfId="0" quotePrefix="1"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protection hidden="1"/>
    </xf>
    <xf numFmtId="0" fontId="8" fillId="8" borderId="6" xfId="0" applyFont="1" applyFill="1" applyBorder="1" applyAlignment="1" applyProtection="1">
      <alignment horizontal="left"/>
      <protection hidden="1"/>
    </xf>
    <xf numFmtId="164" fontId="8" fillId="8" borderId="10" xfId="0" applyNumberFormat="1" applyFont="1" applyFill="1" applyBorder="1" applyAlignment="1" applyProtection="1">
      <alignment horizontal="right" indent="2"/>
      <protection hidden="1"/>
    </xf>
    <xf numFmtId="164" fontId="8" fillId="8" borderId="22" xfId="0" applyNumberFormat="1" applyFont="1" applyFill="1" applyBorder="1" applyAlignment="1" applyProtection="1">
      <alignment horizontal="right" indent="2"/>
      <protection hidden="1"/>
    </xf>
    <xf numFmtId="164" fontId="8" fillId="8" borderId="24" xfId="0" applyNumberFormat="1" applyFont="1" applyFill="1" applyBorder="1" applyAlignment="1" applyProtection="1">
      <alignment horizontal="right" indent="2"/>
      <protection hidden="1"/>
    </xf>
    <xf numFmtId="0" fontId="8" fillId="8" borderId="1" xfId="2" applyFont="1" applyFill="1" applyBorder="1" applyProtection="1">
      <protection hidden="1"/>
    </xf>
    <xf numFmtId="0" fontId="8" fillId="8" borderId="1" xfId="2" applyFont="1" applyFill="1" applyBorder="1" applyAlignment="1" applyProtection="1">
      <alignment horizontal="center"/>
      <protection hidden="1"/>
    </xf>
    <xf numFmtId="0" fontId="9" fillId="5" borderId="16"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6" borderId="19" xfId="7" applyFont="1" applyFill="1" applyBorder="1" applyAlignment="1" applyProtection="1">
      <alignment horizontal="center" vertical="center" wrapText="1"/>
      <protection hidden="1"/>
    </xf>
    <xf numFmtId="0" fontId="9" fillId="6" borderId="1" xfId="7" applyFont="1" applyFill="1" applyBorder="1" applyAlignment="1" applyProtection="1">
      <alignment horizontal="center" vertical="center" wrapText="1"/>
      <protection hidden="1"/>
    </xf>
    <xf numFmtId="0" fontId="8" fillId="8" borderId="1" xfId="7" applyFont="1" applyFill="1" applyBorder="1" applyAlignment="1" applyProtection="1">
      <alignment horizontal="center"/>
      <protection hidden="1"/>
    </xf>
    <xf numFmtId="0" fontId="8" fillId="8" borderId="6" xfId="7" applyFont="1" applyFill="1" applyBorder="1" applyProtection="1">
      <protection hidden="1"/>
    </xf>
    <xf numFmtId="164" fontId="8" fillId="8" borderId="25" xfId="7" applyNumberFormat="1" applyFont="1" applyFill="1" applyBorder="1" applyAlignment="1" applyProtection="1">
      <alignment horizontal="right" indent="2"/>
      <protection hidden="1"/>
    </xf>
    <xf numFmtId="164" fontId="8" fillId="8" borderId="1" xfId="7" applyNumberFormat="1" applyFont="1" applyFill="1" applyBorder="1" applyAlignment="1" applyProtection="1">
      <alignment horizontal="right" indent="2"/>
      <protection hidden="1"/>
    </xf>
    <xf numFmtId="164" fontId="8" fillId="8" borderId="26" xfId="7" applyNumberFormat="1" applyFont="1" applyFill="1" applyBorder="1" applyAlignment="1" applyProtection="1">
      <alignment horizontal="right" indent="2"/>
      <protection hidden="1"/>
    </xf>
    <xf numFmtId="165" fontId="6" fillId="0" borderId="0" xfId="1" applyNumberFormat="1" applyFont="1" applyAlignment="1" applyProtection="1">
      <alignment horizontal="center" vertical="top"/>
      <protection hidden="1"/>
    </xf>
    <xf numFmtId="0" fontId="9" fillId="5" borderId="1" xfId="2" applyFont="1" applyFill="1" applyBorder="1" applyAlignment="1" applyProtection="1">
      <alignment horizontal="center" vertical="center" wrapText="1"/>
      <protection hidden="1"/>
    </xf>
    <xf numFmtId="0" fontId="9" fillId="6" borderId="1" xfId="2" quotePrefix="1" applyFont="1" applyFill="1" applyBorder="1" applyAlignment="1" applyProtection="1">
      <alignment horizontal="center" vertical="center" wrapText="1"/>
      <protection hidden="1"/>
    </xf>
    <xf numFmtId="0" fontId="9" fillId="5" borderId="1" xfId="2" quotePrefix="1" applyFont="1" applyFill="1" applyBorder="1" applyAlignment="1" applyProtection="1">
      <alignment horizontal="center" vertical="center" wrapText="1"/>
      <protection hidden="1"/>
    </xf>
    <xf numFmtId="0" fontId="13" fillId="0" borderId="0" xfId="5" applyFont="1" applyFill="1" applyAlignment="1" applyProtection="1">
      <alignment vertical="top"/>
      <protection hidden="1"/>
    </xf>
    <xf numFmtId="0" fontId="17" fillId="0" borderId="0" xfId="5" applyFont="1" applyAlignment="1" applyProtection="1">
      <alignment horizontal="left" vertical="top"/>
      <protection hidden="1"/>
    </xf>
    <xf numFmtId="0" fontId="13" fillId="0" borderId="0" xfId="5" quotePrefix="1" applyFont="1" applyAlignment="1" applyProtection="1">
      <alignment vertical="top"/>
      <protection hidden="1"/>
    </xf>
    <xf numFmtId="0" fontId="0" fillId="10" borderId="0" xfId="0" applyFill="1"/>
    <xf numFmtId="0" fontId="9" fillId="6" borderId="1" xfId="2" applyFont="1" applyFill="1" applyBorder="1" applyAlignment="1" applyProtection="1">
      <alignment horizontal="center" vertical="center" wrapText="1"/>
      <protection hidden="1"/>
    </xf>
    <xf numFmtId="0" fontId="10" fillId="10" borderId="0" xfId="7" applyFont="1" applyFill="1" applyProtection="1">
      <protection hidden="1"/>
    </xf>
    <xf numFmtId="0" fontId="12" fillId="10" borderId="0" xfId="7" applyFont="1" applyFill="1" applyProtection="1">
      <protection hidden="1"/>
    </xf>
    <xf numFmtId="0" fontId="0" fillId="10" borderId="0" xfId="0" applyFill="1" applyAlignment="1">
      <alignment horizontal="center" vertical="center"/>
    </xf>
    <xf numFmtId="166" fontId="12" fillId="0" borderId="0" xfId="0" applyNumberFormat="1" applyFont="1" applyFill="1" applyAlignment="1" applyProtection="1">
      <alignment vertical="top"/>
      <protection hidden="1"/>
    </xf>
    <xf numFmtId="0" fontId="16" fillId="0" borderId="0" xfId="5" applyFont="1" applyAlignment="1" applyProtection="1">
      <alignment vertical="top"/>
      <protection hidden="1"/>
    </xf>
    <xf numFmtId="0" fontId="21" fillId="0" borderId="0" xfId="4" applyFont="1"/>
    <xf numFmtId="0" fontId="6" fillId="0" borderId="0" xfId="0" applyFont="1" applyFill="1" applyAlignment="1" applyProtection="1">
      <alignment horizontal="center" vertical="top"/>
      <protection hidden="1"/>
    </xf>
    <xf numFmtId="0" fontId="10" fillId="0" borderId="0" xfId="0" applyFont="1" applyFill="1" applyAlignment="1" applyProtection="1">
      <alignment horizontal="left" vertical="center"/>
      <protection hidden="1"/>
    </xf>
    <xf numFmtId="0" fontId="18" fillId="0" borderId="0" xfId="5" applyFont="1" applyAlignment="1" applyProtection="1">
      <alignment vertical="top"/>
      <protection hidden="1"/>
    </xf>
    <xf numFmtId="0" fontId="9" fillId="6" borderId="1" xfId="12" quotePrefix="1" applyFont="1" applyFill="1" applyBorder="1" applyAlignment="1" applyProtection="1">
      <alignment horizontal="center" vertical="center" wrapText="1"/>
      <protection hidden="1"/>
    </xf>
    <xf numFmtId="0" fontId="9" fillId="6" borderId="6" xfId="0" applyFont="1" applyFill="1" applyBorder="1" applyAlignment="1" applyProtection="1">
      <alignment horizontal="center" vertical="center" wrapText="1"/>
      <protection hidden="1"/>
    </xf>
    <xf numFmtId="164" fontId="8" fillId="8" borderId="1" xfId="0" applyNumberFormat="1" applyFont="1" applyFill="1" applyBorder="1" applyAlignment="1" applyProtection="1">
      <alignment horizontal="right" indent="2"/>
      <protection hidden="1"/>
    </xf>
    <xf numFmtId="164" fontId="6" fillId="0" borderId="1" xfId="0" applyNumberFormat="1" applyFont="1" applyFill="1" applyBorder="1" applyAlignment="1" applyProtection="1">
      <alignment horizontal="right" indent="2"/>
      <protection hidden="1"/>
    </xf>
    <xf numFmtId="0" fontId="9" fillId="6" borderId="1" xfId="0" applyFont="1" applyFill="1" applyBorder="1" applyAlignment="1">
      <alignment horizontal="center" vertical="center" wrapText="1"/>
    </xf>
    <xf numFmtId="1" fontId="6" fillId="0" borderId="1" xfId="0" applyNumberFormat="1" applyFont="1" applyFill="1" applyBorder="1" applyAlignment="1" applyProtection="1">
      <alignment horizontal="right" indent="2"/>
      <protection hidden="1"/>
    </xf>
    <xf numFmtId="0" fontId="0" fillId="10" borderId="0" xfId="7" applyFont="1" applyFill="1" applyAlignment="1" applyProtection="1">
      <alignment vertical="top"/>
      <protection hidden="1"/>
    </xf>
    <xf numFmtId="0" fontId="0" fillId="10" borderId="0" xfId="7" applyFont="1" applyFill="1" applyAlignment="1" applyProtection="1">
      <alignment horizontal="center" vertical="top"/>
      <protection hidden="1"/>
    </xf>
    <xf numFmtId="0" fontId="9" fillId="5" borderId="19"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6" borderId="28" xfId="7" applyFont="1" applyFill="1" applyBorder="1" applyAlignment="1" applyProtection="1">
      <alignment horizontal="center" vertical="center" wrapText="1"/>
      <protection hidden="1"/>
    </xf>
    <xf numFmtId="0" fontId="9" fillId="6" borderId="29" xfId="7" applyFont="1" applyFill="1" applyBorder="1" applyAlignment="1" applyProtection="1">
      <alignment horizontal="center" vertical="center" wrapText="1"/>
      <protection hidden="1"/>
    </xf>
    <xf numFmtId="0" fontId="9" fillId="6" borderId="14" xfId="7" applyFont="1" applyFill="1" applyBorder="1" applyAlignment="1" applyProtection="1">
      <alignment horizontal="center" vertical="center" wrapText="1"/>
      <protection hidden="1"/>
    </xf>
    <xf numFmtId="0" fontId="8" fillId="8" borderId="16" xfId="7" applyFont="1" applyFill="1" applyBorder="1" applyProtection="1">
      <protection hidden="1"/>
    </xf>
    <xf numFmtId="0" fontId="0" fillId="0" borderId="16" xfId="7" applyFont="1" applyBorder="1" applyProtection="1">
      <protection hidden="1"/>
    </xf>
    <xf numFmtId="0" fontId="0" fillId="0" borderId="1" xfId="7" applyFont="1" applyBorder="1" applyAlignment="1" applyProtection="1">
      <alignment horizontal="center"/>
      <protection hidden="1"/>
    </xf>
    <xf numFmtId="0" fontId="0" fillId="0" borderId="6" xfId="7" applyFont="1" applyBorder="1" applyProtection="1">
      <protection hidden="1"/>
    </xf>
    <xf numFmtId="164" fontId="0" fillId="0" borderId="16" xfId="7" applyNumberFormat="1" applyFont="1" applyBorder="1" applyAlignment="1" applyProtection="1">
      <alignment horizontal="right" indent="2"/>
      <protection hidden="1"/>
    </xf>
    <xf numFmtId="164" fontId="0" fillId="0" borderId="7" xfId="7" applyNumberFormat="1" applyFont="1" applyBorder="1" applyAlignment="1" applyProtection="1">
      <alignment horizontal="right" indent="2"/>
      <protection hidden="1"/>
    </xf>
    <xf numFmtId="164" fontId="0" fillId="0" borderId="26" xfId="7" applyNumberFormat="1" applyFont="1" applyBorder="1" applyAlignment="1" applyProtection="1">
      <alignment horizontal="right" indent="2"/>
      <protection hidden="1"/>
    </xf>
    <xf numFmtId="164" fontId="0" fillId="0" borderId="1" xfId="7" applyNumberFormat="1" applyFont="1" applyBorder="1" applyAlignment="1" applyProtection="1">
      <alignment horizontal="right" indent="2"/>
      <protection hidden="1"/>
    </xf>
    <xf numFmtId="0" fontId="0" fillId="0" borderId="30" xfId="7" applyFont="1" applyBorder="1" applyProtection="1">
      <protection hidden="1"/>
    </xf>
    <xf numFmtId="0" fontId="0" fillId="0" borderId="31" xfId="7" applyFont="1" applyBorder="1" applyAlignment="1" applyProtection="1">
      <alignment horizontal="center"/>
      <protection hidden="1"/>
    </xf>
    <xf numFmtId="0" fontId="0" fillId="0" borderId="32" xfId="7" applyFont="1" applyBorder="1" applyProtection="1">
      <protection hidden="1"/>
    </xf>
    <xf numFmtId="164" fontId="0" fillId="0" borderId="30" xfId="7" applyNumberFormat="1" applyFont="1" applyBorder="1" applyAlignment="1" applyProtection="1">
      <alignment horizontal="right" indent="2"/>
      <protection hidden="1"/>
    </xf>
    <xf numFmtId="164" fontId="0" fillId="0" borderId="33" xfId="7" applyNumberFormat="1" applyFont="1" applyBorder="1" applyAlignment="1" applyProtection="1">
      <alignment horizontal="right" indent="2"/>
      <protection hidden="1"/>
    </xf>
    <xf numFmtId="164" fontId="0" fillId="0" borderId="27" xfId="7" applyNumberFormat="1" applyFont="1" applyBorder="1" applyAlignment="1" applyProtection="1">
      <alignment horizontal="right" indent="2"/>
      <protection hidden="1"/>
    </xf>
    <xf numFmtId="164" fontId="0" fillId="0" borderId="31" xfId="7" applyNumberFormat="1" applyFont="1" applyBorder="1" applyAlignment="1" applyProtection="1">
      <alignment horizontal="right" indent="2"/>
      <protection hidden="1"/>
    </xf>
    <xf numFmtId="0" fontId="1" fillId="10" borderId="0" xfId="7" applyFont="1" applyFill="1"/>
    <xf numFmtId="0" fontId="22" fillId="11" borderId="0" xfId="0" applyFont="1" applyFill="1" applyAlignment="1" applyProtection="1">
      <alignment vertical="center"/>
      <protection hidden="1"/>
    </xf>
    <xf numFmtId="0" fontId="8" fillId="11" borderId="0" xfId="0" applyFont="1" applyFill="1" applyAlignment="1" applyProtection="1">
      <alignment vertical="center"/>
      <protection hidden="1"/>
    </xf>
    <xf numFmtId="0" fontId="16" fillId="0" borderId="0" xfId="2" quotePrefix="1" applyFont="1" applyFill="1" applyBorder="1" applyAlignment="1" applyProtection="1">
      <alignment horizontal="left" wrapText="1"/>
      <protection hidden="1"/>
    </xf>
    <xf numFmtId="0" fontId="23" fillId="0" borderId="0" xfId="2" applyFont="1" applyFill="1" applyBorder="1" applyAlignment="1" applyProtection="1">
      <alignment horizontal="left" wrapText="1"/>
      <protection hidden="1"/>
    </xf>
    <xf numFmtId="0" fontId="13" fillId="0" borderId="0" xfId="5" applyFont="1" applyFill="1" applyBorder="1" applyAlignment="1" applyProtection="1">
      <alignment vertical="top"/>
      <protection hidden="1"/>
    </xf>
    <xf numFmtId="0" fontId="15" fillId="0" borderId="0" xfId="4" applyAlignment="1"/>
    <xf numFmtId="0" fontId="23" fillId="0" borderId="0" xfId="2" applyFont="1" applyFill="1" applyBorder="1" applyAlignment="1" applyProtection="1">
      <alignment wrapText="1"/>
      <protection hidden="1"/>
    </xf>
    <xf numFmtId="0" fontId="8" fillId="0" borderId="0" xfId="0" applyFont="1" applyFill="1" applyAlignment="1" applyProtection="1">
      <alignment vertical="center"/>
      <protection hidden="1"/>
    </xf>
    <xf numFmtId="0" fontId="6" fillId="0" borderId="0" xfId="2" applyFont="1" applyFill="1" applyBorder="1" applyProtection="1">
      <protection hidden="1"/>
    </xf>
    <xf numFmtId="0" fontId="6" fillId="0" borderId="0" xfId="2" applyFont="1" applyFill="1" applyBorder="1" applyAlignment="1" applyProtection="1">
      <alignment horizontal="center"/>
      <protection hidden="1"/>
    </xf>
    <xf numFmtId="3" fontId="6" fillId="0" borderId="0" xfId="2" applyNumberFormat="1" applyFont="1" applyFill="1" applyBorder="1" applyProtection="1">
      <protection hidden="1"/>
    </xf>
    <xf numFmtId="164" fontId="6" fillId="0" borderId="0" xfId="2" applyNumberFormat="1" applyFont="1" applyFill="1" applyBorder="1" applyAlignment="1" applyProtection="1">
      <protection hidden="1"/>
    </xf>
    <xf numFmtId="167" fontId="6" fillId="0" borderId="0" xfId="6" applyNumberFormat="1" applyFont="1" applyFill="1" applyBorder="1" applyAlignment="1" applyProtection="1">
      <alignment horizontal="right" indent="2"/>
      <protection hidden="1"/>
    </xf>
    <xf numFmtId="165" fontId="6" fillId="0" borderId="0" xfId="1" applyNumberFormat="1" applyFont="1" applyFill="1" applyBorder="1" applyAlignment="1" applyProtection="1">
      <protection hidden="1"/>
    </xf>
    <xf numFmtId="165" fontId="6" fillId="0" borderId="0" xfId="3" applyNumberFormat="1" applyFont="1" applyFill="1" applyBorder="1" applyAlignment="1" applyProtection="1">
      <protection hidden="1"/>
    </xf>
    <xf numFmtId="0" fontId="8" fillId="8" borderId="35" xfId="2" applyFont="1" applyFill="1" applyBorder="1" applyProtection="1">
      <protection hidden="1"/>
    </xf>
    <xf numFmtId="0" fontId="8" fillId="8" borderId="8" xfId="2" applyFont="1" applyFill="1" applyBorder="1" applyAlignment="1" applyProtection="1">
      <alignment horizontal="center"/>
      <protection hidden="1"/>
    </xf>
    <xf numFmtId="0" fontId="8" fillId="8" borderId="17" xfId="2" applyFont="1" applyFill="1" applyBorder="1" applyProtection="1">
      <protection hidden="1"/>
    </xf>
    <xf numFmtId="0" fontId="0" fillId="0" borderId="0" xfId="0" applyBorder="1"/>
    <xf numFmtId="0" fontId="0" fillId="0" borderId="1" xfId="0" applyNumberFormat="1" applyFont="1" applyFill="1" applyBorder="1"/>
    <xf numFmtId="0" fontId="7" fillId="0" borderId="0" xfId="2" applyFont="1" applyFill="1" applyAlignment="1" applyProtection="1">
      <alignment horizontal="left" vertical="top"/>
      <protection hidden="1"/>
    </xf>
    <xf numFmtId="164" fontId="8" fillId="8" borderId="6" xfId="0" applyNumberFormat="1" applyFont="1" applyFill="1" applyBorder="1" applyAlignment="1" applyProtection="1">
      <alignment horizontal="right" indent="2"/>
      <protection hidden="1"/>
    </xf>
    <xf numFmtId="3" fontId="8" fillId="8" borderId="10" xfId="0" applyNumberFormat="1" applyFont="1" applyFill="1" applyBorder="1" applyAlignment="1" applyProtection="1">
      <alignment horizontal="right" indent="2"/>
      <protection hidden="1"/>
    </xf>
    <xf numFmtId="0" fontId="22" fillId="0" borderId="0" xfId="0" applyFont="1" applyFill="1" applyAlignment="1" applyProtection="1">
      <alignment vertical="center"/>
      <protection hidden="1"/>
    </xf>
    <xf numFmtId="0" fontId="13" fillId="3" borderId="23" xfId="0" applyFont="1" applyFill="1" applyBorder="1" applyAlignment="1" applyProtection="1">
      <alignment horizontal="center" vertical="center" wrapText="1"/>
      <protection hidden="1"/>
    </xf>
    <xf numFmtId="165" fontId="12" fillId="10" borderId="0" xfId="7" applyNumberFormat="1" applyFont="1" applyFill="1" applyProtection="1">
      <protection hidden="1"/>
    </xf>
    <xf numFmtId="165" fontId="8" fillId="12" borderId="26" xfId="8" applyNumberFormat="1" applyFont="1" applyFill="1" applyBorder="1" applyAlignment="1" applyProtection="1">
      <alignment horizontal="right" indent="2"/>
      <protection hidden="1"/>
    </xf>
    <xf numFmtId="0" fontId="9" fillId="6" borderId="16" xfId="7" applyFont="1" applyFill="1" applyBorder="1" applyAlignment="1" applyProtection="1">
      <alignment horizontal="center" vertical="center" wrapText="1"/>
      <protection hidden="1"/>
    </xf>
    <xf numFmtId="164" fontId="8" fillId="8" borderId="16" xfId="7" applyNumberFormat="1" applyFont="1" applyFill="1" applyBorder="1" applyAlignment="1" applyProtection="1">
      <alignment horizontal="right" indent="2"/>
      <protection hidden="1"/>
    </xf>
    <xf numFmtId="0" fontId="13" fillId="10" borderId="0" xfId="0" applyFont="1" applyFill="1" applyAlignment="1" applyProtection="1">
      <alignment horizontal="left" vertical="top" wrapText="1"/>
      <protection hidden="1"/>
    </xf>
    <xf numFmtId="0" fontId="9" fillId="6" borderId="38" xfId="0" applyFont="1" applyFill="1" applyBorder="1" applyAlignment="1" applyProtection="1">
      <alignment horizontal="center" vertical="center" wrapText="1"/>
      <protection hidden="1"/>
    </xf>
    <xf numFmtId="0" fontId="9" fillId="6" borderId="38" xfId="0" quotePrefix="1" applyFont="1" applyFill="1" applyBorder="1" applyAlignment="1" applyProtection="1">
      <alignment horizontal="center" vertical="center" wrapText="1"/>
      <protection hidden="1"/>
    </xf>
    <xf numFmtId="0" fontId="0" fillId="0" borderId="39" xfId="0" applyBorder="1"/>
    <xf numFmtId="0" fontId="6" fillId="0" borderId="0"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164" fontId="0" fillId="0" borderId="0" xfId="0" applyNumberFormat="1"/>
    <xf numFmtId="0" fontId="10" fillId="0" borderId="0" xfId="2" applyFont="1" applyAlignment="1" applyProtection="1">
      <alignment horizontal="left" vertical="top" wrapText="1"/>
      <protection hidden="1"/>
    </xf>
    <xf numFmtId="0" fontId="10" fillId="0" borderId="0" xfId="2" applyFont="1" applyAlignment="1" applyProtection="1">
      <alignment horizontal="left" vertical="top"/>
      <protection hidden="1"/>
    </xf>
    <xf numFmtId="0" fontId="9" fillId="6" borderId="1" xfId="0" applyFont="1" applyFill="1" applyBorder="1" applyAlignment="1" applyProtection="1">
      <alignment horizontal="center" vertical="center" wrapText="1"/>
      <protection hidden="1"/>
    </xf>
    <xf numFmtId="0" fontId="9" fillId="6" borderId="1" xfId="0" quotePrefix="1" applyFont="1" applyFill="1" applyBorder="1" applyAlignment="1" applyProtection="1">
      <alignment horizontal="center" vertical="center" wrapText="1"/>
      <protection hidden="1"/>
    </xf>
    <xf numFmtId="164" fontId="0" fillId="0" borderId="1" xfId="0" applyNumberFormat="1" applyBorder="1" applyAlignment="1" applyProtection="1">
      <alignment horizontal="right" indent="2"/>
      <protection hidden="1"/>
    </xf>
    <xf numFmtId="1" fontId="0" fillId="0" borderId="1" xfId="0" applyNumberFormat="1" applyBorder="1" applyAlignment="1" applyProtection="1">
      <alignment horizontal="right" indent="2"/>
      <protection hidden="1"/>
    </xf>
    <xf numFmtId="3" fontId="8" fillId="8" borderId="1" xfId="0" applyNumberFormat="1" applyFont="1" applyFill="1" applyBorder="1" applyAlignment="1" applyProtection="1">
      <alignment horizontal="right" indent="2"/>
      <protection hidden="1"/>
    </xf>
    <xf numFmtId="10" fontId="8" fillId="8" borderId="1" xfId="0" applyNumberFormat="1" applyFont="1" applyFill="1" applyBorder="1" applyAlignment="1" applyProtection="1">
      <alignment horizontal="right" indent="2"/>
      <protection hidden="1"/>
    </xf>
    <xf numFmtId="10" fontId="0" fillId="0" borderId="1" xfId="0" applyNumberFormat="1" applyBorder="1" applyAlignment="1" applyProtection="1">
      <alignment horizontal="right" indent="2"/>
      <protection hidden="1"/>
    </xf>
    <xf numFmtId="3" fontId="0" fillId="0" borderId="1" xfId="0" applyNumberFormat="1" applyBorder="1" applyAlignment="1" applyProtection="1">
      <alignment horizontal="right" indent="2"/>
      <protection hidden="1"/>
    </xf>
    <xf numFmtId="0" fontId="9" fillId="6" borderId="21" xfId="0" applyFont="1" applyFill="1" applyBorder="1" applyAlignment="1" applyProtection="1">
      <alignment horizontal="center" vertical="center" wrapText="1"/>
      <protection hidden="1"/>
    </xf>
    <xf numFmtId="10" fontId="0" fillId="0" borderId="7" xfId="7" applyNumberFormat="1" applyFont="1" applyBorder="1" applyAlignment="1" applyProtection="1">
      <alignment horizontal="right" indent="2"/>
      <protection hidden="1"/>
    </xf>
    <xf numFmtId="10" fontId="0" fillId="0" borderId="33" xfId="7" applyNumberFormat="1" applyFont="1" applyBorder="1" applyAlignment="1" applyProtection="1">
      <alignment horizontal="right" indent="2"/>
      <protection hidden="1"/>
    </xf>
    <xf numFmtId="0" fontId="9" fillId="5" borderId="28" xfId="2" applyFont="1" applyFill="1" applyBorder="1" applyAlignment="1" applyProtection="1">
      <alignment horizontal="center" vertical="center" wrapText="1"/>
      <protection hidden="1"/>
    </xf>
    <xf numFmtId="0" fontId="9" fillId="6" borderId="28" xfId="2" applyFont="1" applyFill="1" applyBorder="1" applyAlignment="1" applyProtection="1">
      <alignment horizontal="center" vertical="center" wrapText="1"/>
      <protection hidden="1"/>
    </xf>
    <xf numFmtId="0" fontId="9" fillId="6" borderId="29" xfId="2" applyFont="1" applyFill="1" applyBorder="1" applyAlignment="1" applyProtection="1">
      <alignment horizontal="center" vertical="center" wrapText="1"/>
      <protection hidden="1"/>
    </xf>
    <xf numFmtId="0" fontId="9" fillId="6" borderId="14" xfId="2" applyFont="1" applyFill="1" applyBorder="1" applyAlignment="1" applyProtection="1">
      <alignment horizontal="center" vertical="center" wrapText="1"/>
      <protection hidden="1"/>
    </xf>
    <xf numFmtId="164" fontId="8" fillId="8" borderId="14" xfId="7" applyNumberFormat="1" applyFont="1" applyFill="1" applyBorder="1" applyAlignment="1" applyProtection="1">
      <alignment horizontal="right" indent="2"/>
      <protection hidden="1"/>
    </xf>
    <xf numFmtId="0" fontId="0" fillId="0" borderId="16" xfId="0" applyNumberFormat="1" applyFont="1" applyFill="1" applyBorder="1"/>
    <xf numFmtId="0" fontId="0" fillId="0" borderId="30" xfId="0" applyNumberFormat="1" applyFont="1" applyFill="1" applyBorder="1"/>
    <xf numFmtId="0" fontId="0" fillId="0" borderId="31" xfId="0" applyNumberFormat="1" applyFont="1" applyFill="1" applyBorder="1"/>
    <xf numFmtId="0" fontId="7" fillId="6" borderId="40" xfId="0" applyFont="1" applyFill="1" applyBorder="1" applyAlignment="1" applyProtection="1">
      <alignment horizontal="center" vertical="center" wrapText="1"/>
      <protection hidden="1"/>
    </xf>
    <xf numFmtId="0" fontId="9" fillId="6" borderId="28" xfId="0" applyFont="1" applyFill="1" applyBorder="1" applyAlignment="1" applyProtection="1">
      <alignment horizontal="center" vertical="center" wrapText="1"/>
      <protection hidden="1"/>
    </xf>
    <xf numFmtId="0" fontId="9" fillId="6" borderId="28" xfId="0" quotePrefix="1" applyFont="1" applyFill="1" applyBorder="1" applyAlignment="1" applyProtection="1">
      <alignment horizontal="center" vertical="center" wrapText="1"/>
      <protection hidden="1"/>
    </xf>
    <xf numFmtId="0" fontId="11" fillId="6" borderId="28" xfId="0" quotePrefix="1" applyFont="1" applyFill="1" applyBorder="1" applyAlignment="1" applyProtection="1">
      <alignment horizontal="center" vertical="center" wrapText="1"/>
      <protection hidden="1"/>
    </xf>
    <xf numFmtId="0" fontId="9" fillId="6" borderId="28" xfId="0" applyFont="1" applyFill="1" applyBorder="1" applyAlignment="1">
      <alignment horizontal="center" vertical="center" wrapText="1"/>
    </xf>
    <xf numFmtId="0" fontId="9" fillId="6" borderId="29"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left" vertical="top"/>
      <protection hidden="1"/>
    </xf>
    <xf numFmtId="0" fontId="6" fillId="0" borderId="16" xfId="0" applyFont="1" applyFill="1" applyBorder="1" applyAlignment="1" applyProtection="1">
      <alignment horizontal="left" vertical="top"/>
      <protection hidden="1"/>
    </xf>
    <xf numFmtId="0" fontId="6" fillId="0" borderId="30" xfId="0" applyFont="1" applyFill="1" applyBorder="1" applyAlignment="1" applyProtection="1">
      <alignment horizontal="left" vertical="top"/>
      <protection hidden="1"/>
    </xf>
    <xf numFmtId="0" fontId="6" fillId="0" borderId="31" xfId="0" applyFont="1" applyFill="1" applyBorder="1" applyAlignment="1" applyProtection="1">
      <alignment horizontal="center" vertical="top"/>
      <protection hidden="1"/>
    </xf>
    <xf numFmtId="0" fontId="6" fillId="0" borderId="32" xfId="0" applyFont="1" applyFill="1" applyBorder="1" applyAlignment="1" applyProtection="1">
      <alignment horizontal="left" vertical="top"/>
      <protection hidden="1"/>
    </xf>
    <xf numFmtId="164" fontId="0" fillId="0" borderId="31" xfId="0" applyNumberFormat="1" applyBorder="1" applyAlignment="1" applyProtection="1">
      <alignment horizontal="right" indent="2"/>
      <protection hidden="1"/>
    </xf>
    <xf numFmtId="1" fontId="0" fillId="0" borderId="31" xfId="0" applyNumberFormat="1" applyBorder="1" applyAlignment="1" applyProtection="1">
      <alignment horizontal="right" indent="2"/>
      <protection hidden="1"/>
    </xf>
    <xf numFmtId="164" fontId="6" fillId="0" borderId="31" xfId="0" applyNumberFormat="1" applyFont="1" applyFill="1" applyBorder="1" applyAlignment="1" applyProtection="1">
      <alignment horizontal="right" indent="2"/>
      <protection hidden="1"/>
    </xf>
    <xf numFmtId="1" fontId="6" fillId="0" borderId="31" xfId="0" applyNumberFormat="1" applyFont="1" applyFill="1" applyBorder="1" applyAlignment="1" applyProtection="1">
      <alignment horizontal="right" indent="2"/>
      <protection hidden="1"/>
    </xf>
    <xf numFmtId="164" fontId="6" fillId="0" borderId="41" xfId="0" applyNumberFormat="1" applyFont="1" applyFill="1" applyBorder="1" applyAlignment="1" applyProtection="1">
      <alignment horizontal="right" indent="2"/>
      <protection hidden="1"/>
    </xf>
    <xf numFmtId="164" fontId="0" fillId="0" borderId="6" xfId="0" applyNumberFormat="1" applyBorder="1" applyAlignment="1" applyProtection="1">
      <alignment horizontal="right" indent="2"/>
      <protection hidden="1"/>
    </xf>
    <xf numFmtId="164" fontId="0" fillId="0" borderId="32" xfId="0" applyNumberFormat="1" applyBorder="1" applyAlignment="1" applyProtection="1">
      <alignment horizontal="right" indent="2"/>
      <protection hidden="1"/>
    </xf>
    <xf numFmtId="0" fontId="9" fillId="6" borderId="42"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9" fillId="6" borderId="7" xfId="0" quotePrefix="1" applyFont="1" applyFill="1" applyBorder="1" applyAlignment="1" applyProtection="1">
      <alignment horizontal="center" vertical="center" wrapText="1"/>
      <protection hidden="1"/>
    </xf>
    <xf numFmtId="0" fontId="9" fillId="6" borderId="19" xfId="12" applyFont="1" applyFill="1" applyBorder="1" applyAlignment="1" applyProtection="1">
      <alignment horizontal="center" vertical="center" wrapText="1"/>
      <protection hidden="1"/>
    </xf>
    <xf numFmtId="0" fontId="9" fillId="6" borderId="29" xfId="12" applyFont="1" applyFill="1" applyBorder="1" applyAlignment="1" applyProtection="1">
      <alignment horizontal="center" vertical="center" wrapText="1"/>
      <protection hidden="1"/>
    </xf>
    <xf numFmtId="0" fontId="9" fillId="6" borderId="16" xfId="12" applyFont="1" applyFill="1" applyBorder="1" applyAlignment="1" applyProtection="1">
      <alignment horizontal="center" vertical="center" wrapText="1"/>
      <protection hidden="1"/>
    </xf>
    <xf numFmtId="0" fontId="9" fillId="6" borderId="14" xfId="12" applyFont="1" applyFill="1" applyBorder="1" applyAlignment="1" applyProtection="1">
      <alignment horizontal="center" vertical="center" wrapText="1"/>
      <protection hidden="1"/>
    </xf>
    <xf numFmtId="0" fontId="9" fillId="6" borderId="16" xfId="12" quotePrefix="1" applyFont="1" applyFill="1" applyBorder="1" applyAlignment="1" applyProtection="1">
      <alignment horizontal="center" vertical="center" wrapText="1"/>
      <protection hidden="1"/>
    </xf>
    <xf numFmtId="0" fontId="9" fillId="6" borderId="14" xfId="12" quotePrefix="1" applyFont="1" applyFill="1" applyBorder="1" applyAlignment="1" applyProtection="1">
      <alignment horizontal="center" vertical="center" wrapText="1"/>
      <protection hidden="1"/>
    </xf>
    <xf numFmtId="164" fontId="8" fillId="8" borderId="16" xfId="0" applyNumberFormat="1" applyFont="1" applyFill="1" applyBorder="1" applyAlignment="1" applyProtection="1">
      <alignment horizontal="right" indent="2"/>
      <protection hidden="1"/>
    </xf>
    <xf numFmtId="164" fontId="8" fillId="8" borderId="14" xfId="0" applyNumberFormat="1" applyFont="1" applyFill="1" applyBorder="1" applyAlignment="1" applyProtection="1">
      <alignment horizontal="right" indent="2"/>
      <protection hidden="1"/>
    </xf>
    <xf numFmtId="164" fontId="6" fillId="0" borderId="16" xfId="0" applyNumberFormat="1" applyFont="1" applyFill="1" applyBorder="1" applyAlignment="1" applyProtection="1">
      <alignment horizontal="right" indent="2"/>
      <protection hidden="1"/>
    </xf>
    <xf numFmtId="164" fontId="6" fillId="0" borderId="14" xfId="0" applyNumberFormat="1" applyFont="1" applyFill="1" applyBorder="1" applyAlignment="1" applyProtection="1">
      <alignment horizontal="right" indent="2"/>
      <protection hidden="1"/>
    </xf>
    <xf numFmtId="164" fontId="6" fillId="0" borderId="30" xfId="0" applyNumberFormat="1" applyFont="1" applyFill="1" applyBorder="1" applyAlignment="1" applyProtection="1">
      <alignment horizontal="right" indent="2"/>
      <protection hidden="1"/>
    </xf>
    <xf numFmtId="164" fontId="6" fillId="0" borderId="44" xfId="0" applyNumberFormat="1" applyFont="1" applyFill="1" applyBorder="1" applyAlignment="1" applyProtection="1">
      <alignment horizontal="right" indent="2"/>
      <protection hidden="1"/>
    </xf>
    <xf numFmtId="166" fontId="6" fillId="0" borderId="12" xfId="0" applyNumberFormat="1" applyFont="1" applyFill="1" applyBorder="1" applyAlignment="1" applyProtection="1">
      <alignment horizontal="right" indent="2"/>
      <protection hidden="1"/>
    </xf>
    <xf numFmtId="166" fontId="6" fillId="0" borderId="2" xfId="0" applyNumberFormat="1" applyFont="1" applyFill="1" applyBorder="1" applyAlignment="1" applyProtection="1">
      <alignment horizontal="right" indent="2"/>
      <protection hidden="1"/>
    </xf>
    <xf numFmtId="164" fontId="6" fillId="0" borderId="13" xfId="0" applyNumberFormat="1" applyFont="1" applyFill="1" applyBorder="1" applyAlignment="1" applyProtection="1">
      <alignment horizontal="right" indent="2"/>
      <protection hidden="1"/>
    </xf>
    <xf numFmtId="164" fontId="6" fillId="0" borderId="43" xfId="0" applyNumberFormat="1" applyFont="1" applyFill="1" applyBorder="1" applyAlignment="1" applyProtection="1">
      <alignment horizontal="right" indent="2"/>
      <protection hidden="1"/>
    </xf>
    <xf numFmtId="3" fontId="6" fillId="0" borderId="1" xfId="0" applyNumberFormat="1" applyFont="1" applyFill="1" applyBorder="1" applyAlignment="1" applyProtection="1">
      <alignment horizontal="right" indent="2"/>
      <protection hidden="1"/>
    </xf>
    <xf numFmtId="3" fontId="6" fillId="0" borderId="10" xfId="0" applyNumberFormat="1" applyFont="1" applyFill="1" applyBorder="1" applyAlignment="1" applyProtection="1">
      <alignment horizontal="right" indent="2"/>
      <protection hidden="1"/>
    </xf>
    <xf numFmtId="164" fontId="6" fillId="0" borderId="10" xfId="0" applyNumberFormat="1" applyFont="1" applyFill="1" applyBorder="1" applyAlignment="1" applyProtection="1">
      <alignment horizontal="right" indent="2"/>
      <protection hidden="1"/>
    </xf>
    <xf numFmtId="3" fontId="6" fillId="0" borderId="45" xfId="0" applyNumberFormat="1" applyFont="1" applyFill="1" applyBorder="1" applyAlignment="1" applyProtection="1">
      <alignment horizontal="right" indent="2"/>
      <protection hidden="1"/>
    </xf>
    <xf numFmtId="164" fontId="6" fillId="0" borderId="45" xfId="0" applyNumberFormat="1" applyFont="1" applyFill="1" applyBorder="1" applyAlignment="1" applyProtection="1">
      <alignment horizontal="right" indent="2"/>
      <protection hidden="1"/>
    </xf>
    <xf numFmtId="0" fontId="9" fillId="6" borderId="40" xfId="0" applyFont="1" applyFill="1" applyBorder="1" applyAlignment="1" applyProtection="1">
      <alignment horizontal="center" vertical="center" wrapText="1"/>
      <protection hidden="1"/>
    </xf>
    <xf numFmtId="10" fontId="0" fillId="0" borderId="12" xfId="8" applyNumberFormat="1" applyFont="1" applyBorder="1" applyAlignment="1" applyProtection="1">
      <alignment horizontal="right" indent="2"/>
      <protection hidden="1"/>
    </xf>
    <xf numFmtId="10" fontId="0" fillId="0" borderId="2" xfId="8" applyNumberFormat="1" applyFont="1" applyBorder="1" applyAlignment="1" applyProtection="1">
      <alignment horizontal="right" indent="2"/>
      <protection hidden="1"/>
    </xf>
    <xf numFmtId="164" fontId="0" fillId="0" borderId="22" xfId="7" applyNumberFormat="1" applyFont="1" applyBorder="1" applyAlignment="1" applyProtection="1">
      <alignment horizontal="right" indent="2"/>
      <protection hidden="1"/>
    </xf>
    <xf numFmtId="10" fontId="0" fillId="0" borderId="36" xfId="1" applyNumberFormat="1" applyFont="1" applyBorder="1" applyAlignment="1" applyProtection="1">
      <alignment horizontal="right" indent="2"/>
      <protection hidden="1"/>
    </xf>
    <xf numFmtId="164" fontId="0" fillId="0" borderId="34" xfId="7" applyNumberFormat="1" applyFont="1" applyBorder="1" applyAlignment="1" applyProtection="1">
      <alignment horizontal="right" indent="2"/>
      <protection hidden="1"/>
    </xf>
    <xf numFmtId="10" fontId="0" fillId="0" borderId="37" xfId="1" applyNumberFormat="1" applyFont="1" applyBorder="1" applyAlignment="1" applyProtection="1">
      <alignment horizontal="right" indent="2"/>
      <protection hidden="1"/>
    </xf>
    <xf numFmtId="0" fontId="10" fillId="0" borderId="0" xfId="2" applyFont="1" applyAlignment="1" applyProtection="1">
      <protection hidden="1"/>
    </xf>
    <xf numFmtId="0" fontId="0" fillId="0" borderId="1" xfId="0" applyNumberFormat="1" applyFont="1" applyFill="1" applyBorder="1" applyAlignment="1">
      <alignment horizontal="center"/>
    </xf>
    <xf numFmtId="0" fontId="0" fillId="0" borderId="31" xfId="0" applyNumberFormat="1" applyFont="1" applyFill="1" applyBorder="1" applyAlignment="1">
      <alignment horizontal="center"/>
    </xf>
    <xf numFmtId="0" fontId="25" fillId="13" borderId="0" xfId="0" applyFont="1" applyFill="1" applyBorder="1" applyAlignment="1" applyProtection="1">
      <alignment horizontal="center" vertical="center"/>
      <protection hidden="1"/>
    </xf>
    <xf numFmtId="0" fontId="9" fillId="6" borderId="10" xfId="0" applyFont="1" applyFill="1" applyBorder="1" applyAlignment="1" applyProtection="1">
      <alignment horizontal="center" vertical="center" wrapText="1"/>
      <protection hidden="1"/>
    </xf>
    <xf numFmtId="0" fontId="13" fillId="0" borderId="0" xfId="2" quotePrefix="1" applyFont="1" applyFill="1" applyBorder="1" applyAlignment="1" applyProtection="1">
      <alignment vertical="top" wrapText="1"/>
      <protection hidden="1"/>
    </xf>
    <xf numFmtId="0" fontId="8" fillId="4" borderId="8" xfId="2" applyFont="1" applyFill="1" applyBorder="1" applyAlignment="1" applyProtection="1">
      <alignment horizontal="center" vertical="center" wrapText="1"/>
      <protection hidden="1"/>
    </xf>
    <xf numFmtId="0" fontId="25" fillId="3"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9" fillId="6" borderId="1" xfId="0" applyFont="1" applyFill="1" applyBorder="1" applyAlignment="1" applyProtection="1">
      <alignment vertical="center" wrapText="1"/>
      <protection hidden="1"/>
    </xf>
    <xf numFmtId="0" fontId="9" fillId="6" borderId="1" xfId="0" quotePrefix="1" applyFont="1" applyFill="1" applyBorder="1" applyAlignment="1" applyProtection="1">
      <alignment vertical="center" wrapText="1"/>
      <protection hidden="1"/>
    </xf>
    <xf numFmtId="0" fontId="9" fillId="6" borderId="15" xfId="0" applyFont="1" applyFill="1" applyBorder="1" applyAlignment="1" applyProtection="1">
      <alignment horizontal="center" vertical="center" wrapText="1"/>
      <protection hidden="1"/>
    </xf>
    <xf numFmtId="0" fontId="9" fillId="6" borderId="12" xfId="0" applyFont="1" applyFill="1" applyBorder="1" applyAlignment="1" applyProtection="1">
      <alignment horizontal="center" vertical="center" wrapText="1"/>
      <protection hidden="1"/>
    </xf>
    <xf numFmtId="0" fontId="7" fillId="6" borderId="3" xfId="0" applyFont="1" applyFill="1" applyBorder="1" applyAlignment="1" applyProtection="1">
      <alignment vertical="center" wrapText="1"/>
      <protection hidden="1"/>
    </xf>
    <xf numFmtId="0" fontId="7" fillId="6" borderId="4" xfId="0" applyFont="1" applyFill="1" applyBorder="1" applyAlignment="1" applyProtection="1">
      <alignment vertical="center" wrapText="1"/>
      <protection hidden="1"/>
    </xf>
    <xf numFmtId="0" fontId="7" fillId="6" borderId="4" xfId="0" applyFont="1" applyFill="1" applyBorder="1" applyAlignment="1" applyProtection="1">
      <alignment vertical="center"/>
      <protection hidden="1"/>
    </xf>
    <xf numFmtId="0" fontId="7" fillId="6" borderId="5" xfId="0" applyFont="1" applyFill="1" applyBorder="1" applyAlignment="1" applyProtection="1">
      <alignment vertical="center" wrapText="1"/>
      <protection hidden="1"/>
    </xf>
    <xf numFmtId="0" fontId="25" fillId="13" borderId="0" xfId="0" applyFont="1" applyFill="1" applyBorder="1" applyAlignment="1" applyProtection="1">
      <alignment vertical="center"/>
      <protection hidden="1"/>
    </xf>
    <xf numFmtId="0" fontId="7" fillId="6" borderId="25" xfId="0" applyFont="1" applyFill="1" applyBorder="1" applyAlignment="1" applyProtection="1">
      <alignment horizontal="centerContinuous" vertical="center" wrapText="1"/>
      <protection hidden="1"/>
    </xf>
    <xf numFmtId="0" fontId="7" fillId="6" borderId="38" xfId="0" applyFont="1" applyFill="1" applyBorder="1" applyAlignment="1" applyProtection="1">
      <alignment horizontal="centerContinuous" vertical="center" wrapText="1"/>
      <protection hidden="1"/>
    </xf>
    <xf numFmtId="0" fontId="7" fillId="6" borderId="26" xfId="0" applyFont="1" applyFill="1" applyBorder="1" applyAlignment="1" applyProtection="1">
      <alignment horizontal="centerContinuous" vertical="center" wrapText="1"/>
      <protection hidden="1"/>
    </xf>
    <xf numFmtId="0" fontId="13" fillId="3" borderId="46" xfId="0" applyFont="1" applyFill="1" applyBorder="1" applyAlignment="1" applyProtection="1">
      <alignment horizontal="centerContinuous" vertical="center" wrapText="1"/>
      <protection hidden="1"/>
    </xf>
    <xf numFmtId="0" fontId="13" fillId="3" borderId="47" xfId="0" applyFont="1" applyFill="1" applyBorder="1" applyAlignment="1" applyProtection="1">
      <alignment horizontal="centerContinuous" vertical="center" wrapText="1"/>
      <protection hidden="1"/>
    </xf>
    <xf numFmtId="0" fontId="13" fillId="3" borderId="48" xfId="0" applyFont="1" applyFill="1" applyBorder="1" applyAlignment="1" applyProtection="1">
      <alignment horizontal="centerContinuous" vertical="center" wrapText="1"/>
      <protection hidden="1"/>
    </xf>
    <xf numFmtId="0" fontId="0" fillId="3" borderId="46" xfId="0" applyFill="1" applyBorder="1" applyAlignment="1" applyProtection="1">
      <alignment horizontal="centerContinuous" vertical="center" wrapText="1"/>
      <protection hidden="1"/>
    </xf>
    <xf numFmtId="0" fontId="8" fillId="4" borderId="20" xfId="0" applyFont="1" applyFill="1" applyBorder="1" applyAlignment="1" applyProtection="1">
      <alignment vertical="center" wrapText="1"/>
      <protection hidden="1"/>
    </xf>
    <xf numFmtId="0" fontId="8" fillId="4" borderId="15" xfId="0" applyFont="1" applyFill="1" applyBorder="1" applyAlignment="1" applyProtection="1">
      <alignment vertical="center" wrapText="1"/>
      <protection hidden="1"/>
    </xf>
    <xf numFmtId="0" fontId="8" fillId="4" borderId="1" xfId="0" applyFont="1" applyFill="1" applyBorder="1" applyAlignment="1" applyProtection="1">
      <alignment horizontal="center" wrapText="1"/>
      <protection hidden="1"/>
    </xf>
    <xf numFmtId="0" fontId="8" fillId="4" borderId="9"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8" fillId="4" borderId="18" xfId="0" applyFont="1" applyFill="1" applyBorder="1" applyAlignment="1" applyProtection="1">
      <alignment vertical="center" wrapText="1"/>
      <protection hidden="1"/>
    </xf>
    <xf numFmtId="0" fontId="8" fillId="4" borderId="11" xfId="0" applyFont="1" applyFill="1" applyBorder="1" applyAlignment="1" applyProtection="1">
      <alignment vertical="center" wrapText="1"/>
      <protection hidden="1"/>
    </xf>
    <xf numFmtId="0" fontId="8" fillId="4" borderId="6" xfId="0" applyFont="1" applyFill="1" applyBorder="1" applyAlignment="1" applyProtection="1">
      <alignment horizontal="center" wrapText="1"/>
      <protection hidden="1"/>
    </xf>
    <xf numFmtId="0" fontId="11" fillId="9" borderId="1" xfId="0" applyFont="1" applyFill="1" applyBorder="1" applyAlignment="1" applyProtection="1">
      <alignment vertical="center" wrapText="1"/>
      <protection hidden="1"/>
    </xf>
    <xf numFmtId="0" fontId="9" fillId="7" borderId="1" xfId="0" applyFont="1" applyFill="1" applyBorder="1" applyAlignment="1" applyProtection="1">
      <alignment vertical="center" wrapText="1"/>
      <protection hidden="1"/>
    </xf>
    <xf numFmtId="0" fontId="24" fillId="2" borderId="1" xfId="0" applyFont="1" applyFill="1" applyBorder="1" applyAlignment="1" applyProtection="1">
      <alignment vertical="center" wrapText="1"/>
      <protection hidden="1"/>
    </xf>
    <xf numFmtId="0" fontId="13" fillId="3" borderId="1" xfId="2" applyFont="1" applyFill="1" applyBorder="1" applyAlignment="1" applyProtection="1">
      <alignment horizontal="centerContinuous" vertical="center" wrapText="1"/>
      <protection hidden="1"/>
    </xf>
    <xf numFmtId="0" fontId="13" fillId="3" borderId="8" xfId="2" applyFont="1" applyFill="1" applyBorder="1" applyAlignment="1" applyProtection="1">
      <alignment horizontal="centerContinuous" vertical="center" wrapText="1"/>
      <protection hidden="1"/>
    </xf>
    <xf numFmtId="0" fontId="8" fillId="4" borderId="9" xfId="2" applyFont="1" applyFill="1" applyBorder="1" applyAlignment="1" applyProtection="1">
      <alignment vertical="center" wrapText="1"/>
      <protection hidden="1"/>
    </xf>
    <xf numFmtId="0" fontId="8" fillId="4" borderId="10" xfId="2" applyFont="1" applyFill="1" applyBorder="1" applyAlignment="1" applyProtection="1">
      <alignment vertical="center" wrapText="1"/>
      <protection hidden="1"/>
    </xf>
    <xf numFmtId="0" fontId="9" fillId="5" borderId="9" xfId="2" applyFont="1" applyFill="1" applyBorder="1" applyAlignment="1" applyProtection="1">
      <alignment horizontal="center" vertical="center" wrapText="1"/>
      <protection hidden="1"/>
    </xf>
    <xf numFmtId="0" fontId="9" fillId="6" borderId="9" xfId="2" applyFont="1" applyFill="1" applyBorder="1" applyAlignment="1" applyProtection="1">
      <alignment horizontal="center" vertical="center" wrapText="1"/>
      <protection hidden="1"/>
    </xf>
    <xf numFmtId="0" fontId="7" fillId="5" borderId="11" xfId="2" applyFont="1" applyFill="1" applyBorder="1" applyAlignment="1" applyProtection="1">
      <alignment horizontal="centerContinuous" vertical="center" wrapText="1"/>
      <protection hidden="1"/>
    </xf>
    <xf numFmtId="0" fontId="7" fillId="6" borderId="6" xfId="2" applyFont="1" applyFill="1" applyBorder="1" applyAlignment="1" applyProtection="1">
      <alignment vertical="center" wrapText="1"/>
      <protection hidden="1"/>
    </xf>
    <xf numFmtId="0" fontId="7" fillId="6" borderId="38" xfId="2" applyFont="1" applyFill="1" applyBorder="1" applyAlignment="1" applyProtection="1">
      <alignment vertical="center" wrapText="1"/>
      <protection hidden="1"/>
    </xf>
    <xf numFmtId="0" fontId="7" fillId="6" borderId="38" xfId="2" applyFont="1" applyFill="1" applyBorder="1" applyAlignment="1" applyProtection="1">
      <alignment horizontal="centerContinuous" vertical="center"/>
      <protection hidden="1"/>
    </xf>
    <xf numFmtId="0" fontId="7" fillId="6" borderId="7" xfId="2" applyFont="1" applyFill="1" applyBorder="1" applyAlignment="1" applyProtection="1">
      <alignment vertical="center" wrapText="1"/>
      <protection hidden="1"/>
    </xf>
    <xf numFmtId="0" fontId="13" fillId="3" borderId="1" xfId="0" applyFont="1" applyFill="1" applyBorder="1" applyAlignment="1" applyProtection="1">
      <alignment horizontal="centerContinuous" vertical="center" wrapText="1"/>
      <protection hidden="1"/>
    </xf>
    <xf numFmtId="0" fontId="13" fillId="3" borderId="1" xfId="7" applyFont="1" applyFill="1" applyBorder="1" applyAlignment="1" applyProtection="1">
      <alignment horizontal="centerContinuous" vertical="center" wrapText="1"/>
      <protection hidden="1"/>
    </xf>
    <xf numFmtId="0" fontId="7" fillId="5" borderId="1" xfId="0" applyFont="1" applyFill="1" applyBorder="1" applyAlignment="1">
      <alignment horizontal="centerContinuous" vertical="center" wrapText="1"/>
    </xf>
    <xf numFmtId="0" fontId="7" fillId="6" borderId="1" xfId="7" applyFont="1" applyFill="1" applyBorder="1" applyAlignment="1" applyProtection="1">
      <alignment horizontal="centerContinuous" vertical="center" wrapText="1"/>
      <protection hidden="1"/>
    </xf>
    <xf numFmtId="0" fontId="8" fillId="4" borderId="20" xfId="7" applyFont="1" applyFill="1" applyBorder="1" applyAlignment="1" applyProtection="1">
      <alignment vertical="center" wrapText="1"/>
      <protection hidden="1"/>
    </xf>
    <xf numFmtId="0" fontId="8" fillId="4" borderId="9" xfId="7" applyFont="1" applyFill="1" applyBorder="1" applyAlignment="1" applyProtection="1">
      <alignment vertical="center" wrapText="1"/>
      <protection hidden="1"/>
    </xf>
    <xf numFmtId="0" fontId="8" fillId="4" borderId="18" xfId="7" applyFont="1" applyFill="1" applyBorder="1" applyAlignment="1" applyProtection="1">
      <alignment vertical="center" wrapText="1"/>
      <protection hidden="1"/>
    </xf>
    <xf numFmtId="0" fontId="8" fillId="4" borderId="49" xfId="7" applyFont="1" applyFill="1" applyBorder="1" applyAlignment="1" applyProtection="1">
      <alignment horizontal="center" vertical="center" wrapText="1"/>
      <protection hidden="1"/>
    </xf>
    <xf numFmtId="0" fontId="8" fillId="4" borderId="17" xfId="7" applyFont="1" applyFill="1" applyBorder="1" applyAlignment="1" applyProtection="1">
      <alignment horizontal="center" vertical="center" wrapText="1"/>
      <protection hidden="1"/>
    </xf>
    <xf numFmtId="0" fontId="8" fillId="4" borderId="8" xfId="7" applyFont="1" applyFill="1" applyBorder="1" applyAlignment="1" applyProtection="1">
      <alignment horizontal="center" vertical="center" wrapText="1"/>
      <protection hidden="1"/>
    </xf>
    <xf numFmtId="0" fontId="7" fillId="6" borderId="1" xfId="2" applyFont="1" applyFill="1" applyBorder="1" applyAlignment="1" applyProtection="1">
      <alignment horizontal="centerContinuous" vertical="center" wrapText="1"/>
      <protection hidden="1"/>
    </xf>
    <xf numFmtId="0" fontId="7" fillId="5" borderId="1" xfId="2" applyFont="1" applyFill="1" applyBorder="1" applyAlignment="1" applyProtection="1">
      <alignment horizontal="centerContinuous" vertical="center" wrapText="1"/>
      <protection hidden="1"/>
    </xf>
    <xf numFmtId="0" fontId="8" fillId="4" borderId="20" xfId="2" applyFont="1" applyFill="1" applyBorder="1" applyAlignment="1" applyProtection="1">
      <alignment vertical="center" wrapText="1"/>
      <protection hidden="1"/>
    </xf>
    <xf numFmtId="0" fontId="8" fillId="4" borderId="18" xfId="2" applyFont="1" applyFill="1" applyBorder="1" applyAlignment="1" applyProtection="1">
      <alignment vertical="center" wrapText="1"/>
      <protection hidden="1"/>
    </xf>
    <xf numFmtId="0" fontId="8" fillId="4" borderId="49" xfId="2" applyFont="1" applyFill="1" applyBorder="1" applyAlignment="1" applyProtection="1">
      <alignment horizontal="center" vertical="center" wrapText="1"/>
      <protection hidden="1"/>
    </xf>
    <xf numFmtId="0" fontId="25" fillId="3" borderId="1" xfId="0" applyFont="1" applyFill="1" applyBorder="1" applyAlignment="1" applyProtection="1">
      <alignment vertical="center" wrapText="1"/>
      <protection hidden="1"/>
    </xf>
    <xf numFmtId="0" fontId="13" fillId="0" borderId="0" xfId="5" quotePrefix="1" applyFont="1" applyAlignment="1" applyProtection="1">
      <alignment vertical="top" wrapText="1"/>
      <protection hidden="1"/>
    </xf>
  </cellXfs>
  <cellStyles count="13">
    <cellStyle name="Comma" xfId="6" builtinId="3"/>
    <cellStyle name="Hyperlink" xfId="4" builtinId="8"/>
    <cellStyle name="Hyperlink 2" xfId="11" xr:uid="{00000000-0005-0000-0000-000002000000}"/>
    <cellStyle name="Normal" xfId="0" builtinId="0"/>
    <cellStyle name="Normal 11 2 10" xfId="12" xr:uid="{00000000-0005-0000-0000-000004000000}"/>
    <cellStyle name="Normal 2" xfId="2" xr:uid="{00000000-0005-0000-0000-000005000000}"/>
    <cellStyle name="Normal 2 10" xfId="7" xr:uid="{00000000-0005-0000-0000-000006000000}"/>
    <cellStyle name="Normal 3" xfId="5" xr:uid="{00000000-0005-0000-0000-000007000000}"/>
    <cellStyle name="Normal 4" xfId="9" xr:uid="{00000000-0005-0000-0000-000008000000}"/>
    <cellStyle name="Normal 5" xfId="10" xr:uid="{00000000-0005-0000-0000-000009000000}"/>
    <cellStyle name="Percent" xfId="1" builtinId="5"/>
    <cellStyle name="Percent 10" xfId="8" xr:uid="{00000000-0005-0000-0000-00000B000000}"/>
    <cellStyle name="Percent 2" xfId="3" xr:uid="{00000000-0005-0000-0000-00000C000000}"/>
  </cellStyles>
  <dxfs count="0"/>
  <tableStyles count="0" defaultTableStyle="TableStyleMedium2" defaultPivotStyle="PivotStyleLight16"/>
  <colors>
    <mruColors>
      <color rgb="FFCCFFCC"/>
      <color rgb="FF004712"/>
      <color rgb="FF8A2529"/>
      <color rgb="FF104F75"/>
      <color rgb="FFC2A204"/>
      <color rgb="FFE8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tyles" Target="styles.xml"/><Relationship Id="rId32"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63515</xdr:colOff>
      <xdr:row>0</xdr:row>
      <xdr:rowOff>95269</xdr:rowOff>
    </xdr:from>
    <xdr:to>
      <xdr:col>3</xdr:col>
      <xdr:colOff>265987</xdr:colOff>
      <xdr:row>7</xdr:row>
      <xdr:rowOff>162722</xdr:rowOff>
    </xdr:to>
    <xdr:pic>
      <xdr:nvPicPr>
        <xdr:cNvPr id="2" name="Picture 1" descr="DfE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3515" y="95269"/>
          <a:ext cx="2473504" cy="1396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oLosersOptionsForNo10_Sept15\DualRun%202015-16%20SoftNFF%20Y15M07D30_100%25MFL_NoLoser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enetapp01\efa2\Systems%20Academies\16-17%20Submissions\Aggregation%20(DQA%20USE%20ONLY)\02%20January%20Aggregation\Administration\Build\aggregated%20files\8_9-Commentary_Proform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202016-17%20base\16-17%20aggregated%20proforma%20data\1-Schools%20block_20160308_10_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christmas\AppData\Local\Microsoft\Windows\Temporary%20Internet%20Files\Content.Outlook\KMX4B70Z\2016%20to%202017%20SBUFs_v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CAs\Modelling\ACAmodel_SWFC_aut13_Y15M02D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DataInput\ACAmodel_SWFC_aut13Method2_s251PrimSec_Y16M04D0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CentralServicesBlock_V6.1_Deprivation_NoMinimum.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FFtool_2015-16base_Y15M03D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ESG\SR_2015\LA%20pupil%20numb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rk\apt%20auto\1516%20auto\files\APT_201516_v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RC\Dedicated%20Schools%20Grant\2014-15%20Allocations\Pupil%20Premium\Models\Primary\201415_Pupil_Premium_allocations_Fani_v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dHoc\DualRun_pre-election%20policy%20costing_protected%20soft%20NFF.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WAU2\TEAM2\!DEMOGRA\DME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4-15\DualRun%20model\MFL%20DualRun%202014-15%20Y14M07D08.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onnetapp01\ASDDATA\TEAM2\!DEMOGRA\DME7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ssets.publishing.service.gov.uk/government/uploads/system/uploads/attachment_data/file/729237/Impact_of_the_schools_NFF%20%202019-20%20Mock%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djustScaling"/>
      <sheetName val="UnitValues"/>
      <sheetName val="SchoolCalcs"/>
      <sheetName val="LA_Calcs"/>
      <sheetName val="OutputTable_LAs"/>
      <sheetName val="OutputTable_UnitValues"/>
      <sheetName val="Charts_AllLAs"/>
      <sheetName val="Chart_LAbudgetBreakdown"/>
      <sheetName val="SQLview_sorted"/>
      <sheetName val="ACA_District"/>
      <sheetName val="PupilProjections"/>
      <sheetName val="SBUFs_16-17_baseline"/>
      <sheetName val="Lists"/>
    </sheetNames>
    <sheetDataSet>
      <sheetData sheetId="0"/>
      <sheetData sheetId="1"/>
      <sheetData sheetId="2">
        <row r="6">
          <cell r="C6">
            <v>1</v>
          </cell>
        </row>
      </sheetData>
      <sheetData sheetId="3"/>
      <sheetData sheetId="4"/>
      <sheetData sheetId="5"/>
      <sheetData sheetId="6"/>
      <sheetData sheetId="7"/>
      <sheetData sheetId="8"/>
      <sheetData sheetId="9">
        <row r="2">
          <cell r="B2" t="str">
            <v>Devon</v>
          </cell>
        </row>
      </sheetData>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
      <sheetName val="I) Proforma Jan13 DataSheet"/>
      <sheetName val="Look Up"/>
      <sheetName val="OLD_H) Commentary"/>
      <sheetName val="LALookup"/>
      <sheetName val="STORE_Fields"/>
    </sheetNames>
    <sheetDataSet>
      <sheetData sheetId="0"/>
      <sheetData sheetId="1"/>
      <sheetData sheetId="2"/>
      <sheetData sheetId="3"/>
      <sheetData sheetId="4">
        <row r="1">
          <cell r="A1">
            <v>929</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sBlockData"/>
      <sheetName val="LALookup"/>
    </sheetNames>
    <sheetDataSet>
      <sheetData sheetId="0"/>
      <sheetData sheetId="1">
        <row r="3">
          <cell r="A3">
            <v>201</v>
          </cell>
          <cell r="B3" t="str">
            <v>City of London</v>
          </cell>
          <cell r="C3" t="str">
            <v>South</v>
          </cell>
          <cell r="D3" t="str">
            <v>North West London &amp; South Central</v>
          </cell>
        </row>
        <row r="4">
          <cell r="A4">
            <v>202</v>
          </cell>
          <cell r="B4" t="str">
            <v>Camden</v>
          </cell>
          <cell r="C4" t="str">
            <v>South</v>
          </cell>
          <cell r="D4" t="str">
            <v>North West London &amp; South Central</v>
          </cell>
        </row>
        <row r="5">
          <cell r="A5">
            <v>203</v>
          </cell>
          <cell r="B5" t="str">
            <v>Greenwich</v>
          </cell>
          <cell r="C5" t="str">
            <v>South</v>
          </cell>
          <cell r="D5" t="str">
            <v>South London &amp; South East</v>
          </cell>
        </row>
        <row r="6">
          <cell r="A6">
            <v>204</v>
          </cell>
          <cell r="B6" t="str">
            <v>Hackney</v>
          </cell>
          <cell r="C6" t="str">
            <v>South</v>
          </cell>
          <cell r="D6" t="str">
            <v>North East London &amp; East of England</v>
          </cell>
        </row>
        <row r="7">
          <cell r="A7">
            <v>205</v>
          </cell>
          <cell r="B7" t="str">
            <v>Hammersmith and Fulham</v>
          </cell>
          <cell r="C7" t="str">
            <v>South</v>
          </cell>
          <cell r="D7" t="str">
            <v>North West London &amp; South Central</v>
          </cell>
        </row>
        <row r="8">
          <cell r="A8">
            <v>206</v>
          </cell>
          <cell r="B8" t="str">
            <v>Islington</v>
          </cell>
          <cell r="C8" t="str">
            <v>South</v>
          </cell>
          <cell r="D8" t="str">
            <v>North West London &amp; South Central</v>
          </cell>
        </row>
        <row r="9">
          <cell r="A9">
            <v>207</v>
          </cell>
          <cell r="B9" t="str">
            <v>Kensington and Chelsea</v>
          </cell>
          <cell r="C9" t="str">
            <v>South</v>
          </cell>
          <cell r="D9" t="str">
            <v>North West London &amp; South Central</v>
          </cell>
        </row>
        <row r="10">
          <cell r="A10">
            <v>208</v>
          </cell>
          <cell r="B10" t="str">
            <v>Lambeth</v>
          </cell>
          <cell r="C10" t="str">
            <v>South</v>
          </cell>
          <cell r="D10" t="str">
            <v>South London &amp; South East</v>
          </cell>
        </row>
        <row r="11">
          <cell r="A11">
            <v>209</v>
          </cell>
          <cell r="B11" t="str">
            <v>Lewisham</v>
          </cell>
          <cell r="C11" t="str">
            <v>South</v>
          </cell>
          <cell r="D11" t="str">
            <v>South London &amp; South East</v>
          </cell>
        </row>
        <row r="12">
          <cell r="A12">
            <v>210</v>
          </cell>
          <cell r="B12" t="str">
            <v>Southwark</v>
          </cell>
          <cell r="C12" t="str">
            <v>South</v>
          </cell>
          <cell r="D12" t="str">
            <v>South London &amp; South East</v>
          </cell>
        </row>
        <row r="13">
          <cell r="A13">
            <v>211</v>
          </cell>
          <cell r="B13" t="str">
            <v>Tower Hamlets</v>
          </cell>
          <cell r="C13" t="str">
            <v>South</v>
          </cell>
          <cell r="D13" t="str">
            <v>North East London &amp; East of England</v>
          </cell>
        </row>
        <row r="14">
          <cell r="A14">
            <v>212</v>
          </cell>
          <cell r="B14" t="str">
            <v>Wandsworth</v>
          </cell>
          <cell r="C14" t="str">
            <v>South</v>
          </cell>
          <cell r="D14" t="str">
            <v>South London &amp; South East</v>
          </cell>
        </row>
        <row r="15">
          <cell r="A15">
            <v>213</v>
          </cell>
          <cell r="B15" t="str">
            <v>Westminster</v>
          </cell>
          <cell r="C15" t="str">
            <v>South</v>
          </cell>
          <cell r="D15" t="str">
            <v>North West London &amp; South Central</v>
          </cell>
        </row>
        <row r="16">
          <cell r="A16">
            <v>301</v>
          </cell>
          <cell r="B16" t="str">
            <v>Barking and Dagenham</v>
          </cell>
          <cell r="C16" t="str">
            <v>South</v>
          </cell>
          <cell r="D16" t="str">
            <v>North East London &amp; East of England</v>
          </cell>
        </row>
        <row r="17">
          <cell r="A17">
            <v>302</v>
          </cell>
          <cell r="B17" t="str">
            <v>Barnet</v>
          </cell>
          <cell r="C17" t="str">
            <v>South</v>
          </cell>
          <cell r="D17" t="str">
            <v>North West London &amp; South Central</v>
          </cell>
        </row>
        <row r="18">
          <cell r="A18">
            <v>303</v>
          </cell>
          <cell r="B18" t="str">
            <v>Bexley</v>
          </cell>
          <cell r="C18" t="str">
            <v>South</v>
          </cell>
          <cell r="D18" t="str">
            <v>South London &amp; South East</v>
          </cell>
        </row>
        <row r="19">
          <cell r="A19">
            <v>304</v>
          </cell>
          <cell r="B19" t="str">
            <v>Brent</v>
          </cell>
          <cell r="C19" t="str">
            <v>South</v>
          </cell>
          <cell r="D19" t="str">
            <v>North West London &amp; South Central</v>
          </cell>
        </row>
        <row r="20">
          <cell r="A20">
            <v>305</v>
          </cell>
          <cell r="B20" t="str">
            <v>Bromley</v>
          </cell>
          <cell r="C20" t="str">
            <v>South</v>
          </cell>
          <cell r="D20" t="str">
            <v>South London &amp; South East</v>
          </cell>
        </row>
        <row r="21">
          <cell r="A21">
            <v>306</v>
          </cell>
          <cell r="B21" t="str">
            <v>Croydon</v>
          </cell>
          <cell r="C21" t="str">
            <v>South</v>
          </cell>
          <cell r="D21" t="str">
            <v>South London &amp; South East</v>
          </cell>
        </row>
        <row r="22">
          <cell r="A22">
            <v>307</v>
          </cell>
          <cell r="B22" t="str">
            <v>Ealing</v>
          </cell>
          <cell r="C22" t="str">
            <v>South</v>
          </cell>
          <cell r="D22" t="str">
            <v>North West London &amp; South Central</v>
          </cell>
        </row>
        <row r="23">
          <cell r="A23">
            <v>308</v>
          </cell>
          <cell r="B23" t="str">
            <v>Enfield</v>
          </cell>
          <cell r="C23" t="str">
            <v>South</v>
          </cell>
          <cell r="D23" t="str">
            <v>North West London &amp; South Central</v>
          </cell>
        </row>
        <row r="24">
          <cell r="A24">
            <v>309</v>
          </cell>
          <cell r="B24" t="str">
            <v>Haringey</v>
          </cell>
          <cell r="C24" t="str">
            <v>South</v>
          </cell>
          <cell r="D24" t="str">
            <v>North East London &amp; East of England</v>
          </cell>
        </row>
        <row r="25">
          <cell r="A25">
            <v>310</v>
          </cell>
          <cell r="B25" t="str">
            <v>Harrow</v>
          </cell>
          <cell r="C25" t="str">
            <v>South</v>
          </cell>
          <cell r="D25" t="str">
            <v>North West London &amp; South Central</v>
          </cell>
        </row>
        <row r="26">
          <cell r="A26">
            <v>311</v>
          </cell>
          <cell r="B26" t="str">
            <v>Havering</v>
          </cell>
          <cell r="C26" t="str">
            <v>South</v>
          </cell>
          <cell r="D26" t="str">
            <v>North East London &amp; East of England</v>
          </cell>
        </row>
        <row r="27">
          <cell r="A27">
            <v>312</v>
          </cell>
          <cell r="B27" t="str">
            <v>Hillingdon</v>
          </cell>
          <cell r="C27" t="str">
            <v>South</v>
          </cell>
          <cell r="D27" t="str">
            <v>North West London &amp; South Central</v>
          </cell>
        </row>
        <row r="28">
          <cell r="A28">
            <v>313</v>
          </cell>
          <cell r="B28" t="str">
            <v>Hounslow</v>
          </cell>
          <cell r="C28" t="str">
            <v>South</v>
          </cell>
          <cell r="D28" t="str">
            <v>North West London &amp; South Central</v>
          </cell>
        </row>
        <row r="29">
          <cell r="A29">
            <v>314</v>
          </cell>
          <cell r="B29" t="str">
            <v>Kingston upon Thames</v>
          </cell>
          <cell r="C29" t="str">
            <v>South</v>
          </cell>
          <cell r="D29" t="str">
            <v>South London &amp; South East</v>
          </cell>
        </row>
        <row r="30">
          <cell r="A30">
            <v>315</v>
          </cell>
          <cell r="B30" t="str">
            <v>Merton</v>
          </cell>
          <cell r="C30" t="str">
            <v>South</v>
          </cell>
          <cell r="D30" t="str">
            <v>South London &amp; South East</v>
          </cell>
        </row>
        <row r="31">
          <cell r="A31">
            <v>316</v>
          </cell>
          <cell r="B31" t="str">
            <v>Newham</v>
          </cell>
          <cell r="C31" t="str">
            <v>South</v>
          </cell>
          <cell r="D31" t="str">
            <v>North East London &amp; East of England</v>
          </cell>
        </row>
        <row r="32">
          <cell r="A32">
            <v>317</v>
          </cell>
          <cell r="B32" t="str">
            <v>Redbridge</v>
          </cell>
          <cell r="C32" t="str">
            <v>South</v>
          </cell>
          <cell r="D32" t="str">
            <v>North East London &amp; East of England</v>
          </cell>
        </row>
        <row r="33">
          <cell r="A33">
            <v>318</v>
          </cell>
          <cell r="B33" t="str">
            <v>Richmond upon Thames</v>
          </cell>
          <cell r="C33" t="str">
            <v>South</v>
          </cell>
          <cell r="D33" t="str">
            <v>South London &amp; South East</v>
          </cell>
        </row>
        <row r="34">
          <cell r="A34">
            <v>319</v>
          </cell>
          <cell r="B34" t="str">
            <v>Sutton</v>
          </cell>
          <cell r="C34" t="str">
            <v>South</v>
          </cell>
          <cell r="D34" t="str">
            <v>South London &amp; South East</v>
          </cell>
        </row>
        <row r="35">
          <cell r="A35">
            <v>320</v>
          </cell>
          <cell r="B35" t="str">
            <v>Waltham Forest</v>
          </cell>
          <cell r="C35" t="str">
            <v>South</v>
          </cell>
          <cell r="D35" t="str">
            <v>North East London &amp; East of England</v>
          </cell>
        </row>
        <row r="36">
          <cell r="A36">
            <v>330</v>
          </cell>
          <cell r="B36" t="str">
            <v>Birmingham</v>
          </cell>
          <cell r="C36" t="str">
            <v>Central</v>
          </cell>
          <cell r="D36" t="str">
            <v>West Midlands</v>
          </cell>
        </row>
        <row r="37">
          <cell r="A37">
            <v>331</v>
          </cell>
          <cell r="B37" t="str">
            <v>Coventry</v>
          </cell>
          <cell r="C37" t="str">
            <v>Central</v>
          </cell>
          <cell r="D37" t="str">
            <v>West Midlands</v>
          </cell>
        </row>
        <row r="38">
          <cell r="A38">
            <v>332</v>
          </cell>
          <cell r="B38" t="str">
            <v>Dudley</v>
          </cell>
          <cell r="C38" t="str">
            <v>Central</v>
          </cell>
          <cell r="D38" t="str">
            <v>West Midlands</v>
          </cell>
        </row>
        <row r="39">
          <cell r="A39">
            <v>333</v>
          </cell>
          <cell r="B39" t="str">
            <v>Sandwell</v>
          </cell>
          <cell r="C39" t="str">
            <v>Central</v>
          </cell>
          <cell r="D39" t="str">
            <v>West Midlands</v>
          </cell>
        </row>
        <row r="40">
          <cell r="A40">
            <v>334</v>
          </cell>
          <cell r="B40" t="str">
            <v>Solihull</v>
          </cell>
          <cell r="C40" t="str">
            <v>Central</v>
          </cell>
          <cell r="D40" t="str">
            <v>West Midlands</v>
          </cell>
        </row>
        <row r="41">
          <cell r="A41">
            <v>335</v>
          </cell>
          <cell r="B41" t="str">
            <v>Walsall</v>
          </cell>
          <cell r="C41" t="str">
            <v>Central</v>
          </cell>
          <cell r="D41" t="str">
            <v>West Midlands</v>
          </cell>
        </row>
        <row r="42">
          <cell r="A42">
            <v>336</v>
          </cell>
          <cell r="B42" t="str">
            <v>Wolverhampton</v>
          </cell>
          <cell r="C42" t="str">
            <v>Central</v>
          </cell>
          <cell r="D42" t="str">
            <v>West Midlands</v>
          </cell>
        </row>
        <row r="43">
          <cell r="A43">
            <v>340</v>
          </cell>
          <cell r="B43" t="str">
            <v>Knowsley</v>
          </cell>
          <cell r="C43" t="str">
            <v>North</v>
          </cell>
          <cell r="D43" t="str">
            <v>Lancashire &amp; West Yorkshire</v>
          </cell>
        </row>
        <row r="44">
          <cell r="A44">
            <v>341</v>
          </cell>
          <cell r="B44" t="str">
            <v>Liverpool</v>
          </cell>
          <cell r="C44" t="str">
            <v>North</v>
          </cell>
          <cell r="D44" t="str">
            <v>Lancashire &amp; West Yorkshire</v>
          </cell>
        </row>
        <row r="45">
          <cell r="A45">
            <v>342</v>
          </cell>
          <cell r="B45" t="str">
            <v>St Helens</v>
          </cell>
          <cell r="C45" t="str">
            <v>North</v>
          </cell>
          <cell r="D45" t="str">
            <v>Lancashire &amp; West Yorkshire</v>
          </cell>
        </row>
        <row r="46">
          <cell r="A46">
            <v>343</v>
          </cell>
          <cell r="B46" t="str">
            <v>Sefton</v>
          </cell>
          <cell r="C46" t="str">
            <v>North</v>
          </cell>
          <cell r="D46" t="str">
            <v>Lancashire &amp; West Yorkshire</v>
          </cell>
        </row>
        <row r="47">
          <cell r="A47">
            <v>344</v>
          </cell>
          <cell r="B47" t="str">
            <v>Wirral</v>
          </cell>
          <cell r="C47" t="str">
            <v>North</v>
          </cell>
          <cell r="D47" t="str">
            <v>Lancashire &amp; West Yorkshire</v>
          </cell>
        </row>
        <row r="48">
          <cell r="A48">
            <v>350</v>
          </cell>
          <cell r="B48" t="str">
            <v>Bolton</v>
          </cell>
          <cell r="C48" t="str">
            <v>North</v>
          </cell>
          <cell r="D48" t="str">
            <v>Lancashire &amp; West Yorkshire</v>
          </cell>
        </row>
        <row r="49">
          <cell r="A49">
            <v>351</v>
          </cell>
          <cell r="B49" t="str">
            <v>Bury</v>
          </cell>
          <cell r="C49" t="str">
            <v>North</v>
          </cell>
          <cell r="D49" t="str">
            <v>Lancashire &amp; West Yorkshire</v>
          </cell>
        </row>
        <row r="50">
          <cell r="A50">
            <v>352</v>
          </cell>
          <cell r="B50" t="str">
            <v>Manchester</v>
          </cell>
          <cell r="C50" t="str">
            <v>North</v>
          </cell>
          <cell r="D50" t="str">
            <v>Lancashire &amp; West Yorkshire</v>
          </cell>
        </row>
        <row r="51">
          <cell r="A51">
            <v>353</v>
          </cell>
          <cell r="B51" t="str">
            <v>Oldham</v>
          </cell>
          <cell r="C51" t="str">
            <v>North</v>
          </cell>
          <cell r="D51" t="str">
            <v>Lancashire &amp; West Yorkshire</v>
          </cell>
        </row>
        <row r="52">
          <cell r="A52">
            <v>354</v>
          </cell>
          <cell r="B52" t="str">
            <v>Rochdale</v>
          </cell>
          <cell r="C52" t="str">
            <v>North</v>
          </cell>
          <cell r="D52" t="str">
            <v>Lancashire &amp; West Yorkshire</v>
          </cell>
        </row>
        <row r="53">
          <cell r="A53">
            <v>355</v>
          </cell>
          <cell r="B53" t="str">
            <v>Salford</v>
          </cell>
          <cell r="C53" t="str">
            <v>North</v>
          </cell>
          <cell r="D53" t="str">
            <v>Lancashire &amp; West Yorkshire</v>
          </cell>
        </row>
        <row r="54">
          <cell r="A54">
            <v>356</v>
          </cell>
          <cell r="B54" t="str">
            <v>Stockport</v>
          </cell>
          <cell r="C54" t="str">
            <v>North</v>
          </cell>
          <cell r="D54" t="str">
            <v>Lancashire &amp; West Yorkshire</v>
          </cell>
        </row>
        <row r="55">
          <cell r="A55">
            <v>357</v>
          </cell>
          <cell r="B55" t="str">
            <v>Tameside</v>
          </cell>
          <cell r="C55" t="str">
            <v>North</v>
          </cell>
          <cell r="D55" t="str">
            <v>Lancashire &amp; West Yorkshire</v>
          </cell>
        </row>
        <row r="56">
          <cell r="A56">
            <v>358</v>
          </cell>
          <cell r="B56" t="str">
            <v>Trafford</v>
          </cell>
          <cell r="C56" t="str">
            <v>North</v>
          </cell>
          <cell r="D56" t="str">
            <v>Lancashire &amp; West Yorkshire</v>
          </cell>
        </row>
        <row r="57">
          <cell r="A57">
            <v>359</v>
          </cell>
          <cell r="B57" t="str">
            <v>Wigan</v>
          </cell>
          <cell r="C57" t="str">
            <v>North</v>
          </cell>
          <cell r="D57" t="str">
            <v>Lancashire &amp; West Yorkshire</v>
          </cell>
        </row>
        <row r="58">
          <cell r="A58">
            <v>370</v>
          </cell>
          <cell r="B58" t="str">
            <v>Barnsley</v>
          </cell>
          <cell r="C58" t="str">
            <v>North</v>
          </cell>
          <cell r="D58" t="str">
            <v>East Midlands &amp; Humber</v>
          </cell>
        </row>
        <row r="59">
          <cell r="A59">
            <v>371</v>
          </cell>
          <cell r="B59" t="str">
            <v>Doncaster</v>
          </cell>
          <cell r="C59" t="str">
            <v>North</v>
          </cell>
          <cell r="D59" t="str">
            <v>East Midlands &amp; Humber</v>
          </cell>
        </row>
        <row r="60">
          <cell r="A60">
            <v>372</v>
          </cell>
          <cell r="B60" t="str">
            <v>Rotherham</v>
          </cell>
          <cell r="C60" t="str">
            <v>North</v>
          </cell>
          <cell r="D60" t="str">
            <v>East Midlands &amp; Humber</v>
          </cell>
        </row>
        <row r="61">
          <cell r="A61">
            <v>373</v>
          </cell>
          <cell r="B61" t="str">
            <v>Sheffield</v>
          </cell>
          <cell r="C61" t="str">
            <v>North</v>
          </cell>
          <cell r="D61" t="str">
            <v>East Midlands &amp; Humber</v>
          </cell>
        </row>
        <row r="62">
          <cell r="A62">
            <v>380</v>
          </cell>
          <cell r="B62" t="str">
            <v>Bradford</v>
          </cell>
          <cell r="C62" t="str">
            <v>North</v>
          </cell>
          <cell r="D62" t="str">
            <v>Lancashire &amp; West Yorkshire</v>
          </cell>
        </row>
        <row r="63">
          <cell r="A63">
            <v>381</v>
          </cell>
          <cell r="B63" t="str">
            <v>Calderdale</v>
          </cell>
          <cell r="C63" t="str">
            <v>North</v>
          </cell>
          <cell r="D63" t="str">
            <v>Lancashire &amp; West Yorkshire</v>
          </cell>
        </row>
        <row r="64">
          <cell r="A64">
            <v>382</v>
          </cell>
          <cell r="B64" t="str">
            <v>Kirklees</v>
          </cell>
          <cell r="C64" t="str">
            <v>North</v>
          </cell>
          <cell r="D64" t="str">
            <v>Lancashire &amp; West Yorkshire</v>
          </cell>
        </row>
        <row r="65">
          <cell r="A65">
            <v>383</v>
          </cell>
          <cell r="B65" t="str">
            <v>Leeds</v>
          </cell>
          <cell r="C65" t="str">
            <v>North</v>
          </cell>
          <cell r="D65" t="str">
            <v>Lancashire &amp; West Yorkshire</v>
          </cell>
        </row>
        <row r="66">
          <cell r="A66">
            <v>384</v>
          </cell>
          <cell r="B66" t="str">
            <v>Wakefield</v>
          </cell>
          <cell r="C66" t="str">
            <v>North</v>
          </cell>
          <cell r="D66" t="str">
            <v>Lancashire &amp; West Yorkshire</v>
          </cell>
        </row>
        <row r="67">
          <cell r="A67">
            <v>390</v>
          </cell>
          <cell r="B67" t="str">
            <v>Gateshead</v>
          </cell>
          <cell r="C67" t="str">
            <v>North</v>
          </cell>
          <cell r="D67" t="str">
            <v>North</v>
          </cell>
        </row>
        <row r="68">
          <cell r="A68">
            <v>391</v>
          </cell>
          <cell r="B68" t="str">
            <v>Newcastle upon Tyne</v>
          </cell>
          <cell r="C68" t="str">
            <v>North</v>
          </cell>
          <cell r="D68" t="str">
            <v>North</v>
          </cell>
        </row>
        <row r="69">
          <cell r="A69">
            <v>392</v>
          </cell>
          <cell r="B69" t="str">
            <v>North Tyneside</v>
          </cell>
          <cell r="C69" t="str">
            <v>North</v>
          </cell>
          <cell r="D69" t="str">
            <v>North</v>
          </cell>
        </row>
        <row r="70">
          <cell r="A70">
            <v>393</v>
          </cell>
          <cell r="B70" t="str">
            <v>South Tyneside</v>
          </cell>
          <cell r="C70" t="str">
            <v>North</v>
          </cell>
          <cell r="D70" t="str">
            <v>North</v>
          </cell>
        </row>
        <row r="71">
          <cell r="A71">
            <v>394</v>
          </cell>
          <cell r="B71" t="str">
            <v>Sunderland</v>
          </cell>
          <cell r="C71" t="str">
            <v>North</v>
          </cell>
          <cell r="D71" t="str">
            <v>North</v>
          </cell>
        </row>
        <row r="72">
          <cell r="A72">
            <v>420</v>
          </cell>
          <cell r="B72" t="str">
            <v>Isles of Scilly</v>
          </cell>
          <cell r="C72" t="str">
            <v>Central</v>
          </cell>
          <cell r="D72" t="str">
            <v>South West</v>
          </cell>
        </row>
        <row r="73">
          <cell r="A73">
            <v>800</v>
          </cell>
          <cell r="B73" t="str">
            <v>Bath and North East Somerset</v>
          </cell>
          <cell r="C73" t="str">
            <v>Central</v>
          </cell>
          <cell r="D73" t="str">
            <v>South West</v>
          </cell>
        </row>
        <row r="74">
          <cell r="A74">
            <v>801</v>
          </cell>
          <cell r="B74" t="str">
            <v>Bristol</v>
          </cell>
          <cell r="C74" t="str">
            <v>Central</v>
          </cell>
          <cell r="D74" t="str">
            <v>South West</v>
          </cell>
        </row>
        <row r="75">
          <cell r="A75">
            <v>802</v>
          </cell>
          <cell r="B75" t="str">
            <v>North Somerset</v>
          </cell>
          <cell r="C75" t="str">
            <v>Central</v>
          </cell>
          <cell r="D75" t="str">
            <v>South West</v>
          </cell>
        </row>
        <row r="76">
          <cell r="A76">
            <v>803</v>
          </cell>
          <cell r="B76" t="str">
            <v>South Gloucestershire</v>
          </cell>
          <cell r="C76" t="str">
            <v>Central</v>
          </cell>
          <cell r="D76" t="str">
            <v>South West</v>
          </cell>
        </row>
        <row r="77">
          <cell r="A77">
            <v>805</v>
          </cell>
          <cell r="B77" t="str">
            <v>Hartlepool</v>
          </cell>
          <cell r="C77" t="str">
            <v>North</v>
          </cell>
          <cell r="D77" t="str">
            <v>North</v>
          </cell>
        </row>
        <row r="78">
          <cell r="A78">
            <v>806</v>
          </cell>
          <cell r="B78" t="str">
            <v>Middlesbrough</v>
          </cell>
          <cell r="C78" t="str">
            <v>North</v>
          </cell>
          <cell r="D78" t="str">
            <v>North</v>
          </cell>
        </row>
        <row r="79">
          <cell r="A79">
            <v>807</v>
          </cell>
          <cell r="B79" t="str">
            <v>Redcar and Cleveland</v>
          </cell>
          <cell r="C79" t="str">
            <v>North</v>
          </cell>
          <cell r="D79" t="str">
            <v>North</v>
          </cell>
        </row>
        <row r="80">
          <cell r="A80">
            <v>808</v>
          </cell>
          <cell r="B80" t="str">
            <v>Stockton-on-Tees</v>
          </cell>
          <cell r="C80" t="str">
            <v>North</v>
          </cell>
          <cell r="D80" t="str">
            <v>North</v>
          </cell>
        </row>
        <row r="81">
          <cell r="A81">
            <v>810</v>
          </cell>
          <cell r="B81" t="str">
            <v>Kingston upon Hull</v>
          </cell>
          <cell r="C81" t="str">
            <v>North</v>
          </cell>
          <cell r="D81" t="str">
            <v>East Midlands &amp; Humber</v>
          </cell>
        </row>
        <row r="82">
          <cell r="A82">
            <v>811</v>
          </cell>
          <cell r="B82" t="str">
            <v>East Riding of Yorkshire</v>
          </cell>
          <cell r="C82" t="str">
            <v>North</v>
          </cell>
          <cell r="D82" t="str">
            <v>East Midlands &amp; Humber</v>
          </cell>
        </row>
        <row r="83">
          <cell r="A83">
            <v>812</v>
          </cell>
          <cell r="B83" t="str">
            <v>North East Lincolnshire</v>
          </cell>
          <cell r="C83" t="str">
            <v>North</v>
          </cell>
          <cell r="D83" t="str">
            <v>East Midlands &amp; Humber</v>
          </cell>
        </row>
        <row r="84">
          <cell r="A84">
            <v>813</v>
          </cell>
          <cell r="B84" t="str">
            <v>North Lincolnshire</v>
          </cell>
          <cell r="C84" t="str">
            <v>North</v>
          </cell>
          <cell r="D84" t="str">
            <v>East Midlands &amp; Humber</v>
          </cell>
        </row>
        <row r="85">
          <cell r="A85">
            <v>815</v>
          </cell>
          <cell r="B85" t="str">
            <v>North Yorkshire</v>
          </cell>
          <cell r="C85" t="str">
            <v>North</v>
          </cell>
          <cell r="D85" t="str">
            <v>North</v>
          </cell>
        </row>
        <row r="86">
          <cell r="A86">
            <v>816</v>
          </cell>
          <cell r="B86" t="str">
            <v>York</v>
          </cell>
          <cell r="C86" t="str">
            <v>North</v>
          </cell>
          <cell r="D86" t="str">
            <v>East Midlands &amp; Humber</v>
          </cell>
        </row>
        <row r="87">
          <cell r="A87">
            <v>821</v>
          </cell>
          <cell r="B87" t="str">
            <v>Luton</v>
          </cell>
          <cell r="C87" t="str">
            <v>South</v>
          </cell>
          <cell r="D87" t="str">
            <v>North West London &amp; South Central</v>
          </cell>
        </row>
        <row r="88">
          <cell r="A88">
            <v>822</v>
          </cell>
          <cell r="B88" t="str">
            <v>Bedford Borough</v>
          </cell>
          <cell r="C88" t="str">
            <v>South</v>
          </cell>
          <cell r="D88" t="str">
            <v>North West London &amp; South Central</v>
          </cell>
        </row>
        <row r="89">
          <cell r="A89">
            <v>823</v>
          </cell>
          <cell r="B89" t="str">
            <v>Central Bedfordshire</v>
          </cell>
          <cell r="C89" t="str">
            <v>South</v>
          </cell>
          <cell r="D89" t="str">
            <v>North West London &amp; South Central</v>
          </cell>
        </row>
        <row r="90">
          <cell r="A90">
            <v>825</v>
          </cell>
          <cell r="B90" t="str">
            <v>Buckinghamshire</v>
          </cell>
          <cell r="C90" t="str">
            <v>South</v>
          </cell>
          <cell r="D90" t="str">
            <v>North West London &amp; South Central</v>
          </cell>
        </row>
        <row r="91">
          <cell r="A91">
            <v>826</v>
          </cell>
          <cell r="B91" t="str">
            <v>Milton Keynes</v>
          </cell>
          <cell r="C91" t="str">
            <v>South</v>
          </cell>
          <cell r="D91" t="str">
            <v>North West London &amp; South Central</v>
          </cell>
        </row>
        <row r="92">
          <cell r="A92">
            <v>830</v>
          </cell>
          <cell r="B92" t="str">
            <v>Derbyshire</v>
          </cell>
          <cell r="C92" t="str">
            <v>Central</v>
          </cell>
          <cell r="D92" t="str">
            <v>East Midlands &amp; Humber</v>
          </cell>
        </row>
        <row r="93">
          <cell r="A93">
            <v>831</v>
          </cell>
          <cell r="B93" t="str">
            <v>Derby</v>
          </cell>
          <cell r="C93" t="str">
            <v>Central</v>
          </cell>
          <cell r="D93" t="str">
            <v>East Midlands &amp; Humber</v>
          </cell>
        </row>
        <row r="94">
          <cell r="A94">
            <v>835</v>
          </cell>
          <cell r="B94" t="str">
            <v>Dorset</v>
          </cell>
          <cell r="C94" t="str">
            <v>Central</v>
          </cell>
          <cell r="D94" t="str">
            <v>South West</v>
          </cell>
        </row>
        <row r="95">
          <cell r="A95">
            <v>836</v>
          </cell>
          <cell r="B95" t="str">
            <v>Poole</v>
          </cell>
          <cell r="C95" t="str">
            <v>Central</v>
          </cell>
          <cell r="D95" t="str">
            <v>South West</v>
          </cell>
        </row>
        <row r="96">
          <cell r="A96">
            <v>837</v>
          </cell>
          <cell r="B96" t="str">
            <v>Bournemouth</v>
          </cell>
          <cell r="C96" t="str">
            <v>Central</v>
          </cell>
          <cell r="D96" t="str">
            <v>South West</v>
          </cell>
        </row>
        <row r="97">
          <cell r="A97">
            <v>840</v>
          </cell>
          <cell r="B97" t="str">
            <v>Durham</v>
          </cell>
          <cell r="C97" t="str">
            <v>North</v>
          </cell>
          <cell r="D97" t="str">
            <v>North</v>
          </cell>
        </row>
        <row r="98">
          <cell r="A98">
            <v>841</v>
          </cell>
          <cell r="B98" t="str">
            <v>Darlington</v>
          </cell>
          <cell r="C98" t="str">
            <v>North</v>
          </cell>
          <cell r="D98" t="str">
            <v>North</v>
          </cell>
        </row>
        <row r="99">
          <cell r="A99">
            <v>845</v>
          </cell>
          <cell r="B99" t="str">
            <v>East Sussex</v>
          </cell>
          <cell r="C99" t="str">
            <v>South</v>
          </cell>
          <cell r="D99" t="str">
            <v>South London &amp; South East</v>
          </cell>
        </row>
        <row r="100">
          <cell r="A100">
            <v>846</v>
          </cell>
          <cell r="B100" t="str">
            <v>Brighton and Hove</v>
          </cell>
          <cell r="C100" t="str">
            <v>South</v>
          </cell>
          <cell r="D100" t="str">
            <v>South London &amp; South East</v>
          </cell>
        </row>
        <row r="101">
          <cell r="A101">
            <v>850</v>
          </cell>
          <cell r="B101" t="str">
            <v>Hampshire</v>
          </cell>
          <cell r="C101" t="str">
            <v>South</v>
          </cell>
          <cell r="D101" t="str">
            <v>South London &amp; South East</v>
          </cell>
        </row>
        <row r="102">
          <cell r="A102">
            <v>851</v>
          </cell>
          <cell r="B102" t="str">
            <v>Portsmouth</v>
          </cell>
          <cell r="C102" t="str">
            <v>South</v>
          </cell>
          <cell r="D102" t="str">
            <v>South London &amp; South East</v>
          </cell>
        </row>
        <row r="103">
          <cell r="A103">
            <v>852</v>
          </cell>
          <cell r="B103" t="str">
            <v>Southampton</v>
          </cell>
          <cell r="C103" t="str">
            <v>South</v>
          </cell>
          <cell r="D103" t="str">
            <v>South London &amp; South East</v>
          </cell>
        </row>
        <row r="104">
          <cell r="A104">
            <v>855</v>
          </cell>
          <cell r="B104" t="str">
            <v>Leicestershire</v>
          </cell>
          <cell r="C104" t="str">
            <v>Central</v>
          </cell>
          <cell r="D104" t="str">
            <v>East Midlands &amp; Humber</v>
          </cell>
        </row>
        <row r="105">
          <cell r="A105">
            <v>856</v>
          </cell>
          <cell r="B105" t="str">
            <v>Leicester</v>
          </cell>
          <cell r="C105" t="str">
            <v>Central</v>
          </cell>
          <cell r="D105" t="str">
            <v>East Midlands &amp; Humber</v>
          </cell>
        </row>
        <row r="106">
          <cell r="A106">
            <v>857</v>
          </cell>
          <cell r="B106" t="str">
            <v>Rutland</v>
          </cell>
          <cell r="C106" t="str">
            <v>Central</v>
          </cell>
          <cell r="D106" t="str">
            <v>East Midlands &amp; Humber</v>
          </cell>
        </row>
        <row r="107">
          <cell r="A107">
            <v>860</v>
          </cell>
          <cell r="B107" t="str">
            <v>Staffordshire</v>
          </cell>
          <cell r="C107" t="str">
            <v>Central</v>
          </cell>
          <cell r="D107" t="str">
            <v>West Midlands</v>
          </cell>
        </row>
        <row r="108">
          <cell r="A108">
            <v>861</v>
          </cell>
          <cell r="B108" t="str">
            <v>Stoke-on-Trent</v>
          </cell>
          <cell r="C108" t="str">
            <v>Central</v>
          </cell>
          <cell r="D108" t="str">
            <v>West Midlands</v>
          </cell>
        </row>
        <row r="109">
          <cell r="A109">
            <v>865</v>
          </cell>
          <cell r="B109" t="str">
            <v>Wiltshire</v>
          </cell>
          <cell r="C109" t="str">
            <v>Central</v>
          </cell>
          <cell r="D109" t="str">
            <v>South West</v>
          </cell>
        </row>
        <row r="110">
          <cell r="A110">
            <v>866</v>
          </cell>
          <cell r="B110" t="str">
            <v>Swindon</v>
          </cell>
          <cell r="C110" t="str">
            <v>Central</v>
          </cell>
          <cell r="D110" t="str">
            <v>South West</v>
          </cell>
        </row>
        <row r="111">
          <cell r="A111">
            <v>867</v>
          </cell>
          <cell r="B111" t="str">
            <v>Bracknell Forest</v>
          </cell>
          <cell r="C111" t="str">
            <v>South</v>
          </cell>
          <cell r="D111" t="str">
            <v>North West London &amp; South Central</v>
          </cell>
        </row>
        <row r="112">
          <cell r="A112">
            <v>868</v>
          </cell>
          <cell r="B112" t="str">
            <v>Windsor and Maidenhead</v>
          </cell>
          <cell r="C112" t="str">
            <v>South</v>
          </cell>
          <cell r="D112" t="str">
            <v>North West London &amp; South Central</v>
          </cell>
        </row>
        <row r="113">
          <cell r="A113">
            <v>869</v>
          </cell>
          <cell r="B113" t="str">
            <v>West Berkshire</v>
          </cell>
          <cell r="C113" t="str">
            <v>South</v>
          </cell>
          <cell r="D113" t="str">
            <v>North West London &amp; South Central</v>
          </cell>
        </row>
        <row r="114">
          <cell r="A114">
            <v>870</v>
          </cell>
          <cell r="B114" t="str">
            <v>Reading</v>
          </cell>
          <cell r="C114" t="str">
            <v>South</v>
          </cell>
          <cell r="D114" t="str">
            <v>North West London &amp; South Central</v>
          </cell>
        </row>
        <row r="115">
          <cell r="A115">
            <v>871</v>
          </cell>
          <cell r="B115" t="str">
            <v>Slough</v>
          </cell>
          <cell r="C115" t="str">
            <v>South</v>
          </cell>
          <cell r="D115" t="str">
            <v>North West London &amp; South Central</v>
          </cell>
        </row>
        <row r="116">
          <cell r="A116">
            <v>872</v>
          </cell>
          <cell r="B116" t="str">
            <v>Wokingham</v>
          </cell>
          <cell r="C116" t="str">
            <v>South</v>
          </cell>
          <cell r="D116" t="str">
            <v>North West London &amp; South Central</v>
          </cell>
        </row>
        <row r="117">
          <cell r="A117">
            <v>873</v>
          </cell>
          <cell r="B117" t="str">
            <v>Cambridgeshire</v>
          </cell>
          <cell r="C117" t="str">
            <v>South</v>
          </cell>
          <cell r="D117" t="str">
            <v>North East London &amp; East of England</v>
          </cell>
        </row>
        <row r="118">
          <cell r="A118">
            <v>874</v>
          </cell>
          <cell r="B118" t="str">
            <v>Peterborough</v>
          </cell>
          <cell r="C118" t="str">
            <v>South</v>
          </cell>
          <cell r="D118" t="str">
            <v>North East London &amp; East of England</v>
          </cell>
        </row>
        <row r="119">
          <cell r="A119">
            <v>876</v>
          </cell>
          <cell r="B119" t="str">
            <v>Halton</v>
          </cell>
          <cell r="C119" t="str">
            <v>North</v>
          </cell>
          <cell r="D119" t="str">
            <v>Lancashire &amp; West Yorkshire</v>
          </cell>
        </row>
        <row r="120">
          <cell r="A120">
            <v>877</v>
          </cell>
          <cell r="B120" t="str">
            <v>Warrington</v>
          </cell>
          <cell r="C120" t="str">
            <v>North</v>
          </cell>
          <cell r="D120" t="str">
            <v>Lancashire &amp; West Yorkshire</v>
          </cell>
        </row>
        <row r="121">
          <cell r="A121">
            <v>878</v>
          </cell>
          <cell r="B121" t="str">
            <v>Devon</v>
          </cell>
          <cell r="C121" t="str">
            <v>Central</v>
          </cell>
          <cell r="D121" t="str">
            <v>South West</v>
          </cell>
        </row>
        <row r="122">
          <cell r="A122">
            <v>879</v>
          </cell>
          <cell r="B122" t="str">
            <v>Plymouth</v>
          </cell>
          <cell r="C122" t="str">
            <v>Central</v>
          </cell>
          <cell r="D122" t="str">
            <v>South West</v>
          </cell>
        </row>
        <row r="123">
          <cell r="A123">
            <v>880</v>
          </cell>
          <cell r="B123" t="str">
            <v>Torbay</v>
          </cell>
          <cell r="C123" t="str">
            <v>Central</v>
          </cell>
          <cell r="D123" t="str">
            <v>South West</v>
          </cell>
        </row>
        <row r="124">
          <cell r="A124">
            <v>881</v>
          </cell>
          <cell r="B124" t="str">
            <v>Essex</v>
          </cell>
          <cell r="C124" t="str">
            <v>South</v>
          </cell>
          <cell r="D124" t="str">
            <v>North East London &amp; East of England</v>
          </cell>
        </row>
        <row r="125">
          <cell r="A125">
            <v>882</v>
          </cell>
          <cell r="B125" t="str">
            <v>Southend on Sea</v>
          </cell>
          <cell r="C125" t="str">
            <v>South</v>
          </cell>
          <cell r="D125" t="str">
            <v>North East London &amp; East of England</v>
          </cell>
        </row>
        <row r="126">
          <cell r="A126">
            <v>883</v>
          </cell>
          <cell r="B126" t="str">
            <v>Thurrock</v>
          </cell>
          <cell r="C126" t="str">
            <v>South</v>
          </cell>
          <cell r="D126" t="str">
            <v>North East London &amp; East of England</v>
          </cell>
        </row>
        <row r="127">
          <cell r="A127">
            <v>884</v>
          </cell>
          <cell r="B127" t="str">
            <v>Herefordshire</v>
          </cell>
          <cell r="C127" t="str">
            <v>Central</v>
          </cell>
          <cell r="D127" t="str">
            <v>West Midlands</v>
          </cell>
        </row>
        <row r="128">
          <cell r="A128">
            <v>885</v>
          </cell>
          <cell r="B128" t="str">
            <v>Worcestershire</v>
          </cell>
          <cell r="C128" t="str">
            <v>Central</v>
          </cell>
          <cell r="D128" t="str">
            <v>West Midlands</v>
          </cell>
        </row>
        <row r="129">
          <cell r="A129">
            <v>886</v>
          </cell>
          <cell r="B129" t="str">
            <v>Kent</v>
          </cell>
          <cell r="C129" t="str">
            <v>South</v>
          </cell>
          <cell r="D129" t="str">
            <v>South London &amp; South East</v>
          </cell>
        </row>
        <row r="130">
          <cell r="A130">
            <v>887</v>
          </cell>
          <cell r="B130" t="str">
            <v>Medway</v>
          </cell>
          <cell r="C130" t="str">
            <v>South</v>
          </cell>
          <cell r="D130" t="str">
            <v>South London &amp; South East</v>
          </cell>
        </row>
        <row r="131">
          <cell r="A131">
            <v>888</v>
          </cell>
          <cell r="B131" t="str">
            <v>Lancashire</v>
          </cell>
          <cell r="C131" t="str">
            <v>North</v>
          </cell>
          <cell r="D131" t="str">
            <v>Lancashire &amp; West Yorkshire</v>
          </cell>
        </row>
        <row r="132">
          <cell r="A132">
            <v>889</v>
          </cell>
          <cell r="B132" t="str">
            <v>Blackburn with Darwen</v>
          </cell>
          <cell r="C132" t="str">
            <v>North</v>
          </cell>
          <cell r="D132" t="str">
            <v>Lancashire &amp; West Yorkshire</v>
          </cell>
        </row>
        <row r="133">
          <cell r="A133">
            <v>890</v>
          </cell>
          <cell r="B133" t="str">
            <v>Blackpool</v>
          </cell>
          <cell r="C133" t="str">
            <v>North</v>
          </cell>
          <cell r="D133" t="str">
            <v>Lancashire &amp; West Yorkshire</v>
          </cell>
        </row>
        <row r="134">
          <cell r="A134">
            <v>891</v>
          </cell>
          <cell r="B134" t="str">
            <v>Nottinghamshire</v>
          </cell>
          <cell r="C134" t="str">
            <v>Central</v>
          </cell>
          <cell r="D134" t="str">
            <v>East Midlands &amp; Humber</v>
          </cell>
        </row>
        <row r="135">
          <cell r="A135">
            <v>892</v>
          </cell>
          <cell r="B135" t="str">
            <v>Nottingham</v>
          </cell>
          <cell r="C135" t="str">
            <v>Central</v>
          </cell>
          <cell r="D135" t="str">
            <v>East Midlands &amp; Humber</v>
          </cell>
        </row>
        <row r="136">
          <cell r="A136">
            <v>893</v>
          </cell>
          <cell r="B136" t="str">
            <v>Shropshire</v>
          </cell>
          <cell r="C136" t="str">
            <v>Central</v>
          </cell>
          <cell r="D136" t="str">
            <v>West Midlands</v>
          </cell>
        </row>
        <row r="137">
          <cell r="A137">
            <v>894</v>
          </cell>
          <cell r="B137" t="str">
            <v>Telford and Wrekin</v>
          </cell>
          <cell r="C137" t="str">
            <v>Central</v>
          </cell>
          <cell r="D137" t="str">
            <v>West Midlands</v>
          </cell>
        </row>
        <row r="138">
          <cell r="A138">
            <v>895</v>
          </cell>
          <cell r="B138" t="str">
            <v>Cheshire East</v>
          </cell>
          <cell r="C138" t="str">
            <v>North</v>
          </cell>
          <cell r="D138" t="str">
            <v>West Midlands</v>
          </cell>
        </row>
        <row r="139">
          <cell r="A139">
            <v>896</v>
          </cell>
          <cell r="B139" t="str">
            <v>Cheshire West And Chester</v>
          </cell>
          <cell r="C139" t="str">
            <v>North</v>
          </cell>
          <cell r="D139" t="str">
            <v>West Midlands</v>
          </cell>
        </row>
        <row r="140">
          <cell r="A140">
            <v>908</v>
          </cell>
          <cell r="B140" t="str">
            <v>Cornwall</v>
          </cell>
          <cell r="C140" t="str">
            <v>Central</v>
          </cell>
          <cell r="D140" t="str">
            <v>South West</v>
          </cell>
        </row>
        <row r="141">
          <cell r="A141">
            <v>909</v>
          </cell>
          <cell r="B141" t="str">
            <v>Cumbria</v>
          </cell>
          <cell r="C141" t="str">
            <v>North</v>
          </cell>
          <cell r="D141" t="str">
            <v>North</v>
          </cell>
        </row>
        <row r="142">
          <cell r="A142">
            <v>916</v>
          </cell>
          <cell r="B142" t="str">
            <v>Gloucestershire</v>
          </cell>
          <cell r="C142" t="str">
            <v>Central</v>
          </cell>
          <cell r="D142" t="str">
            <v>South West</v>
          </cell>
        </row>
        <row r="143">
          <cell r="A143">
            <v>919</v>
          </cell>
          <cell r="B143" t="str">
            <v>Hertfordshire</v>
          </cell>
          <cell r="C143" t="str">
            <v>South</v>
          </cell>
          <cell r="D143" t="str">
            <v>North West London &amp; South Central</v>
          </cell>
        </row>
        <row r="144">
          <cell r="A144">
            <v>921</v>
          </cell>
          <cell r="B144" t="str">
            <v>Isle of Wight</v>
          </cell>
          <cell r="C144" t="str">
            <v>South</v>
          </cell>
          <cell r="D144" t="str">
            <v>South London &amp; South East</v>
          </cell>
        </row>
        <row r="145">
          <cell r="A145">
            <v>925</v>
          </cell>
          <cell r="B145" t="str">
            <v>Lincolnshire</v>
          </cell>
          <cell r="C145" t="str">
            <v>Central</v>
          </cell>
          <cell r="D145" t="str">
            <v>East Midlands &amp; Humber</v>
          </cell>
        </row>
        <row r="146">
          <cell r="A146">
            <v>926</v>
          </cell>
          <cell r="B146" t="str">
            <v>Norfolk</v>
          </cell>
          <cell r="C146" t="str">
            <v>South</v>
          </cell>
          <cell r="D146" t="str">
            <v>North East London &amp; East of England</v>
          </cell>
        </row>
        <row r="147">
          <cell r="A147">
            <v>928</v>
          </cell>
          <cell r="B147" t="str">
            <v>Northamptonshire</v>
          </cell>
          <cell r="C147" t="str">
            <v>Central</v>
          </cell>
          <cell r="D147" t="str">
            <v>North West London &amp; South Central</v>
          </cell>
        </row>
        <row r="148">
          <cell r="A148">
            <v>929</v>
          </cell>
          <cell r="B148" t="str">
            <v>Northumberland</v>
          </cell>
          <cell r="C148" t="str">
            <v>North</v>
          </cell>
          <cell r="D148" t="str">
            <v>North</v>
          </cell>
        </row>
        <row r="149">
          <cell r="A149">
            <v>931</v>
          </cell>
          <cell r="B149" t="str">
            <v>Oxfordshire</v>
          </cell>
          <cell r="C149" t="str">
            <v>South</v>
          </cell>
          <cell r="D149" t="str">
            <v>North West London &amp; South Central</v>
          </cell>
        </row>
        <row r="150">
          <cell r="A150">
            <v>933</v>
          </cell>
          <cell r="B150" t="str">
            <v>Somerset</v>
          </cell>
          <cell r="C150" t="str">
            <v>Central</v>
          </cell>
          <cell r="D150" t="str">
            <v>South West</v>
          </cell>
        </row>
        <row r="151">
          <cell r="A151">
            <v>935</v>
          </cell>
          <cell r="B151" t="str">
            <v>Suffolk</v>
          </cell>
          <cell r="C151" t="str">
            <v>South</v>
          </cell>
          <cell r="D151" t="str">
            <v>North East London &amp; East of England</v>
          </cell>
        </row>
        <row r="152">
          <cell r="A152">
            <v>936</v>
          </cell>
          <cell r="B152" t="str">
            <v>Surrey</v>
          </cell>
          <cell r="C152" t="str">
            <v>South</v>
          </cell>
          <cell r="D152" t="str">
            <v>South London &amp; South East</v>
          </cell>
        </row>
        <row r="153">
          <cell r="A153">
            <v>937</v>
          </cell>
          <cell r="B153" t="str">
            <v>Warwickshire</v>
          </cell>
          <cell r="C153" t="str">
            <v>Central</v>
          </cell>
          <cell r="D153" t="str">
            <v>West Midlands</v>
          </cell>
        </row>
        <row r="154">
          <cell r="A154">
            <v>938</v>
          </cell>
          <cell r="B154" t="str">
            <v>West Sussex</v>
          </cell>
          <cell r="C154" t="str">
            <v>South</v>
          </cell>
          <cell r="D154" t="str">
            <v>South London &amp; South East</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alculation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Control"/>
      <sheetName val="ACAs by District"/>
      <sheetName val="ACAs by LA"/>
      <sheetName val="ACAs by LA_withAvePartFringe"/>
      <sheetName val="PartFringe_AverageACA"/>
      <sheetName val="Chart1"/>
      <sheetName val="StaffProportion"/>
      <sheetName val="Expenditure"/>
      <sheetName val="TeacherSCA_SWFC_aut13"/>
      <sheetName val="LCAs by ACA Area"/>
      <sheetName val="LCA by District"/>
      <sheetName val="District-LA"/>
      <sheetName val="IL OL Fringe"/>
      <sheetName val="Regions"/>
      <sheetName val="Comparison"/>
      <sheetName val="AdHoc"/>
      <sheetName val="Export"/>
    </sheetNames>
    <sheetDataSet>
      <sheetData sheetId="0"/>
      <sheetData sheetId="1"/>
      <sheetData sheetId="2"/>
      <sheetData sheetId="3"/>
      <sheetData sheetId="4"/>
      <sheetData sheetId="5"/>
      <sheetData sheetId="6" refreshError="1"/>
      <sheetData sheetId="7">
        <row r="16">
          <cell r="U16">
            <v>0.52832993970429731</v>
          </cell>
        </row>
        <row r="17">
          <cell r="U17">
            <v>0.28286328443663272</v>
          </cell>
        </row>
        <row r="20">
          <cell r="U20">
            <v>0.81119322414093009</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CAs by District"/>
      <sheetName val="ACAs by LA"/>
      <sheetName val="ACAs by LA_withAvePartFringe"/>
      <sheetName val="PartFringe_AverageACA"/>
      <sheetName val="Export to SQL"/>
      <sheetName val="Export To Tech Note"/>
      <sheetName val="Chart1"/>
      <sheetName val="StaffProportion"/>
      <sheetName val="Expenditure"/>
      <sheetName val="TeacherSCA_summary"/>
      <sheetName val="TeacherSCA_SWFCaut13_Method2"/>
      <sheetName val="LCAs by ACA Area"/>
      <sheetName val="LCA by District"/>
      <sheetName val="District-LA"/>
      <sheetName val="IL OL Fringe"/>
      <sheetName val="Regions"/>
    </sheetNames>
    <sheetDataSet>
      <sheetData sheetId="0"/>
      <sheetData sheetId="1"/>
      <sheetData sheetId="2"/>
      <sheetData sheetId="3"/>
      <sheetData sheetId="4"/>
      <sheetData sheetId="5"/>
      <sheetData sheetId="6"/>
      <sheetData sheetId="7"/>
      <sheetData sheetId="8" refreshError="1"/>
      <sheetData sheetId="9">
        <row r="16">
          <cell r="V16">
            <v>0.53762993774522583</v>
          </cell>
        </row>
        <row r="17">
          <cell r="V17">
            <v>0.27064572622099031</v>
          </cell>
        </row>
        <row r="20">
          <cell r="V20">
            <v>0.80827566396621608</v>
          </cell>
        </row>
      </sheetData>
      <sheetData sheetId="10"/>
      <sheetData sheetId="11"/>
      <sheetData sheetId="12"/>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_ModelInformation&amp;TabIndex"/>
      <sheetName val="Details"/>
      <sheetName val="Output_NFFLALevelCombinedTable"/>
      <sheetName val="UserInput"/>
      <sheetName val="Output_Summary"/>
      <sheetName val="OutputLATable_TotalCentralBlock"/>
      <sheetName val="OutputLATable_Ongoing"/>
      <sheetName val="OutputLAChart_TotalCentralBlock"/>
      <sheetName val="OutputLAChart_Ongoing"/>
      <sheetName val="Calculations_NFF_Funding"/>
      <sheetName val="Calculations_CSSB_NFF_Rate"/>
      <sheetName val="Calculations_CSSB_Baseline"/>
      <sheetName val="CR_SplitBetweenOngoing&amp;Historic"/>
      <sheetName val="Calc_FSM"/>
      <sheetName val="Regions"/>
      <sheetName val="Pupil Numbers"/>
      <sheetName val="ACA"/>
      <sheetName val="Data_s251Budget_201617"/>
      <sheetName val="2016-17 ESG Allocations"/>
      <sheetName val="201617_BaselinesData"/>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Do"/>
      <sheetName val="Cover"/>
      <sheetName val="Control sheet"/>
      <sheetName val="DataSources"/>
      <sheetName val="Stored scenarios"/>
      <sheetName val="LAdata"/>
      <sheetName val="LA OUTPUT"/>
      <sheetName val="SchoolData"/>
      <sheetName val="SCHOOL OUTPUT"/>
      <sheetName val="SchoolChartData"/>
      <sheetName val="NamedRanges"/>
      <sheetName val="SchoolData_1314"/>
      <sheetName val="ACA"/>
      <sheetName val="Exceptional Schools"/>
      <sheetName val="Quantum"/>
      <sheetName val="Lists"/>
    </sheetNames>
    <sheetDataSet>
      <sheetData sheetId="0"/>
      <sheetData sheetId="1"/>
      <sheetData sheetId="2"/>
      <sheetData sheetId="3"/>
      <sheetData sheetId="4"/>
      <sheetData sheetId="5"/>
      <sheetData sheetId="6"/>
      <sheetData sheetId="7"/>
      <sheetData sheetId="8"/>
      <sheetData sheetId="9">
        <row r="4">
          <cell r="AH4" t="str">
            <v>Baseline PP</v>
          </cell>
          <cell r="AK4" t="str">
            <v>NFF less CR and Growth</v>
          </cell>
          <cell r="AO4" t="str">
            <v>No</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Pupil Numbers"/>
      <sheetName val="Analysis"/>
      <sheetName val="tables"/>
      <sheetName val="ACA"/>
      <sheetName val="ACA Comparison"/>
    </sheetNames>
    <sheetDataSet>
      <sheetData sheetId="0"/>
      <sheetData sheetId="1"/>
      <sheetData sheetId="2">
        <row r="2">
          <cell r="J2">
            <v>201</v>
          </cell>
          <cell r="K2">
            <v>1.2623610869345974</v>
          </cell>
        </row>
        <row r="3">
          <cell r="J3">
            <v>202</v>
          </cell>
          <cell r="K3">
            <v>1.1849346751721002</v>
          </cell>
        </row>
        <row r="4">
          <cell r="J4">
            <v>203</v>
          </cell>
          <cell r="K4">
            <v>1.1849346751721002</v>
          </cell>
        </row>
        <row r="5">
          <cell r="J5">
            <v>204</v>
          </cell>
          <cell r="K5">
            <v>1.1849346751721002</v>
          </cell>
        </row>
        <row r="6">
          <cell r="J6">
            <v>205</v>
          </cell>
          <cell r="K6">
            <v>1.1849346751721002</v>
          </cell>
        </row>
        <row r="7">
          <cell r="J7">
            <v>206</v>
          </cell>
          <cell r="K7">
            <v>1.1849346751721002</v>
          </cell>
        </row>
        <row r="8">
          <cell r="J8">
            <v>207</v>
          </cell>
          <cell r="K8">
            <v>1.1849346751721002</v>
          </cell>
        </row>
        <row r="9">
          <cell r="J9">
            <v>208</v>
          </cell>
          <cell r="K9">
            <v>1.1849346751721002</v>
          </cell>
        </row>
        <row r="10">
          <cell r="J10">
            <v>209</v>
          </cell>
          <cell r="K10">
            <v>1.1849346751721002</v>
          </cell>
        </row>
        <row r="11">
          <cell r="J11">
            <v>210</v>
          </cell>
          <cell r="K11">
            <v>1.1849346751721002</v>
          </cell>
        </row>
        <row r="12">
          <cell r="J12">
            <v>211</v>
          </cell>
          <cell r="K12">
            <v>1.1849346751721002</v>
          </cell>
        </row>
        <row r="13">
          <cell r="J13">
            <v>212</v>
          </cell>
          <cell r="K13">
            <v>1.1849346751721002</v>
          </cell>
        </row>
        <row r="14">
          <cell r="J14">
            <v>213</v>
          </cell>
          <cell r="K14">
            <v>1.1849346751721002</v>
          </cell>
        </row>
        <row r="15">
          <cell r="J15">
            <v>301</v>
          </cell>
          <cell r="K15">
            <v>1.1297090495405613</v>
          </cell>
        </row>
        <row r="16">
          <cell r="J16">
            <v>302</v>
          </cell>
          <cell r="K16">
            <v>1.0998061995962876</v>
          </cell>
        </row>
        <row r="17">
          <cell r="J17">
            <v>303</v>
          </cell>
          <cell r="K17">
            <v>1.0831376686934553</v>
          </cell>
        </row>
        <row r="18">
          <cell r="J18">
            <v>304</v>
          </cell>
          <cell r="K18">
            <v>1.1463775804433936</v>
          </cell>
        </row>
        <row r="19">
          <cell r="J19">
            <v>305</v>
          </cell>
          <cell r="K19">
            <v>1.0831376686934553</v>
          </cell>
        </row>
        <row r="20">
          <cell r="J20">
            <v>306</v>
          </cell>
          <cell r="K20">
            <v>1.0831376686934553</v>
          </cell>
        </row>
        <row r="21">
          <cell r="J21">
            <v>307</v>
          </cell>
          <cell r="K21">
            <v>1.1463775804433936</v>
          </cell>
        </row>
        <row r="22">
          <cell r="J22">
            <v>308</v>
          </cell>
          <cell r="K22">
            <v>1.0831376686934553</v>
          </cell>
        </row>
        <row r="23">
          <cell r="J23">
            <v>309</v>
          </cell>
          <cell r="K23">
            <v>1.1297090495405613</v>
          </cell>
        </row>
        <row r="24">
          <cell r="J24">
            <v>310</v>
          </cell>
          <cell r="K24">
            <v>1.0998061995962876</v>
          </cell>
        </row>
        <row r="25">
          <cell r="J25">
            <v>311</v>
          </cell>
          <cell r="K25">
            <v>1.0831376686934553</v>
          </cell>
        </row>
        <row r="26">
          <cell r="J26">
            <v>312</v>
          </cell>
          <cell r="K26">
            <v>1.0998061995962876</v>
          </cell>
        </row>
        <row r="27">
          <cell r="J27">
            <v>313</v>
          </cell>
          <cell r="K27">
            <v>1.0998061995962876</v>
          </cell>
        </row>
        <row r="28">
          <cell r="J28">
            <v>314</v>
          </cell>
          <cell r="K28">
            <v>1.0998061995962876</v>
          </cell>
        </row>
        <row r="29">
          <cell r="J29">
            <v>315</v>
          </cell>
          <cell r="K29">
            <v>1.1463775804433936</v>
          </cell>
        </row>
        <row r="30">
          <cell r="J30">
            <v>316</v>
          </cell>
          <cell r="K30">
            <v>1.1297090495405613</v>
          </cell>
        </row>
        <row r="31">
          <cell r="J31">
            <v>317</v>
          </cell>
          <cell r="K31">
            <v>1.0831376686934553</v>
          </cell>
        </row>
        <row r="32">
          <cell r="J32">
            <v>318</v>
          </cell>
          <cell r="K32">
            <v>1.0998061995962876</v>
          </cell>
        </row>
        <row r="33">
          <cell r="J33">
            <v>319</v>
          </cell>
          <cell r="K33">
            <v>1.0998061995962876</v>
          </cell>
        </row>
        <row r="34">
          <cell r="J34">
            <v>320</v>
          </cell>
          <cell r="K34">
            <v>1.0831376686934553</v>
          </cell>
        </row>
        <row r="35">
          <cell r="J35">
            <v>330</v>
          </cell>
          <cell r="K35">
            <v>1.003451469130177</v>
          </cell>
        </row>
        <row r="36">
          <cell r="J36">
            <v>331</v>
          </cell>
          <cell r="K36">
            <v>1.003451469130177</v>
          </cell>
        </row>
        <row r="37">
          <cell r="J37">
            <v>332</v>
          </cell>
          <cell r="K37">
            <v>1.003451469130177</v>
          </cell>
        </row>
        <row r="38">
          <cell r="J38">
            <v>333</v>
          </cell>
          <cell r="K38">
            <v>1.003451469130177</v>
          </cell>
        </row>
        <row r="39">
          <cell r="J39">
            <v>334</v>
          </cell>
          <cell r="K39">
            <v>1.003451469130177</v>
          </cell>
        </row>
        <row r="40">
          <cell r="J40">
            <v>335</v>
          </cell>
          <cell r="K40">
            <v>1.003451469130177</v>
          </cell>
        </row>
        <row r="41">
          <cell r="J41">
            <v>336</v>
          </cell>
          <cell r="K41">
            <v>1.003451469130177</v>
          </cell>
        </row>
        <row r="42">
          <cell r="J42">
            <v>340</v>
          </cell>
          <cell r="K42">
            <v>1.0011447491179912</v>
          </cell>
        </row>
        <row r="43">
          <cell r="J43">
            <v>341</v>
          </cell>
          <cell r="K43">
            <v>1.0011447491179912</v>
          </cell>
        </row>
        <row r="44">
          <cell r="J44">
            <v>342</v>
          </cell>
          <cell r="K44">
            <v>1.0011447491179912</v>
          </cell>
        </row>
        <row r="45">
          <cell r="J45">
            <v>343</v>
          </cell>
          <cell r="K45">
            <v>1.0011447491179912</v>
          </cell>
        </row>
        <row r="46">
          <cell r="J46">
            <v>344</v>
          </cell>
          <cell r="K46">
            <v>1.0011447491179912</v>
          </cell>
        </row>
        <row r="47">
          <cell r="J47">
            <v>350</v>
          </cell>
          <cell r="K47">
            <v>1.0055767552613917</v>
          </cell>
        </row>
        <row r="48">
          <cell r="J48">
            <v>351</v>
          </cell>
          <cell r="K48">
            <v>1.0055767552613917</v>
          </cell>
        </row>
        <row r="49">
          <cell r="J49">
            <v>352</v>
          </cell>
          <cell r="K49">
            <v>1.0055767552613917</v>
          </cell>
        </row>
        <row r="50">
          <cell r="J50">
            <v>353</v>
          </cell>
          <cell r="K50">
            <v>1.0055767552613917</v>
          </cell>
        </row>
        <row r="51">
          <cell r="J51">
            <v>354</v>
          </cell>
          <cell r="K51">
            <v>1.0055767552613917</v>
          </cell>
        </row>
        <row r="52">
          <cell r="J52">
            <v>355</v>
          </cell>
          <cell r="K52">
            <v>1.0055767552613917</v>
          </cell>
        </row>
        <row r="53">
          <cell r="J53">
            <v>356</v>
          </cell>
          <cell r="K53">
            <v>1.0055767552613917</v>
          </cell>
        </row>
        <row r="54">
          <cell r="J54">
            <v>357</v>
          </cell>
          <cell r="K54">
            <v>1.0055767552613917</v>
          </cell>
        </row>
        <row r="55">
          <cell r="J55">
            <v>358</v>
          </cell>
          <cell r="K55">
            <v>1.0055767552613917</v>
          </cell>
        </row>
        <row r="56">
          <cell r="J56">
            <v>359</v>
          </cell>
          <cell r="K56">
            <v>1.0055767552613917</v>
          </cell>
        </row>
        <row r="57">
          <cell r="J57">
            <v>370</v>
          </cell>
          <cell r="K57">
            <v>1</v>
          </cell>
        </row>
        <row r="58">
          <cell r="J58">
            <v>371</v>
          </cell>
          <cell r="K58">
            <v>1</v>
          </cell>
        </row>
        <row r="59">
          <cell r="J59">
            <v>372</v>
          </cell>
          <cell r="K59">
            <v>1</v>
          </cell>
        </row>
        <row r="60">
          <cell r="J60">
            <v>373</v>
          </cell>
          <cell r="K60">
            <v>1</v>
          </cell>
        </row>
        <row r="61">
          <cell r="J61">
            <v>380</v>
          </cell>
          <cell r="K61">
            <v>1.0001650980158474</v>
          </cell>
        </row>
        <row r="62">
          <cell r="J62">
            <v>381</v>
          </cell>
          <cell r="K62">
            <v>1.0001650980158474</v>
          </cell>
        </row>
        <row r="63">
          <cell r="J63">
            <v>382</v>
          </cell>
          <cell r="K63">
            <v>1.0001650980158474</v>
          </cell>
        </row>
        <row r="64">
          <cell r="J64">
            <v>383</v>
          </cell>
          <cell r="K64">
            <v>1.0001650980158474</v>
          </cell>
        </row>
        <row r="65">
          <cell r="J65">
            <v>384</v>
          </cell>
          <cell r="K65">
            <v>1.0001650980158474</v>
          </cell>
        </row>
        <row r="66">
          <cell r="J66">
            <v>390</v>
          </cell>
          <cell r="K66">
            <v>1</v>
          </cell>
        </row>
        <row r="67">
          <cell r="J67">
            <v>391</v>
          </cell>
          <cell r="K67">
            <v>1</v>
          </cell>
        </row>
        <row r="68">
          <cell r="J68">
            <v>392</v>
          </cell>
          <cell r="K68">
            <v>1</v>
          </cell>
        </row>
        <row r="69">
          <cell r="J69">
            <v>393</v>
          </cell>
          <cell r="K69">
            <v>1</v>
          </cell>
        </row>
        <row r="70">
          <cell r="J70">
            <v>394</v>
          </cell>
          <cell r="K70">
            <v>1</v>
          </cell>
        </row>
        <row r="71">
          <cell r="J71">
            <v>800</v>
          </cell>
          <cell r="K71">
            <v>1.0149320816582614</v>
          </cell>
        </row>
        <row r="72">
          <cell r="J72">
            <v>801</v>
          </cell>
          <cell r="K72">
            <v>1.0149320816582614</v>
          </cell>
        </row>
        <row r="73">
          <cell r="J73">
            <v>802</v>
          </cell>
          <cell r="K73">
            <v>1.0149320816582614</v>
          </cell>
        </row>
        <row r="74">
          <cell r="J74">
            <v>803</v>
          </cell>
          <cell r="K74">
            <v>1.0149320816582614</v>
          </cell>
        </row>
        <row r="75">
          <cell r="J75">
            <v>805</v>
          </cell>
          <cell r="K75">
            <v>1</v>
          </cell>
        </row>
        <row r="76">
          <cell r="J76">
            <v>806</v>
          </cell>
          <cell r="K76">
            <v>1</v>
          </cell>
        </row>
        <row r="77">
          <cell r="J77">
            <v>807</v>
          </cell>
          <cell r="K77">
            <v>1</v>
          </cell>
        </row>
        <row r="78">
          <cell r="J78">
            <v>808</v>
          </cell>
          <cell r="K78">
            <v>1</v>
          </cell>
        </row>
        <row r="79">
          <cell r="J79">
            <v>810</v>
          </cell>
          <cell r="K79">
            <v>1</v>
          </cell>
        </row>
        <row r="80">
          <cell r="J80">
            <v>811</v>
          </cell>
          <cell r="K80">
            <v>1</v>
          </cell>
        </row>
        <row r="81">
          <cell r="J81">
            <v>812</v>
          </cell>
          <cell r="K81">
            <v>1</v>
          </cell>
        </row>
        <row r="82">
          <cell r="J82">
            <v>813</v>
          </cell>
          <cell r="K82">
            <v>1</v>
          </cell>
        </row>
        <row r="83">
          <cell r="J83">
            <v>815</v>
          </cell>
          <cell r="K83">
            <v>1</v>
          </cell>
        </row>
        <row r="84">
          <cell r="J84">
            <v>816</v>
          </cell>
          <cell r="K84">
            <v>1</v>
          </cell>
        </row>
        <row r="85">
          <cell r="J85">
            <v>821</v>
          </cell>
          <cell r="K85">
            <v>1.0160157557120151</v>
          </cell>
        </row>
        <row r="86">
          <cell r="J86">
            <v>822</v>
          </cell>
          <cell r="K86">
            <v>1.0160157557120151</v>
          </cell>
        </row>
        <row r="87">
          <cell r="J87">
            <v>823</v>
          </cell>
          <cell r="K87">
            <v>1.0160157557120151</v>
          </cell>
        </row>
        <row r="88">
          <cell r="J88">
            <v>825</v>
          </cell>
          <cell r="K88">
            <v>1.0348976856730419</v>
          </cell>
        </row>
        <row r="89">
          <cell r="J89">
            <v>826</v>
          </cell>
          <cell r="K89">
            <v>1.0293000445269778</v>
          </cell>
        </row>
        <row r="90">
          <cell r="J90">
            <v>830</v>
          </cell>
          <cell r="K90">
            <v>1</v>
          </cell>
        </row>
        <row r="91">
          <cell r="J91">
            <v>831</v>
          </cell>
          <cell r="K91">
            <v>1</v>
          </cell>
        </row>
        <row r="92">
          <cell r="J92">
            <v>835</v>
          </cell>
          <cell r="K92">
            <v>1</v>
          </cell>
        </row>
        <row r="93">
          <cell r="J93">
            <v>836</v>
          </cell>
          <cell r="K93">
            <v>1</v>
          </cell>
        </row>
        <row r="94">
          <cell r="J94">
            <v>837</v>
          </cell>
          <cell r="K94">
            <v>1</v>
          </cell>
        </row>
        <row r="95">
          <cell r="J95">
            <v>840</v>
          </cell>
          <cell r="K95">
            <v>1</v>
          </cell>
        </row>
        <row r="96">
          <cell r="J96">
            <v>841</v>
          </cell>
          <cell r="K96">
            <v>1</v>
          </cell>
        </row>
        <row r="97">
          <cell r="J97">
            <v>845</v>
          </cell>
          <cell r="K97">
            <v>1.0017284959376629</v>
          </cell>
        </row>
        <row r="98">
          <cell r="J98">
            <v>846</v>
          </cell>
          <cell r="K98">
            <v>1.0017284959376629</v>
          </cell>
        </row>
        <row r="99">
          <cell r="J99">
            <v>850</v>
          </cell>
          <cell r="K99">
            <v>1.014490836265451</v>
          </cell>
        </row>
        <row r="100">
          <cell r="J100">
            <v>851</v>
          </cell>
          <cell r="K100">
            <v>1.014490836265451</v>
          </cell>
        </row>
        <row r="101">
          <cell r="J101">
            <v>852</v>
          </cell>
          <cell r="K101">
            <v>1.014490836265451</v>
          </cell>
        </row>
        <row r="102">
          <cell r="J102">
            <v>855</v>
          </cell>
          <cell r="K102">
            <v>1</v>
          </cell>
        </row>
        <row r="103">
          <cell r="J103">
            <v>856</v>
          </cell>
          <cell r="K103">
            <v>1</v>
          </cell>
        </row>
        <row r="104">
          <cell r="J104">
            <v>857</v>
          </cell>
          <cell r="K104">
            <v>1</v>
          </cell>
        </row>
        <row r="105">
          <cell r="J105">
            <v>860</v>
          </cell>
          <cell r="K105">
            <v>1</v>
          </cell>
        </row>
        <row r="106">
          <cell r="J106">
            <v>861</v>
          </cell>
          <cell r="K106">
            <v>1</v>
          </cell>
        </row>
        <row r="107">
          <cell r="J107">
            <v>865</v>
          </cell>
          <cell r="K107">
            <v>1.0073267651634539</v>
          </cell>
        </row>
        <row r="108">
          <cell r="J108">
            <v>866</v>
          </cell>
          <cell r="K108">
            <v>1.0073267651634539</v>
          </cell>
        </row>
        <row r="109">
          <cell r="J109">
            <v>867</v>
          </cell>
          <cell r="K109">
            <v>1.0576177632035826</v>
          </cell>
        </row>
        <row r="110">
          <cell r="J110">
            <v>868</v>
          </cell>
          <cell r="K110">
            <v>1.0576177632035826</v>
          </cell>
        </row>
        <row r="111">
          <cell r="J111">
            <v>869</v>
          </cell>
          <cell r="K111">
            <v>1.0354935687103402</v>
          </cell>
        </row>
        <row r="112">
          <cell r="J112">
            <v>870</v>
          </cell>
          <cell r="K112">
            <v>1.0354935687103402</v>
          </cell>
        </row>
        <row r="113">
          <cell r="J113">
            <v>871</v>
          </cell>
          <cell r="K113">
            <v>1.0576177632035826</v>
          </cell>
        </row>
        <row r="114">
          <cell r="J114">
            <v>872</v>
          </cell>
          <cell r="K114">
            <v>1.0354935687103402</v>
          </cell>
        </row>
        <row r="115">
          <cell r="J115">
            <v>873</v>
          </cell>
          <cell r="K115">
            <v>1.0131157158754904</v>
          </cell>
        </row>
        <row r="116">
          <cell r="J116">
            <v>874</v>
          </cell>
          <cell r="K116">
            <v>1.0131157158754904</v>
          </cell>
        </row>
        <row r="117">
          <cell r="J117">
            <v>876</v>
          </cell>
          <cell r="K117">
            <v>1.0037064826216322</v>
          </cell>
        </row>
        <row r="118">
          <cell r="J118">
            <v>877</v>
          </cell>
          <cell r="K118">
            <v>1.0037064826216322</v>
          </cell>
        </row>
        <row r="119">
          <cell r="J119">
            <v>878</v>
          </cell>
          <cell r="K119">
            <v>1</v>
          </cell>
        </row>
        <row r="120">
          <cell r="J120">
            <v>879</v>
          </cell>
          <cell r="K120">
            <v>1</v>
          </cell>
        </row>
        <row r="121">
          <cell r="J121">
            <v>880</v>
          </cell>
          <cell r="K121">
            <v>1</v>
          </cell>
        </row>
        <row r="122">
          <cell r="J122">
            <v>881</v>
          </cell>
          <cell r="K122">
            <v>1.0151595720089308</v>
          </cell>
        </row>
        <row r="123">
          <cell r="J123">
            <v>882</v>
          </cell>
          <cell r="K123">
            <v>1.0036174653946481</v>
          </cell>
        </row>
        <row r="124">
          <cell r="J124">
            <v>883</v>
          </cell>
          <cell r="K124">
            <v>1.037788670711258</v>
          </cell>
        </row>
        <row r="125">
          <cell r="J125">
            <v>884</v>
          </cell>
          <cell r="K125">
            <v>1</v>
          </cell>
        </row>
        <row r="126">
          <cell r="J126">
            <v>885</v>
          </cell>
          <cell r="K126">
            <v>1</v>
          </cell>
        </row>
        <row r="127">
          <cell r="J127">
            <v>886</v>
          </cell>
          <cell r="K127">
            <v>1.0058722477775675</v>
          </cell>
        </row>
        <row r="128">
          <cell r="J128">
            <v>887</v>
          </cell>
          <cell r="K128">
            <v>1.0007213301430509</v>
          </cell>
        </row>
        <row r="129">
          <cell r="J129">
            <v>888</v>
          </cell>
          <cell r="K129">
            <v>1</v>
          </cell>
        </row>
        <row r="130">
          <cell r="J130">
            <v>889</v>
          </cell>
          <cell r="K130">
            <v>1</v>
          </cell>
        </row>
        <row r="131">
          <cell r="J131">
            <v>890</v>
          </cell>
          <cell r="K131">
            <v>1</v>
          </cell>
        </row>
        <row r="132">
          <cell r="J132">
            <v>891</v>
          </cell>
          <cell r="K132">
            <v>1.0028255205564489</v>
          </cell>
        </row>
        <row r="133">
          <cell r="J133">
            <v>892</v>
          </cell>
          <cell r="K133">
            <v>1.0028255205564489</v>
          </cell>
        </row>
        <row r="134">
          <cell r="J134">
            <v>893</v>
          </cell>
          <cell r="K134">
            <v>1</v>
          </cell>
        </row>
        <row r="135">
          <cell r="J135">
            <v>894</v>
          </cell>
          <cell r="K135">
            <v>1</v>
          </cell>
        </row>
        <row r="136">
          <cell r="J136">
            <v>895</v>
          </cell>
          <cell r="K136">
            <v>1.0037064826216322</v>
          </cell>
        </row>
        <row r="137">
          <cell r="J137">
            <v>896</v>
          </cell>
          <cell r="K137">
            <v>1.0037064826216322</v>
          </cell>
        </row>
        <row r="138">
          <cell r="J138">
            <v>908</v>
          </cell>
          <cell r="K138">
            <v>1</v>
          </cell>
        </row>
        <row r="139">
          <cell r="J139">
            <v>909</v>
          </cell>
          <cell r="K139">
            <v>1</v>
          </cell>
        </row>
        <row r="140">
          <cell r="J140">
            <v>916</v>
          </cell>
          <cell r="K140">
            <v>1.0064345035302777</v>
          </cell>
        </row>
        <row r="141">
          <cell r="J141">
            <v>919</v>
          </cell>
          <cell r="K141">
            <v>1.04138994908529</v>
          </cell>
        </row>
        <row r="142">
          <cell r="J142">
            <v>921</v>
          </cell>
          <cell r="K142">
            <v>1.014490836265451</v>
          </cell>
        </row>
        <row r="143">
          <cell r="J143">
            <v>925</v>
          </cell>
          <cell r="K143">
            <v>1</v>
          </cell>
        </row>
        <row r="144">
          <cell r="J144">
            <v>926</v>
          </cell>
          <cell r="K144">
            <v>1</v>
          </cell>
        </row>
        <row r="145">
          <cell r="J145">
            <v>928</v>
          </cell>
          <cell r="K145">
            <v>1.0033558429585079</v>
          </cell>
        </row>
        <row r="146">
          <cell r="J146">
            <v>929</v>
          </cell>
          <cell r="K146">
            <v>1</v>
          </cell>
        </row>
        <row r="147">
          <cell r="J147">
            <v>931</v>
          </cell>
          <cell r="K147">
            <v>1.0226738435214191</v>
          </cell>
        </row>
        <row r="148">
          <cell r="J148">
            <v>933</v>
          </cell>
          <cell r="K148">
            <v>1</v>
          </cell>
        </row>
        <row r="149">
          <cell r="J149">
            <v>935</v>
          </cell>
          <cell r="K149">
            <v>1.0000244159203306</v>
          </cell>
        </row>
        <row r="150">
          <cell r="J150">
            <v>936</v>
          </cell>
          <cell r="K150">
            <v>1.0576177632035826</v>
          </cell>
        </row>
        <row r="151">
          <cell r="J151">
            <v>937</v>
          </cell>
          <cell r="K151">
            <v>1.0071585420946638</v>
          </cell>
        </row>
        <row r="152">
          <cell r="J152">
            <v>938</v>
          </cell>
          <cell r="K152">
            <v>1.0091093430436222</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5 January 2015</v>
          </cell>
        </row>
        <row r="12">
          <cell r="BR12" t="str">
            <v>New Academy/Free School</v>
          </cell>
        </row>
        <row r="13">
          <cell r="BR13" t="str">
            <v>Post-16 institution with Sixth Form Funding From DSG</v>
          </cell>
        </row>
        <row r="14">
          <cell r="BR14" t="str">
            <v>Other</v>
          </cell>
        </row>
      </sheetData>
      <sheetData sheetId="6">
        <row r="4">
          <cell r="AC4" t="str">
            <v>15-16 Approved Exceptional  Circumstance 1:
Reserved for Additional lump sum for schools amalgamated during  FY14-15</v>
          </cell>
        </row>
      </sheetData>
      <sheetData sheetId="7">
        <row r="6">
          <cell r="C6">
            <v>103153</v>
          </cell>
        </row>
      </sheetData>
      <sheetData sheetId="8"/>
      <sheetData sheetId="9"/>
      <sheetData sheetId="10">
        <row r="9">
          <cell r="E9" t="str">
            <v>No</v>
          </cell>
        </row>
        <row r="15">
          <cell r="D15" t="str">
            <v>FSM % Primary</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E5">
            <v>0</v>
          </cell>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794712745.27985334</v>
          </cell>
        </row>
        <row r="6">
          <cell r="C6">
            <v>3302002</v>
          </cell>
        </row>
        <row r="7">
          <cell r="C7">
            <v>3302003</v>
          </cell>
        </row>
        <row r="8">
          <cell r="C8">
            <v>3302004</v>
          </cell>
        </row>
        <row r="9">
          <cell r="C9">
            <v>3302005</v>
          </cell>
        </row>
        <row r="10">
          <cell r="C10">
            <v>3302008</v>
          </cell>
        </row>
        <row r="11">
          <cell r="C11">
            <v>3302010</v>
          </cell>
        </row>
        <row r="12">
          <cell r="C12">
            <v>3302011</v>
          </cell>
        </row>
        <row r="13">
          <cell r="C13">
            <v>3302014</v>
          </cell>
        </row>
        <row r="14">
          <cell r="C14">
            <v>3302015</v>
          </cell>
        </row>
        <row r="15">
          <cell r="C15">
            <v>3302016</v>
          </cell>
        </row>
        <row r="16">
          <cell r="C16">
            <v>3302017</v>
          </cell>
        </row>
        <row r="17">
          <cell r="C17">
            <v>3302018</v>
          </cell>
        </row>
        <row r="18">
          <cell r="C18">
            <v>3302019</v>
          </cell>
        </row>
        <row r="19">
          <cell r="C19">
            <v>3302021</v>
          </cell>
        </row>
        <row r="20">
          <cell r="C20">
            <v>3302024</v>
          </cell>
        </row>
        <row r="21">
          <cell r="C21">
            <v>3302025</v>
          </cell>
        </row>
        <row r="22">
          <cell r="C22">
            <v>3302026</v>
          </cell>
        </row>
        <row r="23">
          <cell r="C23">
            <v>3302030</v>
          </cell>
        </row>
        <row r="24">
          <cell r="C24">
            <v>3302034</v>
          </cell>
        </row>
        <row r="25">
          <cell r="C25">
            <v>3302035</v>
          </cell>
        </row>
        <row r="26">
          <cell r="C26">
            <v>3302039</v>
          </cell>
        </row>
        <row r="27">
          <cell r="C27">
            <v>3302040</v>
          </cell>
        </row>
        <row r="28">
          <cell r="C28">
            <v>3302051</v>
          </cell>
        </row>
        <row r="29">
          <cell r="C29">
            <v>3302052</v>
          </cell>
        </row>
        <row r="30">
          <cell r="C30">
            <v>3302053</v>
          </cell>
        </row>
        <row r="31">
          <cell r="C31">
            <v>3302054</v>
          </cell>
        </row>
        <row r="32">
          <cell r="C32">
            <v>3302055</v>
          </cell>
        </row>
        <row r="33">
          <cell r="C33">
            <v>3302060</v>
          </cell>
        </row>
        <row r="34">
          <cell r="C34">
            <v>3302062</v>
          </cell>
        </row>
        <row r="35">
          <cell r="C35">
            <v>3302063</v>
          </cell>
        </row>
        <row r="36">
          <cell r="C36">
            <v>3302067</v>
          </cell>
        </row>
        <row r="37">
          <cell r="C37">
            <v>3302079</v>
          </cell>
        </row>
        <row r="38">
          <cell r="C38">
            <v>3302081</v>
          </cell>
        </row>
        <row r="39">
          <cell r="C39">
            <v>3302082</v>
          </cell>
        </row>
        <row r="40">
          <cell r="C40">
            <v>3302086</v>
          </cell>
        </row>
        <row r="41">
          <cell r="C41">
            <v>3302087</v>
          </cell>
        </row>
        <row r="42">
          <cell r="C42">
            <v>3302091</v>
          </cell>
        </row>
        <row r="43">
          <cell r="C43">
            <v>3302092</v>
          </cell>
        </row>
        <row r="44">
          <cell r="C44">
            <v>3302093</v>
          </cell>
        </row>
        <row r="45">
          <cell r="C45">
            <v>3302097</v>
          </cell>
        </row>
        <row r="46">
          <cell r="C46">
            <v>3302099</v>
          </cell>
        </row>
        <row r="47">
          <cell r="C47">
            <v>3302101</v>
          </cell>
        </row>
        <row r="48">
          <cell r="C48">
            <v>3302108</v>
          </cell>
        </row>
        <row r="49">
          <cell r="C49">
            <v>3302111</v>
          </cell>
        </row>
        <row r="50">
          <cell r="C50">
            <v>3302115</v>
          </cell>
        </row>
        <row r="51">
          <cell r="C51">
            <v>3302118</v>
          </cell>
        </row>
        <row r="52">
          <cell r="C52">
            <v>3302119</v>
          </cell>
        </row>
        <row r="53">
          <cell r="C53">
            <v>3302127</v>
          </cell>
        </row>
        <row r="54">
          <cell r="C54">
            <v>3302128</v>
          </cell>
        </row>
        <row r="55">
          <cell r="C55">
            <v>3302129</v>
          </cell>
        </row>
        <row r="56">
          <cell r="C56">
            <v>3302132</v>
          </cell>
        </row>
        <row r="57">
          <cell r="C57">
            <v>3302133</v>
          </cell>
        </row>
        <row r="58">
          <cell r="C58">
            <v>3302142</v>
          </cell>
        </row>
        <row r="59">
          <cell r="C59">
            <v>3302149</v>
          </cell>
        </row>
        <row r="60">
          <cell r="C60">
            <v>3302150</v>
          </cell>
        </row>
        <row r="61">
          <cell r="C61">
            <v>3302153</v>
          </cell>
        </row>
        <row r="62">
          <cell r="C62">
            <v>3302155</v>
          </cell>
        </row>
        <row r="63">
          <cell r="C63">
            <v>3302156</v>
          </cell>
        </row>
        <row r="64">
          <cell r="C64">
            <v>3302157</v>
          </cell>
        </row>
        <row r="65">
          <cell r="C65">
            <v>3302159</v>
          </cell>
        </row>
        <row r="66">
          <cell r="C66">
            <v>3302160</v>
          </cell>
        </row>
        <row r="67">
          <cell r="C67">
            <v>3302161</v>
          </cell>
        </row>
        <row r="68">
          <cell r="C68">
            <v>3302169</v>
          </cell>
        </row>
        <row r="69">
          <cell r="C69">
            <v>3302174</v>
          </cell>
        </row>
        <row r="70">
          <cell r="C70">
            <v>3302176</v>
          </cell>
        </row>
        <row r="71">
          <cell r="C71">
            <v>3302178</v>
          </cell>
        </row>
        <row r="72">
          <cell r="C72">
            <v>3302179</v>
          </cell>
        </row>
        <row r="73">
          <cell r="C73">
            <v>3302180</v>
          </cell>
        </row>
        <row r="74">
          <cell r="C74">
            <v>3302183</v>
          </cell>
        </row>
        <row r="75">
          <cell r="C75">
            <v>3302184</v>
          </cell>
        </row>
        <row r="76">
          <cell r="C76">
            <v>3302185</v>
          </cell>
        </row>
        <row r="77">
          <cell r="C77">
            <v>3302188</v>
          </cell>
        </row>
        <row r="78">
          <cell r="C78">
            <v>3302189</v>
          </cell>
        </row>
        <row r="79">
          <cell r="C79">
            <v>3302190</v>
          </cell>
        </row>
        <row r="80">
          <cell r="C80">
            <v>3302191</v>
          </cell>
        </row>
        <row r="81">
          <cell r="C81">
            <v>3302192</v>
          </cell>
        </row>
        <row r="82">
          <cell r="C82">
            <v>3302225</v>
          </cell>
        </row>
        <row r="83">
          <cell r="C83">
            <v>3302226</v>
          </cell>
        </row>
        <row r="84">
          <cell r="C84">
            <v>3302227</v>
          </cell>
        </row>
        <row r="85">
          <cell r="C85">
            <v>3302231</v>
          </cell>
        </row>
        <row r="86">
          <cell r="C86">
            <v>3302236</v>
          </cell>
        </row>
        <row r="87">
          <cell r="C87">
            <v>3302238</v>
          </cell>
        </row>
        <row r="88">
          <cell r="C88">
            <v>3302239</v>
          </cell>
        </row>
        <row r="89">
          <cell r="C89">
            <v>3302241</v>
          </cell>
        </row>
        <row r="90">
          <cell r="C90">
            <v>3302245</v>
          </cell>
        </row>
        <row r="91">
          <cell r="C91">
            <v>3302246</v>
          </cell>
        </row>
        <row r="92">
          <cell r="C92">
            <v>3302251</v>
          </cell>
        </row>
        <row r="93">
          <cell r="C93">
            <v>3302254</v>
          </cell>
        </row>
        <row r="94">
          <cell r="C94">
            <v>3302263</v>
          </cell>
        </row>
        <row r="95">
          <cell r="C95">
            <v>3302272</v>
          </cell>
        </row>
        <row r="96">
          <cell r="C96">
            <v>3302273</v>
          </cell>
        </row>
        <row r="97">
          <cell r="C97">
            <v>3302276</v>
          </cell>
        </row>
        <row r="98">
          <cell r="C98">
            <v>3302278</v>
          </cell>
        </row>
        <row r="99">
          <cell r="C99">
            <v>3302283</v>
          </cell>
        </row>
        <row r="100">
          <cell r="C100">
            <v>3302284</v>
          </cell>
        </row>
        <row r="101">
          <cell r="C101">
            <v>3302288</v>
          </cell>
        </row>
        <row r="102">
          <cell r="C102">
            <v>3302289</v>
          </cell>
        </row>
        <row r="103">
          <cell r="C103">
            <v>3302293</v>
          </cell>
        </row>
        <row r="104">
          <cell r="C104">
            <v>3302294</v>
          </cell>
        </row>
        <row r="105">
          <cell r="C105">
            <v>3302296</v>
          </cell>
        </row>
        <row r="106">
          <cell r="C106">
            <v>3302297</v>
          </cell>
        </row>
        <row r="107">
          <cell r="C107">
            <v>3302299</v>
          </cell>
        </row>
        <row r="108">
          <cell r="C108">
            <v>3302300</v>
          </cell>
        </row>
        <row r="109">
          <cell r="C109">
            <v>3302305</v>
          </cell>
        </row>
        <row r="110">
          <cell r="C110">
            <v>3302306</v>
          </cell>
        </row>
        <row r="111">
          <cell r="C111">
            <v>3302308</v>
          </cell>
        </row>
        <row r="112">
          <cell r="C112">
            <v>3302309</v>
          </cell>
        </row>
        <row r="113">
          <cell r="C113">
            <v>3302312</v>
          </cell>
        </row>
        <row r="114">
          <cell r="C114">
            <v>3302313</v>
          </cell>
        </row>
        <row r="115">
          <cell r="C115">
            <v>3302314</v>
          </cell>
        </row>
        <row r="116">
          <cell r="C116">
            <v>3302315</v>
          </cell>
        </row>
        <row r="117">
          <cell r="C117">
            <v>3302317</v>
          </cell>
        </row>
        <row r="118">
          <cell r="C118">
            <v>3302321</v>
          </cell>
        </row>
        <row r="119">
          <cell r="C119">
            <v>3302401</v>
          </cell>
        </row>
        <row r="120">
          <cell r="C120">
            <v>3302402</v>
          </cell>
        </row>
        <row r="121">
          <cell r="C121">
            <v>3302406</v>
          </cell>
        </row>
        <row r="122">
          <cell r="C122">
            <v>3302408</v>
          </cell>
        </row>
        <row r="123">
          <cell r="C123">
            <v>3302412</v>
          </cell>
        </row>
        <row r="124">
          <cell r="C124">
            <v>3302416</v>
          </cell>
        </row>
        <row r="125">
          <cell r="C125">
            <v>3302420</v>
          </cell>
        </row>
        <row r="126">
          <cell r="C126">
            <v>3302425</v>
          </cell>
        </row>
        <row r="127">
          <cell r="C127">
            <v>3302429</v>
          </cell>
        </row>
        <row r="128">
          <cell r="C128">
            <v>3302434</v>
          </cell>
        </row>
        <row r="129">
          <cell r="C129">
            <v>3302435</v>
          </cell>
        </row>
        <row r="130">
          <cell r="C130">
            <v>3302436</v>
          </cell>
        </row>
        <row r="131">
          <cell r="C131">
            <v>3302437</v>
          </cell>
        </row>
        <row r="132">
          <cell r="C132">
            <v>3302438</v>
          </cell>
        </row>
        <row r="133">
          <cell r="C133">
            <v>3302441</v>
          </cell>
        </row>
        <row r="134">
          <cell r="C134">
            <v>3302442</v>
          </cell>
        </row>
        <row r="135">
          <cell r="C135">
            <v>3302443</v>
          </cell>
        </row>
        <row r="136">
          <cell r="C136">
            <v>3302445</v>
          </cell>
        </row>
        <row r="137">
          <cell r="C137">
            <v>3302447</v>
          </cell>
        </row>
        <row r="138">
          <cell r="C138">
            <v>3302448</v>
          </cell>
        </row>
        <row r="139">
          <cell r="C139">
            <v>3302449</v>
          </cell>
        </row>
        <row r="140">
          <cell r="C140">
            <v>3302451</v>
          </cell>
        </row>
        <row r="141">
          <cell r="C141">
            <v>3302453</v>
          </cell>
        </row>
        <row r="142">
          <cell r="C142">
            <v>3302454</v>
          </cell>
        </row>
        <row r="143">
          <cell r="C143">
            <v>3302455</v>
          </cell>
        </row>
        <row r="144">
          <cell r="C144">
            <v>3302456</v>
          </cell>
        </row>
        <row r="145">
          <cell r="C145">
            <v>3302457</v>
          </cell>
        </row>
        <row r="146">
          <cell r="C146">
            <v>3302462</v>
          </cell>
        </row>
        <row r="147">
          <cell r="C147">
            <v>3302464</v>
          </cell>
        </row>
        <row r="148">
          <cell r="C148">
            <v>3302465</v>
          </cell>
        </row>
        <row r="149">
          <cell r="C149">
            <v>3302466</v>
          </cell>
        </row>
        <row r="150">
          <cell r="C150">
            <v>3302469</v>
          </cell>
        </row>
        <row r="151">
          <cell r="C151">
            <v>3302471</v>
          </cell>
        </row>
        <row r="152">
          <cell r="C152">
            <v>3302472</v>
          </cell>
        </row>
        <row r="153">
          <cell r="C153">
            <v>3302474</v>
          </cell>
        </row>
        <row r="154">
          <cell r="C154">
            <v>3302475</v>
          </cell>
        </row>
        <row r="155">
          <cell r="C155">
            <v>3302477</v>
          </cell>
        </row>
        <row r="156">
          <cell r="C156">
            <v>3302478</v>
          </cell>
        </row>
        <row r="157">
          <cell r="C157">
            <v>3302479</v>
          </cell>
        </row>
        <row r="158">
          <cell r="C158">
            <v>3302480</v>
          </cell>
        </row>
        <row r="159">
          <cell r="C159">
            <v>3302482</v>
          </cell>
        </row>
        <row r="160">
          <cell r="C160">
            <v>3302484</v>
          </cell>
        </row>
        <row r="161">
          <cell r="C161">
            <v>3302485</v>
          </cell>
        </row>
        <row r="162">
          <cell r="C162">
            <v>3302486</v>
          </cell>
        </row>
        <row r="163">
          <cell r="C163">
            <v>3303002</v>
          </cell>
        </row>
        <row r="164">
          <cell r="C164">
            <v>3303003</v>
          </cell>
        </row>
        <row r="165">
          <cell r="C165">
            <v>3303004</v>
          </cell>
        </row>
        <row r="166">
          <cell r="C166">
            <v>3303010</v>
          </cell>
        </row>
        <row r="167">
          <cell r="C167">
            <v>3303016</v>
          </cell>
        </row>
        <row r="168">
          <cell r="C168">
            <v>3303019</v>
          </cell>
        </row>
        <row r="169">
          <cell r="C169">
            <v>3303025</v>
          </cell>
        </row>
        <row r="170">
          <cell r="C170">
            <v>3303302</v>
          </cell>
        </row>
        <row r="171">
          <cell r="C171">
            <v>3303303</v>
          </cell>
        </row>
        <row r="172">
          <cell r="C172">
            <v>3303307</v>
          </cell>
        </row>
        <row r="173">
          <cell r="C173">
            <v>3303310</v>
          </cell>
        </row>
        <row r="174">
          <cell r="C174">
            <v>3303314</v>
          </cell>
        </row>
        <row r="175">
          <cell r="C175">
            <v>3303316</v>
          </cell>
        </row>
        <row r="176">
          <cell r="C176">
            <v>3303317</v>
          </cell>
        </row>
        <row r="177">
          <cell r="C177">
            <v>3303318</v>
          </cell>
        </row>
        <row r="178">
          <cell r="C178">
            <v>3303319</v>
          </cell>
        </row>
        <row r="179">
          <cell r="C179">
            <v>3303320</v>
          </cell>
        </row>
        <row r="180">
          <cell r="C180">
            <v>3303321</v>
          </cell>
        </row>
        <row r="181">
          <cell r="C181">
            <v>3303322</v>
          </cell>
        </row>
        <row r="182">
          <cell r="C182">
            <v>3303323</v>
          </cell>
        </row>
        <row r="183">
          <cell r="C183">
            <v>3303325</v>
          </cell>
        </row>
        <row r="184">
          <cell r="C184">
            <v>3303327</v>
          </cell>
        </row>
        <row r="185">
          <cell r="C185">
            <v>3303328</v>
          </cell>
        </row>
        <row r="186">
          <cell r="C186">
            <v>3303329</v>
          </cell>
        </row>
        <row r="187">
          <cell r="C187">
            <v>3303330</v>
          </cell>
        </row>
        <row r="188">
          <cell r="C188">
            <v>3303331</v>
          </cell>
        </row>
        <row r="189">
          <cell r="C189">
            <v>3303335</v>
          </cell>
        </row>
        <row r="190">
          <cell r="C190">
            <v>3303337</v>
          </cell>
        </row>
        <row r="191">
          <cell r="C191">
            <v>3303339</v>
          </cell>
        </row>
        <row r="192">
          <cell r="C192">
            <v>3303342</v>
          </cell>
        </row>
        <row r="193">
          <cell r="C193">
            <v>3303344</v>
          </cell>
        </row>
        <row r="194">
          <cell r="C194">
            <v>3303346</v>
          </cell>
        </row>
        <row r="195">
          <cell r="C195">
            <v>3303347</v>
          </cell>
        </row>
        <row r="196">
          <cell r="C196">
            <v>3303349</v>
          </cell>
        </row>
        <row r="197">
          <cell r="C197">
            <v>3303350</v>
          </cell>
        </row>
        <row r="198">
          <cell r="C198">
            <v>3303351</v>
          </cell>
        </row>
        <row r="199">
          <cell r="C199">
            <v>3303352</v>
          </cell>
        </row>
        <row r="200">
          <cell r="C200">
            <v>3303353</v>
          </cell>
        </row>
        <row r="201">
          <cell r="C201">
            <v>3303354</v>
          </cell>
        </row>
        <row r="202">
          <cell r="C202">
            <v>3303355</v>
          </cell>
        </row>
        <row r="203">
          <cell r="C203">
            <v>3303356</v>
          </cell>
        </row>
        <row r="204">
          <cell r="C204">
            <v>3303357</v>
          </cell>
        </row>
        <row r="205">
          <cell r="C205">
            <v>3303358</v>
          </cell>
        </row>
        <row r="206">
          <cell r="C206">
            <v>3303359</v>
          </cell>
        </row>
        <row r="207">
          <cell r="C207">
            <v>3303360</v>
          </cell>
        </row>
        <row r="208">
          <cell r="C208">
            <v>3303361</v>
          </cell>
        </row>
        <row r="209">
          <cell r="C209">
            <v>3303362</v>
          </cell>
        </row>
        <row r="210">
          <cell r="C210">
            <v>3303363</v>
          </cell>
        </row>
        <row r="211">
          <cell r="C211">
            <v>3303365</v>
          </cell>
        </row>
        <row r="212">
          <cell r="C212">
            <v>3303366</v>
          </cell>
        </row>
        <row r="213">
          <cell r="C213">
            <v>3303367</v>
          </cell>
        </row>
        <row r="214">
          <cell r="C214">
            <v>3303371</v>
          </cell>
        </row>
        <row r="215">
          <cell r="C215">
            <v>3303372</v>
          </cell>
        </row>
        <row r="216">
          <cell r="C216">
            <v>3303374</v>
          </cell>
        </row>
        <row r="217">
          <cell r="C217">
            <v>3303375</v>
          </cell>
        </row>
        <row r="218">
          <cell r="C218">
            <v>3303377</v>
          </cell>
        </row>
        <row r="219">
          <cell r="C219">
            <v>3303379</v>
          </cell>
        </row>
        <row r="220">
          <cell r="C220">
            <v>3303380</v>
          </cell>
        </row>
        <row r="221">
          <cell r="C221">
            <v>3303381</v>
          </cell>
        </row>
        <row r="222">
          <cell r="C222">
            <v>3303382</v>
          </cell>
        </row>
        <row r="223">
          <cell r="C223">
            <v>3303383</v>
          </cell>
        </row>
        <row r="224">
          <cell r="C224">
            <v>3303385</v>
          </cell>
        </row>
        <row r="225">
          <cell r="C225">
            <v>3303386</v>
          </cell>
        </row>
        <row r="226">
          <cell r="C226">
            <v>3303401</v>
          </cell>
        </row>
        <row r="227">
          <cell r="C227">
            <v>3303402</v>
          </cell>
        </row>
        <row r="228">
          <cell r="C228">
            <v>3303403</v>
          </cell>
        </row>
        <row r="229">
          <cell r="C229">
            <v>3303406</v>
          </cell>
        </row>
        <row r="230">
          <cell r="C230">
            <v>3303409</v>
          </cell>
        </row>
        <row r="231">
          <cell r="C231">
            <v>3303410</v>
          </cell>
        </row>
        <row r="232">
          <cell r="C232">
            <v>3303411</v>
          </cell>
        </row>
        <row r="233">
          <cell r="C233">
            <v>3303412</v>
          </cell>
        </row>
        <row r="234">
          <cell r="C234">
            <v>3303413</v>
          </cell>
        </row>
        <row r="235">
          <cell r="C235">
            <v>3303421</v>
          </cell>
        </row>
        <row r="236">
          <cell r="C236">
            <v>3303428</v>
          </cell>
        </row>
        <row r="237">
          <cell r="C237">
            <v>3303430</v>
          </cell>
        </row>
        <row r="238">
          <cell r="C238">
            <v>3303431</v>
          </cell>
        </row>
        <row r="239">
          <cell r="C239">
            <v>3303432</v>
          </cell>
        </row>
        <row r="240">
          <cell r="C240">
            <v>3303433</v>
          </cell>
        </row>
        <row r="241">
          <cell r="C241">
            <v>3303435</v>
          </cell>
        </row>
        <row r="242">
          <cell r="C242">
            <v>3303436</v>
          </cell>
        </row>
        <row r="243">
          <cell r="C243">
            <v>3305202</v>
          </cell>
        </row>
        <row r="244">
          <cell r="C244">
            <v>3305203</v>
          </cell>
        </row>
        <row r="245">
          <cell r="C245">
            <v>3305204</v>
          </cell>
        </row>
        <row r="246">
          <cell r="C246">
            <v>3305205</v>
          </cell>
        </row>
        <row r="247">
          <cell r="C247">
            <v>3305949</v>
          </cell>
        </row>
        <row r="248">
          <cell r="C248">
            <v>3304008</v>
          </cell>
        </row>
        <row r="249">
          <cell r="C249">
            <v>3304009</v>
          </cell>
        </row>
        <row r="250">
          <cell r="C250">
            <v>3304015</v>
          </cell>
        </row>
        <row r="251">
          <cell r="C251">
            <v>3304063</v>
          </cell>
        </row>
        <row r="252">
          <cell r="C252">
            <v>3304115</v>
          </cell>
        </row>
        <row r="253">
          <cell r="C253">
            <v>3304129</v>
          </cell>
        </row>
        <row r="254">
          <cell r="C254">
            <v>3304173</v>
          </cell>
        </row>
        <row r="255">
          <cell r="C255">
            <v>3304177</v>
          </cell>
        </row>
        <row r="256">
          <cell r="C256">
            <v>3304187</v>
          </cell>
        </row>
        <row r="257">
          <cell r="C257">
            <v>3304188</v>
          </cell>
        </row>
        <row r="258">
          <cell r="C258">
            <v>3304193</v>
          </cell>
        </row>
        <row r="259">
          <cell r="C259">
            <v>3304201</v>
          </cell>
        </row>
        <row r="260">
          <cell r="C260">
            <v>3304223</v>
          </cell>
        </row>
        <row r="261">
          <cell r="C261">
            <v>3304233</v>
          </cell>
        </row>
        <row r="262">
          <cell r="C262">
            <v>3304237</v>
          </cell>
        </row>
        <row r="263">
          <cell r="C263">
            <v>3304238</v>
          </cell>
        </row>
        <row r="264">
          <cell r="C264">
            <v>3304244</v>
          </cell>
        </row>
        <row r="265">
          <cell r="C265">
            <v>3304245</v>
          </cell>
        </row>
        <row r="266">
          <cell r="C266">
            <v>3304301</v>
          </cell>
        </row>
        <row r="267">
          <cell r="C267">
            <v>3304330</v>
          </cell>
        </row>
        <row r="268">
          <cell r="C268">
            <v>3304333</v>
          </cell>
        </row>
        <row r="269">
          <cell r="C269">
            <v>3304334</v>
          </cell>
        </row>
        <row r="270">
          <cell r="C270">
            <v>3304606</v>
          </cell>
        </row>
        <row r="271">
          <cell r="C271">
            <v>3304616</v>
          </cell>
        </row>
        <row r="272">
          <cell r="C272">
            <v>3304625</v>
          </cell>
        </row>
        <row r="273">
          <cell r="C273">
            <v>3304661</v>
          </cell>
        </row>
        <row r="274">
          <cell r="C274">
            <v>3304663</v>
          </cell>
        </row>
        <row r="275">
          <cell r="C275">
            <v>3304664</v>
          </cell>
        </row>
        <row r="276">
          <cell r="C276">
            <v>3304801</v>
          </cell>
        </row>
        <row r="277">
          <cell r="C277">
            <v>3304804</v>
          </cell>
        </row>
        <row r="278">
          <cell r="C278">
            <v>3305401</v>
          </cell>
        </row>
        <row r="279">
          <cell r="C279">
            <v>3305402</v>
          </cell>
        </row>
        <row r="280">
          <cell r="C280">
            <v>3305403</v>
          </cell>
        </row>
        <row r="281">
          <cell r="C281">
            <v>3305413</v>
          </cell>
        </row>
        <row r="282">
          <cell r="C282">
            <v>3305415</v>
          </cell>
        </row>
        <row r="283">
          <cell r="C283">
            <v>3305416</v>
          </cell>
        </row>
        <row r="284">
          <cell r="C284">
            <v>3302020</v>
          </cell>
        </row>
        <row r="285">
          <cell r="C285">
            <v>3302036</v>
          </cell>
        </row>
        <row r="286">
          <cell r="C286">
            <v>3302037</v>
          </cell>
        </row>
        <row r="287">
          <cell r="C287">
            <v>3302038</v>
          </cell>
        </row>
        <row r="288">
          <cell r="C288">
            <v>3302041</v>
          </cell>
        </row>
        <row r="289">
          <cell r="C289">
            <v>3302047</v>
          </cell>
        </row>
        <row r="290">
          <cell r="C290">
            <v>3302048</v>
          </cell>
        </row>
        <row r="291">
          <cell r="C291">
            <v>3302056</v>
          </cell>
        </row>
        <row r="292">
          <cell r="C292">
            <v>3302057</v>
          </cell>
        </row>
        <row r="293">
          <cell r="C293">
            <v>3302058</v>
          </cell>
        </row>
        <row r="294">
          <cell r="C294">
            <v>3302059</v>
          </cell>
        </row>
        <row r="295">
          <cell r="C295">
            <v>3302061</v>
          </cell>
        </row>
        <row r="296">
          <cell r="C296">
            <v>3302064</v>
          </cell>
        </row>
        <row r="297">
          <cell r="C297">
            <v>3302065</v>
          </cell>
        </row>
        <row r="298">
          <cell r="C298">
            <v>3302068</v>
          </cell>
        </row>
        <row r="299">
          <cell r="C299">
            <v>3302070</v>
          </cell>
        </row>
        <row r="300">
          <cell r="C300">
            <v>3302071</v>
          </cell>
        </row>
        <row r="301">
          <cell r="C301">
            <v>3302072</v>
          </cell>
        </row>
        <row r="302">
          <cell r="C302">
            <v>3302073</v>
          </cell>
        </row>
        <row r="303">
          <cell r="C303">
            <v>3302075</v>
          </cell>
        </row>
        <row r="304">
          <cell r="C304">
            <v>3302078</v>
          </cell>
        </row>
        <row r="305">
          <cell r="C305">
            <v>3302080</v>
          </cell>
        </row>
        <row r="306">
          <cell r="C306">
            <v>3302085</v>
          </cell>
        </row>
        <row r="307">
          <cell r="C307">
            <v>3302096</v>
          </cell>
        </row>
        <row r="308">
          <cell r="C308">
            <v>3302098</v>
          </cell>
        </row>
        <row r="309">
          <cell r="C309">
            <v>3302100</v>
          </cell>
        </row>
        <row r="310">
          <cell r="C310">
            <v>3302102</v>
          </cell>
        </row>
        <row r="311">
          <cell r="C311">
            <v>3302103</v>
          </cell>
        </row>
        <row r="312">
          <cell r="C312">
            <v>3302104</v>
          </cell>
        </row>
        <row r="313">
          <cell r="C313">
            <v>3302105</v>
          </cell>
        </row>
        <row r="314">
          <cell r="C314">
            <v>3302107</v>
          </cell>
        </row>
        <row r="315">
          <cell r="C315">
            <v>3302109</v>
          </cell>
        </row>
        <row r="316">
          <cell r="C316">
            <v>3302110</v>
          </cell>
        </row>
        <row r="317">
          <cell r="C317">
            <v>3302117</v>
          </cell>
        </row>
        <row r="318">
          <cell r="C318">
            <v>3302120</v>
          </cell>
        </row>
        <row r="319">
          <cell r="C319">
            <v>3302121</v>
          </cell>
        </row>
        <row r="320">
          <cell r="C320">
            <v>3302122</v>
          </cell>
        </row>
        <row r="321">
          <cell r="C321">
            <v>3302126</v>
          </cell>
        </row>
        <row r="322">
          <cell r="C322">
            <v>3302134</v>
          </cell>
        </row>
        <row r="323">
          <cell r="C323">
            <v>3302136</v>
          </cell>
        </row>
        <row r="324">
          <cell r="C324">
            <v>3302138</v>
          </cell>
        </row>
        <row r="325">
          <cell r="C325">
            <v>3302182</v>
          </cell>
        </row>
        <row r="326">
          <cell r="C326">
            <v>3302195</v>
          </cell>
        </row>
        <row r="327">
          <cell r="C327">
            <v>3302249</v>
          </cell>
        </row>
        <row r="328">
          <cell r="C328">
            <v>3302295</v>
          </cell>
        </row>
        <row r="329">
          <cell r="C329">
            <v>3302310</v>
          </cell>
        </row>
        <row r="330">
          <cell r="C330">
            <v>3302450</v>
          </cell>
        </row>
        <row r="331">
          <cell r="C331">
            <v>3302452</v>
          </cell>
        </row>
        <row r="332">
          <cell r="C332">
            <v>3302458</v>
          </cell>
        </row>
        <row r="333">
          <cell r="C333">
            <v>3302460</v>
          </cell>
        </row>
        <row r="334">
          <cell r="C334">
            <v>3302463</v>
          </cell>
        </row>
        <row r="335">
          <cell r="C335">
            <v>3302481</v>
          </cell>
        </row>
        <row r="336">
          <cell r="C336">
            <v>3303015</v>
          </cell>
        </row>
        <row r="337">
          <cell r="C337">
            <v>3303306</v>
          </cell>
        </row>
        <row r="338">
          <cell r="C338">
            <v>3303311</v>
          </cell>
        </row>
        <row r="339">
          <cell r="C339">
            <v>3303429</v>
          </cell>
        </row>
        <row r="340">
          <cell r="C340">
            <v>3305201</v>
          </cell>
        </row>
        <row r="341">
          <cell r="C341">
            <v>3304001</v>
          </cell>
        </row>
        <row r="342">
          <cell r="C342">
            <v>3304005</v>
          </cell>
        </row>
        <row r="343">
          <cell r="C343">
            <v>3304006</v>
          </cell>
        </row>
        <row r="344">
          <cell r="C344">
            <v>3304012</v>
          </cell>
        </row>
        <row r="345">
          <cell r="C345">
            <v>3304013</v>
          </cell>
        </row>
        <row r="346">
          <cell r="C346">
            <v>3304057</v>
          </cell>
        </row>
        <row r="347">
          <cell r="C347">
            <v>3304060</v>
          </cell>
        </row>
        <row r="348">
          <cell r="C348">
            <v>3304084</v>
          </cell>
        </row>
        <row r="349">
          <cell r="C349">
            <v>3304108</v>
          </cell>
        </row>
        <row r="350">
          <cell r="C350">
            <v>3304109</v>
          </cell>
        </row>
        <row r="351">
          <cell r="C351">
            <v>3304206</v>
          </cell>
        </row>
        <row r="352">
          <cell r="C352">
            <v>3304207</v>
          </cell>
        </row>
        <row r="353">
          <cell r="C353">
            <v>3304220</v>
          </cell>
        </row>
        <row r="354">
          <cell r="C354">
            <v>3304227</v>
          </cell>
        </row>
        <row r="355">
          <cell r="C355">
            <v>3304240</v>
          </cell>
        </row>
        <row r="356">
          <cell r="C356">
            <v>3304241</v>
          </cell>
        </row>
        <row r="357">
          <cell r="C357">
            <v>3304246</v>
          </cell>
        </row>
        <row r="358">
          <cell r="C358">
            <v>3304300</v>
          </cell>
        </row>
        <row r="359">
          <cell r="C359">
            <v>3304307</v>
          </cell>
        </row>
        <row r="360">
          <cell r="C360">
            <v>3304323</v>
          </cell>
        </row>
        <row r="361">
          <cell r="C361">
            <v>3304331</v>
          </cell>
        </row>
        <row r="362">
          <cell r="C362">
            <v>3304660</v>
          </cell>
        </row>
        <row r="363">
          <cell r="C363">
            <v>3305400</v>
          </cell>
        </row>
        <row r="364">
          <cell r="C364">
            <v>3305404</v>
          </cell>
        </row>
        <row r="365">
          <cell r="C365">
            <v>3305405</v>
          </cell>
        </row>
        <row r="366">
          <cell r="C366">
            <v>3305406</v>
          </cell>
        </row>
        <row r="367">
          <cell r="C367">
            <v>3305407</v>
          </cell>
        </row>
        <row r="368">
          <cell r="C368">
            <v>3305408</v>
          </cell>
        </row>
        <row r="369">
          <cell r="C369">
            <v>3305409</v>
          </cell>
        </row>
        <row r="370">
          <cell r="C370">
            <v>3305410</v>
          </cell>
        </row>
        <row r="371">
          <cell r="C371">
            <v>3305411</v>
          </cell>
        </row>
        <row r="372">
          <cell r="C372">
            <v>3305412</v>
          </cell>
        </row>
        <row r="373">
          <cell r="C373">
            <v>3305414</v>
          </cell>
        </row>
        <row r="374">
          <cell r="C374">
            <v>3306905</v>
          </cell>
        </row>
        <row r="375">
          <cell r="C375">
            <v>3306906</v>
          </cell>
        </row>
        <row r="376">
          <cell r="C376">
            <v>3306907</v>
          </cell>
        </row>
        <row r="377">
          <cell r="C377">
            <v>3306908</v>
          </cell>
        </row>
        <row r="378">
          <cell r="C378">
            <v>3306909</v>
          </cell>
        </row>
        <row r="379">
          <cell r="C379">
            <v>3306910</v>
          </cell>
        </row>
        <row r="380">
          <cell r="C380">
            <v>3302032</v>
          </cell>
        </row>
        <row r="381">
          <cell r="C381">
            <v>3304000</v>
          </cell>
        </row>
        <row r="382">
          <cell r="C382">
            <v>3304002</v>
          </cell>
        </row>
        <row r="383">
          <cell r="C383">
            <v>3304003</v>
          </cell>
        </row>
        <row r="384">
          <cell r="C384">
            <v>3304004</v>
          </cell>
        </row>
        <row r="385">
          <cell r="C385">
            <v>3304007</v>
          </cell>
        </row>
        <row r="386">
          <cell r="C386">
            <v>3304010</v>
          </cell>
        </row>
        <row r="387">
          <cell r="C387">
            <v>3304011</v>
          </cell>
        </row>
        <row r="388">
          <cell r="C388"/>
        </row>
        <row r="389">
          <cell r="C389"/>
        </row>
        <row r="390">
          <cell r="C390"/>
        </row>
        <row r="391">
          <cell r="C391"/>
        </row>
        <row r="392">
          <cell r="C392"/>
        </row>
        <row r="393">
          <cell r="C393"/>
        </row>
        <row r="394">
          <cell r="C394"/>
        </row>
        <row r="395">
          <cell r="C395"/>
        </row>
        <row r="396">
          <cell r="C396"/>
        </row>
        <row r="397">
          <cell r="C397"/>
        </row>
        <row r="398">
          <cell r="C398"/>
        </row>
        <row r="399">
          <cell r="C399"/>
        </row>
        <row r="400">
          <cell r="C400"/>
        </row>
        <row r="401">
          <cell r="C401"/>
        </row>
        <row r="402">
          <cell r="C402"/>
        </row>
        <row r="403">
          <cell r="C403"/>
        </row>
        <row r="404">
          <cell r="C404"/>
        </row>
        <row r="405">
          <cell r="C405"/>
        </row>
        <row r="406">
          <cell r="C406"/>
        </row>
        <row r="407">
          <cell r="C407"/>
        </row>
        <row r="408">
          <cell r="C408"/>
        </row>
        <row r="409">
          <cell r="C409"/>
        </row>
        <row r="410">
          <cell r="C410"/>
        </row>
        <row r="411">
          <cell r="C411"/>
        </row>
        <row r="412">
          <cell r="C412"/>
        </row>
        <row r="413">
          <cell r="C413"/>
        </row>
        <row r="414">
          <cell r="C414"/>
        </row>
        <row r="415">
          <cell r="C415"/>
        </row>
        <row r="416">
          <cell r="C416"/>
        </row>
        <row r="417">
          <cell r="C417"/>
        </row>
        <row r="418">
          <cell r="C418"/>
        </row>
        <row r="419">
          <cell r="C419"/>
        </row>
        <row r="420">
          <cell r="C420"/>
        </row>
        <row r="421">
          <cell r="C421"/>
        </row>
        <row r="422">
          <cell r="C422"/>
        </row>
        <row r="423">
          <cell r="C423"/>
        </row>
        <row r="424">
          <cell r="C424"/>
        </row>
        <row r="425">
          <cell r="C425"/>
        </row>
        <row r="426">
          <cell r="C426"/>
        </row>
        <row r="427">
          <cell r="C427"/>
        </row>
        <row r="428">
          <cell r="C428"/>
        </row>
        <row r="429">
          <cell r="C429"/>
        </row>
        <row r="430">
          <cell r="C430"/>
        </row>
        <row r="431">
          <cell r="C431"/>
        </row>
        <row r="432">
          <cell r="C432"/>
        </row>
        <row r="433">
          <cell r="C433"/>
        </row>
        <row r="434">
          <cell r="C434"/>
        </row>
        <row r="435">
          <cell r="C435"/>
        </row>
        <row r="436">
          <cell r="C436"/>
        </row>
        <row r="437">
          <cell r="C437"/>
        </row>
        <row r="438">
          <cell r="C438"/>
        </row>
        <row r="439">
          <cell r="C439"/>
        </row>
        <row r="440">
          <cell r="C440"/>
        </row>
        <row r="441">
          <cell r="C441"/>
        </row>
        <row r="442">
          <cell r="C442"/>
        </row>
        <row r="443">
          <cell r="C443"/>
        </row>
        <row r="444">
          <cell r="C444"/>
        </row>
        <row r="445">
          <cell r="C445"/>
        </row>
        <row r="446">
          <cell r="C446"/>
        </row>
        <row r="447">
          <cell r="C447"/>
        </row>
        <row r="448">
          <cell r="C448"/>
        </row>
        <row r="449">
          <cell r="C449"/>
        </row>
        <row r="450">
          <cell r="C450"/>
        </row>
        <row r="451">
          <cell r="C451"/>
        </row>
        <row r="452">
          <cell r="C452"/>
        </row>
        <row r="453">
          <cell r="C453"/>
        </row>
        <row r="454">
          <cell r="C454"/>
        </row>
        <row r="455">
          <cell r="C455"/>
        </row>
        <row r="456">
          <cell r="C456"/>
        </row>
        <row r="457">
          <cell r="C457"/>
        </row>
        <row r="458">
          <cell r="C458"/>
        </row>
        <row r="459">
          <cell r="C459"/>
        </row>
        <row r="460">
          <cell r="C460"/>
        </row>
        <row r="461">
          <cell r="C461"/>
        </row>
        <row r="462">
          <cell r="C462"/>
        </row>
        <row r="463">
          <cell r="C463"/>
        </row>
        <row r="464">
          <cell r="C464"/>
        </row>
        <row r="465">
          <cell r="C465"/>
        </row>
        <row r="466">
          <cell r="C466"/>
        </row>
        <row r="467">
          <cell r="C467"/>
        </row>
        <row r="468">
          <cell r="C468"/>
        </row>
        <row r="469">
          <cell r="C469"/>
        </row>
        <row r="470">
          <cell r="C470"/>
        </row>
        <row r="471">
          <cell r="C471"/>
        </row>
        <row r="472">
          <cell r="C472"/>
        </row>
        <row r="473">
          <cell r="C473"/>
        </row>
        <row r="474">
          <cell r="C474"/>
        </row>
        <row r="475">
          <cell r="C475"/>
        </row>
        <row r="476">
          <cell r="C476"/>
        </row>
        <row r="477">
          <cell r="C477"/>
        </row>
        <row r="478">
          <cell r="C478"/>
        </row>
        <row r="479">
          <cell r="C479"/>
        </row>
        <row r="480">
          <cell r="C480"/>
        </row>
        <row r="481">
          <cell r="C481"/>
        </row>
        <row r="482">
          <cell r="C482"/>
        </row>
        <row r="483">
          <cell r="C483"/>
        </row>
        <row r="484">
          <cell r="C484"/>
        </row>
        <row r="485">
          <cell r="C485"/>
        </row>
        <row r="486">
          <cell r="C486"/>
        </row>
        <row r="487">
          <cell r="C487"/>
        </row>
        <row r="488">
          <cell r="C488"/>
        </row>
        <row r="489">
          <cell r="C489"/>
        </row>
        <row r="490">
          <cell r="C490"/>
        </row>
        <row r="491">
          <cell r="C491"/>
        </row>
        <row r="492">
          <cell r="C492"/>
        </row>
        <row r="493">
          <cell r="C493"/>
        </row>
        <row r="494">
          <cell r="C494"/>
        </row>
        <row r="495">
          <cell r="C495"/>
        </row>
        <row r="496">
          <cell r="C496"/>
        </row>
        <row r="497">
          <cell r="C497"/>
        </row>
        <row r="498">
          <cell r="C498"/>
        </row>
        <row r="499">
          <cell r="C499"/>
        </row>
        <row r="500">
          <cell r="C500"/>
        </row>
        <row r="501">
          <cell r="C501"/>
        </row>
        <row r="502">
          <cell r="C502"/>
        </row>
        <row r="503">
          <cell r="C503"/>
        </row>
        <row r="504">
          <cell r="C504"/>
        </row>
        <row r="505">
          <cell r="C505"/>
        </row>
        <row r="506">
          <cell r="C506"/>
        </row>
        <row r="507">
          <cell r="C507"/>
        </row>
        <row r="508">
          <cell r="C508"/>
        </row>
        <row r="509">
          <cell r="C509"/>
        </row>
        <row r="510">
          <cell r="C510"/>
        </row>
        <row r="511">
          <cell r="C511"/>
        </row>
        <row r="512">
          <cell r="C512"/>
        </row>
        <row r="513">
          <cell r="C513"/>
        </row>
        <row r="514">
          <cell r="C514"/>
        </row>
        <row r="515">
          <cell r="C515"/>
        </row>
        <row r="516">
          <cell r="C516"/>
        </row>
        <row r="517">
          <cell r="C517"/>
        </row>
        <row r="518">
          <cell r="C518"/>
        </row>
        <row r="519">
          <cell r="C519"/>
        </row>
        <row r="520">
          <cell r="C520"/>
        </row>
        <row r="521">
          <cell r="C521"/>
        </row>
        <row r="522">
          <cell r="C522"/>
        </row>
        <row r="523">
          <cell r="C523"/>
        </row>
        <row r="524">
          <cell r="C524"/>
        </row>
        <row r="525">
          <cell r="C525"/>
        </row>
        <row r="526">
          <cell r="C526"/>
        </row>
        <row r="527">
          <cell r="C527"/>
        </row>
        <row r="528">
          <cell r="C528"/>
        </row>
        <row r="529">
          <cell r="C529"/>
        </row>
        <row r="530">
          <cell r="C530"/>
        </row>
        <row r="531">
          <cell r="C531"/>
        </row>
        <row r="532">
          <cell r="C532"/>
        </row>
        <row r="533">
          <cell r="C533"/>
        </row>
        <row r="534">
          <cell r="C534"/>
        </row>
        <row r="535">
          <cell r="C535"/>
        </row>
        <row r="536">
          <cell r="C536"/>
        </row>
        <row r="537">
          <cell r="C537"/>
        </row>
        <row r="538">
          <cell r="C538"/>
        </row>
        <row r="539">
          <cell r="C539"/>
        </row>
        <row r="540">
          <cell r="C540"/>
        </row>
        <row r="541">
          <cell r="C541"/>
        </row>
        <row r="542">
          <cell r="C542"/>
        </row>
        <row r="543">
          <cell r="C543"/>
        </row>
        <row r="544">
          <cell r="C544"/>
        </row>
        <row r="545">
          <cell r="C545"/>
        </row>
        <row r="546">
          <cell r="C546"/>
        </row>
        <row r="547">
          <cell r="C547"/>
        </row>
        <row r="548">
          <cell r="C548"/>
        </row>
        <row r="549">
          <cell r="C549"/>
        </row>
        <row r="550">
          <cell r="C550"/>
        </row>
        <row r="551">
          <cell r="C551"/>
        </row>
        <row r="552">
          <cell r="C552"/>
        </row>
        <row r="553">
          <cell r="C553"/>
        </row>
        <row r="554">
          <cell r="C554"/>
        </row>
        <row r="555">
          <cell r="C555"/>
        </row>
        <row r="556">
          <cell r="C556"/>
        </row>
        <row r="557">
          <cell r="C557"/>
        </row>
        <row r="558">
          <cell r="C558"/>
        </row>
        <row r="559">
          <cell r="C559"/>
        </row>
        <row r="560">
          <cell r="C560"/>
        </row>
        <row r="561">
          <cell r="C561"/>
        </row>
        <row r="562">
          <cell r="C562"/>
        </row>
        <row r="563">
          <cell r="C563"/>
        </row>
        <row r="564">
          <cell r="C564"/>
        </row>
        <row r="565">
          <cell r="C565"/>
        </row>
        <row r="566">
          <cell r="C566"/>
        </row>
        <row r="567">
          <cell r="C567"/>
        </row>
        <row r="568">
          <cell r="C568"/>
        </row>
        <row r="569">
          <cell r="C569"/>
        </row>
        <row r="570">
          <cell r="C570"/>
        </row>
        <row r="571">
          <cell r="C571"/>
        </row>
        <row r="572">
          <cell r="C572"/>
        </row>
        <row r="573">
          <cell r="C573"/>
        </row>
        <row r="574">
          <cell r="C574"/>
        </row>
        <row r="575">
          <cell r="C575"/>
        </row>
        <row r="576">
          <cell r="C576"/>
        </row>
        <row r="577">
          <cell r="C577"/>
        </row>
        <row r="578">
          <cell r="C578"/>
        </row>
        <row r="579">
          <cell r="C579"/>
        </row>
        <row r="580">
          <cell r="C580"/>
        </row>
        <row r="581">
          <cell r="C581"/>
        </row>
        <row r="582">
          <cell r="C582"/>
        </row>
        <row r="583">
          <cell r="C583"/>
        </row>
        <row r="584">
          <cell r="C584"/>
        </row>
        <row r="585">
          <cell r="C585"/>
        </row>
        <row r="586">
          <cell r="C586"/>
        </row>
        <row r="587">
          <cell r="C587"/>
        </row>
        <row r="588">
          <cell r="C588"/>
        </row>
        <row r="589">
          <cell r="C589"/>
        </row>
        <row r="590">
          <cell r="C590"/>
        </row>
        <row r="591">
          <cell r="C591"/>
        </row>
        <row r="592">
          <cell r="C592"/>
        </row>
        <row r="593">
          <cell r="C593"/>
        </row>
        <row r="594">
          <cell r="C594"/>
        </row>
        <row r="595">
          <cell r="C595"/>
        </row>
        <row r="596">
          <cell r="C596"/>
        </row>
        <row r="597">
          <cell r="C597"/>
        </row>
        <row r="598">
          <cell r="C598"/>
        </row>
        <row r="599">
          <cell r="C599"/>
        </row>
        <row r="600">
          <cell r="C600"/>
        </row>
        <row r="601">
          <cell r="C601"/>
        </row>
        <row r="602">
          <cell r="C602"/>
        </row>
        <row r="603">
          <cell r="C603"/>
        </row>
        <row r="604">
          <cell r="C604"/>
        </row>
        <row r="605">
          <cell r="C605"/>
        </row>
        <row r="606">
          <cell r="C606"/>
        </row>
        <row r="607">
          <cell r="C607"/>
        </row>
        <row r="608">
          <cell r="C608"/>
        </row>
        <row r="609">
          <cell r="C609"/>
        </row>
        <row r="610">
          <cell r="C610"/>
        </row>
        <row r="611">
          <cell r="C611"/>
        </row>
        <row r="612">
          <cell r="C612"/>
        </row>
        <row r="613">
          <cell r="C613"/>
        </row>
        <row r="614">
          <cell r="C614"/>
        </row>
        <row r="615">
          <cell r="C615"/>
        </row>
        <row r="616">
          <cell r="C616"/>
        </row>
        <row r="617">
          <cell r="C617"/>
        </row>
        <row r="618">
          <cell r="C618"/>
        </row>
        <row r="619">
          <cell r="C619"/>
        </row>
        <row r="620">
          <cell r="C620"/>
        </row>
        <row r="621">
          <cell r="C621"/>
        </row>
        <row r="622">
          <cell r="C622"/>
        </row>
        <row r="623">
          <cell r="C623"/>
        </row>
        <row r="624">
          <cell r="C624"/>
        </row>
        <row r="625">
          <cell r="C625"/>
        </row>
        <row r="626">
          <cell r="C626"/>
        </row>
        <row r="627">
          <cell r="C627"/>
        </row>
        <row r="628">
          <cell r="C628"/>
        </row>
        <row r="629">
          <cell r="C629"/>
        </row>
        <row r="630">
          <cell r="C630"/>
        </row>
        <row r="631">
          <cell r="C631"/>
        </row>
        <row r="632">
          <cell r="C632"/>
        </row>
        <row r="633">
          <cell r="C633"/>
        </row>
        <row r="634">
          <cell r="C634"/>
        </row>
        <row r="635">
          <cell r="C635"/>
        </row>
        <row r="636">
          <cell r="C636"/>
        </row>
        <row r="637">
          <cell r="C637"/>
        </row>
        <row r="638">
          <cell r="C638"/>
        </row>
        <row r="639">
          <cell r="C639"/>
        </row>
        <row r="640">
          <cell r="C640"/>
        </row>
        <row r="641">
          <cell r="C641"/>
        </row>
        <row r="642">
          <cell r="C642"/>
        </row>
        <row r="643">
          <cell r="C643"/>
        </row>
        <row r="644">
          <cell r="C644"/>
        </row>
        <row r="645">
          <cell r="C645"/>
        </row>
        <row r="646">
          <cell r="C646"/>
        </row>
        <row r="647">
          <cell r="C647"/>
        </row>
        <row r="648">
          <cell r="C648"/>
        </row>
        <row r="649">
          <cell r="C649"/>
        </row>
        <row r="650">
          <cell r="C650"/>
        </row>
        <row r="651">
          <cell r="C651"/>
        </row>
        <row r="652">
          <cell r="C652"/>
        </row>
        <row r="653">
          <cell r="C653"/>
        </row>
        <row r="654">
          <cell r="C654"/>
        </row>
        <row r="655">
          <cell r="C655"/>
        </row>
        <row r="656">
          <cell r="C656"/>
        </row>
        <row r="657">
          <cell r="C657"/>
        </row>
        <row r="658">
          <cell r="C658"/>
        </row>
        <row r="659">
          <cell r="C659"/>
        </row>
        <row r="660">
          <cell r="C660"/>
        </row>
        <row r="661">
          <cell r="C661"/>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ersion control"/>
      <sheetName val="Policy_decisions"/>
      <sheetName val="FSM_Ever6_School_level"/>
      <sheetName val="Service_children_School_level"/>
      <sheetName val="Post_LAC_School_level"/>
      <sheetName val="LAC_LA_level"/>
      <sheetName val="FSM, SC &amp; Post-LAC LA_level AP"/>
      <sheetName val="September Academies Summariser"/>
      <sheetName val="New &amp; growing"/>
      <sheetName val="Academy allocations"/>
      <sheetName val="LA Allocations"/>
      <sheetName val="LA LEVELCHECKS"/>
    </sheetNames>
    <sheetDataSet>
      <sheetData sheetId="0" refreshError="1"/>
      <sheetData sheetId="1" refreshError="1"/>
      <sheetData sheetId="2">
        <row r="4">
          <cell r="C4">
            <v>1300</v>
          </cell>
          <cell r="H4">
            <v>41757</v>
          </cell>
          <cell r="I4">
            <v>1</v>
          </cell>
        </row>
        <row r="5">
          <cell r="C5">
            <v>935</v>
          </cell>
          <cell r="H5">
            <v>41883</v>
          </cell>
          <cell r="I5">
            <v>0.58333333333333337</v>
          </cell>
          <cell r="J5">
            <v>0.41666666666666669</v>
          </cell>
        </row>
        <row r="6">
          <cell r="C6">
            <v>1900</v>
          </cell>
          <cell r="H6">
            <v>42009</v>
          </cell>
          <cell r="I6">
            <v>0.25</v>
          </cell>
          <cell r="J6">
            <v>0.75</v>
          </cell>
        </row>
        <row r="7">
          <cell r="C7">
            <v>1900</v>
          </cell>
        </row>
        <row r="8">
          <cell r="C8">
            <v>300</v>
          </cell>
        </row>
        <row r="11">
          <cell r="F11">
            <v>0.58333333333333337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D5">
            <v>203321.875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Summary"/>
      <sheetName val="AdjustScaling"/>
      <sheetName val="UnitValues"/>
      <sheetName val="SchoolCalcs_1617"/>
      <sheetName val="LA_Calcs_1617"/>
      <sheetName val="SchoolCalcs_1718"/>
      <sheetName val="LA_Calcs_1718"/>
      <sheetName val="SchoolCalcs_1819"/>
      <sheetName val="LA_Calcs_1819"/>
      <sheetName val="SchoolCalcs_1920"/>
      <sheetName val="LA_Calcs_1920"/>
      <sheetName val="SQLview"/>
      <sheetName val="ACA_District"/>
      <sheetName val="PupilProjections"/>
      <sheetName val="2015-16 DSG"/>
      <sheetName val="DualRun_pre-election policy cos"/>
    </sheetNames>
    <sheetDataSet>
      <sheetData sheetId="0"/>
      <sheetData sheetId="1"/>
      <sheetData sheetId="2"/>
      <sheetData sheetId="3"/>
      <sheetData sheetId="4">
        <row r="8">
          <cell r="E8">
            <v>2935.2121885311763</v>
          </cell>
        </row>
        <row r="9">
          <cell r="E9">
            <v>4041.6607900289368</v>
          </cell>
        </row>
        <row r="10">
          <cell r="E10">
            <v>4586.5682747386672</v>
          </cell>
        </row>
        <row r="11">
          <cell r="E11">
            <v>866.60613549574293</v>
          </cell>
        </row>
        <row r="12">
          <cell r="E12">
            <v>1025.0204163536969</v>
          </cell>
        </row>
        <row r="13">
          <cell r="E13">
            <v>204.49304969497641</v>
          </cell>
        </row>
        <row r="14">
          <cell r="E14">
            <v>286.76112777647535</v>
          </cell>
        </row>
        <row r="15">
          <cell r="E15">
            <v>257.46788685221463</v>
          </cell>
        </row>
        <row r="16">
          <cell r="E16">
            <v>376.58542809784342</v>
          </cell>
        </row>
        <row r="17">
          <cell r="E17">
            <v>341.6712365140848</v>
          </cell>
        </row>
        <row r="18">
          <cell r="E18">
            <v>458.97282258406381</v>
          </cell>
        </row>
        <row r="19">
          <cell r="E19">
            <v>415.06494296488478</v>
          </cell>
        </row>
        <row r="20">
          <cell r="E20">
            <v>534.67401870956246</v>
          </cell>
        </row>
        <row r="21">
          <cell r="E21">
            <v>470.57008847669198</v>
          </cell>
        </row>
        <row r="22">
          <cell r="E22">
            <v>595.77197535955565</v>
          </cell>
        </row>
        <row r="23">
          <cell r="E23">
            <v>692.319854088385</v>
          </cell>
        </row>
        <row r="24">
          <cell r="E24">
            <v>799.24177782540903</v>
          </cell>
        </row>
        <row r="25">
          <cell r="E25">
            <v>982.1644935164187</v>
          </cell>
        </row>
        <row r="26">
          <cell r="E26">
            <v>453.93538546587087</v>
          </cell>
        </row>
        <row r="27">
          <cell r="E27">
            <v>1136.1882287850424</v>
          </cell>
        </row>
        <row r="28">
          <cell r="E28">
            <v>766.37643230360061</v>
          </cell>
        </row>
        <row r="29">
          <cell r="E29">
            <v>922.89146670064622</v>
          </cell>
        </row>
        <row r="30">
          <cell r="E30">
            <v>115462.3724229654</v>
          </cell>
        </row>
        <row r="31">
          <cell r="E31">
            <v>126099.31678738352</v>
          </cell>
        </row>
        <row r="32">
          <cell r="E32">
            <v>40146.321100039102</v>
          </cell>
        </row>
        <row r="33">
          <cell r="E33">
            <v>71416.058726961535</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s>
    <sheetDataSet>
      <sheetData sheetId="0" refreshError="1">
        <row r="3">
          <cell r="H3" t="str">
            <v>England</v>
          </cell>
        </row>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UserInterface"/>
      <sheetName val="ForLAs_exceptPartFringe"/>
      <sheetName val="ForLAs_PartFringe"/>
      <sheetName val="LA_Calcs"/>
      <sheetName val="SchoolCalcs"/>
      <sheetName val="FactorContributions"/>
      <sheetName val="Chart_FactorContributions"/>
      <sheetName val="CondocData"/>
      <sheetName val="Chart_IndividualLAs"/>
      <sheetName val="SQLview_noNRAs"/>
      <sheetName val="UnitValues"/>
      <sheetName val="ACA_District"/>
      <sheetName val="DSG_14-15"/>
      <sheetName val="PupilProjections"/>
      <sheetName val="Lists"/>
      <sheetName val="MFL DualRun 2014-15 Y14M07D08"/>
    </sheetNames>
    <sheetDataSet>
      <sheetData sheetId="0"/>
      <sheetData sheetId="1"/>
      <sheetData sheetId="2">
        <row r="6">
          <cell r="C6">
            <v>0.90849999999999997</v>
          </cell>
        </row>
      </sheetData>
      <sheetData sheetId="3"/>
      <sheetData sheetId="4"/>
      <sheetData sheetId="5"/>
      <sheetData sheetId="6"/>
      <sheetData sheetId="7"/>
      <sheetData sheetId="8"/>
      <sheetData sheetId="9"/>
      <sheetData sheetId="10"/>
      <sheetData sheetId="11"/>
      <sheetData sheetId="12">
        <row r="26">
          <cell r="E26">
            <v>1129.6542482635309</v>
          </cell>
        </row>
      </sheetData>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Look up a school"/>
      <sheetName val="NFF all schools"/>
      <sheetName val="LA_School_Names"/>
    </sheetNames>
    <sheetDataSet>
      <sheetData sheetId="0"/>
      <sheetData sheetId="1"/>
      <sheetData sheetId="2"/>
      <sheetData sheetId="3">
        <row r="6">
          <cell r="A6" t="str">
            <v>[Please Select]</v>
          </cell>
        </row>
        <row r="7">
          <cell r="A7" t="str">
            <v>Barking and Dagenham</v>
          </cell>
        </row>
        <row r="8">
          <cell r="A8" t="str">
            <v>Barnet</v>
          </cell>
        </row>
        <row r="9">
          <cell r="A9" t="str">
            <v>Barnsley</v>
          </cell>
        </row>
        <row r="10">
          <cell r="A10" t="str">
            <v>Bath and North East Somerset</v>
          </cell>
        </row>
        <row r="11">
          <cell r="A11" t="str">
            <v>Bedford Borough</v>
          </cell>
        </row>
        <row r="12">
          <cell r="A12" t="str">
            <v>Bexley</v>
          </cell>
        </row>
        <row r="13">
          <cell r="A13" t="str">
            <v>Birmingham</v>
          </cell>
        </row>
        <row r="14">
          <cell r="A14" t="str">
            <v>Blackburn with Darwen</v>
          </cell>
        </row>
        <row r="15">
          <cell r="A15" t="str">
            <v>Blackpool</v>
          </cell>
        </row>
        <row r="16">
          <cell r="A16" t="str">
            <v>Bolton</v>
          </cell>
        </row>
        <row r="17">
          <cell r="A17" t="str">
            <v>Bournemouth</v>
          </cell>
        </row>
        <row r="18">
          <cell r="A18" t="str">
            <v>Bracknell Forest</v>
          </cell>
        </row>
        <row r="19">
          <cell r="A19" t="str">
            <v>Bradford</v>
          </cell>
        </row>
        <row r="20">
          <cell r="A20" t="str">
            <v>Brent</v>
          </cell>
        </row>
        <row r="21">
          <cell r="A21" t="str">
            <v>Brighton and Hove</v>
          </cell>
        </row>
        <row r="22">
          <cell r="A22" t="str">
            <v>Bristol, City of</v>
          </cell>
        </row>
        <row r="23">
          <cell r="A23" t="str">
            <v>Bromley</v>
          </cell>
        </row>
        <row r="24">
          <cell r="A24" t="str">
            <v>Buckinghamshire</v>
          </cell>
        </row>
        <row r="25">
          <cell r="A25" t="str">
            <v>Bury</v>
          </cell>
        </row>
        <row r="26">
          <cell r="A26" t="str">
            <v>Calderdale</v>
          </cell>
        </row>
        <row r="27">
          <cell r="A27" t="str">
            <v>Cambridgeshire</v>
          </cell>
        </row>
        <row r="28">
          <cell r="A28" t="str">
            <v>Camden</v>
          </cell>
        </row>
        <row r="29">
          <cell r="A29" t="str">
            <v>Central Bedfordshire</v>
          </cell>
        </row>
        <row r="30">
          <cell r="A30" t="str">
            <v>Cheshire East</v>
          </cell>
        </row>
        <row r="31">
          <cell r="A31" t="str">
            <v>Cheshire West And Chester</v>
          </cell>
        </row>
        <row r="32">
          <cell r="A32" t="str">
            <v>Cornwall</v>
          </cell>
        </row>
        <row r="33">
          <cell r="A33" t="str">
            <v>Coventry</v>
          </cell>
        </row>
        <row r="34">
          <cell r="A34" t="str">
            <v>Croydon</v>
          </cell>
        </row>
        <row r="35">
          <cell r="A35" t="str">
            <v>Cumbria</v>
          </cell>
        </row>
        <row r="36">
          <cell r="A36" t="str">
            <v>Darlington</v>
          </cell>
        </row>
        <row r="37">
          <cell r="A37" t="str">
            <v>Derby</v>
          </cell>
        </row>
        <row r="38">
          <cell r="A38" t="str">
            <v>Derbyshire</v>
          </cell>
        </row>
        <row r="39">
          <cell r="A39" t="str">
            <v>Devon</v>
          </cell>
        </row>
        <row r="40">
          <cell r="A40" t="str">
            <v>Doncaster</v>
          </cell>
        </row>
        <row r="41">
          <cell r="A41" t="str">
            <v>Dorset</v>
          </cell>
        </row>
        <row r="42">
          <cell r="A42" t="str">
            <v>Dudley</v>
          </cell>
        </row>
        <row r="43">
          <cell r="A43" t="str">
            <v>Durham</v>
          </cell>
        </row>
        <row r="44">
          <cell r="A44" t="str">
            <v>Ealing</v>
          </cell>
        </row>
        <row r="45">
          <cell r="A45" t="str">
            <v>East Riding of Yorkshire</v>
          </cell>
        </row>
        <row r="46">
          <cell r="A46" t="str">
            <v>East Sussex</v>
          </cell>
        </row>
        <row r="47">
          <cell r="A47" t="str">
            <v>Enfield</v>
          </cell>
        </row>
        <row r="48">
          <cell r="A48" t="str">
            <v>Essex</v>
          </cell>
        </row>
        <row r="49">
          <cell r="A49" t="str">
            <v>Gateshead</v>
          </cell>
        </row>
        <row r="50">
          <cell r="A50" t="str">
            <v>Gloucestershire</v>
          </cell>
        </row>
        <row r="51">
          <cell r="A51" t="str">
            <v>Greenwich</v>
          </cell>
        </row>
        <row r="52">
          <cell r="A52" t="str">
            <v>Hackney</v>
          </cell>
        </row>
        <row r="53">
          <cell r="A53" t="str">
            <v>Halton</v>
          </cell>
        </row>
        <row r="54">
          <cell r="A54" t="str">
            <v>Hammersmith and Fulham</v>
          </cell>
        </row>
        <row r="55">
          <cell r="A55" t="str">
            <v>Hampshire</v>
          </cell>
        </row>
        <row r="56">
          <cell r="A56" t="str">
            <v>Haringey</v>
          </cell>
        </row>
        <row r="57">
          <cell r="A57" t="str">
            <v>Harrow</v>
          </cell>
        </row>
        <row r="58">
          <cell r="A58" t="str">
            <v>Hartlepool</v>
          </cell>
        </row>
        <row r="59">
          <cell r="A59" t="str">
            <v>Havering</v>
          </cell>
        </row>
        <row r="60">
          <cell r="A60" t="str">
            <v>Herefordshire</v>
          </cell>
        </row>
        <row r="61">
          <cell r="A61" t="str">
            <v>Hertfordshire</v>
          </cell>
        </row>
        <row r="62">
          <cell r="A62" t="str">
            <v>Hillingdon</v>
          </cell>
        </row>
        <row r="63">
          <cell r="A63" t="str">
            <v>Hounslow</v>
          </cell>
        </row>
        <row r="64">
          <cell r="A64" t="str">
            <v>Isle of Wight</v>
          </cell>
        </row>
        <row r="65">
          <cell r="A65" t="str">
            <v>Islington</v>
          </cell>
        </row>
        <row r="66">
          <cell r="A66" t="str">
            <v>Kensington and Chelsea</v>
          </cell>
        </row>
        <row r="67">
          <cell r="A67" t="str">
            <v>Kent</v>
          </cell>
        </row>
        <row r="68">
          <cell r="A68" t="str">
            <v>Kingston upon Hull, City of</v>
          </cell>
        </row>
        <row r="69">
          <cell r="A69" t="str">
            <v>Kingston upon Thames</v>
          </cell>
        </row>
        <row r="70">
          <cell r="A70" t="str">
            <v>Kirklees</v>
          </cell>
        </row>
        <row r="71">
          <cell r="A71" t="str">
            <v>Knowsley</v>
          </cell>
        </row>
        <row r="72">
          <cell r="A72" t="str">
            <v>Lambeth</v>
          </cell>
        </row>
        <row r="73">
          <cell r="A73" t="str">
            <v>Lancashire</v>
          </cell>
        </row>
        <row r="74">
          <cell r="A74" t="str">
            <v>Leeds</v>
          </cell>
        </row>
        <row r="75">
          <cell r="A75" t="str">
            <v>Leicester</v>
          </cell>
        </row>
        <row r="76">
          <cell r="A76" t="str">
            <v>Leicestershire</v>
          </cell>
        </row>
        <row r="77">
          <cell r="A77" t="str">
            <v>Lewisham</v>
          </cell>
        </row>
        <row r="78">
          <cell r="A78" t="str">
            <v>Lincolnshire</v>
          </cell>
        </row>
        <row r="79">
          <cell r="A79" t="str">
            <v>Liverpool</v>
          </cell>
        </row>
        <row r="80">
          <cell r="A80" t="str">
            <v>Luton</v>
          </cell>
        </row>
        <row r="81">
          <cell r="A81" t="str">
            <v>Manchester</v>
          </cell>
        </row>
        <row r="82">
          <cell r="A82" t="str">
            <v>Medway</v>
          </cell>
        </row>
        <row r="83">
          <cell r="A83" t="str">
            <v>Merton</v>
          </cell>
        </row>
        <row r="84">
          <cell r="A84" t="str">
            <v>Middlesbrough</v>
          </cell>
        </row>
        <row r="85">
          <cell r="A85" t="str">
            <v>Milton Keynes</v>
          </cell>
        </row>
        <row r="86">
          <cell r="A86" t="str">
            <v>Newcastle upon Tyne</v>
          </cell>
        </row>
        <row r="87">
          <cell r="A87" t="str">
            <v>Newham</v>
          </cell>
        </row>
        <row r="88">
          <cell r="A88" t="str">
            <v>Norfolk</v>
          </cell>
        </row>
        <row r="89">
          <cell r="A89" t="str">
            <v>North East Lincolnshire</v>
          </cell>
        </row>
        <row r="90">
          <cell r="A90" t="str">
            <v>North Lincolnshire</v>
          </cell>
        </row>
        <row r="91">
          <cell r="A91" t="str">
            <v>North Somerset</v>
          </cell>
        </row>
        <row r="92">
          <cell r="A92" t="str">
            <v>North Tyneside</v>
          </cell>
        </row>
        <row r="93">
          <cell r="A93" t="str">
            <v>North Yorkshire</v>
          </cell>
        </row>
        <row r="94">
          <cell r="A94" t="str">
            <v>Northamptonshire</v>
          </cell>
        </row>
        <row r="95">
          <cell r="A95" t="str">
            <v>Northumberland</v>
          </cell>
        </row>
        <row r="96">
          <cell r="A96" t="str">
            <v>Nottingham</v>
          </cell>
        </row>
        <row r="97">
          <cell r="A97" t="str">
            <v>Nottinghamshire</v>
          </cell>
        </row>
        <row r="98">
          <cell r="A98" t="str">
            <v>Oldham</v>
          </cell>
        </row>
        <row r="99">
          <cell r="A99" t="str">
            <v>Oxfordshire</v>
          </cell>
        </row>
        <row r="100">
          <cell r="A100" t="str">
            <v>Peterborough</v>
          </cell>
        </row>
        <row r="101">
          <cell r="A101" t="str">
            <v>Plymouth</v>
          </cell>
        </row>
        <row r="102">
          <cell r="A102" t="str">
            <v>Poole</v>
          </cell>
        </row>
        <row r="103">
          <cell r="A103" t="str">
            <v>Portsmouth</v>
          </cell>
        </row>
        <row r="104">
          <cell r="A104" t="str">
            <v>Reading</v>
          </cell>
        </row>
        <row r="105">
          <cell r="A105" t="str">
            <v>Redbridge</v>
          </cell>
        </row>
        <row r="106">
          <cell r="A106" t="str">
            <v>Redcar and Cleveland</v>
          </cell>
        </row>
        <row r="107">
          <cell r="A107" t="str">
            <v>Richmond upon Thames</v>
          </cell>
        </row>
        <row r="108">
          <cell r="A108" t="str">
            <v>Rochdale</v>
          </cell>
        </row>
        <row r="109">
          <cell r="A109" t="str">
            <v>Rotherham</v>
          </cell>
        </row>
        <row r="110">
          <cell r="A110" t="str">
            <v>Rutland</v>
          </cell>
        </row>
        <row r="111">
          <cell r="A111" t="str">
            <v>Salford</v>
          </cell>
        </row>
        <row r="112">
          <cell r="A112" t="str">
            <v>Sandwell</v>
          </cell>
        </row>
        <row r="113">
          <cell r="A113" t="str">
            <v>Sefton</v>
          </cell>
        </row>
        <row r="114">
          <cell r="A114" t="str">
            <v>Sheffield</v>
          </cell>
        </row>
        <row r="115">
          <cell r="A115" t="str">
            <v>Shropshire</v>
          </cell>
        </row>
        <row r="116">
          <cell r="A116" t="str">
            <v>Slough</v>
          </cell>
        </row>
        <row r="117">
          <cell r="A117" t="str">
            <v>Solihull</v>
          </cell>
        </row>
        <row r="118">
          <cell r="A118" t="str">
            <v>Somerset</v>
          </cell>
        </row>
        <row r="119">
          <cell r="A119" t="str">
            <v>South Gloucestershire</v>
          </cell>
        </row>
        <row r="120">
          <cell r="A120" t="str">
            <v>South Tyneside</v>
          </cell>
        </row>
        <row r="121">
          <cell r="A121" t="str">
            <v>Southampton</v>
          </cell>
        </row>
        <row r="122">
          <cell r="A122" t="str">
            <v>Southend-on-Sea</v>
          </cell>
        </row>
        <row r="123">
          <cell r="A123" t="str">
            <v>Southwark</v>
          </cell>
        </row>
        <row r="124">
          <cell r="A124" t="str">
            <v>St Helens</v>
          </cell>
        </row>
        <row r="125">
          <cell r="A125" t="str">
            <v>Staffordshire</v>
          </cell>
        </row>
        <row r="126">
          <cell r="A126" t="str">
            <v>Stockport</v>
          </cell>
        </row>
        <row r="127">
          <cell r="A127" t="str">
            <v>Stockton-on-Tees</v>
          </cell>
        </row>
        <row r="128">
          <cell r="A128" t="str">
            <v>Stoke-on-Trent</v>
          </cell>
        </row>
        <row r="129">
          <cell r="A129" t="str">
            <v>Suffolk</v>
          </cell>
        </row>
        <row r="130">
          <cell r="A130" t="str">
            <v>Sunderland</v>
          </cell>
        </row>
        <row r="131">
          <cell r="A131" t="str">
            <v>Surrey</v>
          </cell>
        </row>
        <row r="132">
          <cell r="A132" t="str">
            <v>Sutton</v>
          </cell>
        </row>
        <row r="133">
          <cell r="A133" t="str">
            <v>Swindon</v>
          </cell>
        </row>
        <row r="134">
          <cell r="A134" t="str">
            <v>Tameside</v>
          </cell>
        </row>
        <row r="135">
          <cell r="A135" t="str">
            <v>Telford and Wrekin</v>
          </cell>
        </row>
        <row r="136">
          <cell r="A136" t="str">
            <v>Thurrock</v>
          </cell>
        </row>
        <row r="137">
          <cell r="A137" t="str">
            <v>Torbay</v>
          </cell>
        </row>
        <row r="138">
          <cell r="A138" t="str">
            <v>Tower Hamlets</v>
          </cell>
        </row>
        <row r="139">
          <cell r="A139" t="str">
            <v>Trafford</v>
          </cell>
        </row>
        <row r="140">
          <cell r="A140" t="str">
            <v>Wakefield</v>
          </cell>
        </row>
        <row r="141">
          <cell r="A141" t="str">
            <v>Walsall</v>
          </cell>
        </row>
        <row r="142">
          <cell r="A142" t="str">
            <v>Waltham Forest</v>
          </cell>
        </row>
        <row r="143">
          <cell r="A143" t="str">
            <v>Wandsworth</v>
          </cell>
        </row>
        <row r="144">
          <cell r="A144" t="str">
            <v>Warrington</v>
          </cell>
        </row>
        <row r="145">
          <cell r="A145" t="str">
            <v>Warwickshire</v>
          </cell>
        </row>
        <row r="146">
          <cell r="A146" t="str">
            <v>West Berkshire</v>
          </cell>
        </row>
        <row r="147">
          <cell r="A147" t="str">
            <v>West Sussex</v>
          </cell>
        </row>
        <row r="148">
          <cell r="A148" t="str">
            <v>Westminster</v>
          </cell>
        </row>
        <row r="149">
          <cell r="A149" t="str">
            <v>Wigan</v>
          </cell>
        </row>
        <row r="150">
          <cell r="A150" t="str">
            <v>Wiltshire</v>
          </cell>
        </row>
        <row r="151">
          <cell r="A151" t="str">
            <v>Windsor and Maidenhead</v>
          </cell>
        </row>
        <row r="152">
          <cell r="A152" t="str">
            <v>Wirral</v>
          </cell>
        </row>
        <row r="153">
          <cell r="A153" t="str">
            <v>Wokingham</v>
          </cell>
        </row>
        <row r="154">
          <cell r="A154" t="str">
            <v>Wolverhampton</v>
          </cell>
        </row>
        <row r="155">
          <cell r="A155" t="str">
            <v>Worcestershire</v>
          </cell>
        </row>
        <row r="156">
          <cell r="A156"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education.gov.uk/fillform.php?self=1&amp;form_id=cCCNJ1xSfBE&amp;type=form&amp;ShowMsg=1&amp;form_name=Contact+the+Department+for+Education&amp;noRegister=false&amp;ret=%2Fmodule%2Fservices&amp;noLoginPrompt=1" TargetMode="External"/><Relationship Id="rId2" Type="http://schemas.openxmlformats.org/officeDocument/2006/relationships/hyperlink" Target="https://form.education.gov.uk/fillform.php?self=1&amp;form_id=cCCNJ1xSfBE&amp;type=form&amp;ShowMsg=1&amp;form_name=Contact+the+Department+for+Education&amp;noRegister=false&amp;ret=%2Fmodule%2Fservices&amp;noLoginPrompt=1" TargetMode="External"/><Relationship Id="rId1" Type="http://schemas.openxmlformats.org/officeDocument/2006/relationships/hyperlink" Target="https://www.gov.uk/government/publications/national-funding-formula-for-schools-and-high-need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106"/>
  <sheetViews>
    <sheetView showGridLines="0" tabSelected="1" zoomScale="50" zoomScaleNormal="60" workbookViewId="0">
      <selection activeCell="H7" sqref="H7"/>
    </sheetView>
  </sheetViews>
  <sheetFormatPr defaultColWidth="7.3046875" defaultRowHeight="15.5" x14ac:dyDescent="0.35"/>
  <cols>
    <col min="1" max="1" width="10.23046875" style="23" customWidth="1"/>
    <col min="2" max="2" width="7.3046875" style="23"/>
    <col min="3" max="3" width="8.53515625" style="23" bestFit="1" customWidth="1"/>
    <col min="4" max="16" width="7.3046875" style="23"/>
    <col min="17" max="17" width="25.765625" style="23" customWidth="1"/>
    <col min="18" max="18" width="7.3046875" style="23" customWidth="1"/>
    <col min="19" max="19" width="30.07421875" style="23" customWidth="1"/>
    <col min="20" max="21" width="7.3046875" style="23"/>
    <col min="22" max="22" width="31.53515625" style="23" customWidth="1"/>
    <col min="23" max="16384" width="7.3046875" style="23"/>
  </cols>
  <sheetData>
    <row r="2" spans="1:22" x14ac:dyDescent="0.35">
      <c r="H2" s="52"/>
    </row>
    <row r="10" spans="1:22" ht="25" x14ac:dyDescent="0.35">
      <c r="A10" s="53" t="s">
        <v>0</v>
      </c>
    </row>
    <row r="11" spans="1:22" ht="17.149999999999999" customHeight="1" x14ac:dyDescent="0.35"/>
    <row r="12" spans="1:22" ht="17.149999999999999" customHeight="1" x14ac:dyDescent="0.35">
      <c r="A12" s="54" t="s">
        <v>1</v>
      </c>
      <c r="B12" s="54"/>
      <c r="C12" s="54"/>
      <c r="D12" s="54"/>
      <c r="E12" s="54"/>
      <c r="F12" s="54"/>
      <c r="G12" s="54"/>
      <c r="H12" s="54"/>
      <c r="I12" s="54"/>
      <c r="J12" s="54"/>
      <c r="K12" s="54"/>
      <c r="L12" s="54"/>
      <c r="M12" s="54"/>
      <c r="N12" s="54"/>
      <c r="O12" s="54"/>
      <c r="P12" s="54"/>
      <c r="Q12" s="54"/>
      <c r="R12" s="54"/>
      <c r="S12" s="54"/>
      <c r="T12" s="54"/>
      <c r="U12" s="54"/>
      <c r="V12" s="54"/>
    </row>
    <row r="13" spans="1:22" ht="17.149999999999999" customHeight="1" x14ac:dyDescent="0.35">
      <c r="A13" s="54"/>
      <c r="B13" s="54"/>
      <c r="C13" s="54"/>
      <c r="D13" s="54"/>
      <c r="E13" s="54"/>
      <c r="F13" s="54"/>
      <c r="G13" s="54"/>
      <c r="H13" s="54"/>
      <c r="I13" s="54"/>
      <c r="J13" s="54"/>
      <c r="K13" s="54"/>
      <c r="L13" s="54"/>
      <c r="M13" s="54"/>
      <c r="N13" s="54"/>
      <c r="O13" s="54"/>
      <c r="P13" s="54"/>
      <c r="Q13" s="54"/>
      <c r="R13" s="54"/>
      <c r="S13" s="54"/>
      <c r="T13" s="54"/>
      <c r="U13" s="54"/>
      <c r="V13" s="54"/>
    </row>
    <row r="14" spans="1:22" ht="17.149999999999999" customHeight="1" x14ac:dyDescent="0.35">
      <c r="A14" s="54" t="s">
        <v>2</v>
      </c>
      <c r="B14" s="54"/>
      <c r="C14" s="54"/>
      <c r="D14" s="54"/>
      <c r="E14" s="54"/>
      <c r="F14" s="54"/>
      <c r="G14" s="54"/>
      <c r="H14" s="54"/>
      <c r="I14" s="54"/>
      <c r="J14" s="54"/>
      <c r="K14" s="54"/>
      <c r="L14" s="54"/>
      <c r="M14" s="54"/>
      <c r="N14" s="54"/>
      <c r="O14" s="54"/>
      <c r="P14" s="54"/>
      <c r="Q14" s="54"/>
      <c r="R14" s="54"/>
      <c r="S14" s="54"/>
      <c r="T14" s="54"/>
      <c r="U14" s="54"/>
      <c r="V14" s="54"/>
    </row>
    <row r="15" spans="1:22" ht="17.149999999999999" customHeight="1" x14ac:dyDescent="0.35">
      <c r="A15" s="101" t="s">
        <v>3</v>
      </c>
      <c r="C15" s="101"/>
      <c r="D15" s="101"/>
      <c r="E15" s="101"/>
      <c r="F15" s="101"/>
      <c r="G15" s="101"/>
      <c r="H15" s="125"/>
      <c r="I15" s="125"/>
      <c r="J15" s="125"/>
      <c r="K15" s="125"/>
      <c r="L15" s="125"/>
      <c r="M15" s="125"/>
      <c r="N15" s="125"/>
      <c r="O15" s="125"/>
      <c r="P15" s="125"/>
      <c r="Q15" s="125"/>
      <c r="R15" s="125"/>
      <c r="S15" s="125"/>
      <c r="T15" s="125"/>
      <c r="U15" s="125"/>
      <c r="V15" s="125"/>
    </row>
    <row r="16" spans="1:22" ht="17.149999999999999" customHeight="1" x14ac:dyDescent="0.35">
      <c r="A16" s="62"/>
      <c r="B16" s="62"/>
      <c r="C16" s="62"/>
      <c r="D16" s="62"/>
      <c r="E16" s="62"/>
      <c r="F16" s="62"/>
      <c r="G16" s="62"/>
      <c r="H16" s="125"/>
      <c r="I16" s="125"/>
      <c r="J16" s="125"/>
      <c r="K16" s="125"/>
      <c r="L16" s="125"/>
      <c r="M16" s="125"/>
      <c r="N16" s="125"/>
      <c r="O16" s="125"/>
      <c r="P16" s="125"/>
      <c r="Q16" s="125"/>
      <c r="R16" s="125"/>
      <c r="S16" s="125"/>
      <c r="T16" s="125"/>
      <c r="U16" s="125"/>
      <c r="V16" s="125"/>
    </row>
    <row r="17" spans="1:22" ht="17.149999999999999" customHeight="1" x14ac:dyDescent="0.35">
      <c r="A17" s="54" t="s">
        <v>4</v>
      </c>
      <c r="B17" s="54"/>
      <c r="C17" s="54"/>
      <c r="D17" s="54"/>
      <c r="E17" s="54"/>
      <c r="F17" s="54"/>
      <c r="G17" s="54"/>
      <c r="H17" s="54"/>
      <c r="I17" s="54"/>
      <c r="J17" s="54"/>
      <c r="K17" s="54"/>
      <c r="L17" s="54"/>
      <c r="M17" s="54"/>
      <c r="N17" s="54"/>
      <c r="O17" s="54"/>
      <c r="P17" s="54"/>
      <c r="Q17" s="54"/>
      <c r="R17" s="54"/>
      <c r="S17" s="54"/>
      <c r="T17" s="61"/>
      <c r="U17" s="61"/>
      <c r="V17" s="61"/>
    </row>
    <row r="18" spans="1:22" ht="17.149999999999999" customHeight="1" x14ac:dyDescent="0.35">
      <c r="A18" s="54" t="s">
        <v>5</v>
      </c>
      <c r="B18" s="54"/>
      <c r="C18" s="54"/>
      <c r="D18" s="54"/>
      <c r="E18" s="54"/>
      <c r="F18" s="54"/>
      <c r="G18" s="54"/>
      <c r="H18" s="54"/>
      <c r="I18" s="54"/>
      <c r="J18" s="54"/>
      <c r="K18" s="54"/>
      <c r="L18" s="54"/>
      <c r="M18" s="54"/>
      <c r="N18" s="54"/>
      <c r="O18" s="54"/>
      <c r="P18" s="54"/>
      <c r="Q18" s="54"/>
      <c r="R18" s="54"/>
      <c r="S18" s="54"/>
      <c r="T18" s="61"/>
      <c r="U18" s="61"/>
      <c r="V18" s="61"/>
    </row>
    <row r="19" spans="1:22" ht="17.149999999999999" customHeight="1" x14ac:dyDescent="0.35">
      <c r="A19" s="54" t="s">
        <v>6</v>
      </c>
      <c r="B19" s="54"/>
      <c r="C19" s="54"/>
      <c r="D19" s="54"/>
      <c r="E19" s="54"/>
      <c r="F19" s="54"/>
      <c r="G19" s="54"/>
      <c r="H19" s="54"/>
      <c r="I19" s="54"/>
      <c r="J19" s="54"/>
      <c r="K19" s="54"/>
      <c r="L19" s="54"/>
      <c r="M19" s="54"/>
      <c r="N19" s="54"/>
      <c r="O19" s="54"/>
      <c r="P19" s="54"/>
      <c r="Q19" s="54"/>
      <c r="R19" s="54"/>
      <c r="S19" s="54"/>
      <c r="T19" s="61"/>
      <c r="U19" s="61"/>
      <c r="V19" s="61"/>
    </row>
    <row r="20" spans="1:22" ht="17.149999999999999" customHeight="1" x14ac:dyDescent="0.35">
      <c r="A20" s="54"/>
      <c r="B20" s="54"/>
      <c r="C20" s="54"/>
      <c r="D20" s="54"/>
      <c r="E20" s="54"/>
      <c r="F20" s="54"/>
      <c r="G20" s="54"/>
      <c r="H20" s="54"/>
      <c r="I20" s="54"/>
      <c r="J20" s="54"/>
      <c r="K20" s="54"/>
      <c r="L20" s="54"/>
      <c r="M20" s="54"/>
      <c r="N20" s="54"/>
      <c r="O20" s="54"/>
      <c r="P20" s="54"/>
      <c r="Q20" s="54"/>
      <c r="R20" s="54"/>
      <c r="S20" s="54"/>
      <c r="T20" s="61"/>
      <c r="U20" s="61"/>
      <c r="V20" s="61"/>
    </row>
    <row r="21" spans="1:22" ht="17.149999999999999" customHeight="1" x14ac:dyDescent="0.35">
      <c r="A21" s="54" t="s">
        <v>7</v>
      </c>
      <c r="B21" s="54"/>
      <c r="C21" s="54"/>
      <c r="D21" s="54"/>
      <c r="E21" s="54"/>
      <c r="F21" s="54"/>
      <c r="G21" s="54"/>
      <c r="H21" s="54"/>
      <c r="I21" s="54"/>
      <c r="J21" s="54"/>
      <c r="K21" s="54"/>
      <c r="L21" s="54"/>
      <c r="M21" s="54"/>
      <c r="N21" s="54"/>
      <c r="O21" s="54"/>
      <c r="P21" s="54"/>
      <c r="Q21" s="54"/>
      <c r="R21" s="54"/>
      <c r="S21" s="54"/>
      <c r="T21" s="61"/>
      <c r="U21" s="61"/>
      <c r="V21" s="61"/>
    </row>
    <row r="22" spans="1:22" ht="17.149999999999999" customHeight="1" x14ac:dyDescent="0.35">
      <c r="A22" s="54" t="s">
        <v>322</v>
      </c>
      <c r="B22" s="54"/>
      <c r="C22" s="54"/>
      <c r="D22" s="54"/>
      <c r="E22" s="54"/>
      <c r="F22" s="54"/>
      <c r="G22" s="54"/>
      <c r="H22" s="54"/>
      <c r="I22" s="54"/>
      <c r="J22" s="54"/>
      <c r="K22" s="54"/>
      <c r="L22" s="54"/>
      <c r="M22" s="54"/>
      <c r="N22" s="54"/>
      <c r="O22" s="54"/>
      <c r="P22" s="54"/>
      <c r="Q22" s="54"/>
      <c r="R22" s="54"/>
      <c r="S22" s="54"/>
      <c r="T22" s="61"/>
      <c r="U22" s="61"/>
      <c r="V22" s="61"/>
    </row>
    <row r="23" spans="1:22" ht="17.149999999999999" customHeight="1" x14ac:dyDescent="0.35">
      <c r="A23" s="54" t="s">
        <v>321</v>
      </c>
      <c r="B23" s="54"/>
      <c r="C23" s="54"/>
      <c r="D23" s="54"/>
      <c r="E23" s="54"/>
      <c r="F23" s="54"/>
      <c r="G23" s="54"/>
      <c r="H23" s="54"/>
      <c r="I23" s="54"/>
      <c r="J23" s="54"/>
      <c r="K23" s="54"/>
      <c r="L23" s="54"/>
      <c r="M23" s="54"/>
      <c r="N23" s="54"/>
      <c r="O23" s="54"/>
      <c r="P23" s="54"/>
      <c r="Q23" s="54"/>
      <c r="R23" s="54"/>
      <c r="S23" s="54"/>
      <c r="T23" s="61"/>
      <c r="U23" s="61"/>
      <c r="V23" s="61"/>
    </row>
    <row r="24" spans="1:22" ht="17.149999999999999" customHeight="1" x14ac:dyDescent="0.35">
      <c r="A24" s="54" t="s">
        <v>8</v>
      </c>
      <c r="B24" s="54"/>
      <c r="C24" s="54"/>
      <c r="D24" s="54"/>
      <c r="E24" s="54"/>
      <c r="F24" s="54"/>
      <c r="G24" s="54"/>
      <c r="H24" s="54"/>
      <c r="I24" s="54"/>
      <c r="J24" s="54"/>
      <c r="K24" s="54"/>
      <c r="L24" s="54"/>
      <c r="M24" s="54"/>
      <c r="N24" s="54"/>
      <c r="O24" s="54"/>
      <c r="P24" s="54"/>
      <c r="Q24" s="54"/>
      <c r="R24" s="54"/>
      <c r="S24" s="54"/>
    </row>
    <row r="25" spans="1:22" ht="17.149999999999999" customHeight="1" x14ac:dyDescent="0.35">
      <c r="A25" s="54" t="s">
        <v>9</v>
      </c>
      <c r="B25" s="54"/>
      <c r="C25" s="54"/>
      <c r="D25" s="54"/>
      <c r="E25" s="54"/>
      <c r="F25" s="54"/>
      <c r="G25" s="54"/>
      <c r="H25" s="54"/>
      <c r="I25" s="54"/>
      <c r="J25" s="54"/>
      <c r="K25" s="54"/>
      <c r="L25" s="54"/>
      <c r="M25" s="54"/>
      <c r="N25" s="54"/>
      <c r="O25" s="54"/>
      <c r="P25" s="54"/>
      <c r="Q25" s="54"/>
      <c r="R25" s="54"/>
      <c r="S25" s="54"/>
    </row>
    <row r="26" spans="1:22" ht="17.149999999999999" customHeight="1" x14ac:dyDescent="0.35">
      <c r="A26" s="54"/>
      <c r="B26" s="54"/>
      <c r="C26" s="54"/>
      <c r="D26" s="54"/>
      <c r="E26" s="54"/>
      <c r="F26" s="54"/>
      <c r="G26" s="54"/>
      <c r="H26" s="54"/>
      <c r="I26" s="54"/>
      <c r="J26" s="54"/>
      <c r="K26" s="54"/>
      <c r="L26" s="54"/>
      <c r="M26" s="54"/>
      <c r="N26" s="54"/>
      <c r="O26" s="54"/>
      <c r="P26" s="54"/>
      <c r="Q26" s="54"/>
      <c r="R26" s="54"/>
      <c r="S26" s="54"/>
      <c r="T26" s="61"/>
      <c r="U26" s="61"/>
      <c r="V26" s="61"/>
    </row>
    <row r="27" spans="1:22" ht="17.149999999999999" customHeight="1" x14ac:dyDescent="0.35">
      <c r="A27" s="54" t="s">
        <v>10</v>
      </c>
      <c r="B27" s="54"/>
      <c r="C27" s="54"/>
      <c r="D27" s="54"/>
      <c r="E27" s="54"/>
      <c r="F27" s="54"/>
      <c r="G27" s="54"/>
      <c r="H27" s="54"/>
      <c r="I27" s="54"/>
      <c r="J27" s="54"/>
      <c r="K27" s="54"/>
      <c r="L27" s="54"/>
      <c r="M27" s="54"/>
      <c r="N27" s="54"/>
      <c r="O27" s="54"/>
      <c r="P27" s="54"/>
      <c r="Q27" s="54"/>
      <c r="R27" s="54"/>
      <c r="S27" s="54"/>
      <c r="T27" s="61"/>
      <c r="U27" s="61"/>
      <c r="V27" s="61"/>
    </row>
    <row r="28" spans="1:22" ht="17.149999999999999" customHeight="1" x14ac:dyDescent="0.35">
      <c r="A28" s="54"/>
      <c r="B28" s="54"/>
      <c r="C28" s="54"/>
      <c r="D28" s="54"/>
      <c r="E28" s="54"/>
      <c r="F28" s="54"/>
      <c r="G28" s="54"/>
      <c r="H28" s="54"/>
      <c r="I28" s="54"/>
      <c r="J28" s="54"/>
      <c r="K28" s="54"/>
      <c r="L28" s="54"/>
      <c r="M28" s="54"/>
      <c r="N28" s="54"/>
      <c r="O28" s="54"/>
      <c r="P28" s="54"/>
      <c r="Q28" s="54"/>
      <c r="R28" s="54"/>
      <c r="S28" s="54"/>
    </row>
    <row r="29" spans="1:22" ht="17.149999999999999" customHeight="1" x14ac:dyDescent="0.35">
      <c r="A29" s="54" t="s">
        <v>11</v>
      </c>
      <c r="B29" s="54"/>
      <c r="C29" s="54"/>
      <c r="D29" s="54"/>
      <c r="E29" s="54"/>
      <c r="F29" s="54"/>
      <c r="G29" s="54"/>
      <c r="H29" s="54"/>
      <c r="I29" s="54"/>
      <c r="J29" s="54"/>
      <c r="K29" s="54"/>
      <c r="L29" s="54"/>
      <c r="M29" s="54"/>
      <c r="N29" s="54"/>
      <c r="O29" s="54"/>
      <c r="P29" s="54"/>
      <c r="Q29" s="54"/>
      <c r="R29" s="54"/>
      <c r="S29" s="54"/>
    </row>
    <row r="30" spans="1:22" ht="17.149999999999999" customHeight="1" x14ac:dyDescent="0.35">
      <c r="A30" s="54"/>
      <c r="B30" s="54"/>
      <c r="C30" s="54"/>
      <c r="D30" s="54"/>
      <c r="E30" s="54"/>
      <c r="F30" s="54"/>
      <c r="G30" s="54"/>
      <c r="H30" s="54"/>
      <c r="I30" s="54"/>
      <c r="J30" s="54"/>
      <c r="K30" s="54"/>
      <c r="L30" s="54"/>
      <c r="M30" s="54"/>
      <c r="N30" s="54"/>
      <c r="O30" s="54"/>
      <c r="P30" s="54"/>
      <c r="Q30" s="54"/>
      <c r="R30" s="54"/>
      <c r="S30" s="54"/>
    </row>
    <row r="31" spans="1:22" ht="17.149999999999999" customHeight="1" x14ac:dyDescent="0.35">
      <c r="A31" s="65" t="s">
        <v>12</v>
      </c>
      <c r="C31" s="54"/>
    </row>
    <row r="32" spans="1:22" ht="17.149999999999999" customHeight="1" x14ac:dyDescent="0.35"/>
    <row r="33" spans="1:21" ht="20.25" customHeight="1" x14ac:dyDescent="0.35">
      <c r="A33" s="54" t="s">
        <v>319</v>
      </c>
      <c r="B33" s="54"/>
      <c r="C33" s="54"/>
      <c r="D33" s="54"/>
      <c r="E33" s="54"/>
      <c r="F33" s="54"/>
      <c r="G33" s="54"/>
      <c r="H33" s="54"/>
      <c r="I33" s="54"/>
      <c r="J33" s="54"/>
      <c r="K33" s="54"/>
      <c r="L33" s="54"/>
      <c r="M33" s="54"/>
      <c r="N33" s="54"/>
      <c r="O33" s="54"/>
      <c r="P33" s="54"/>
      <c r="Q33" s="54"/>
      <c r="R33" s="54"/>
      <c r="S33" s="54"/>
      <c r="T33" s="54"/>
      <c r="U33" s="54"/>
    </row>
    <row r="34" spans="1:21" ht="20.25" customHeight="1" x14ac:dyDescent="0.35">
      <c r="A34" s="265"/>
      <c r="B34" s="54"/>
      <c r="C34" s="54"/>
      <c r="D34" s="54"/>
      <c r="E34" s="54"/>
      <c r="F34" s="54"/>
      <c r="G34" s="54"/>
      <c r="H34" s="54"/>
      <c r="I34" s="54"/>
      <c r="J34" s="54"/>
      <c r="K34" s="54"/>
      <c r="L34" s="54"/>
      <c r="M34" s="54"/>
      <c r="N34" s="54"/>
      <c r="O34" s="54"/>
      <c r="P34" s="54"/>
      <c r="Q34" s="54"/>
      <c r="R34" s="54"/>
      <c r="S34" s="54"/>
      <c r="T34" s="54"/>
      <c r="U34" s="54"/>
    </row>
    <row r="35" spans="1:21" ht="20.25" customHeight="1" x14ac:dyDescent="0.35">
      <c r="A35" s="54" t="s">
        <v>320</v>
      </c>
      <c r="B35" s="54"/>
      <c r="C35" s="54"/>
      <c r="D35" s="54"/>
      <c r="E35" s="54"/>
      <c r="F35" s="54"/>
      <c r="G35" s="54"/>
      <c r="H35" s="54"/>
      <c r="I35" s="54"/>
      <c r="J35" s="54"/>
      <c r="K35" s="54"/>
      <c r="L35" s="54"/>
      <c r="M35" s="54"/>
      <c r="N35" s="54"/>
      <c r="O35" s="54"/>
      <c r="P35" s="54"/>
      <c r="Q35" s="54"/>
      <c r="R35" s="54"/>
      <c r="S35" s="54"/>
      <c r="T35" s="54"/>
      <c r="U35" s="54"/>
    </row>
    <row r="36" spans="1:21" ht="20.25" customHeight="1" x14ac:dyDescent="0.35">
      <c r="A36" s="54" t="s">
        <v>318</v>
      </c>
      <c r="B36" s="54"/>
      <c r="C36" s="54"/>
      <c r="D36" s="54"/>
      <c r="E36" s="54"/>
      <c r="F36" s="54"/>
      <c r="G36" s="54"/>
      <c r="H36" s="54"/>
      <c r="I36" s="54"/>
      <c r="J36" s="54"/>
      <c r="K36" s="54"/>
      <c r="L36" s="54"/>
      <c r="M36" s="54"/>
      <c r="N36" s="54"/>
      <c r="O36" s="54"/>
      <c r="P36" s="54"/>
      <c r="Q36" s="54"/>
      <c r="R36" s="54"/>
      <c r="S36" s="54"/>
      <c r="T36" s="54"/>
      <c r="U36" s="54"/>
    </row>
    <row r="37" spans="1:21" ht="20.25" customHeight="1" x14ac:dyDescent="0.35">
      <c r="A37" s="54" t="s">
        <v>323</v>
      </c>
      <c r="B37" s="54"/>
      <c r="C37" s="54"/>
      <c r="D37" s="54"/>
      <c r="E37" s="54"/>
      <c r="F37" s="54"/>
      <c r="G37" s="54"/>
      <c r="H37" s="54"/>
      <c r="I37" s="54"/>
      <c r="J37" s="54"/>
      <c r="K37" s="54"/>
      <c r="L37" s="54"/>
      <c r="M37" s="54"/>
      <c r="N37" s="54"/>
      <c r="O37" s="54"/>
      <c r="P37" s="54"/>
      <c r="Q37" s="54"/>
      <c r="R37" s="54"/>
      <c r="S37" s="54"/>
      <c r="T37" s="54"/>
      <c r="U37" s="54"/>
    </row>
    <row r="38" spans="1:21" ht="20.25" customHeight="1" x14ac:dyDescent="0.35">
      <c r="A38" s="54" t="s">
        <v>327</v>
      </c>
      <c r="B38" s="54"/>
      <c r="C38" s="54"/>
      <c r="D38" s="54"/>
      <c r="E38" s="54"/>
      <c r="F38" s="54"/>
      <c r="G38" s="54"/>
      <c r="H38" s="54"/>
      <c r="I38" s="54"/>
      <c r="J38" s="54"/>
      <c r="K38" s="54"/>
      <c r="L38" s="54"/>
      <c r="M38" s="54"/>
      <c r="N38" s="54"/>
      <c r="O38" s="54"/>
      <c r="P38" s="54"/>
      <c r="Q38" s="54"/>
      <c r="R38" s="54"/>
      <c r="S38" s="54"/>
      <c r="T38" s="54"/>
      <c r="U38" s="54"/>
    </row>
    <row r="39" spans="1:21" ht="20.25" customHeight="1" x14ac:dyDescent="0.35">
      <c r="A39" s="54" t="s">
        <v>317</v>
      </c>
      <c r="B39" s="54"/>
      <c r="C39" s="54"/>
      <c r="D39" s="54"/>
      <c r="E39" s="54"/>
      <c r="F39" s="54"/>
      <c r="G39" s="54"/>
      <c r="H39" s="54"/>
      <c r="I39" s="54"/>
      <c r="J39" s="54"/>
      <c r="K39" s="54"/>
      <c r="L39" s="54"/>
      <c r="M39" s="54"/>
      <c r="N39" s="54"/>
      <c r="O39" s="54"/>
      <c r="P39" s="54"/>
      <c r="Q39" s="54"/>
      <c r="R39" s="54"/>
      <c r="S39" s="54"/>
      <c r="T39" s="54"/>
      <c r="U39" s="54"/>
    </row>
    <row r="40" spans="1:21" ht="20.25" customHeight="1" x14ac:dyDescent="0.35">
      <c r="A40" s="54" t="s">
        <v>316</v>
      </c>
      <c r="B40" s="54"/>
      <c r="C40" s="54"/>
      <c r="D40" s="54"/>
      <c r="E40" s="54"/>
      <c r="F40" s="54"/>
      <c r="G40" s="54"/>
      <c r="H40" s="54"/>
      <c r="I40" s="54"/>
      <c r="J40" s="54"/>
      <c r="K40" s="54"/>
      <c r="L40" s="54"/>
      <c r="M40" s="54"/>
      <c r="N40" s="54"/>
      <c r="O40" s="54"/>
      <c r="P40" s="54"/>
      <c r="Q40" s="54"/>
      <c r="R40" s="54"/>
      <c r="S40" s="54"/>
      <c r="T40" s="54"/>
      <c r="U40" s="54"/>
    </row>
    <row r="41" spans="1:21" ht="20.25" customHeight="1" x14ac:dyDescent="0.35">
      <c r="A41" s="54"/>
      <c r="B41" s="54"/>
      <c r="C41" s="54"/>
      <c r="D41" s="54"/>
      <c r="E41" s="54"/>
      <c r="F41" s="54"/>
      <c r="G41" s="54"/>
      <c r="H41" s="54"/>
      <c r="I41" s="54"/>
      <c r="J41" s="54"/>
      <c r="K41" s="54"/>
      <c r="L41" s="54"/>
      <c r="M41" s="54"/>
      <c r="N41" s="54"/>
      <c r="O41" s="54"/>
      <c r="P41" s="54"/>
      <c r="Q41" s="54"/>
      <c r="R41" s="54"/>
      <c r="S41" s="54"/>
      <c r="T41" s="54"/>
      <c r="U41" s="54"/>
    </row>
    <row r="42" spans="1:21" ht="20.25" customHeight="1" x14ac:dyDescent="0.35">
      <c r="A42" s="54" t="s">
        <v>315</v>
      </c>
      <c r="B42" s="54"/>
      <c r="C42" s="54"/>
      <c r="D42" s="54"/>
      <c r="E42" s="54"/>
      <c r="F42" s="54"/>
      <c r="G42" s="54"/>
      <c r="H42" s="54"/>
      <c r="I42" s="54"/>
      <c r="J42" s="54"/>
      <c r="K42" s="54"/>
      <c r="L42" s="54"/>
      <c r="M42" s="54"/>
      <c r="N42" s="54"/>
      <c r="O42" s="54"/>
      <c r="P42" s="54"/>
      <c r="Q42" s="54"/>
      <c r="R42" s="54"/>
      <c r="S42" s="54"/>
      <c r="T42" s="54"/>
      <c r="U42" s="54"/>
    </row>
    <row r="43" spans="1:21" ht="20.25" customHeight="1" x14ac:dyDescent="0.35">
      <c r="A43" s="54" t="s">
        <v>342</v>
      </c>
      <c r="B43" s="54"/>
      <c r="C43" s="54"/>
      <c r="D43" s="54"/>
      <c r="E43" s="54"/>
      <c r="F43" s="54"/>
      <c r="G43" s="54"/>
      <c r="H43" s="54"/>
      <c r="I43" s="54"/>
      <c r="J43" s="54"/>
      <c r="K43" s="54"/>
      <c r="L43" s="54"/>
      <c r="M43" s="54"/>
      <c r="N43" s="54"/>
      <c r="O43" s="54"/>
      <c r="P43" s="54"/>
      <c r="Q43" s="54"/>
      <c r="R43" s="54"/>
      <c r="S43" s="54"/>
      <c r="T43" s="54"/>
      <c r="U43" s="54"/>
    </row>
    <row r="44" spans="1:21" ht="20.25" customHeight="1" x14ac:dyDescent="0.35">
      <c r="A44" s="54" t="s">
        <v>343</v>
      </c>
      <c r="B44" s="54"/>
      <c r="C44" s="54"/>
      <c r="D44" s="54"/>
      <c r="E44" s="54"/>
      <c r="F44" s="54"/>
      <c r="G44" s="54"/>
      <c r="H44" s="54"/>
      <c r="I44" s="54"/>
      <c r="J44" s="54"/>
      <c r="K44" s="54"/>
      <c r="L44" s="54"/>
      <c r="M44" s="54"/>
      <c r="N44" s="54"/>
      <c r="O44" s="54"/>
      <c r="P44" s="54"/>
      <c r="Q44" s="54"/>
      <c r="R44" s="54"/>
      <c r="S44" s="54"/>
      <c r="T44" s="54"/>
      <c r="U44" s="54"/>
    </row>
    <row r="45" spans="1:21" ht="20.25" customHeight="1" x14ac:dyDescent="0.35">
      <c r="A45" s="54" t="s">
        <v>314</v>
      </c>
      <c r="B45" s="54"/>
      <c r="C45" s="54"/>
      <c r="D45" s="54"/>
      <c r="E45" s="54"/>
      <c r="F45" s="54"/>
      <c r="G45" s="54"/>
      <c r="H45" s="54"/>
      <c r="I45" s="54"/>
      <c r="J45" s="54"/>
      <c r="K45" s="54"/>
      <c r="L45" s="54"/>
      <c r="M45" s="54"/>
      <c r="N45" s="54"/>
      <c r="O45" s="54"/>
      <c r="P45" s="54"/>
      <c r="Q45" s="54"/>
      <c r="R45" s="54"/>
      <c r="S45" s="54"/>
      <c r="T45" s="54"/>
      <c r="U45" s="54"/>
    </row>
    <row r="46" spans="1:21" ht="20.25" customHeight="1" x14ac:dyDescent="0.35">
      <c r="A46" s="54" t="s">
        <v>313</v>
      </c>
      <c r="B46" s="54"/>
      <c r="C46" s="54"/>
      <c r="D46" s="54"/>
      <c r="E46" s="54"/>
      <c r="F46" s="54"/>
      <c r="G46" s="54"/>
      <c r="H46" s="54"/>
      <c r="I46" s="54"/>
      <c r="J46" s="54"/>
      <c r="K46" s="54"/>
      <c r="L46" s="54"/>
      <c r="M46" s="54"/>
      <c r="N46" s="54"/>
      <c r="O46" s="54"/>
      <c r="P46" s="54"/>
      <c r="Q46" s="54"/>
      <c r="R46" s="54"/>
      <c r="S46" s="54"/>
      <c r="T46" s="54"/>
      <c r="U46" s="54"/>
    </row>
    <row r="47" spans="1:21" ht="20.25" customHeight="1" x14ac:dyDescent="0.35">
      <c r="A47" s="54" t="s">
        <v>312</v>
      </c>
      <c r="B47" s="54"/>
      <c r="C47" s="54"/>
      <c r="D47" s="54"/>
      <c r="E47" s="54"/>
      <c r="F47" s="54"/>
      <c r="G47" s="54"/>
      <c r="H47" s="54"/>
      <c r="I47" s="54"/>
      <c r="J47" s="54"/>
      <c r="K47" s="54"/>
      <c r="L47" s="54"/>
      <c r="M47" s="54"/>
      <c r="N47" s="54"/>
      <c r="O47" s="54"/>
      <c r="P47" s="54"/>
      <c r="Q47" s="54"/>
      <c r="R47" s="54"/>
      <c r="S47" s="54"/>
      <c r="T47" s="54"/>
      <c r="U47" s="54"/>
    </row>
    <row r="48" spans="1:21" ht="20.25" customHeight="1" x14ac:dyDescent="0.35">
      <c r="A48" s="265"/>
      <c r="B48" s="54"/>
      <c r="C48" s="54"/>
      <c r="D48" s="54"/>
      <c r="E48" s="54"/>
      <c r="F48" s="54"/>
      <c r="G48" s="54"/>
      <c r="H48" s="54"/>
      <c r="I48" s="54"/>
      <c r="J48" s="54"/>
      <c r="K48" s="54"/>
      <c r="L48" s="54"/>
      <c r="M48" s="54"/>
      <c r="N48" s="54"/>
      <c r="O48" s="54"/>
      <c r="P48" s="54"/>
      <c r="Q48" s="54"/>
      <c r="R48" s="54"/>
      <c r="S48" s="54"/>
      <c r="T48" s="54"/>
      <c r="U48" s="54"/>
    </row>
    <row r="49" spans="1:21" ht="20.25" customHeight="1" x14ac:dyDescent="0.35">
      <c r="A49" s="54" t="s">
        <v>311</v>
      </c>
      <c r="B49" s="54"/>
      <c r="C49" s="54"/>
      <c r="D49" s="54"/>
      <c r="E49" s="54"/>
      <c r="F49" s="54"/>
      <c r="G49" s="54"/>
      <c r="H49" s="54"/>
      <c r="I49" s="54"/>
      <c r="J49" s="54"/>
      <c r="K49" s="54"/>
      <c r="L49" s="54"/>
      <c r="M49" s="54"/>
      <c r="N49" s="54"/>
      <c r="O49" s="54"/>
      <c r="P49" s="54"/>
      <c r="Q49" s="54"/>
      <c r="R49" s="54"/>
      <c r="S49" s="54"/>
      <c r="T49" s="54"/>
      <c r="U49" s="54"/>
    </row>
    <row r="50" spans="1:21" ht="20.25" customHeight="1" x14ac:dyDescent="0.35">
      <c r="A50" s="54" t="s">
        <v>310</v>
      </c>
      <c r="B50" s="54"/>
      <c r="C50" s="54"/>
      <c r="D50" s="54"/>
      <c r="E50" s="54"/>
      <c r="F50" s="54"/>
      <c r="G50" s="54"/>
      <c r="H50" s="54"/>
      <c r="I50" s="54"/>
      <c r="J50" s="54"/>
      <c r="K50" s="54"/>
      <c r="L50" s="54"/>
      <c r="M50" s="54"/>
      <c r="N50" s="54"/>
      <c r="O50" s="54"/>
      <c r="P50" s="54"/>
      <c r="Q50" s="54"/>
      <c r="R50" s="54"/>
      <c r="S50" s="54"/>
      <c r="T50" s="54"/>
      <c r="U50" s="54"/>
    </row>
    <row r="51" spans="1:21" ht="20.25" customHeight="1" x14ac:dyDescent="0.35">
      <c r="A51" s="54" t="s">
        <v>309</v>
      </c>
      <c r="B51" s="54"/>
      <c r="C51" s="54"/>
      <c r="D51" s="54"/>
      <c r="E51" s="54"/>
      <c r="F51" s="54"/>
      <c r="G51" s="54"/>
      <c r="H51" s="54"/>
      <c r="I51" s="54"/>
      <c r="J51" s="54"/>
      <c r="K51" s="54"/>
      <c r="L51" s="54"/>
      <c r="M51" s="54"/>
      <c r="N51" s="54"/>
      <c r="O51" s="54"/>
      <c r="P51" s="54"/>
      <c r="Q51" s="54"/>
      <c r="R51" s="54"/>
      <c r="S51" s="54"/>
      <c r="T51" s="54"/>
      <c r="U51" s="54"/>
    </row>
    <row r="52" spans="1:21" ht="20.25" customHeight="1" x14ac:dyDescent="0.35">
      <c r="A52" s="54" t="s">
        <v>308</v>
      </c>
      <c r="B52" s="54"/>
      <c r="C52" s="54"/>
      <c r="D52" s="54"/>
      <c r="E52" s="54"/>
      <c r="F52" s="54"/>
      <c r="G52" s="54"/>
      <c r="H52" s="54"/>
      <c r="I52" s="54"/>
      <c r="J52" s="54"/>
      <c r="K52" s="54"/>
      <c r="L52" s="54"/>
      <c r="M52" s="54"/>
      <c r="N52" s="54"/>
      <c r="O52" s="54"/>
      <c r="P52" s="54"/>
      <c r="Q52" s="54"/>
      <c r="R52" s="54"/>
      <c r="S52" s="54"/>
      <c r="T52" s="54"/>
      <c r="U52" s="54"/>
    </row>
    <row r="53" spans="1:21" ht="20.25" customHeight="1" x14ac:dyDescent="0.35">
      <c r="A53" s="54"/>
      <c r="B53" s="54"/>
      <c r="C53" s="54"/>
      <c r="D53" s="54"/>
      <c r="E53" s="54"/>
      <c r="F53" s="54"/>
      <c r="G53" s="54"/>
      <c r="H53" s="54"/>
      <c r="I53" s="54"/>
      <c r="J53" s="54"/>
      <c r="K53" s="54"/>
      <c r="L53" s="54"/>
      <c r="M53" s="54"/>
      <c r="N53" s="54"/>
      <c r="O53" s="54"/>
      <c r="P53" s="54"/>
      <c r="Q53" s="54"/>
      <c r="R53" s="54"/>
      <c r="S53" s="54"/>
      <c r="T53" s="54"/>
      <c r="U53" s="54"/>
    </row>
    <row r="54" spans="1:21" ht="20.25" customHeight="1" x14ac:dyDescent="0.35">
      <c r="A54" s="54" t="s">
        <v>35</v>
      </c>
      <c r="B54" s="54"/>
      <c r="C54" s="54"/>
      <c r="D54" s="54"/>
      <c r="E54" s="54"/>
      <c r="F54" s="54"/>
      <c r="G54" s="54"/>
      <c r="H54" s="54"/>
      <c r="I54" s="54"/>
      <c r="J54" s="54"/>
      <c r="K54" s="54"/>
      <c r="L54" s="54"/>
      <c r="M54" s="54"/>
      <c r="N54" s="54"/>
      <c r="O54" s="54"/>
      <c r="P54" s="54"/>
      <c r="Q54" s="54"/>
      <c r="R54" s="54"/>
      <c r="S54" s="54"/>
      <c r="T54" s="54"/>
      <c r="U54" s="54"/>
    </row>
    <row r="55" spans="1:21" ht="20.25" customHeight="1" x14ac:dyDescent="0.35">
      <c r="A55" s="54" t="s">
        <v>307</v>
      </c>
      <c r="B55" s="54"/>
      <c r="C55" s="54"/>
      <c r="D55" s="54"/>
      <c r="E55" s="54"/>
      <c r="F55" s="54"/>
      <c r="G55" s="54"/>
      <c r="H55" s="54"/>
      <c r="I55" s="54"/>
      <c r="J55" s="54"/>
      <c r="K55" s="54"/>
      <c r="L55" s="54"/>
      <c r="M55" s="54"/>
      <c r="N55" s="54"/>
      <c r="O55" s="54"/>
      <c r="P55" s="54"/>
      <c r="Q55" s="54"/>
      <c r="R55" s="54"/>
      <c r="S55" s="54"/>
      <c r="T55" s="54"/>
      <c r="U55" s="54"/>
    </row>
    <row r="56" spans="1:21" ht="20.25" customHeight="1" x14ac:dyDescent="0.35">
      <c r="A56" s="54"/>
      <c r="B56" s="54"/>
      <c r="C56" s="54"/>
      <c r="D56" s="54"/>
      <c r="E56" s="54"/>
      <c r="F56" s="54"/>
      <c r="G56" s="54"/>
      <c r="H56" s="54"/>
      <c r="I56" s="54"/>
      <c r="J56" s="54"/>
      <c r="K56" s="54"/>
      <c r="L56" s="54"/>
      <c r="M56" s="54"/>
      <c r="N56" s="54"/>
      <c r="O56" s="54"/>
      <c r="P56" s="54"/>
      <c r="Q56" s="54"/>
      <c r="R56" s="54"/>
      <c r="S56" s="54"/>
      <c r="T56" s="54"/>
      <c r="U56" s="54"/>
    </row>
    <row r="57" spans="1:21" x14ac:dyDescent="0.35">
      <c r="A57" s="65" t="s">
        <v>13</v>
      </c>
    </row>
    <row r="58" spans="1:21" x14ac:dyDescent="0.35">
      <c r="C58" s="54"/>
    </row>
    <row r="59" spans="1:21" ht="20.25" customHeight="1" x14ac:dyDescent="0.35">
      <c r="A59" s="54" t="s">
        <v>14</v>
      </c>
      <c r="B59" s="54"/>
      <c r="C59" s="54"/>
      <c r="D59" s="54"/>
      <c r="E59" s="54"/>
      <c r="F59" s="54"/>
      <c r="G59" s="54"/>
      <c r="H59" s="54"/>
      <c r="I59" s="54"/>
      <c r="J59" s="54"/>
      <c r="K59" s="54"/>
      <c r="L59" s="54"/>
      <c r="M59" s="54"/>
      <c r="N59" s="54"/>
      <c r="O59" s="54"/>
      <c r="P59" s="54"/>
      <c r="Q59" s="54"/>
      <c r="R59" s="54"/>
      <c r="S59" s="54"/>
      <c r="T59" s="54"/>
    </row>
    <row r="60" spans="1:21" ht="18.75" customHeight="1" x14ac:dyDescent="0.35">
      <c r="A60" s="54" t="s">
        <v>328</v>
      </c>
      <c r="B60" s="54"/>
      <c r="C60" s="54"/>
      <c r="D60" s="54"/>
      <c r="E60" s="54"/>
      <c r="F60" s="54"/>
      <c r="G60" s="54"/>
      <c r="H60" s="54"/>
      <c r="I60" s="54"/>
      <c r="J60" s="54"/>
      <c r="K60" s="54"/>
      <c r="L60" s="54"/>
      <c r="M60" s="54"/>
      <c r="N60" s="54"/>
      <c r="O60" s="54"/>
      <c r="P60" s="54"/>
      <c r="Q60" s="54"/>
      <c r="R60" s="54"/>
      <c r="S60" s="54"/>
      <c r="T60" s="54"/>
    </row>
    <row r="61" spans="1:21" s="102" customFormat="1" ht="19.899999999999999" customHeight="1" x14ac:dyDescent="0.5">
      <c r="A61" s="54" t="s">
        <v>329</v>
      </c>
      <c r="B61" s="54"/>
      <c r="C61" s="54"/>
      <c r="D61" s="54"/>
      <c r="E61" s="54"/>
      <c r="F61" s="54"/>
      <c r="G61" s="54"/>
      <c r="H61" s="54"/>
      <c r="I61" s="54"/>
      <c r="J61" s="54"/>
      <c r="K61" s="54"/>
      <c r="L61" s="54"/>
      <c r="M61" s="54"/>
      <c r="N61" s="54"/>
      <c r="O61" s="54"/>
      <c r="P61" s="54"/>
      <c r="Q61" s="54"/>
      <c r="R61" s="54"/>
      <c r="S61" s="54"/>
      <c r="T61" s="54"/>
    </row>
    <row r="62" spans="1:21" s="102" customFormat="1" ht="19.899999999999999" customHeight="1" x14ac:dyDescent="0.5">
      <c r="A62" s="54" t="s">
        <v>324</v>
      </c>
      <c r="B62" s="54"/>
      <c r="C62" s="54"/>
      <c r="D62" s="54"/>
      <c r="E62" s="54"/>
      <c r="F62" s="54"/>
      <c r="G62" s="54"/>
      <c r="H62" s="54"/>
      <c r="I62" s="54"/>
      <c r="J62" s="54"/>
      <c r="K62" s="54"/>
      <c r="L62" s="54"/>
      <c r="M62" s="54"/>
      <c r="N62" s="54"/>
      <c r="O62" s="54"/>
      <c r="P62" s="54"/>
      <c r="Q62" s="54"/>
      <c r="R62" s="54"/>
      <c r="S62" s="54"/>
      <c r="T62" s="54"/>
    </row>
    <row r="63" spans="1:21" s="102" customFormat="1" ht="19.899999999999999" customHeight="1" x14ac:dyDescent="0.5">
      <c r="A63" s="54"/>
      <c r="B63" s="54"/>
      <c r="C63" s="54"/>
      <c r="D63" s="54"/>
      <c r="E63" s="54"/>
      <c r="F63" s="54"/>
      <c r="G63" s="54"/>
      <c r="H63" s="54"/>
      <c r="I63" s="54"/>
      <c r="J63" s="54"/>
      <c r="K63" s="54"/>
      <c r="L63" s="54"/>
      <c r="M63" s="54"/>
      <c r="N63" s="54"/>
      <c r="O63" s="54"/>
      <c r="P63" s="54"/>
      <c r="Q63" s="54"/>
      <c r="R63" s="54"/>
      <c r="S63" s="54"/>
      <c r="T63" s="54"/>
    </row>
    <row r="64" spans="1:21" ht="21" customHeight="1" x14ac:dyDescent="0.35">
      <c r="A64" s="54" t="s">
        <v>325</v>
      </c>
      <c r="B64" s="54"/>
      <c r="C64" s="54"/>
      <c r="D64" s="54"/>
      <c r="E64" s="54"/>
      <c r="F64" s="54"/>
      <c r="G64" s="54"/>
      <c r="H64" s="54"/>
      <c r="I64" s="54"/>
      <c r="J64" s="54"/>
      <c r="K64" s="54"/>
      <c r="L64" s="54"/>
      <c r="M64" s="54"/>
      <c r="N64" s="54"/>
      <c r="O64" s="54"/>
      <c r="P64" s="54"/>
      <c r="Q64" s="54"/>
      <c r="R64" s="54"/>
      <c r="S64" s="54"/>
      <c r="T64" s="54"/>
    </row>
    <row r="65" spans="1:20" ht="21" customHeight="1" x14ac:dyDescent="0.35">
      <c r="A65" s="54" t="s">
        <v>326</v>
      </c>
      <c r="B65" s="54"/>
      <c r="C65" s="54"/>
      <c r="D65" s="54"/>
      <c r="E65" s="54"/>
      <c r="F65" s="54"/>
      <c r="G65" s="54"/>
      <c r="H65" s="54"/>
      <c r="I65" s="54"/>
      <c r="J65" s="54"/>
      <c r="K65" s="54"/>
      <c r="L65" s="54"/>
      <c r="M65" s="54"/>
      <c r="N65" s="54"/>
      <c r="O65" s="54"/>
      <c r="P65" s="54"/>
      <c r="Q65" s="54"/>
      <c r="R65" s="54"/>
      <c r="S65" s="54"/>
      <c r="T65" s="54"/>
    </row>
    <row r="66" spans="1:20" ht="21" customHeight="1" x14ac:dyDescent="0.35">
      <c r="A66" s="54"/>
      <c r="B66" s="54"/>
      <c r="C66" s="54"/>
      <c r="D66" s="54"/>
      <c r="E66" s="54"/>
      <c r="F66" s="54"/>
      <c r="G66" s="54"/>
      <c r="H66" s="54"/>
      <c r="I66" s="54"/>
      <c r="J66" s="54"/>
      <c r="K66" s="54"/>
      <c r="L66" s="54"/>
      <c r="M66" s="54"/>
      <c r="N66" s="54"/>
      <c r="O66" s="54"/>
      <c r="P66" s="54"/>
      <c r="Q66" s="54"/>
      <c r="R66" s="54"/>
      <c r="S66" s="54"/>
      <c r="T66" s="54"/>
    </row>
    <row r="67" spans="1:20" ht="24" customHeight="1" x14ac:dyDescent="0.5">
      <c r="A67" s="54" t="s">
        <v>15</v>
      </c>
      <c r="B67" s="54"/>
      <c r="C67" s="54"/>
      <c r="D67" s="98"/>
      <c r="E67" s="98"/>
      <c r="F67" s="98"/>
      <c r="G67" s="98"/>
      <c r="H67" s="98"/>
      <c r="I67" s="98"/>
      <c r="J67" s="98"/>
      <c r="K67" s="98"/>
      <c r="L67" s="98"/>
      <c r="M67" s="99"/>
      <c r="N67" s="100"/>
      <c r="O67" s="100"/>
      <c r="P67" s="100"/>
      <c r="Q67" s="100"/>
      <c r="R67" s="100"/>
      <c r="S67" s="100"/>
      <c r="T67" s="100"/>
    </row>
    <row r="68" spans="1:20" ht="19.149999999999999" customHeight="1" x14ac:dyDescent="0.35">
      <c r="A68" s="54" t="s">
        <v>344</v>
      </c>
      <c r="B68" s="207"/>
      <c r="C68" s="207"/>
      <c r="D68" s="207"/>
      <c r="E68" s="207"/>
      <c r="F68" s="207"/>
      <c r="G68" s="207"/>
      <c r="H68" s="207"/>
      <c r="I68" s="207"/>
      <c r="J68" s="207"/>
      <c r="K68" s="207"/>
      <c r="L68" s="207"/>
      <c r="M68" s="207"/>
      <c r="N68" s="207"/>
      <c r="O68" s="207"/>
      <c r="P68" s="207"/>
      <c r="Q68" s="207"/>
      <c r="R68" s="207"/>
      <c r="S68" s="207"/>
      <c r="T68" s="100"/>
    </row>
    <row r="69" spans="1:20" ht="19.149999999999999" customHeight="1" x14ac:dyDescent="0.35">
      <c r="A69" s="54" t="s">
        <v>345</v>
      </c>
      <c r="B69" s="207"/>
      <c r="C69" s="207"/>
      <c r="D69" s="207"/>
      <c r="E69" s="207"/>
      <c r="F69" s="207"/>
      <c r="G69" s="207"/>
      <c r="H69" s="207"/>
      <c r="I69" s="207"/>
      <c r="J69" s="207"/>
      <c r="K69" s="207"/>
      <c r="L69" s="207"/>
      <c r="M69" s="207"/>
      <c r="N69" s="207"/>
      <c r="O69" s="207"/>
      <c r="P69" s="207"/>
      <c r="Q69" s="207"/>
      <c r="R69" s="207"/>
      <c r="S69" s="207"/>
      <c r="T69" s="100"/>
    </row>
    <row r="70" spans="1:20" ht="20.65" customHeight="1" x14ac:dyDescent="0.35">
      <c r="A70" s="54" t="s">
        <v>330</v>
      </c>
      <c r="B70" s="207"/>
      <c r="C70" s="207"/>
      <c r="D70" s="207"/>
      <c r="E70" s="207"/>
      <c r="F70" s="207"/>
      <c r="G70" s="207"/>
      <c r="H70" s="207"/>
      <c r="I70" s="207"/>
      <c r="J70" s="207"/>
      <c r="K70" s="207"/>
      <c r="L70" s="207"/>
      <c r="M70" s="207"/>
      <c r="N70" s="207"/>
      <c r="O70" s="207"/>
      <c r="P70" s="207"/>
      <c r="Q70" s="207"/>
      <c r="R70" s="207"/>
      <c r="S70" s="207"/>
      <c r="T70" s="100"/>
    </row>
    <row r="71" spans="1:20" ht="19.899999999999999" customHeight="1" x14ac:dyDescent="0.35">
      <c r="A71" s="54" t="s">
        <v>332</v>
      </c>
      <c r="B71" s="54"/>
      <c r="C71" s="54"/>
      <c r="D71" s="54"/>
      <c r="E71" s="54"/>
      <c r="F71" s="54"/>
      <c r="G71" s="54"/>
      <c r="H71" s="54"/>
      <c r="I71" s="54"/>
      <c r="J71" s="54"/>
      <c r="K71" s="54"/>
      <c r="L71" s="54"/>
      <c r="M71" s="54"/>
      <c r="N71" s="54"/>
      <c r="O71" s="54"/>
      <c r="P71" s="54"/>
      <c r="Q71" s="54"/>
      <c r="R71" s="54"/>
      <c r="S71" s="54"/>
      <c r="T71" s="100"/>
    </row>
    <row r="72" spans="1:20" ht="25.15" customHeight="1" x14ac:dyDescent="0.35">
      <c r="A72" s="54" t="s">
        <v>333</v>
      </c>
      <c r="B72" s="54"/>
      <c r="C72" s="54"/>
      <c r="D72" s="54"/>
      <c r="E72" s="54"/>
      <c r="F72" s="54"/>
      <c r="G72" s="54"/>
      <c r="H72" s="54"/>
      <c r="I72" s="54"/>
      <c r="J72" s="54"/>
      <c r="K72" s="54"/>
      <c r="L72" s="54"/>
      <c r="M72" s="54"/>
      <c r="N72" s="54"/>
      <c r="O72" s="54"/>
      <c r="P72" s="54"/>
      <c r="Q72" s="54"/>
      <c r="R72" s="54"/>
      <c r="S72" s="54"/>
      <c r="T72" s="100"/>
    </row>
    <row r="73" spans="1:20" ht="24" customHeight="1" x14ac:dyDescent="0.35">
      <c r="A73" s="54" t="s">
        <v>331</v>
      </c>
      <c r="B73" s="54"/>
      <c r="C73" s="54"/>
      <c r="D73" s="54"/>
      <c r="E73" s="54"/>
      <c r="F73" s="54"/>
      <c r="G73" s="54"/>
      <c r="H73" s="54"/>
      <c r="I73" s="54"/>
      <c r="J73" s="54"/>
      <c r="K73" s="54"/>
      <c r="L73" s="54"/>
      <c r="M73" s="54"/>
      <c r="N73" s="54"/>
      <c r="O73" s="54"/>
      <c r="P73" s="54"/>
      <c r="Q73" s="54"/>
      <c r="R73" s="54"/>
      <c r="S73" s="54"/>
      <c r="T73" s="100"/>
    </row>
    <row r="74" spans="1:20" ht="24" customHeight="1" x14ac:dyDescent="0.35">
      <c r="A74" s="54" t="s">
        <v>334</v>
      </c>
      <c r="B74" s="54"/>
      <c r="C74" s="54"/>
      <c r="D74" s="54"/>
      <c r="E74" s="54"/>
      <c r="F74" s="54"/>
      <c r="G74" s="54"/>
      <c r="H74" s="54"/>
      <c r="I74" s="54"/>
      <c r="J74" s="54"/>
      <c r="K74" s="54"/>
      <c r="L74" s="54"/>
      <c r="M74" s="54"/>
      <c r="N74" s="54"/>
      <c r="O74" s="54"/>
      <c r="P74" s="54"/>
      <c r="Q74" s="54"/>
      <c r="R74" s="54"/>
      <c r="S74" s="54"/>
      <c r="T74" s="100"/>
    </row>
    <row r="75" spans="1:20" ht="23.65" customHeight="1" x14ac:dyDescent="0.35">
      <c r="A75" s="54" t="s">
        <v>335</v>
      </c>
      <c r="B75" s="54"/>
      <c r="C75" s="54"/>
      <c r="D75" s="54"/>
      <c r="E75" s="54"/>
      <c r="F75" s="54"/>
      <c r="G75" s="54"/>
      <c r="H75" s="54"/>
      <c r="I75" s="54"/>
      <c r="J75" s="54"/>
      <c r="K75" s="54"/>
      <c r="L75" s="54"/>
      <c r="M75" s="54"/>
      <c r="N75" s="54"/>
      <c r="O75" s="54"/>
      <c r="P75" s="54"/>
      <c r="Q75" s="54"/>
      <c r="R75" s="54"/>
      <c r="S75" s="54"/>
      <c r="T75" s="100"/>
    </row>
    <row r="76" spans="1:20" ht="23.65" customHeight="1" x14ac:dyDescent="0.35">
      <c r="A76" s="54" t="s">
        <v>346</v>
      </c>
      <c r="B76" s="54"/>
      <c r="C76" s="54"/>
      <c r="D76" s="54"/>
      <c r="E76" s="54"/>
      <c r="F76" s="54"/>
      <c r="G76" s="54"/>
      <c r="H76" s="54"/>
      <c r="I76" s="54"/>
      <c r="J76" s="54"/>
      <c r="K76" s="54"/>
      <c r="L76" s="54"/>
      <c r="M76" s="54"/>
      <c r="N76" s="54"/>
      <c r="O76" s="54"/>
      <c r="P76" s="54"/>
      <c r="Q76" s="54"/>
      <c r="R76" s="54"/>
      <c r="S76" s="54"/>
      <c r="T76" s="100"/>
    </row>
    <row r="77" spans="1:20" ht="23.65" customHeight="1" x14ac:dyDescent="0.35">
      <c r="A77" s="54" t="s">
        <v>347</v>
      </c>
      <c r="B77" s="54"/>
      <c r="C77" s="54"/>
      <c r="D77" s="54"/>
      <c r="E77" s="54"/>
      <c r="F77" s="54"/>
      <c r="G77" s="54"/>
      <c r="H77" s="54"/>
      <c r="I77" s="54"/>
      <c r="J77" s="54"/>
      <c r="K77" s="54"/>
      <c r="L77" s="54"/>
      <c r="M77" s="54"/>
      <c r="N77" s="54"/>
      <c r="O77" s="54"/>
      <c r="P77" s="54"/>
      <c r="Q77" s="54"/>
      <c r="R77" s="54"/>
      <c r="S77" s="54"/>
      <c r="T77" s="100"/>
    </row>
    <row r="78" spans="1:20" ht="23.65" customHeight="1" x14ac:dyDescent="0.35">
      <c r="A78" s="54" t="s">
        <v>336</v>
      </c>
      <c r="B78" s="54"/>
      <c r="C78" s="54"/>
      <c r="D78" s="54"/>
      <c r="E78" s="54"/>
      <c r="F78" s="54"/>
      <c r="G78" s="54"/>
      <c r="H78" s="54"/>
      <c r="I78" s="54"/>
      <c r="J78" s="54"/>
      <c r="K78" s="54"/>
      <c r="L78" s="54"/>
      <c r="M78" s="54"/>
      <c r="N78" s="54"/>
      <c r="O78" s="54"/>
      <c r="P78" s="54"/>
      <c r="Q78" s="54"/>
      <c r="R78" s="54"/>
      <c r="S78" s="54"/>
      <c r="T78" s="100"/>
    </row>
    <row r="79" spans="1:20" ht="20.25" customHeight="1" x14ac:dyDescent="0.35">
      <c r="A79" s="54" t="s">
        <v>332</v>
      </c>
      <c r="B79" s="54"/>
      <c r="C79" s="54"/>
      <c r="D79" s="54"/>
      <c r="E79" s="54"/>
      <c r="F79" s="54"/>
      <c r="G79" s="54"/>
      <c r="H79" s="54"/>
      <c r="I79" s="54"/>
      <c r="J79" s="54"/>
      <c r="K79" s="54"/>
      <c r="L79" s="54"/>
      <c r="M79" s="54"/>
      <c r="N79" s="54"/>
      <c r="O79" s="54"/>
      <c r="P79" s="54"/>
      <c r="Q79" s="54"/>
      <c r="R79" s="54"/>
      <c r="S79" s="54"/>
      <c r="T79" s="100"/>
    </row>
    <row r="80" spans="1:20" ht="21.4" customHeight="1" x14ac:dyDescent="0.35">
      <c r="A80" s="54" t="s">
        <v>337</v>
      </c>
      <c r="B80" s="54"/>
      <c r="C80" s="54"/>
      <c r="D80" s="54"/>
      <c r="E80" s="54"/>
      <c r="F80" s="54"/>
      <c r="G80" s="54"/>
      <c r="H80" s="54"/>
      <c r="I80" s="54"/>
      <c r="J80" s="54"/>
      <c r="K80" s="54"/>
      <c r="L80" s="54"/>
      <c r="M80" s="54"/>
      <c r="N80" s="54"/>
      <c r="O80" s="54"/>
      <c r="P80" s="54"/>
      <c r="Q80" s="54"/>
      <c r="R80" s="54"/>
      <c r="S80" s="54"/>
      <c r="T80" s="100"/>
    </row>
    <row r="81" spans="1:21" ht="21.4" customHeight="1" x14ac:dyDescent="0.35">
      <c r="A81" s="54" t="s">
        <v>348</v>
      </c>
      <c r="B81" s="54"/>
      <c r="C81" s="54"/>
      <c r="D81" s="54"/>
      <c r="E81" s="54"/>
      <c r="F81" s="54"/>
      <c r="G81" s="54"/>
      <c r="H81" s="54"/>
      <c r="I81" s="54"/>
      <c r="J81" s="54"/>
      <c r="K81" s="54"/>
      <c r="L81" s="54"/>
      <c r="M81" s="54"/>
      <c r="N81" s="54"/>
      <c r="O81" s="54"/>
      <c r="P81" s="54"/>
      <c r="Q81" s="54"/>
      <c r="R81" s="54"/>
      <c r="S81" s="54"/>
      <c r="T81" s="100"/>
    </row>
    <row r="82" spans="1:21" ht="21.4" customHeight="1" x14ac:dyDescent="0.35">
      <c r="A82" s="54" t="s">
        <v>349</v>
      </c>
      <c r="B82" s="54"/>
      <c r="C82" s="54"/>
      <c r="D82" s="54"/>
      <c r="E82" s="54"/>
      <c r="F82" s="54"/>
      <c r="G82" s="54"/>
      <c r="H82" s="54"/>
      <c r="I82" s="54"/>
      <c r="J82" s="54"/>
      <c r="K82" s="54"/>
      <c r="L82" s="54"/>
      <c r="M82" s="54"/>
      <c r="N82" s="54"/>
      <c r="O82" s="54"/>
      <c r="P82" s="54"/>
      <c r="Q82" s="54"/>
      <c r="R82" s="54"/>
      <c r="S82" s="54"/>
      <c r="T82" s="100"/>
    </row>
    <row r="83" spans="1:21" ht="43.5" customHeight="1" x14ac:dyDescent="0.35">
      <c r="A83" s="54" t="s">
        <v>338</v>
      </c>
      <c r="B83" s="54"/>
      <c r="C83" s="54"/>
      <c r="D83" s="54"/>
      <c r="E83" s="54"/>
      <c r="F83" s="54"/>
      <c r="G83" s="54"/>
      <c r="H83" s="54"/>
      <c r="I83" s="54"/>
      <c r="J83" s="54"/>
      <c r="K83" s="54"/>
      <c r="L83" s="54"/>
      <c r="M83" s="54"/>
      <c r="N83" s="54"/>
      <c r="O83" s="54"/>
      <c r="P83" s="54"/>
      <c r="Q83" s="54"/>
      <c r="R83" s="54"/>
      <c r="S83" s="54"/>
      <c r="T83" s="100"/>
    </row>
    <row r="84" spans="1:21" x14ac:dyDescent="0.35">
      <c r="A84" s="65" t="s">
        <v>16</v>
      </c>
    </row>
    <row r="85" spans="1:21" x14ac:dyDescent="0.35">
      <c r="A85" s="65"/>
    </row>
    <row r="86" spans="1:21" x14ac:dyDescent="0.35">
      <c r="A86" s="54" t="s">
        <v>17</v>
      </c>
      <c r="B86" s="54"/>
      <c r="C86" s="54"/>
      <c r="D86" s="54"/>
      <c r="E86" s="54"/>
      <c r="F86" s="54"/>
      <c r="G86" s="54"/>
      <c r="H86" s="54"/>
      <c r="I86" s="54"/>
      <c r="J86" s="54"/>
      <c r="K86" s="54"/>
      <c r="L86" s="54"/>
      <c r="M86" s="54"/>
      <c r="N86" s="54"/>
      <c r="O86" s="54"/>
      <c r="P86" s="54"/>
      <c r="Q86" s="54"/>
      <c r="R86" s="54"/>
      <c r="S86" s="54"/>
      <c r="T86" s="54"/>
      <c r="U86" s="54"/>
    </row>
    <row r="87" spans="1:21" x14ac:dyDescent="0.35">
      <c r="A87" s="54"/>
      <c r="B87" s="54"/>
      <c r="C87" s="54"/>
      <c r="D87" s="54"/>
      <c r="E87" s="54"/>
      <c r="F87" s="54"/>
      <c r="G87" s="54"/>
      <c r="H87" s="54"/>
      <c r="I87" s="54"/>
      <c r="J87" s="54"/>
      <c r="K87" s="54"/>
      <c r="L87" s="54"/>
      <c r="M87" s="54"/>
      <c r="N87" s="54"/>
      <c r="O87" s="54"/>
      <c r="P87" s="54"/>
      <c r="Q87" s="54"/>
      <c r="R87" s="54"/>
      <c r="S87" s="54"/>
      <c r="T87" s="54"/>
      <c r="U87" s="54"/>
    </row>
    <row r="88" spans="1:21" ht="20.65" customHeight="1" x14ac:dyDescent="0.35">
      <c r="A88" s="54" t="s">
        <v>339</v>
      </c>
      <c r="B88" s="54"/>
      <c r="C88" s="54"/>
      <c r="D88" s="54"/>
      <c r="E88" s="54"/>
      <c r="F88" s="54"/>
      <c r="G88" s="54"/>
      <c r="H88" s="54"/>
      <c r="I88" s="54"/>
      <c r="J88" s="54"/>
      <c r="K88" s="54"/>
      <c r="L88" s="54"/>
      <c r="M88" s="54"/>
      <c r="N88" s="54"/>
      <c r="O88" s="54"/>
      <c r="P88" s="54"/>
      <c r="Q88" s="54"/>
      <c r="R88" s="54"/>
      <c r="S88" s="54"/>
      <c r="T88" s="54"/>
      <c r="U88" s="54"/>
    </row>
    <row r="89" spans="1:21" ht="20.65" customHeight="1" x14ac:dyDescent="0.35">
      <c r="A89" s="54" t="s">
        <v>340</v>
      </c>
      <c r="B89" s="54"/>
      <c r="C89" s="54"/>
      <c r="D89" s="54"/>
      <c r="E89" s="54"/>
      <c r="F89" s="54"/>
      <c r="G89" s="54"/>
      <c r="H89" s="54"/>
      <c r="I89" s="54"/>
      <c r="J89" s="54"/>
      <c r="K89" s="54"/>
      <c r="L89" s="54"/>
      <c r="M89" s="54"/>
      <c r="N89" s="54"/>
      <c r="O89" s="54"/>
      <c r="P89" s="54"/>
      <c r="Q89" s="54"/>
      <c r="R89" s="54"/>
      <c r="S89" s="54"/>
      <c r="T89" s="54"/>
      <c r="U89" s="54"/>
    </row>
    <row r="90" spans="1:21" ht="16.899999999999999" customHeight="1" x14ac:dyDescent="0.35">
      <c r="A90" s="54" t="s">
        <v>350</v>
      </c>
      <c r="B90" s="54"/>
      <c r="C90" s="54"/>
      <c r="D90" s="54"/>
      <c r="E90" s="54"/>
      <c r="F90" s="54"/>
      <c r="G90" s="54"/>
      <c r="H90" s="54"/>
      <c r="I90" s="54"/>
      <c r="J90" s="54"/>
      <c r="K90" s="54"/>
      <c r="L90" s="54"/>
      <c r="M90" s="54"/>
      <c r="N90" s="54"/>
      <c r="O90" s="54"/>
      <c r="P90" s="54"/>
      <c r="Q90" s="54"/>
      <c r="R90" s="54"/>
      <c r="S90" s="54"/>
      <c r="T90" s="54"/>
      <c r="U90" s="54"/>
    </row>
    <row r="91" spans="1:21" ht="16.899999999999999" customHeight="1" x14ac:dyDescent="0.35">
      <c r="A91" s="54" t="s">
        <v>351</v>
      </c>
      <c r="B91" s="54"/>
      <c r="C91" s="54"/>
      <c r="D91" s="54"/>
      <c r="E91" s="54"/>
      <c r="F91" s="54"/>
      <c r="G91" s="54"/>
      <c r="H91" s="54"/>
      <c r="I91" s="54"/>
      <c r="J91" s="54"/>
      <c r="K91" s="54"/>
      <c r="L91" s="54"/>
      <c r="M91" s="54"/>
      <c r="N91" s="54"/>
      <c r="O91" s="54"/>
      <c r="P91" s="54"/>
      <c r="Q91" s="54"/>
      <c r="R91" s="54"/>
      <c r="S91" s="54"/>
      <c r="T91" s="54"/>
      <c r="U91" s="54"/>
    </row>
    <row r="92" spans="1:21" x14ac:dyDescent="0.35">
      <c r="A92" s="54" t="s">
        <v>341</v>
      </c>
      <c r="B92" s="54"/>
      <c r="C92" s="54"/>
      <c r="D92" s="54"/>
      <c r="E92" s="54"/>
      <c r="F92" s="54"/>
      <c r="G92" s="54"/>
      <c r="H92" s="54"/>
      <c r="I92" s="54"/>
      <c r="J92" s="54"/>
      <c r="K92" s="54"/>
      <c r="L92" s="54"/>
      <c r="M92" s="54"/>
      <c r="N92" s="54"/>
      <c r="O92" s="54"/>
      <c r="P92" s="54"/>
      <c r="Q92" s="54"/>
      <c r="R92" s="54"/>
      <c r="S92" s="54"/>
      <c r="T92" s="54"/>
      <c r="U92" s="54"/>
    </row>
    <row r="93" spans="1:21" x14ac:dyDescent="0.35">
      <c r="A93" s="54"/>
      <c r="B93" s="54"/>
      <c r="C93" s="54"/>
      <c r="D93" s="54"/>
      <c r="E93" s="54"/>
      <c r="F93" s="54"/>
      <c r="G93" s="54"/>
      <c r="H93" s="54"/>
      <c r="I93" s="54"/>
      <c r="J93" s="54"/>
      <c r="K93" s="54"/>
      <c r="L93" s="54"/>
      <c r="M93" s="54"/>
      <c r="N93" s="54"/>
      <c r="O93" s="54"/>
      <c r="P93" s="54"/>
      <c r="Q93" s="54"/>
      <c r="R93" s="54"/>
      <c r="S93" s="54"/>
      <c r="T93" s="54"/>
      <c r="U93" s="54"/>
    </row>
    <row r="94" spans="1:21" ht="24" customHeight="1" x14ac:dyDescent="0.35">
      <c r="A94" s="54" t="s">
        <v>272</v>
      </c>
      <c r="B94" s="54"/>
      <c r="C94" s="54"/>
      <c r="D94" s="54"/>
      <c r="E94" s="54"/>
      <c r="F94" s="54"/>
      <c r="G94" s="54"/>
      <c r="H94" s="54"/>
      <c r="I94" s="54"/>
      <c r="J94" s="54"/>
      <c r="K94" s="54"/>
      <c r="L94" s="54"/>
      <c r="M94" s="54"/>
      <c r="N94" s="54"/>
      <c r="O94" s="54"/>
      <c r="P94" s="54"/>
      <c r="Q94" s="54"/>
      <c r="R94" s="54"/>
      <c r="S94" s="54"/>
      <c r="T94" s="54"/>
      <c r="U94" s="54"/>
    </row>
    <row r="95" spans="1:21" ht="19.5" customHeight="1" x14ac:dyDescent="0.35">
      <c r="A95" s="54" t="s">
        <v>352</v>
      </c>
      <c r="B95" s="54"/>
      <c r="C95" s="54"/>
      <c r="D95" s="54"/>
      <c r="E95" s="54"/>
      <c r="F95" s="54"/>
      <c r="G95" s="54"/>
      <c r="H95" s="54"/>
      <c r="I95" s="54"/>
      <c r="J95" s="54"/>
      <c r="K95" s="54"/>
      <c r="L95" s="54"/>
      <c r="M95" s="54"/>
      <c r="N95" s="54"/>
      <c r="O95" s="54"/>
      <c r="P95" s="54"/>
      <c r="Q95" s="54"/>
      <c r="R95" s="54"/>
      <c r="S95" s="54"/>
      <c r="T95" s="54"/>
      <c r="U95" s="54"/>
    </row>
    <row r="96" spans="1:21" x14ac:dyDescent="0.35">
      <c r="A96" s="54" t="s">
        <v>353</v>
      </c>
    </row>
    <row r="98" spans="1:1" x14ac:dyDescent="0.35">
      <c r="A98" s="65" t="s">
        <v>18</v>
      </c>
    </row>
    <row r="99" spans="1:1" x14ac:dyDescent="0.35">
      <c r="A99" s="54"/>
    </row>
    <row r="100" spans="1:1" x14ac:dyDescent="0.35">
      <c r="A100" s="54" t="s">
        <v>19</v>
      </c>
    </row>
    <row r="101" spans="1:1" x14ac:dyDescent="0.35">
      <c r="A101" s="54"/>
    </row>
    <row r="102" spans="1:1" x14ac:dyDescent="0.35">
      <c r="A102" s="54" t="s">
        <v>20</v>
      </c>
    </row>
    <row r="103" spans="1:1" x14ac:dyDescent="0.35">
      <c r="A103" s="54" t="s">
        <v>21</v>
      </c>
    </row>
    <row r="104" spans="1:1" x14ac:dyDescent="0.35">
      <c r="A104" s="54" t="s">
        <v>22</v>
      </c>
    </row>
    <row r="105" spans="1:1" x14ac:dyDescent="0.35">
      <c r="A105" s="54"/>
    </row>
    <row r="106" spans="1:1" x14ac:dyDescent="0.35">
      <c r="A106" s="54" t="s">
        <v>23</v>
      </c>
    </row>
  </sheetData>
  <hyperlinks>
    <hyperlink ref="A15:G15" r:id="rId1" display="National funding formula for schools and high needs " xr:uid="{00000000-0004-0000-0000-000000000000}"/>
    <hyperlink ref="A71" r:id="rId2" display="https://form.education.gov.uk/fillform.php?self=1&amp;form_id=cCCNJ1xSfBE&amp;type=form&amp;ShowMsg=1&amp;form_name=Contact+the+Department+for+Education&amp;noRegister=false&amp;ret=%2Fmodule%2Fservices&amp;noLoginPrompt=1" xr:uid="{00000000-0004-0000-0000-000001000000}"/>
    <hyperlink ref="A79" r:id="rId3" display="https://form.education.gov.uk/fillform.php?self=1&amp;form_id=cCCNJ1xSfBE&amp;type=form&amp;ShowMsg=1&amp;form_name=Contact+the+Department+for+Education&amp;noRegister=false&amp;ret=%2Fmodule%2Fservices&amp;noLoginPrompt=1" xr:uid="{00000000-0004-0000-0000-000002000000}"/>
  </hyperlinks>
  <pageMargins left="0.7" right="0.7" top="0.75" bottom="0.75" header="0.3" footer="0.3"/>
  <pageSetup paperSize="8" scale="75"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C159"/>
  <sheetViews>
    <sheetView showGridLines="0" zoomScale="80" zoomScaleNormal="80" workbookViewId="0"/>
  </sheetViews>
  <sheetFormatPr defaultColWidth="7" defaultRowHeight="15.5" x14ac:dyDescent="0.35"/>
  <cols>
    <col min="1" max="1" width="40.765625" customWidth="1"/>
    <col min="2" max="2" width="12.765625" customWidth="1"/>
    <col min="3" max="3" width="30.765625" customWidth="1"/>
    <col min="4" max="7" width="20.765625" customWidth="1"/>
    <col min="8" max="8" width="22.3046875" customWidth="1"/>
    <col min="9" max="9" width="20.765625" style="128" customWidth="1"/>
    <col min="10" max="24" width="20.765625" customWidth="1"/>
    <col min="25" max="27" width="19.84375" customWidth="1"/>
    <col min="28" max="28" width="23.69140625" customWidth="1"/>
    <col min="29" max="29" width="19.84375" customWidth="1"/>
  </cols>
  <sheetData>
    <row r="1" spans="1:26" s="3" customFormat="1" ht="30" customHeight="1" x14ac:dyDescent="0.3">
      <c r="A1" s="1" t="s">
        <v>24</v>
      </c>
      <c r="B1" s="2"/>
      <c r="C1" s="2"/>
      <c r="D1" s="2"/>
      <c r="E1" s="2"/>
      <c r="F1" s="210" t="s">
        <v>25</v>
      </c>
      <c r="G1" s="209" t="s">
        <v>27</v>
      </c>
      <c r="H1" s="236" t="s">
        <v>26</v>
      </c>
      <c r="I1" s="211" t="s">
        <v>28</v>
      </c>
      <c r="J1" s="212" t="s">
        <v>29</v>
      </c>
      <c r="K1" s="2"/>
      <c r="L1" s="2"/>
      <c r="M1" s="2"/>
      <c r="N1" s="2"/>
      <c r="O1" s="2"/>
      <c r="P1" s="2"/>
      <c r="Q1" s="2"/>
      <c r="R1" s="2"/>
    </row>
    <row r="2" spans="1:26" s="11" customFormat="1" ht="30" customHeight="1" x14ac:dyDescent="0.3">
      <c r="A2" s="64" t="s">
        <v>30</v>
      </c>
      <c r="B2" s="5"/>
      <c r="C2" s="5"/>
      <c r="D2" s="5"/>
      <c r="E2" s="219"/>
      <c r="F2" s="205"/>
      <c r="G2" s="205"/>
      <c r="H2" s="205"/>
      <c r="I2" s="205"/>
      <c r="J2" s="205"/>
      <c r="K2" s="5"/>
      <c r="L2" s="5"/>
      <c r="M2" s="5"/>
      <c r="N2" s="5"/>
      <c r="O2" s="5"/>
      <c r="P2" s="5"/>
      <c r="Q2" s="5"/>
      <c r="R2" s="5"/>
      <c r="S2" s="5"/>
      <c r="T2" s="5"/>
      <c r="U2" s="5"/>
      <c r="V2" s="5"/>
      <c r="W2" s="5"/>
      <c r="X2" s="5"/>
    </row>
    <row r="3" spans="1:26" s="3" customFormat="1" ht="18.75" customHeight="1" x14ac:dyDescent="0.3">
      <c r="A3" s="1"/>
      <c r="B3" s="2"/>
      <c r="C3" s="2"/>
      <c r="D3" s="2"/>
      <c r="E3" s="219"/>
      <c r="F3" s="2"/>
      <c r="G3" s="2"/>
      <c r="H3" s="2"/>
      <c r="I3" s="129"/>
      <c r="J3" s="129"/>
      <c r="K3" s="96"/>
      <c r="L3" s="97"/>
      <c r="M3" s="97"/>
      <c r="N3" s="97"/>
      <c r="O3" s="97"/>
      <c r="P3" s="97"/>
      <c r="Q3" s="97"/>
      <c r="R3" s="97"/>
      <c r="S3" s="97"/>
      <c r="T3" s="119"/>
      <c r="U3" s="103"/>
      <c r="V3" s="103"/>
      <c r="W3" s="103"/>
      <c r="X3" s="103"/>
    </row>
    <row r="4" spans="1:26" s="3" customFormat="1" ht="15" customHeight="1" thickBot="1" x14ac:dyDescent="0.35">
      <c r="A4" s="4"/>
      <c r="B4" s="5"/>
      <c r="C4" s="5"/>
      <c r="D4" s="5"/>
      <c r="E4" s="5"/>
      <c r="F4" s="5"/>
      <c r="G4" s="5"/>
      <c r="H4" s="2"/>
      <c r="I4" s="130"/>
      <c r="J4" s="130"/>
      <c r="K4" s="2"/>
      <c r="L4" s="2"/>
      <c r="M4" s="2"/>
      <c r="N4" s="5"/>
      <c r="O4" s="2"/>
      <c r="P4" s="2"/>
      <c r="Q4" s="5"/>
      <c r="R4" s="5"/>
      <c r="S4" s="5"/>
      <c r="T4" s="2"/>
      <c r="U4" s="2"/>
      <c r="V4" s="2"/>
      <c r="W4" s="2"/>
      <c r="X4" s="2"/>
    </row>
    <row r="5" spans="1:26" s="6" customFormat="1" ht="96" customHeight="1" thickBot="1" x14ac:dyDescent="0.4">
      <c r="D5" s="226" t="s">
        <v>31</v>
      </c>
      <c r="E5" s="224"/>
      <c r="F5" s="224"/>
      <c r="G5" s="224"/>
      <c r="H5" s="224"/>
      <c r="I5" s="225"/>
      <c r="J5" s="226"/>
      <c r="K5" s="226" t="s">
        <v>268</v>
      </c>
      <c r="L5" s="224"/>
      <c r="M5" s="224"/>
      <c r="N5" s="224"/>
      <c r="O5" s="224"/>
      <c r="P5" s="224"/>
      <c r="Q5" s="224"/>
      <c r="R5" s="224"/>
      <c r="S5" s="225"/>
      <c r="T5" s="223" t="s">
        <v>32</v>
      </c>
      <c r="U5" s="224"/>
      <c r="V5" s="224"/>
      <c r="W5" s="225"/>
      <c r="X5" s="120" t="s">
        <v>33</v>
      </c>
    </row>
    <row r="6" spans="1:26" s="6" customFormat="1" ht="41.65" customHeight="1" thickBot="1" x14ac:dyDescent="0.4">
      <c r="D6" s="215"/>
      <c r="E6" s="216"/>
      <c r="F6" s="217" t="s">
        <v>34</v>
      </c>
      <c r="G6" s="216"/>
      <c r="H6" s="216"/>
      <c r="I6" s="216"/>
      <c r="J6" s="218"/>
      <c r="K6" s="220" t="s">
        <v>301</v>
      </c>
      <c r="L6" s="221"/>
      <c r="M6" s="221"/>
      <c r="N6" s="221"/>
      <c r="O6" s="221"/>
      <c r="P6" s="221"/>
      <c r="Q6" s="221"/>
      <c r="R6" s="221"/>
      <c r="S6" s="222"/>
      <c r="T6" s="220" t="s">
        <v>302</v>
      </c>
      <c r="U6" s="221"/>
      <c r="V6" s="221"/>
      <c r="W6" s="222"/>
      <c r="X6" s="153" t="s">
        <v>35</v>
      </c>
    </row>
    <row r="7" spans="1:26" s="6" customFormat="1" ht="114" customHeight="1" x14ac:dyDescent="0.35">
      <c r="A7" s="229" t="s">
        <v>36</v>
      </c>
      <c r="B7" s="229" t="s">
        <v>37</v>
      </c>
      <c r="C7" s="234" t="s">
        <v>38</v>
      </c>
      <c r="D7" s="213" t="s">
        <v>39</v>
      </c>
      <c r="E7" s="206" t="s">
        <v>40</v>
      </c>
      <c r="F7" s="206" t="s">
        <v>41</v>
      </c>
      <c r="G7" s="206" t="s">
        <v>42</v>
      </c>
      <c r="H7" s="206" t="s">
        <v>43</v>
      </c>
      <c r="I7" s="206" t="s">
        <v>282</v>
      </c>
      <c r="J7" s="214" t="s">
        <v>44</v>
      </c>
      <c r="K7" s="174" t="s">
        <v>45</v>
      </c>
      <c r="L7" s="154" t="s">
        <v>46</v>
      </c>
      <c r="M7" s="154" t="str">
        <f>"ACA-weighted basic entitlement unit rate (£4,000 per pupil)"</f>
        <v>ACA-weighted basic entitlement unit rate (£4,000 per pupil)</v>
      </c>
      <c r="N7" s="154" t="s">
        <v>47</v>
      </c>
      <c r="O7" s="155" t="s">
        <v>48</v>
      </c>
      <c r="P7" s="156" t="s">
        <v>270</v>
      </c>
      <c r="Q7" s="156" t="s">
        <v>269</v>
      </c>
      <c r="R7" s="157" t="s">
        <v>271</v>
      </c>
      <c r="S7" s="175" t="s">
        <v>49</v>
      </c>
      <c r="T7" s="171" t="s">
        <v>50</v>
      </c>
      <c r="U7" s="154" t="s">
        <v>51</v>
      </c>
      <c r="V7" s="154" t="s">
        <v>52</v>
      </c>
      <c r="W7" s="158" t="s">
        <v>53</v>
      </c>
      <c r="X7" s="195" t="s">
        <v>54</v>
      </c>
    </row>
    <row r="8" spans="1:26" s="7" customFormat="1" ht="30" customHeight="1" x14ac:dyDescent="0.35">
      <c r="A8" s="227"/>
      <c r="B8" s="230"/>
      <c r="C8" s="232"/>
      <c r="D8" s="28" t="s">
        <v>55</v>
      </c>
      <c r="E8" s="134" t="s">
        <v>56</v>
      </c>
      <c r="F8" s="134" t="s">
        <v>275</v>
      </c>
      <c r="G8" s="134" t="s">
        <v>232</v>
      </c>
      <c r="H8" s="134" t="s">
        <v>57</v>
      </c>
      <c r="I8" s="134" t="s">
        <v>58</v>
      </c>
      <c r="J8" s="126" t="s">
        <v>59</v>
      </c>
      <c r="K8" s="176" t="s">
        <v>234</v>
      </c>
      <c r="L8" s="134" t="s">
        <v>60</v>
      </c>
      <c r="M8" s="134" t="s">
        <v>235</v>
      </c>
      <c r="N8" s="134" t="s">
        <v>236</v>
      </c>
      <c r="O8" s="135" t="s">
        <v>61</v>
      </c>
      <c r="P8" s="135" t="s">
        <v>276</v>
      </c>
      <c r="Q8" s="135" t="s">
        <v>292</v>
      </c>
      <c r="R8" s="70" t="s">
        <v>294</v>
      </c>
      <c r="S8" s="177" t="s">
        <v>62</v>
      </c>
      <c r="T8" s="172" t="s">
        <v>277</v>
      </c>
      <c r="U8" s="134" t="s">
        <v>63</v>
      </c>
      <c r="V8" s="67" t="s">
        <v>64</v>
      </c>
      <c r="W8" s="29" t="s">
        <v>65</v>
      </c>
      <c r="X8" s="142" t="s">
        <v>297</v>
      </c>
    </row>
    <row r="9" spans="1:26" s="7" customFormat="1" ht="60" customHeight="1" x14ac:dyDescent="0.35">
      <c r="A9" s="228"/>
      <c r="B9" s="231"/>
      <c r="C9" s="233"/>
      <c r="D9" s="30"/>
      <c r="E9" s="135"/>
      <c r="F9" s="135"/>
      <c r="G9" s="135"/>
      <c r="H9" s="135"/>
      <c r="I9" s="135"/>
      <c r="J9" s="127" t="s">
        <v>283</v>
      </c>
      <c r="K9" s="178"/>
      <c r="L9" s="66"/>
      <c r="M9" s="66"/>
      <c r="N9" s="66" t="s">
        <v>291</v>
      </c>
      <c r="O9" s="135"/>
      <c r="P9" s="135"/>
      <c r="Q9" s="135" t="s">
        <v>293</v>
      </c>
      <c r="R9" s="135"/>
      <c r="S9" s="179" t="s">
        <v>295</v>
      </c>
      <c r="T9" s="173"/>
      <c r="U9" s="135" t="s">
        <v>278</v>
      </c>
      <c r="V9" s="135"/>
      <c r="W9" s="135" t="s">
        <v>296</v>
      </c>
      <c r="X9" s="31" t="s">
        <v>298</v>
      </c>
      <c r="Y9" s="63"/>
    </row>
    <row r="10" spans="1:26" s="6" customFormat="1" ht="15.75" customHeight="1" x14ac:dyDescent="0.35">
      <c r="A10" s="33" t="s">
        <v>66</v>
      </c>
      <c r="B10" s="32"/>
      <c r="C10" s="33"/>
      <c r="D10" s="68"/>
      <c r="E10" s="68"/>
      <c r="F10" s="138">
        <f t="shared" ref="F10:J10" si="0">SUM(F11:F159)</f>
        <v>4509465.5</v>
      </c>
      <c r="G10" s="138">
        <f t="shared" si="0"/>
        <v>2848163.8333320003</v>
      </c>
      <c r="H10" s="68">
        <f t="shared" si="0"/>
        <v>641233163.10272443</v>
      </c>
      <c r="I10" s="68">
        <f t="shared" si="0"/>
        <v>713809.44412565429</v>
      </c>
      <c r="J10" s="117">
        <f t="shared" si="0"/>
        <v>35593391183.056366</v>
      </c>
      <c r="K10" s="180">
        <v>6449401534.2725935</v>
      </c>
      <c r="L10" s="68"/>
      <c r="M10" s="68"/>
      <c r="N10" s="68">
        <v>538838799.41742802</v>
      </c>
      <c r="O10" s="68"/>
      <c r="P10" s="68">
        <v>9178713.2872461863</v>
      </c>
      <c r="Q10" s="68"/>
      <c r="R10" s="68">
        <v>83812332.97798574</v>
      </c>
      <c r="S10" s="181">
        <v>7030340379.9572535</v>
      </c>
      <c r="T10" s="122"/>
      <c r="U10" s="118">
        <f>SUM(U11:U159)</f>
        <v>7357629.3333320003</v>
      </c>
      <c r="V10" s="34">
        <f>SUM(V11:V159)</f>
        <v>176406833.54836076</v>
      </c>
      <c r="W10" s="35">
        <f>SUM(W11:W159)</f>
        <v>423952584.91598213</v>
      </c>
      <c r="X10" s="36">
        <f>SUM(X11:X159)</f>
        <v>43047684147.929619</v>
      </c>
    </row>
    <row r="11" spans="1:26" s="9" customFormat="1" ht="15.75" customHeight="1" x14ac:dyDescent="0.35">
      <c r="A11" s="159" t="s">
        <v>240</v>
      </c>
      <c r="B11" s="8">
        <v>831</v>
      </c>
      <c r="C11" s="20" t="s">
        <v>67</v>
      </c>
      <c r="D11" s="136">
        <v>4251.2828569190997</v>
      </c>
      <c r="E11" s="136">
        <v>5476.6941608388097</v>
      </c>
      <c r="F11" s="137">
        <v>23680</v>
      </c>
      <c r="G11" s="137">
        <v>15014</v>
      </c>
      <c r="H11" s="136">
        <v>2760346.0861170599</v>
      </c>
      <c r="I11" s="136">
        <v>0</v>
      </c>
      <c r="J11" s="169">
        <v>185657810.26879501</v>
      </c>
      <c r="K11" s="182">
        <v>36595096.598867022</v>
      </c>
      <c r="L11" s="71">
        <v>723.5</v>
      </c>
      <c r="M11" s="69">
        <v>4000</v>
      </c>
      <c r="N11" s="69">
        <v>2894000</v>
      </c>
      <c r="O11" s="71">
        <v>61</v>
      </c>
      <c r="P11" s="69">
        <v>0</v>
      </c>
      <c r="Q11" s="69">
        <v>366000</v>
      </c>
      <c r="R11" s="69">
        <v>272391.30360000004</v>
      </c>
      <c r="S11" s="183">
        <v>40127487.90246702</v>
      </c>
      <c r="T11" s="186">
        <v>28.603372919640393</v>
      </c>
      <c r="U11" s="190">
        <v>38694</v>
      </c>
      <c r="V11" s="69">
        <v>2295999.9999999995</v>
      </c>
      <c r="W11" s="188">
        <v>3402778.9117525648</v>
      </c>
      <c r="X11" s="22">
        <f t="shared" ref="X11:X42" si="1">W11+S11+J11</f>
        <v>229188077.08301461</v>
      </c>
      <c r="Y11" s="60"/>
      <c r="Z11" s="60"/>
    </row>
    <row r="12" spans="1:26" s="9" customFormat="1" ht="15.75" customHeight="1" x14ac:dyDescent="0.35">
      <c r="A12" s="160" t="s">
        <v>240</v>
      </c>
      <c r="B12" s="10">
        <v>830</v>
      </c>
      <c r="C12" s="21" t="s">
        <v>68</v>
      </c>
      <c r="D12" s="136">
        <v>4251.9104923226496</v>
      </c>
      <c r="E12" s="136">
        <v>5189.5578715762504</v>
      </c>
      <c r="F12" s="137">
        <v>59516</v>
      </c>
      <c r="G12" s="137">
        <v>38184</v>
      </c>
      <c r="H12" s="136">
        <v>10028625.3206078</v>
      </c>
      <c r="I12" s="136">
        <v>0</v>
      </c>
      <c r="J12" s="169">
        <v>461243407.94994998</v>
      </c>
      <c r="K12" s="182">
        <v>77504184.501163408</v>
      </c>
      <c r="L12" s="71">
        <v>984.5</v>
      </c>
      <c r="M12" s="69">
        <v>4000</v>
      </c>
      <c r="N12" s="69">
        <v>3938000</v>
      </c>
      <c r="O12" s="71">
        <v>-354</v>
      </c>
      <c r="P12" s="69">
        <v>0</v>
      </c>
      <c r="Q12" s="69">
        <v>-2124000</v>
      </c>
      <c r="R12" s="69">
        <v>54540</v>
      </c>
      <c r="S12" s="183">
        <v>79372724.501163408</v>
      </c>
      <c r="T12" s="186">
        <v>29.796029595192042</v>
      </c>
      <c r="U12" s="191">
        <v>97700</v>
      </c>
      <c r="V12" s="192">
        <v>1389599.9999999998</v>
      </c>
      <c r="W12" s="188">
        <v>4300672.0914502619</v>
      </c>
      <c r="X12" s="22">
        <f t="shared" si="1"/>
        <v>544916804.54256368</v>
      </c>
      <c r="Y12" s="60"/>
      <c r="Z12" s="60"/>
    </row>
    <row r="13" spans="1:26" s="9" customFormat="1" ht="15.75" customHeight="1" x14ac:dyDescent="0.35">
      <c r="A13" s="160" t="s">
        <v>240</v>
      </c>
      <c r="B13" s="10">
        <v>856</v>
      </c>
      <c r="C13" s="21" t="s">
        <v>69</v>
      </c>
      <c r="D13" s="136">
        <v>4314.49180137436</v>
      </c>
      <c r="E13" s="136">
        <v>5671.9582192082298</v>
      </c>
      <c r="F13" s="137">
        <v>33270</v>
      </c>
      <c r="G13" s="137">
        <v>19168.5</v>
      </c>
      <c r="H13" s="136">
        <v>5069607.9842769597</v>
      </c>
      <c r="I13" s="136">
        <v>0</v>
      </c>
      <c r="J13" s="169">
        <v>257335681.340895</v>
      </c>
      <c r="K13" s="182">
        <v>50607831.545053378</v>
      </c>
      <c r="L13" s="71">
        <v>1075</v>
      </c>
      <c r="M13" s="69">
        <v>4000</v>
      </c>
      <c r="N13" s="69">
        <v>4300000</v>
      </c>
      <c r="O13" s="71">
        <v>-48</v>
      </c>
      <c r="P13" s="69">
        <v>0</v>
      </c>
      <c r="Q13" s="69">
        <v>-288000</v>
      </c>
      <c r="R13" s="69">
        <v>2123041.3200000003</v>
      </c>
      <c r="S13" s="183">
        <v>56742872.865053378</v>
      </c>
      <c r="T13" s="186">
        <v>32.610053708189483</v>
      </c>
      <c r="U13" s="191">
        <v>52438.5</v>
      </c>
      <c r="V13" s="192">
        <v>151200</v>
      </c>
      <c r="W13" s="188">
        <v>1861222.3013768941</v>
      </c>
      <c r="X13" s="22">
        <f t="shared" si="1"/>
        <v>315939776.50732529</v>
      </c>
      <c r="Y13" s="60"/>
      <c r="Z13" s="60"/>
    </row>
    <row r="14" spans="1:26" s="9" customFormat="1" ht="15.75" customHeight="1" x14ac:dyDescent="0.35">
      <c r="A14" s="160" t="s">
        <v>240</v>
      </c>
      <c r="B14" s="10">
        <v>855</v>
      </c>
      <c r="C14" s="21" t="s">
        <v>70</v>
      </c>
      <c r="D14" s="136">
        <v>3996.6563454238999</v>
      </c>
      <c r="E14" s="136">
        <v>5098.5351407004</v>
      </c>
      <c r="F14" s="137">
        <v>54315</v>
      </c>
      <c r="G14" s="137">
        <v>37118</v>
      </c>
      <c r="H14" s="136">
        <v>3372338.65637061</v>
      </c>
      <c r="I14" s="136">
        <v>0</v>
      </c>
      <c r="J14" s="169">
        <v>409698155.41058701</v>
      </c>
      <c r="K14" s="182">
        <v>67978182.658452258</v>
      </c>
      <c r="L14" s="71">
        <v>1609.33</v>
      </c>
      <c r="M14" s="69">
        <v>4000</v>
      </c>
      <c r="N14" s="69">
        <v>6437320</v>
      </c>
      <c r="O14" s="71">
        <v>-153</v>
      </c>
      <c r="P14" s="69">
        <v>6000</v>
      </c>
      <c r="Q14" s="69">
        <v>-912000</v>
      </c>
      <c r="R14" s="69">
        <v>681483.84480000008</v>
      </c>
      <c r="S14" s="183">
        <v>74184986.503252253</v>
      </c>
      <c r="T14" s="186">
        <v>27.268005188894531</v>
      </c>
      <c r="U14" s="191">
        <v>91433</v>
      </c>
      <c r="V14" s="192">
        <v>738399.99999999988</v>
      </c>
      <c r="W14" s="188">
        <v>3231595.5184361935</v>
      </c>
      <c r="X14" s="22">
        <f t="shared" si="1"/>
        <v>487114737.43227547</v>
      </c>
      <c r="Y14" s="60"/>
      <c r="Z14" s="60"/>
    </row>
    <row r="15" spans="1:26" s="9" customFormat="1" ht="15.75" customHeight="1" x14ac:dyDescent="0.35">
      <c r="A15" s="160" t="s">
        <v>240</v>
      </c>
      <c r="B15" s="10">
        <v>925</v>
      </c>
      <c r="C15" s="21" t="s">
        <v>71</v>
      </c>
      <c r="D15" s="136">
        <v>4184.2120154354698</v>
      </c>
      <c r="E15" s="136">
        <v>5278.7005345430098</v>
      </c>
      <c r="F15" s="137">
        <v>56323</v>
      </c>
      <c r="G15" s="137">
        <v>39278.5</v>
      </c>
      <c r="H15" s="136">
        <v>5209257.5060999999</v>
      </c>
      <c r="I15" s="136">
        <v>0</v>
      </c>
      <c r="J15" s="169">
        <v>448216069.79751998</v>
      </c>
      <c r="K15" s="182">
        <v>83068302.061584949</v>
      </c>
      <c r="L15" s="71">
        <v>1899</v>
      </c>
      <c r="M15" s="69">
        <v>4000</v>
      </c>
      <c r="N15" s="69">
        <v>7596000</v>
      </c>
      <c r="O15" s="71">
        <v>-67.5</v>
      </c>
      <c r="P15" s="69">
        <v>0</v>
      </c>
      <c r="Q15" s="69">
        <v>-405000</v>
      </c>
      <c r="R15" s="69">
        <v>2069439.5808000001</v>
      </c>
      <c r="S15" s="183">
        <v>92328741.642384946</v>
      </c>
      <c r="T15" s="186">
        <v>31.836593106761597</v>
      </c>
      <c r="U15" s="191">
        <v>95601.5</v>
      </c>
      <c r="V15" s="192">
        <v>2224000</v>
      </c>
      <c r="W15" s="188">
        <v>5267626.0558960689</v>
      </c>
      <c r="X15" s="22">
        <f t="shared" si="1"/>
        <v>545812437.49580097</v>
      </c>
      <c r="Y15" s="60"/>
      <c r="Z15" s="60"/>
    </row>
    <row r="16" spans="1:26" s="9" customFormat="1" ht="15.75" customHeight="1" x14ac:dyDescent="0.35">
      <c r="A16" s="160" t="s">
        <v>240</v>
      </c>
      <c r="B16" s="10">
        <v>928</v>
      </c>
      <c r="C16" s="21" t="s">
        <v>72</v>
      </c>
      <c r="D16" s="136">
        <v>4071.3370006617201</v>
      </c>
      <c r="E16" s="136">
        <v>5232.3410995075801</v>
      </c>
      <c r="F16" s="137">
        <v>65989.5</v>
      </c>
      <c r="G16" s="137">
        <v>40167.166665999997</v>
      </c>
      <c r="H16" s="136">
        <v>11664013.2463241</v>
      </c>
      <c r="I16" s="136">
        <v>0</v>
      </c>
      <c r="J16" s="169">
        <v>490497823.24877298</v>
      </c>
      <c r="K16" s="182">
        <v>77980626.17018047</v>
      </c>
      <c r="L16" s="71">
        <v>1967.65</v>
      </c>
      <c r="M16" s="69">
        <v>4020.1252724779897</v>
      </c>
      <c r="N16" s="69">
        <v>7910199.4923913172</v>
      </c>
      <c r="O16" s="71">
        <v>-132.5</v>
      </c>
      <c r="P16" s="69">
        <v>1884212.3961639646</v>
      </c>
      <c r="Q16" s="69">
        <v>1089212.3961639646</v>
      </c>
      <c r="R16" s="69">
        <v>1428206.2560000001</v>
      </c>
      <c r="S16" s="183">
        <v>88408244.314735755</v>
      </c>
      <c r="T16" s="186">
        <v>31.706539628600282</v>
      </c>
      <c r="U16" s="191">
        <v>106156.666666</v>
      </c>
      <c r="V16" s="192">
        <v>6221853.5999999996</v>
      </c>
      <c r="W16" s="188">
        <v>9587714.1584856398</v>
      </c>
      <c r="X16" s="22">
        <f t="shared" si="1"/>
        <v>588493781.7219944</v>
      </c>
      <c r="Y16" s="60"/>
      <c r="Z16" s="60"/>
    </row>
    <row r="17" spans="1:26" s="9" customFormat="1" ht="15.75" customHeight="1" x14ac:dyDescent="0.35">
      <c r="A17" s="160" t="s">
        <v>240</v>
      </c>
      <c r="B17" s="10">
        <v>892</v>
      </c>
      <c r="C17" s="21" t="s">
        <v>73</v>
      </c>
      <c r="D17" s="136">
        <v>4593.8595067363703</v>
      </c>
      <c r="E17" s="136">
        <v>6055.9812255598299</v>
      </c>
      <c r="F17" s="137">
        <v>26532</v>
      </c>
      <c r="G17" s="137">
        <v>14542</v>
      </c>
      <c r="H17" s="136">
        <v>4050441.7135792798</v>
      </c>
      <c r="I17" s="136">
        <v>0</v>
      </c>
      <c r="J17" s="169">
        <v>214000801.1284</v>
      </c>
      <c r="K17" s="182">
        <v>35076549.36929775</v>
      </c>
      <c r="L17" s="71">
        <v>585.5</v>
      </c>
      <c r="M17" s="69">
        <v>4016.9448844280787</v>
      </c>
      <c r="N17" s="69">
        <v>2351921.2298326399</v>
      </c>
      <c r="O17" s="71">
        <v>2</v>
      </c>
      <c r="P17" s="69">
        <v>0</v>
      </c>
      <c r="Q17" s="69">
        <v>12000</v>
      </c>
      <c r="R17" s="69">
        <v>1893373.3584</v>
      </c>
      <c r="S17" s="183">
        <v>39333843.957530394</v>
      </c>
      <c r="T17" s="186">
        <v>35.139000000000003</v>
      </c>
      <c r="U17" s="191">
        <v>41074</v>
      </c>
      <c r="V17" s="192">
        <v>4539314.5638267798</v>
      </c>
      <c r="W17" s="188">
        <v>5982613.8498267801</v>
      </c>
      <c r="X17" s="22">
        <f t="shared" si="1"/>
        <v>259317258.93575716</v>
      </c>
      <c r="Y17" s="60"/>
      <c r="Z17" s="60"/>
    </row>
    <row r="18" spans="1:26" s="9" customFormat="1" ht="15.75" customHeight="1" x14ac:dyDescent="0.35">
      <c r="A18" s="160" t="s">
        <v>240</v>
      </c>
      <c r="B18" s="10">
        <v>891</v>
      </c>
      <c r="C18" s="21" t="s">
        <v>74</v>
      </c>
      <c r="D18" s="136">
        <v>4124.5300584369297</v>
      </c>
      <c r="E18" s="136">
        <v>5217.6203073445204</v>
      </c>
      <c r="F18" s="137">
        <v>66710.5</v>
      </c>
      <c r="G18" s="137">
        <v>41808</v>
      </c>
      <c r="H18" s="136">
        <v>6002131.2615200002</v>
      </c>
      <c r="I18" s="136">
        <v>0</v>
      </c>
      <c r="J18" s="169">
        <v>499289863.53433597</v>
      </c>
      <c r="K18" s="182">
        <v>75153083.342490017</v>
      </c>
      <c r="L18" s="71">
        <v>1146.5</v>
      </c>
      <c r="M18" s="69">
        <v>4016.9448844280787</v>
      </c>
      <c r="N18" s="69">
        <v>4605427.3099967921</v>
      </c>
      <c r="O18" s="71">
        <v>-312</v>
      </c>
      <c r="P18" s="69">
        <v>0</v>
      </c>
      <c r="Q18" s="69">
        <v>-1872000</v>
      </c>
      <c r="R18" s="69">
        <v>0</v>
      </c>
      <c r="S18" s="183">
        <v>77886510.652486816</v>
      </c>
      <c r="T18" s="186">
        <v>28.827633149231303</v>
      </c>
      <c r="U18" s="191">
        <v>108518.5</v>
      </c>
      <c r="V18" s="192">
        <v>2959630.4</v>
      </c>
      <c r="W18" s="188">
        <v>6087961.9079048578</v>
      </c>
      <c r="X18" s="22">
        <f t="shared" si="1"/>
        <v>583264336.09472764</v>
      </c>
      <c r="Y18" s="60"/>
      <c r="Z18" s="60"/>
    </row>
    <row r="19" spans="1:26" s="9" customFormat="1" ht="15.75" customHeight="1" x14ac:dyDescent="0.35">
      <c r="A19" s="160" t="s">
        <v>240</v>
      </c>
      <c r="B19" s="10">
        <v>857</v>
      </c>
      <c r="C19" s="21" t="s">
        <v>75</v>
      </c>
      <c r="D19" s="136">
        <v>4047.4675207301002</v>
      </c>
      <c r="E19" s="136">
        <v>5000.9643201542904</v>
      </c>
      <c r="F19" s="137">
        <v>2766.5</v>
      </c>
      <c r="G19" s="137">
        <v>2592.5</v>
      </c>
      <c r="H19" s="136">
        <v>192040.04</v>
      </c>
      <c r="I19" s="136">
        <v>0</v>
      </c>
      <c r="J19" s="169">
        <v>24354358.936099801</v>
      </c>
      <c r="K19" s="182">
        <v>4280362.9505115366</v>
      </c>
      <c r="L19" s="71">
        <v>28</v>
      </c>
      <c r="M19" s="69">
        <v>4000</v>
      </c>
      <c r="N19" s="69">
        <v>112000</v>
      </c>
      <c r="O19" s="71">
        <v>-30</v>
      </c>
      <c r="P19" s="69">
        <v>0</v>
      </c>
      <c r="Q19" s="69">
        <v>-180000</v>
      </c>
      <c r="R19" s="69">
        <v>0</v>
      </c>
      <c r="S19" s="183">
        <v>4212362.9505115366</v>
      </c>
      <c r="T19" s="186">
        <v>30.36982180635944</v>
      </c>
      <c r="U19" s="191">
        <v>5359</v>
      </c>
      <c r="V19" s="192">
        <v>0</v>
      </c>
      <c r="W19" s="188">
        <v>162751.87506028023</v>
      </c>
      <c r="X19" s="22">
        <f t="shared" si="1"/>
        <v>28729473.761671618</v>
      </c>
      <c r="Y19" s="60"/>
      <c r="Z19" s="60"/>
    </row>
    <row r="20" spans="1:26" s="9" customFormat="1" ht="15.75" customHeight="1" x14ac:dyDescent="0.35">
      <c r="A20" s="160" t="s">
        <v>241</v>
      </c>
      <c r="B20" s="10">
        <v>822</v>
      </c>
      <c r="C20" s="21" t="s">
        <v>76</v>
      </c>
      <c r="D20" s="136">
        <v>4153.4253185107</v>
      </c>
      <c r="E20" s="136">
        <v>5463.1870686283</v>
      </c>
      <c r="F20" s="137">
        <v>15631.5</v>
      </c>
      <c r="G20" s="137">
        <v>9814.5</v>
      </c>
      <c r="H20" s="136">
        <v>1428518.03</v>
      </c>
      <c r="I20" s="136">
        <v>0</v>
      </c>
      <c r="J20" s="169">
        <v>119971235.38135201</v>
      </c>
      <c r="K20" s="182">
        <v>21510868.102840174</v>
      </c>
      <c r="L20" s="71">
        <v>388</v>
      </c>
      <c r="M20" s="69">
        <v>4096.0478340704403</v>
      </c>
      <c r="N20" s="69">
        <v>1589266.5596193308</v>
      </c>
      <c r="O20" s="71">
        <v>98</v>
      </c>
      <c r="P20" s="69">
        <v>0</v>
      </c>
      <c r="Q20" s="69">
        <v>588000</v>
      </c>
      <c r="R20" s="69">
        <v>726472.8</v>
      </c>
      <c r="S20" s="183">
        <v>24414607.462459505</v>
      </c>
      <c r="T20" s="186">
        <v>38.590499999999999</v>
      </c>
      <c r="U20" s="191">
        <v>25446</v>
      </c>
      <c r="V20" s="192">
        <v>1933200</v>
      </c>
      <c r="W20" s="188">
        <v>2915173.8629999999</v>
      </c>
      <c r="X20" s="22">
        <f t="shared" si="1"/>
        <v>147301016.70681152</v>
      </c>
      <c r="Y20" s="60"/>
      <c r="Z20" s="60"/>
    </row>
    <row r="21" spans="1:26" s="9" customFormat="1" ht="15.75" customHeight="1" x14ac:dyDescent="0.35">
      <c r="A21" s="160" t="s">
        <v>241</v>
      </c>
      <c r="B21" s="10">
        <v>873</v>
      </c>
      <c r="C21" s="21" t="s">
        <v>77</v>
      </c>
      <c r="D21" s="136">
        <v>4039.3810830899101</v>
      </c>
      <c r="E21" s="136">
        <v>5158.3147696161104</v>
      </c>
      <c r="F21" s="137">
        <v>50653.5</v>
      </c>
      <c r="G21" s="137">
        <v>29661.5</v>
      </c>
      <c r="H21" s="136">
        <v>5112732.8758030003</v>
      </c>
      <c r="I21" s="136">
        <v>0</v>
      </c>
      <c r="J21" s="169">
        <v>362724876.10706598</v>
      </c>
      <c r="K21" s="182">
        <v>68958916.258511081</v>
      </c>
      <c r="L21" s="71">
        <v>1301.5</v>
      </c>
      <c r="M21" s="69">
        <v>4078.6560512520236</v>
      </c>
      <c r="N21" s="69">
        <v>5308370.8507045088</v>
      </c>
      <c r="O21" s="71">
        <v>-59</v>
      </c>
      <c r="P21" s="69">
        <v>0</v>
      </c>
      <c r="Q21" s="69">
        <v>-354000</v>
      </c>
      <c r="R21" s="69">
        <v>680659.20000000007</v>
      </c>
      <c r="S21" s="183">
        <v>74593946.30921559</v>
      </c>
      <c r="T21" s="186">
        <v>29.704286773995765</v>
      </c>
      <c r="U21" s="191">
        <v>80315</v>
      </c>
      <c r="V21" s="192">
        <v>4616000</v>
      </c>
      <c r="W21" s="188">
        <v>7001699.79225347</v>
      </c>
      <c r="X21" s="22">
        <f t="shared" si="1"/>
        <v>444320522.20853502</v>
      </c>
      <c r="Y21" s="60"/>
      <c r="Z21" s="60"/>
    </row>
    <row r="22" spans="1:26" s="9" customFormat="1" ht="15.75" customHeight="1" x14ac:dyDescent="0.35">
      <c r="A22" s="160" t="s">
        <v>241</v>
      </c>
      <c r="B22" s="10">
        <v>823</v>
      </c>
      <c r="C22" s="21" t="s">
        <v>78</v>
      </c>
      <c r="D22" s="136">
        <v>4040.9027159267098</v>
      </c>
      <c r="E22" s="136">
        <v>5171.9133853705898</v>
      </c>
      <c r="F22" s="137">
        <v>24778</v>
      </c>
      <c r="G22" s="137">
        <v>14315.5</v>
      </c>
      <c r="H22" s="136">
        <v>3108881.18</v>
      </c>
      <c r="I22" s="136">
        <v>0</v>
      </c>
      <c r="J22" s="169">
        <v>177272894.743505</v>
      </c>
      <c r="K22" s="182">
        <v>28576676.488557674</v>
      </c>
      <c r="L22" s="71">
        <v>647</v>
      </c>
      <c r="M22" s="69">
        <v>4096.0478340704403</v>
      </c>
      <c r="N22" s="69">
        <v>2650142.948643575</v>
      </c>
      <c r="O22" s="71">
        <v>51</v>
      </c>
      <c r="P22" s="69">
        <v>0</v>
      </c>
      <c r="Q22" s="69">
        <v>306000</v>
      </c>
      <c r="R22" s="69">
        <v>722649.54599999997</v>
      </c>
      <c r="S22" s="183">
        <v>32255468.98320125</v>
      </c>
      <c r="T22" s="186">
        <v>32.553061244635899</v>
      </c>
      <c r="U22" s="191">
        <v>39093.5</v>
      </c>
      <c r="V22" s="192">
        <v>0</v>
      </c>
      <c r="W22" s="188">
        <v>1272613.0997671734</v>
      </c>
      <c r="X22" s="22">
        <f t="shared" si="1"/>
        <v>210800976.82647341</v>
      </c>
      <c r="Y22" s="60"/>
      <c r="Z22" s="60"/>
    </row>
    <row r="23" spans="1:26" s="9" customFormat="1" ht="15.75" customHeight="1" x14ac:dyDescent="0.35">
      <c r="A23" s="160" t="s">
        <v>241</v>
      </c>
      <c r="B23" s="10">
        <v>881</v>
      </c>
      <c r="C23" s="21" t="s">
        <v>79</v>
      </c>
      <c r="D23" s="136">
        <v>4054.9533731015099</v>
      </c>
      <c r="E23" s="136">
        <v>5219.5585611241704</v>
      </c>
      <c r="F23" s="137">
        <v>117263.5</v>
      </c>
      <c r="G23" s="137">
        <v>76383.5</v>
      </c>
      <c r="H23" s="136">
        <v>15033101.309956299</v>
      </c>
      <c r="I23" s="136">
        <v>0</v>
      </c>
      <c r="J23" s="169">
        <v>889219277.53027403</v>
      </c>
      <c r="K23" s="182">
        <v>149950432.52664831</v>
      </c>
      <c r="L23" s="71">
        <v>2881</v>
      </c>
      <c r="M23" s="69">
        <v>4076.9548101419755</v>
      </c>
      <c r="N23" s="69">
        <v>11745706.808019031</v>
      </c>
      <c r="O23" s="71">
        <v>-293.5</v>
      </c>
      <c r="P23" s="69">
        <v>579680.88734208967</v>
      </c>
      <c r="Q23" s="69">
        <v>-1181319.1126579102</v>
      </c>
      <c r="R23" s="69">
        <v>0</v>
      </c>
      <c r="S23" s="183">
        <v>160514820.22200945</v>
      </c>
      <c r="T23" s="186">
        <v>36.172499999999999</v>
      </c>
      <c r="U23" s="191">
        <v>193647</v>
      </c>
      <c r="V23" s="192">
        <v>4004000</v>
      </c>
      <c r="W23" s="188">
        <v>11008696.1075</v>
      </c>
      <c r="X23" s="22">
        <f t="shared" si="1"/>
        <v>1060742793.8597834</v>
      </c>
      <c r="Y23" s="60"/>
      <c r="Z23" s="60"/>
    </row>
    <row r="24" spans="1:26" s="9" customFormat="1" ht="15.75" customHeight="1" x14ac:dyDescent="0.35">
      <c r="A24" s="160" t="s">
        <v>241</v>
      </c>
      <c r="B24" s="10">
        <v>919</v>
      </c>
      <c r="C24" s="21" t="s">
        <v>80</v>
      </c>
      <c r="D24" s="136">
        <v>4104.2919387914599</v>
      </c>
      <c r="E24" s="136">
        <v>5261.1902512623001</v>
      </c>
      <c r="F24" s="137">
        <v>100014.5</v>
      </c>
      <c r="G24" s="137">
        <v>67694</v>
      </c>
      <c r="H24" s="136">
        <v>10617888.959259899</v>
      </c>
      <c r="I24" s="136">
        <v>0</v>
      </c>
      <c r="J24" s="169">
        <v>777257607.94046795</v>
      </c>
      <c r="K24" s="182">
        <v>117742065.24410436</v>
      </c>
      <c r="L24" s="71">
        <v>2496</v>
      </c>
      <c r="M24" s="69">
        <v>4213.1676523921469</v>
      </c>
      <c r="N24" s="69">
        <v>10516066.4603708</v>
      </c>
      <c r="O24" s="71">
        <v>197.5</v>
      </c>
      <c r="P24" s="69">
        <v>6000</v>
      </c>
      <c r="Q24" s="69">
        <v>1191000</v>
      </c>
      <c r="R24" s="69">
        <v>1449191.0664000001</v>
      </c>
      <c r="S24" s="183">
        <v>130898322.77087516</v>
      </c>
      <c r="T24" s="186">
        <v>34.136640664960005</v>
      </c>
      <c r="U24" s="191">
        <v>167708.5</v>
      </c>
      <c r="V24" s="192">
        <v>0</v>
      </c>
      <c r="W24" s="188">
        <v>5725004.8009594446</v>
      </c>
      <c r="X24" s="22">
        <f t="shared" si="1"/>
        <v>913880935.51230252</v>
      </c>
      <c r="Y24" s="60"/>
      <c r="Z24" s="60"/>
    </row>
    <row r="25" spans="1:26" s="9" customFormat="1" ht="15.75" customHeight="1" x14ac:dyDescent="0.35">
      <c r="A25" s="160" t="s">
        <v>241</v>
      </c>
      <c r="B25" s="10">
        <v>821</v>
      </c>
      <c r="C25" s="21" t="s">
        <v>81</v>
      </c>
      <c r="D25" s="136">
        <v>4306.4799004261704</v>
      </c>
      <c r="E25" s="136">
        <v>5610.4140937571601</v>
      </c>
      <c r="F25" s="137">
        <v>22715.5</v>
      </c>
      <c r="G25" s="137">
        <v>13841.5</v>
      </c>
      <c r="H25" s="136">
        <v>2844019.6352676698</v>
      </c>
      <c r="I25" s="136">
        <v>0</v>
      </c>
      <c r="J25" s="169">
        <v>178324410.492138</v>
      </c>
      <c r="K25" s="182">
        <v>31898573.484476145</v>
      </c>
      <c r="L25" s="71">
        <v>576</v>
      </c>
      <c r="M25" s="69">
        <v>4096.0478340704403</v>
      </c>
      <c r="N25" s="69">
        <v>2359323.5524245738</v>
      </c>
      <c r="O25" s="71">
        <v>-247</v>
      </c>
      <c r="P25" s="69">
        <v>0</v>
      </c>
      <c r="Q25" s="69">
        <v>-1482000</v>
      </c>
      <c r="R25" s="69">
        <v>60289.606800000001</v>
      </c>
      <c r="S25" s="183">
        <v>32836186.643700723</v>
      </c>
      <c r="T25" s="186">
        <v>34.447944287753742</v>
      </c>
      <c r="U25" s="191">
        <v>36557</v>
      </c>
      <c r="V25" s="192">
        <v>157173.6</v>
      </c>
      <c r="W25" s="188">
        <v>1416487.0993274136</v>
      </c>
      <c r="X25" s="22">
        <f t="shared" si="1"/>
        <v>212577084.23516613</v>
      </c>
      <c r="Y25" s="60"/>
      <c r="Z25" s="60"/>
    </row>
    <row r="26" spans="1:26" s="9" customFormat="1" ht="15.75" customHeight="1" x14ac:dyDescent="0.35">
      <c r="A26" s="160" t="s">
        <v>241</v>
      </c>
      <c r="B26" s="10">
        <v>926</v>
      </c>
      <c r="C26" s="21" t="s">
        <v>82</v>
      </c>
      <c r="D26" s="136">
        <v>4285.3433551643302</v>
      </c>
      <c r="E26" s="136">
        <v>5256.9939117526801</v>
      </c>
      <c r="F26" s="137">
        <v>64275.5</v>
      </c>
      <c r="G26" s="137">
        <v>40856.5</v>
      </c>
      <c r="H26" s="136">
        <v>5969679.5041080704</v>
      </c>
      <c r="I26" s="136">
        <v>0</v>
      </c>
      <c r="J26" s="169">
        <v>496194638.08449602</v>
      </c>
      <c r="K26" s="182">
        <v>84441334.203274876</v>
      </c>
      <c r="L26" s="71">
        <v>1974</v>
      </c>
      <c r="M26" s="69">
        <v>4000</v>
      </c>
      <c r="N26" s="69">
        <v>7896000</v>
      </c>
      <c r="O26" s="71">
        <v>-100</v>
      </c>
      <c r="P26" s="69">
        <v>428660</v>
      </c>
      <c r="Q26" s="69">
        <v>-171340</v>
      </c>
      <c r="R26" s="69">
        <v>0</v>
      </c>
      <c r="S26" s="183">
        <v>92165994.203274876</v>
      </c>
      <c r="T26" s="186">
        <v>30.234356407574268</v>
      </c>
      <c r="U26" s="191">
        <v>105132</v>
      </c>
      <c r="V26" s="192">
        <v>192000</v>
      </c>
      <c r="W26" s="188">
        <v>3370598.3578410977</v>
      </c>
      <c r="X26" s="22">
        <f t="shared" si="1"/>
        <v>591731230.645612</v>
      </c>
      <c r="Y26" s="60"/>
      <c r="Z26" s="60"/>
    </row>
    <row r="27" spans="1:26" s="9" customFormat="1" ht="15.75" customHeight="1" x14ac:dyDescent="0.35">
      <c r="A27" s="160" t="s">
        <v>241</v>
      </c>
      <c r="B27" s="10">
        <v>874</v>
      </c>
      <c r="C27" s="21" t="s">
        <v>83</v>
      </c>
      <c r="D27" s="136">
        <v>4241.2192507665304</v>
      </c>
      <c r="E27" s="136">
        <v>5561.56539805803</v>
      </c>
      <c r="F27" s="137">
        <v>21631.5</v>
      </c>
      <c r="G27" s="137">
        <v>12750</v>
      </c>
      <c r="H27" s="136">
        <v>3057328.1149984701</v>
      </c>
      <c r="I27" s="136">
        <v>0</v>
      </c>
      <c r="J27" s="169">
        <v>165711221.16319501</v>
      </c>
      <c r="K27" s="182">
        <v>29640731.341531839</v>
      </c>
      <c r="L27" s="71">
        <v>712.5</v>
      </c>
      <c r="M27" s="69">
        <v>4078.6560512520236</v>
      </c>
      <c r="N27" s="69">
        <v>2906042.4365170668</v>
      </c>
      <c r="O27" s="71">
        <v>98</v>
      </c>
      <c r="P27" s="69">
        <v>0</v>
      </c>
      <c r="Q27" s="69">
        <v>588000</v>
      </c>
      <c r="R27" s="69">
        <v>271609.2</v>
      </c>
      <c r="S27" s="183">
        <v>33406382.978048906</v>
      </c>
      <c r="T27" s="186">
        <v>33.925140557948566</v>
      </c>
      <c r="U27" s="191">
        <v>34381.5</v>
      </c>
      <c r="V27" s="192">
        <v>257195.008</v>
      </c>
      <c r="W27" s="188">
        <v>1423592.2280931086</v>
      </c>
      <c r="X27" s="22">
        <f t="shared" si="1"/>
        <v>200541196.36933702</v>
      </c>
      <c r="Y27" s="60"/>
      <c r="Z27" s="60"/>
    </row>
    <row r="28" spans="1:26" s="9" customFormat="1" ht="15.75" customHeight="1" x14ac:dyDescent="0.35">
      <c r="A28" s="160" t="s">
        <v>241</v>
      </c>
      <c r="B28" s="10">
        <v>882</v>
      </c>
      <c r="C28" s="21" t="s">
        <v>84</v>
      </c>
      <c r="D28" s="136">
        <v>4062.6979931399001</v>
      </c>
      <c r="E28" s="136">
        <v>5380.7307771672004</v>
      </c>
      <c r="F28" s="137">
        <v>15074.5</v>
      </c>
      <c r="G28" s="137">
        <v>10899</v>
      </c>
      <c r="H28" s="136">
        <v>1122020.19</v>
      </c>
      <c r="I28" s="136">
        <v>0</v>
      </c>
      <c r="J28" s="169">
        <v>121009745.827933</v>
      </c>
      <c r="K28" s="182">
        <v>19600081.467031501</v>
      </c>
      <c r="L28" s="71">
        <v>597</v>
      </c>
      <c r="M28" s="69">
        <v>4021.6942442322629</v>
      </c>
      <c r="N28" s="69">
        <v>2400951.4638066608</v>
      </c>
      <c r="O28" s="71">
        <v>84</v>
      </c>
      <c r="P28" s="69">
        <v>0</v>
      </c>
      <c r="Q28" s="69">
        <v>504000</v>
      </c>
      <c r="R28" s="69">
        <v>34905.600000000006</v>
      </c>
      <c r="S28" s="183">
        <v>22539938.530838162</v>
      </c>
      <c r="T28" s="186">
        <v>32.390005398182502</v>
      </c>
      <c r="U28" s="191">
        <v>25973.5</v>
      </c>
      <c r="V28" s="192">
        <v>723910.39999999979</v>
      </c>
      <c r="W28" s="188">
        <v>1565192.2052096932</v>
      </c>
      <c r="X28" s="22">
        <f t="shared" si="1"/>
        <v>145114876.56398085</v>
      </c>
      <c r="Y28" s="60"/>
      <c r="Z28" s="60"/>
    </row>
    <row r="29" spans="1:26" s="9" customFormat="1" ht="15.75" customHeight="1" x14ac:dyDescent="0.35">
      <c r="A29" s="160" t="s">
        <v>241</v>
      </c>
      <c r="B29" s="10">
        <v>935</v>
      </c>
      <c r="C29" s="21" t="s">
        <v>85</v>
      </c>
      <c r="D29" s="136">
        <v>4106.5262486409101</v>
      </c>
      <c r="E29" s="136">
        <v>5215.7752152335897</v>
      </c>
      <c r="F29" s="137">
        <v>55921</v>
      </c>
      <c r="G29" s="137">
        <v>36903</v>
      </c>
      <c r="H29" s="136">
        <v>5227713.7236000001</v>
      </c>
      <c r="I29" s="136">
        <v>0</v>
      </c>
      <c r="J29" s="169">
        <v>427346520.84161401</v>
      </c>
      <c r="K29" s="182">
        <v>69382706.107683942</v>
      </c>
      <c r="L29" s="71">
        <v>1317.5</v>
      </c>
      <c r="M29" s="69">
        <v>4000.1464243278156</v>
      </c>
      <c r="N29" s="69">
        <v>5270192.9140518969</v>
      </c>
      <c r="O29" s="71">
        <v>12</v>
      </c>
      <c r="P29" s="69">
        <v>67984.117738845409</v>
      </c>
      <c r="Q29" s="69">
        <v>139984.11773884541</v>
      </c>
      <c r="R29" s="69">
        <v>130896.00000000001</v>
      </c>
      <c r="S29" s="183">
        <v>74923779.139474675</v>
      </c>
      <c r="T29" s="186">
        <v>24.362815851012307</v>
      </c>
      <c r="U29" s="191">
        <v>92824</v>
      </c>
      <c r="V29" s="192">
        <v>5296309.5999999996</v>
      </c>
      <c r="W29" s="188">
        <v>7557763.6185543668</v>
      </c>
      <c r="X29" s="22">
        <f t="shared" si="1"/>
        <v>509828063.59964305</v>
      </c>
      <c r="Y29" s="60"/>
      <c r="Z29" s="60"/>
    </row>
    <row r="30" spans="1:26" s="9" customFormat="1" ht="15.75" customHeight="1" x14ac:dyDescent="0.35">
      <c r="A30" s="160" t="s">
        <v>241</v>
      </c>
      <c r="B30" s="10">
        <v>883</v>
      </c>
      <c r="C30" s="21" t="s">
        <v>86</v>
      </c>
      <c r="D30" s="136">
        <v>4048.1405250787602</v>
      </c>
      <c r="E30" s="136">
        <v>5477.9142122165304</v>
      </c>
      <c r="F30" s="137">
        <v>17034.5</v>
      </c>
      <c r="G30" s="137">
        <v>9748</v>
      </c>
      <c r="H30" s="136">
        <v>762118.66</v>
      </c>
      <c r="I30" s="136">
        <v>0</v>
      </c>
      <c r="J30" s="169">
        <v>123118876.17514101</v>
      </c>
      <c r="K30" s="182">
        <v>24222389.278868504</v>
      </c>
      <c r="L30" s="71">
        <v>391</v>
      </c>
      <c r="M30" s="69">
        <v>4183.21059701585</v>
      </c>
      <c r="N30" s="69">
        <v>1635635.3434331974</v>
      </c>
      <c r="O30" s="71">
        <v>-74</v>
      </c>
      <c r="P30" s="69">
        <v>54000</v>
      </c>
      <c r="Q30" s="69">
        <v>-390000</v>
      </c>
      <c r="R30" s="69">
        <v>0</v>
      </c>
      <c r="S30" s="183">
        <v>25468024.622301701</v>
      </c>
      <c r="T30" s="186">
        <v>30.254743701173446</v>
      </c>
      <c r="U30" s="191">
        <v>26782.5</v>
      </c>
      <c r="V30" s="192">
        <v>1022400</v>
      </c>
      <c r="W30" s="188">
        <v>1832697.6731766779</v>
      </c>
      <c r="X30" s="22">
        <f t="shared" si="1"/>
        <v>150419598.47061938</v>
      </c>
      <c r="Y30" s="60"/>
      <c r="Z30" s="60"/>
    </row>
    <row r="31" spans="1:26" s="9" customFormat="1" ht="15.75" customHeight="1" x14ac:dyDescent="0.35">
      <c r="A31" s="160" t="s">
        <v>242</v>
      </c>
      <c r="B31" s="10">
        <v>202</v>
      </c>
      <c r="C31" s="21" t="s">
        <v>87</v>
      </c>
      <c r="D31" s="136">
        <v>5485.88260067186</v>
      </c>
      <c r="E31" s="136">
        <v>7057.7840979272096</v>
      </c>
      <c r="F31" s="137">
        <v>10751</v>
      </c>
      <c r="G31" s="137">
        <v>7957</v>
      </c>
      <c r="H31" s="136">
        <v>3646171.7563169198</v>
      </c>
      <c r="I31" s="136">
        <v>0</v>
      </c>
      <c r="J31" s="169">
        <v>118783683.66334701</v>
      </c>
      <c r="K31" s="182">
        <v>33779411.210609399</v>
      </c>
      <c r="L31" s="71">
        <v>342</v>
      </c>
      <c r="M31" s="69">
        <v>4830.8627266652684</v>
      </c>
      <c r="N31" s="69">
        <v>1652155.0525195217</v>
      </c>
      <c r="O31" s="71">
        <v>263</v>
      </c>
      <c r="P31" s="69">
        <v>17999.999999999993</v>
      </c>
      <c r="Q31" s="69">
        <v>1596000</v>
      </c>
      <c r="R31" s="69">
        <v>2850851.4299999997</v>
      </c>
      <c r="S31" s="183">
        <v>39878417.693128921</v>
      </c>
      <c r="T31" s="186">
        <v>39.316895706006058</v>
      </c>
      <c r="U31" s="191">
        <v>18708</v>
      </c>
      <c r="V31" s="192">
        <v>566400</v>
      </c>
      <c r="W31" s="188">
        <v>1301940.4848679614</v>
      </c>
      <c r="X31" s="22">
        <f t="shared" si="1"/>
        <v>159964041.84134388</v>
      </c>
      <c r="Y31" s="60"/>
      <c r="Z31" s="60"/>
    </row>
    <row r="32" spans="1:26" s="9" customFormat="1" ht="15.75" customHeight="1" x14ac:dyDescent="0.35">
      <c r="A32" s="160" t="s">
        <v>242</v>
      </c>
      <c r="B32" s="10">
        <v>204</v>
      </c>
      <c r="C32" s="21" t="s">
        <v>88</v>
      </c>
      <c r="D32" s="136">
        <v>6018.4382376020603</v>
      </c>
      <c r="E32" s="136">
        <v>8011.3546049668903</v>
      </c>
      <c r="F32" s="137">
        <v>18408</v>
      </c>
      <c r="G32" s="137">
        <v>11936</v>
      </c>
      <c r="H32" s="136">
        <v>2310359.398</v>
      </c>
      <c r="I32" s="136">
        <v>0</v>
      </c>
      <c r="J32" s="169">
        <v>208721299.040663</v>
      </c>
      <c r="K32" s="182">
        <v>45593224.957244731</v>
      </c>
      <c r="L32" s="71">
        <v>567</v>
      </c>
      <c r="M32" s="69">
        <v>4830.8627266652684</v>
      </c>
      <c r="N32" s="69">
        <v>2739099.1660192073</v>
      </c>
      <c r="O32" s="71">
        <v>-149</v>
      </c>
      <c r="P32" s="69">
        <v>36000</v>
      </c>
      <c r="Q32" s="69">
        <v>-858000</v>
      </c>
      <c r="R32" s="69">
        <v>0</v>
      </c>
      <c r="S32" s="183">
        <v>47474324.12326394</v>
      </c>
      <c r="T32" s="186">
        <v>36.962163295301522</v>
      </c>
      <c r="U32" s="191">
        <v>30344</v>
      </c>
      <c r="V32" s="192">
        <v>768800</v>
      </c>
      <c r="W32" s="188">
        <v>1890379.8830326295</v>
      </c>
      <c r="X32" s="22">
        <f t="shared" si="1"/>
        <v>258086003.04695958</v>
      </c>
      <c r="Y32" s="60"/>
      <c r="Z32" s="60"/>
    </row>
    <row r="33" spans="1:26" s="9" customFormat="1" ht="15.75" customHeight="1" x14ac:dyDescent="0.35">
      <c r="A33" s="160" t="s">
        <v>242</v>
      </c>
      <c r="B33" s="10">
        <v>205</v>
      </c>
      <c r="C33" s="21" t="s">
        <v>89</v>
      </c>
      <c r="D33" s="136">
        <v>5311.4257735072897</v>
      </c>
      <c r="E33" s="136">
        <v>7128.00682386468</v>
      </c>
      <c r="F33" s="137">
        <v>9854</v>
      </c>
      <c r="G33" s="137">
        <v>7001.5</v>
      </c>
      <c r="H33" s="136">
        <v>1262214.8799999999</v>
      </c>
      <c r="I33" s="136">
        <v>0</v>
      </c>
      <c r="J33" s="169">
        <v>103507744.22942901</v>
      </c>
      <c r="K33" s="182">
        <v>20363077.268138267</v>
      </c>
      <c r="L33" s="71">
        <v>510</v>
      </c>
      <c r="M33" s="69">
        <v>4830.8627266652747</v>
      </c>
      <c r="N33" s="69">
        <v>2463739.99059929</v>
      </c>
      <c r="O33" s="71">
        <v>246</v>
      </c>
      <c r="P33" s="69">
        <v>0</v>
      </c>
      <c r="Q33" s="69">
        <v>1476000</v>
      </c>
      <c r="R33" s="69">
        <v>327240</v>
      </c>
      <c r="S33" s="183">
        <v>24630057.258737557</v>
      </c>
      <c r="T33" s="186">
        <v>61.688250000000004</v>
      </c>
      <c r="U33" s="191">
        <v>16855.5</v>
      </c>
      <c r="V33" s="192">
        <v>2833719.2225521849</v>
      </c>
      <c r="W33" s="188">
        <v>3873505.5204271846</v>
      </c>
      <c r="X33" s="22">
        <f t="shared" si="1"/>
        <v>132011307.00859375</v>
      </c>
      <c r="Y33" s="60"/>
      <c r="Z33" s="60"/>
    </row>
    <row r="34" spans="1:26" s="9" customFormat="1" ht="15.75" customHeight="1" x14ac:dyDescent="0.35">
      <c r="A34" s="160" t="s">
        <v>242</v>
      </c>
      <c r="B34" s="10">
        <v>309</v>
      </c>
      <c r="C34" s="21" t="s">
        <v>90</v>
      </c>
      <c r="D34" s="136">
        <v>5100.5258316002</v>
      </c>
      <c r="E34" s="136">
        <v>6985.1998436997501</v>
      </c>
      <c r="F34" s="137">
        <v>21370</v>
      </c>
      <c r="G34" s="137">
        <v>12501</v>
      </c>
      <c r="H34" s="136">
        <v>2079166.1278712</v>
      </c>
      <c r="I34" s="136">
        <v>45963.763285460504</v>
      </c>
      <c r="J34" s="169">
        <v>198445350.15854299</v>
      </c>
      <c r="K34" s="182">
        <v>38614244.451796278</v>
      </c>
      <c r="L34" s="71">
        <v>442.5</v>
      </c>
      <c r="M34" s="69">
        <v>4499.6700047935819</v>
      </c>
      <c r="N34" s="69">
        <v>1991103.9771211599</v>
      </c>
      <c r="O34" s="71">
        <v>-131</v>
      </c>
      <c r="P34" s="69">
        <v>318602.89632267941</v>
      </c>
      <c r="Q34" s="69">
        <v>-467397.10367732059</v>
      </c>
      <c r="R34" s="69">
        <v>349056</v>
      </c>
      <c r="S34" s="183">
        <v>40487007.32524012</v>
      </c>
      <c r="T34" s="186">
        <v>87.106500000000011</v>
      </c>
      <c r="U34" s="191">
        <v>33871</v>
      </c>
      <c r="V34" s="192">
        <v>0</v>
      </c>
      <c r="W34" s="188">
        <v>2950384.2615000005</v>
      </c>
      <c r="X34" s="22">
        <f t="shared" si="1"/>
        <v>241882741.74528313</v>
      </c>
      <c r="Y34" s="60"/>
      <c r="Z34" s="60"/>
    </row>
    <row r="35" spans="1:26" s="9" customFormat="1" ht="15.75" customHeight="1" x14ac:dyDescent="0.35">
      <c r="A35" s="160" t="s">
        <v>242</v>
      </c>
      <c r="B35" s="10">
        <v>206</v>
      </c>
      <c r="C35" s="21" t="s">
        <v>91</v>
      </c>
      <c r="D35" s="136">
        <v>5396.2187220840397</v>
      </c>
      <c r="E35" s="136">
        <v>7131.5798372995296</v>
      </c>
      <c r="F35" s="137">
        <v>13591.5</v>
      </c>
      <c r="G35" s="137">
        <v>7442.5</v>
      </c>
      <c r="H35" s="136">
        <v>4775739.1891716197</v>
      </c>
      <c r="I35" s="136">
        <v>0</v>
      </c>
      <c r="J35" s="169">
        <v>131195228.889479</v>
      </c>
      <c r="K35" s="182">
        <v>30736523.583378196</v>
      </c>
      <c r="L35" s="71">
        <v>520</v>
      </c>
      <c r="M35" s="69">
        <v>4830.8627266652684</v>
      </c>
      <c r="N35" s="69">
        <v>2512048.6178659396</v>
      </c>
      <c r="O35" s="71">
        <v>-25</v>
      </c>
      <c r="P35" s="69">
        <v>377290.2269343629</v>
      </c>
      <c r="Q35" s="69">
        <v>227290.2269343629</v>
      </c>
      <c r="R35" s="69">
        <v>0</v>
      </c>
      <c r="S35" s="183">
        <v>33475862.428178497</v>
      </c>
      <c r="T35" s="186">
        <v>46.571475873790341</v>
      </c>
      <c r="U35" s="191">
        <v>21034</v>
      </c>
      <c r="V35" s="192">
        <v>659200</v>
      </c>
      <c r="W35" s="188">
        <v>1638784.423529306</v>
      </c>
      <c r="X35" s="22">
        <f t="shared" si="1"/>
        <v>166309875.7411868</v>
      </c>
      <c r="Y35" s="60"/>
      <c r="Z35" s="60"/>
    </row>
    <row r="36" spans="1:26" s="9" customFormat="1" ht="15.75" customHeight="1" x14ac:dyDescent="0.35">
      <c r="A36" s="160" t="s">
        <v>242</v>
      </c>
      <c r="B36" s="10">
        <v>207</v>
      </c>
      <c r="C36" s="21" t="s">
        <v>92</v>
      </c>
      <c r="D36" s="136">
        <v>5447.0717467939003</v>
      </c>
      <c r="E36" s="136">
        <v>6868.80104565087</v>
      </c>
      <c r="F36" s="137">
        <v>6778</v>
      </c>
      <c r="G36" s="137">
        <v>4720.5</v>
      </c>
      <c r="H36" s="136">
        <v>1516850.31</v>
      </c>
      <c r="I36" s="136">
        <v>0</v>
      </c>
      <c r="J36" s="169">
        <v>70861277.945764005</v>
      </c>
      <c r="K36" s="182">
        <v>15156394.94777533</v>
      </c>
      <c r="L36" s="71">
        <v>150</v>
      </c>
      <c r="M36" s="69">
        <v>4830.8627266652684</v>
      </c>
      <c r="N36" s="69">
        <v>724629.4089997902</v>
      </c>
      <c r="O36" s="71">
        <v>91</v>
      </c>
      <c r="P36" s="69">
        <v>0</v>
      </c>
      <c r="Q36" s="69">
        <v>546000</v>
      </c>
      <c r="R36" s="69">
        <v>1989306.0000000002</v>
      </c>
      <c r="S36" s="183">
        <v>18416330.35677512</v>
      </c>
      <c r="T36" s="186">
        <v>45.26925</v>
      </c>
      <c r="U36" s="191">
        <v>11498.5</v>
      </c>
      <c r="V36" s="192">
        <v>353600</v>
      </c>
      <c r="W36" s="188">
        <v>874128.47112500004</v>
      </c>
      <c r="X36" s="22">
        <f t="shared" si="1"/>
        <v>90151736.773664117</v>
      </c>
      <c r="Y36" s="60"/>
      <c r="Z36" s="60"/>
    </row>
    <row r="37" spans="1:26" s="9" customFormat="1" ht="15.75" customHeight="1" x14ac:dyDescent="0.35">
      <c r="A37" s="160" t="s">
        <v>242</v>
      </c>
      <c r="B37" s="10">
        <v>208</v>
      </c>
      <c r="C37" s="21" t="s">
        <v>93</v>
      </c>
      <c r="D37" s="136">
        <v>5573.4286395661702</v>
      </c>
      <c r="E37" s="136">
        <v>7530.9188060505503</v>
      </c>
      <c r="F37" s="137">
        <v>21602</v>
      </c>
      <c r="G37" s="137">
        <v>11471</v>
      </c>
      <c r="H37" s="136">
        <v>3809610.7369321901</v>
      </c>
      <c r="I37" s="136">
        <v>78686.897480053696</v>
      </c>
      <c r="J37" s="169">
        <v>210672672.73052701</v>
      </c>
      <c r="K37" s="182">
        <v>44463948.803174026</v>
      </c>
      <c r="L37" s="71">
        <v>631.5</v>
      </c>
      <c r="M37" s="69">
        <v>4830.8627266652684</v>
      </c>
      <c r="N37" s="69">
        <v>3050689.8118891171</v>
      </c>
      <c r="O37" s="71">
        <v>-103</v>
      </c>
      <c r="P37" s="69">
        <v>0</v>
      </c>
      <c r="Q37" s="69">
        <v>-618000</v>
      </c>
      <c r="R37" s="69">
        <v>0</v>
      </c>
      <c r="S37" s="183">
        <v>46896638.615063146</v>
      </c>
      <c r="T37" s="186">
        <v>32.120181065497817</v>
      </c>
      <c r="U37" s="191">
        <v>33073</v>
      </c>
      <c r="V37" s="192">
        <v>0</v>
      </c>
      <c r="W37" s="188">
        <v>1062310.7483792093</v>
      </c>
      <c r="X37" s="22">
        <f t="shared" si="1"/>
        <v>258631622.09396937</v>
      </c>
      <c r="Y37" s="60"/>
      <c r="Z37" s="60"/>
    </row>
    <row r="38" spans="1:26" s="9" customFormat="1" ht="15.75" customHeight="1" x14ac:dyDescent="0.35">
      <c r="A38" s="160" t="s">
        <v>242</v>
      </c>
      <c r="B38" s="10">
        <v>209</v>
      </c>
      <c r="C38" s="21" t="s">
        <v>94</v>
      </c>
      <c r="D38" s="136">
        <v>5125.2698746484102</v>
      </c>
      <c r="E38" s="136">
        <v>6859.0998058762798</v>
      </c>
      <c r="F38" s="137">
        <v>24983.5</v>
      </c>
      <c r="G38" s="137">
        <v>11287</v>
      </c>
      <c r="H38" s="136">
        <v>7203885.16982299</v>
      </c>
      <c r="I38" s="136">
        <v>0</v>
      </c>
      <c r="J38" s="169">
        <v>212669724.59202701</v>
      </c>
      <c r="K38" s="182">
        <v>54487426.259491086</v>
      </c>
      <c r="L38" s="71">
        <v>748.5</v>
      </c>
      <c r="M38" s="69">
        <v>4830.8627266652684</v>
      </c>
      <c r="N38" s="69">
        <v>3615900.7509089536</v>
      </c>
      <c r="O38" s="71">
        <v>-347</v>
      </c>
      <c r="P38" s="69">
        <v>0</v>
      </c>
      <c r="Q38" s="69">
        <v>-2082000</v>
      </c>
      <c r="R38" s="69">
        <v>190193.8855906355</v>
      </c>
      <c r="S38" s="183">
        <v>56211520.895990677</v>
      </c>
      <c r="T38" s="186">
        <v>41.151752129931666</v>
      </c>
      <c r="U38" s="191">
        <v>36270.5</v>
      </c>
      <c r="V38" s="192">
        <v>3164709.3056965359</v>
      </c>
      <c r="W38" s="188">
        <v>4657303.9313252224</v>
      </c>
      <c r="X38" s="22">
        <f t="shared" si="1"/>
        <v>273538549.41934288</v>
      </c>
      <c r="Y38" s="60"/>
      <c r="Z38" s="60"/>
    </row>
    <row r="39" spans="1:26" s="9" customFormat="1" ht="15.75" customHeight="1" x14ac:dyDescent="0.35">
      <c r="A39" s="160" t="s">
        <v>242</v>
      </c>
      <c r="B39" s="10">
        <v>316</v>
      </c>
      <c r="C39" s="21" t="s">
        <v>95</v>
      </c>
      <c r="D39" s="136">
        <v>5554.0703057519704</v>
      </c>
      <c r="E39" s="136">
        <v>6860.4225003661204</v>
      </c>
      <c r="F39" s="137">
        <v>34146</v>
      </c>
      <c r="G39" s="137">
        <v>21399</v>
      </c>
      <c r="H39" s="136">
        <v>7460435.4479407901</v>
      </c>
      <c r="I39" s="136">
        <v>0</v>
      </c>
      <c r="J39" s="169">
        <v>343915901.19348198</v>
      </c>
      <c r="K39" s="182">
        <v>54708215.39384716</v>
      </c>
      <c r="L39" s="71">
        <v>135</v>
      </c>
      <c r="M39" s="69">
        <v>4499.6700047935819</v>
      </c>
      <c r="N39" s="69">
        <v>607455.45064713352</v>
      </c>
      <c r="O39" s="71">
        <v>-82</v>
      </c>
      <c r="P39" s="69">
        <v>6000</v>
      </c>
      <c r="Q39" s="69">
        <v>-486000</v>
      </c>
      <c r="R39" s="69">
        <v>0</v>
      </c>
      <c r="S39" s="183">
        <v>54829670.844494291</v>
      </c>
      <c r="T39" s="186">
        <v>35.89183038134491</v>
      </c>
      <c r="U39" s="191">
        <v>55545</v>
      </c>
      <c r="V39" s="192">
        <v>0</v>
      </c>
      <c r="W39" s="188">
        <v>1993611.718531803</v>
      </c>
      <c r="X39" s="22">
        <f t="shared" si="1"/>
        <v>400739183.75650805</v>
      </c>
      <c r="Y39" s="60"/>
      <c r="Z39" s="60"/>
    </row>
    <row r="40" spans="1:26" s="9" customFormat="1" ht="15.75" customHeight="1" x14ac:dyDescent="0.35">
      <c r="A40" s="160" t="s">
        <v>242</v>
      </c>
      <c r="B40" s="10">
        <v>210</v>
      </c>
      <c r="C40" s="21" t="s">
        <v>96</v>
      </c>
      <c r="D40" s="136">
        <v>5637.6192249388596</v>
      </c>
      <c r="E40" s="136">
        <v>7873.9734507284902</v>
      </c>
      <c r="F40" s="137">
        <v>23341</v>
      </c>
      <c r="G40" s="137">
        <v>14493.5</v>
      </c>
      <c r="H40" s="136">
        <v>3382273.4333330002</v>
      </c>
      <c r="I40" s="136">
        <v>0</v>
      </c>
      <c r="J40" s="169">
        <v>249091377.97076401</v>
      </c>
      <c r="K40" s="182">
        <v>45288634.971261114</v>
      </c>
      <c r="L40" s="71">
        <v>685.5</v>
      </c>
      <c r="M40" s="69">
        <v>4830.8627266652684</v>
      </c>
      <c r="N40" s="69">
        <v>3311556.3991290415</v>
      </c>
      <c r="O40" s="71">
        <v>-295</v>
      </c>
      <c r="P40" s="69">
        <v>0</v>
      </c>
      <c r="Q40" s="69">
        <v>-1770000</v>
      </c>
      <c r="R40" s="69">
        <v>2784770.7876000009</v>
      </c>
      <c r="S40" s="183">
        <v>49614962.157990158</v>
      </c>
      <c r="T40" s="186">
        <v>44.483739027744186</v>
      </c>
      <c r="U40" s="191">
        <v>37834.5</v>
      </c>
      <c r="V40" s="192">
        <v>0</v>
      </c>
      <c r="W40" s="188">
        <v>1683020.0242451874</v>
      </c>
      <c r="X40" s="22">
        <f t="shared" si="1"/>
        <v>300389360.15299934</v>
      </c>
      <c r="Y40" s="60"/>
      <c r="Z40" s="60"/>
    </row>
    <row r="41" spans="1:26" s="9" customFormat="1" ht="15.75" customHeight="1" x14ac:dyDescent="0.35">
      <c r="A41" s="160" t="s">
        <v>242</v>
      </c>
      <c r="B41" s="10">
        <v>211</v>
      </c>
      <c r="C41" s="21" t="s">
        <v>97</v>
      </c>
      <c r="D41" s="136">
        <v>6027.69829878162</v>
      </c>
      <c r="E41" s="136">
        <v>7999.7601404425895</v>
      </c>
      <c r="F41" s="137">
        <v>23446.5</v>
      </c>
      <c r="G41" s="137">
        <v>14424</v>
      </c>
      <c r="H41" s="136">
        <v>6373948.1801693402</v>
      </c>
      <c r="I41" s="136">
        <v>589158.78336014005</v>
      </c>
      <c r="J41" s="169">
        <v>263680075.39165699</v>
      </c>
      <c r="K41" s="182">
        <v>52943283.668751098</v>
      </c>
      <c r="L41" s="71">
        <v>651</v>
      </c>
      <c r="M41" s="69">
        <v>4830.8627266652684</v>
      </c>
      <c r="N41" s="69">
        <v>3144891.6350590899</v>
      </c>
      <c r="O41" s="71">
        <v>245</v>
      </c>
      <c r="P41" s="69">
        <v>0</v>
      </c>
      <c r="Q41" s="69">
        <v>1470000</v>
      </c>
      <c r="R41" s="69">
        <v>501768.00000000006</v>
      </c>
      <c r="S41" s="183">
        <v>58059943.303810187</v>
      </c>
      <c r="T41" s="186">
        <v>52.23075</v>
      </c>
      <c r="U41" s="191">
        <v>37870.5</v>
      </c>
      <c r="V41" s="192">
        <v>2225600</v>
      </c>
      <c r="W41" s="188">
        <v>4203604.6178750005</v>
      </c>
      <c r="X41" s="22">
        <f t="shared" si="1"/>
        <v>325943623.31334221</v>
      </c>
      <c r="Y41" s="60"/>
      <c r="Z41" s="60"/>
    </row>
    <row r="42" spans="1:26" s="9" customFormat="1" ht="15.75" customHeight="1" x14ac:dyDescent="0.35">
      <c r="A42" s="160" t="s">
        <v>242</v>
      </c>
      <c r="B42" s="10">
        <v>212</v>
      </c>
      <c r="C42" s="21" t="s">
        <v>98</v>
      </c>
      <c r="D42" s="136">
        <v>5146.5067784909597</v>
      </c>
      <c r="E42" s="136">
        <v>6530.9523647927799</v>
      </c>
      <c r="F42" s="137">
        <v>18760.5</v>
      </c>
      <c r="G42" s="137">
        <v>9494</v>
      </c>
      <c r="H42" s="136">
        <v>2267761.37</v>
      </c>
      <c r="I42" s="136">
        <v>0</v>
      </c>
      <c r="J42" s="169">
        <v>160823663.539222</v>
      </c>
      <c r="K42" s="182">
        <v>41060215.579306282</v>
      </c>
      <c r="L42" s="71">
        <v>927</v>
      </c>
      <c r="M42" s="69">
        <v>4830.8627266652684</v>
      </c>
      <c r="N42" s="69">
        <v>4478209.7476187041</v>
      </c>
      <c r="O42" s="71">
        <v>178.5</v>
      </c>
      <c r="P42" s="69">
        <v>0</v>
      </c>
      <c r="Q42" s="69">
        <v>1071000</v>
      </c>
      <c r="R42" s="69">
        <v>900975.71160000004</v>
      </c>
      <c r="S42" s="183">
        <v>47510401.038524985</v>
      </c>
      <c r="T42" s="186">
        <v>40.101806509574246</v>
      </c>
      <c r="U42" s="191">
        <v>28254.5</v>
      </c>
      <c r="V42" s="192">
        <v>1703200</v>
      </c>
      <c r="W42" s="188">
        <v>2836256.4920247653</v>
      </c>
      <c r="X42" s="22">
        <f t="shared" si="1"/>
        <v>211170321.06977177</v>
      </c>
      <c r="Y42" s="60"/>
      <c r="Z42" s="60"/>
    </row>
    <row r="43" spans="1:26" s="9" customFormat="1" ht="15.75" customHeight="1" x14ac:dyDescent="0.35">
      <c r="A43" s="160" t="s">
        <v>242</v>
      </c>
      <c r="B43" s="10">
        <v>213</v>
      </c>
      <c r="C43" s="21" t="s">
        <v>99</v>
      </c>
      <c r="D43" s="136">
        <v>5470.8530684510197</v>
      </c>
      <c r="E43" s="136">
        <v>6960.05938743146</v>
      </c>
      <c r="F43" s="137">
        <v>9693</v>
      </c>
      <c r="G43" s="137">
        <v>8688.5</v>
      </c>
      <c r="H43" s="136">
        <v>1294585.8959999999</v>
      </c>
      <c r="I43" s="136">
        <v>0</v>
      </c>
      <c r="J43" s="169">
        <v>114796040.676194</v>
      </c>
      <c r="K43" s="182">
        <v>27220230.137695264</v>
      </c>
      <c r="L43" s="71">
        <v>284</v>
      </c>
      <c r="M43" s="69">
        <v>4830.8627266652684</v>
      </c>
      <c r="N43" s="69">
        <v>1371965.0143729362</v>
      </c>
      <c r="O43" s="71">
        <v>-3</v>
      </c>
      <c r="P43" s="69">
        <v>0</v>
      </c>
      <c r="Q43" s="69">
        <v>-18000</v>
      </c>
      <c r="R43" s="69">
        <v>487587.60000000003</v>
      </c>
      <c r="S43" s="183">
        <v>29061782.752068203</v>
      </c>
      <c r="T43" s="186">
        <v>48.27225</v>
      </c>
      <c r="U43" s="191">
        <v>18381.5</v>
      </c>
      <c r="V43" s="192">
        <v>140800</v>
      </c>
      <c r="W43" s="188">
        <v>1028116.363375</v>
      </c>
      <c r="X43" s="22">
        <f t="shared" ref="X43:X74" si="2">W43+S43+J43</f>
        <v>144885939.79163721</v>
      </c>
      <c r="Y43" s="60"/>
      <c r="Z43" s="60"/>
    </row>
    <row r="44" spans="1:26" s="9" customFormat="1" ht="15.75" customHeight="1" x14ac:dyDescent="0.35">
      <c r="A44" s="160" t="s">
        <v>243</v>
      </c>
      <c r="B44" s="10">
        <v>841</v>
      </c>
      <c r="C44" s="21" t="s">
        <v>100</v>
      </c>
      <c r="D44" s="136">
        <v>4111.9056439876304</v>
      </c>
      <c r="E44" s="136">
        <v>5285.66121609946</v>
      </c>
      <c r="F44" s="137">
        <v>8962</v>
      </c>
      <c r="G44" s="137">
        <v>5967</v>
      </c>
      <c r="H44" s="136">
        <v>602052.57999999996</v>
      </c>
      <c r="I44" s="136">
        <v>0</v>
      </c>
      <c r="J44" s="169">
        <v>68992491.437882602</v>
      </c>
      <c r="K44" s="182">
        <v>12665361.020724751</v>
      </c>
      <c r="L44" s="71">
        <v>336</v>
      </c>
      <c r="M44" s="69">
        <v>4000</v>
      </c>
      <c r="N44" s="69">
        <v>1344000</v>
      </c>
      <c r="O44" s="71">
        <v>43.5</v>
      </c>
      <c r="P44" s="69">
        <v>13332</v>
      </c>
      <c r="Q44" s="69">
        <v>274332</v>
      </c>
      <c r="R44" s="69">
        <v>109625.40000000001</v>
      </c>
      <c r="S44" s="183">
        <v>14393318.420724751</v>
      </c>
      <c r="T44" s="186">
        <v>32.651656594573822</v>
      </c>
      <c r="U44" s="191">
        <v>14929</v>
      </c>
      <c r="V44" s="192">
        <v>777600</v>
      </c>
      <c r="W44" s="188">
        <v>1265056.5813003925</v>
      </c>
      <c r="X44" s="22">
        <f t="shared" si="2"/>
        <v>84650866.439907745</v>
      </c>
      <c r="Y44" s="60"/>
      <c r="Z44" s="60"/>
    </row>
    <row r="45" spans="1:26" s="9" customFormat="1" ht="15.75" customHeight="1" x14ac:dyDescent="0.35">
      <c r="A45" s="160" t="s">
        <v>243</v>
      </c>
      <c r="B45" s="10">
        <v>840</v>
      </c>
      <c r="C45" s="21" t="s">
        <v>101</v>
      </c>
      <c r="D45" s="136">
        <v>4405.5800779737301</v>
      </c>
      <c r="E45" s="136">
        <v>5382.0386281885003</v>
      </c>
      <c r="F45" s="137">
        <v>39090.5</v>
      </c>
      <c r="G45" s="137">
        <v>25239.5</v>
      </c>
      <c r="H45" s="136">
        <v>6674642.9635231197</v>
      </c>
      <c r="I45" s="136">
        <v>0</v>
      </c>
      <c r="J45" s="169">
        <v>314730934.95771903</v>
      </c>
      <c r="K45" s="182">
        <v>55134938.625464357</v>
      </c>
      <c r="L45" s="71">
        <v>1412.5</v>
      </c>
      <c r="M45" s="69">
        <v>4000</v>
      </c>
      <c r="N45" s="69">
        <v>5650000</v>
      </c>
      <c r="O45" s="71">
        <v>-159</v>
      </c>
      <c r="P45" s="69">
        <v>0</v>
      </c>
      <c r="Q45" s="69">
        <v>-954000</v>
      </c>
      <c r="R45" s="69">
        <v>1053712.8</v>
      </c>
      <c r="S45" s="183">
        <v>60884651.425464354</v>
      </c>
      <c r="T45" s="186">
        <v>32.896626116222002</v>
      </c>
      <c r="U45" s="191">
        <v>64330</v>
      </c>
      <c r="V45" s="192">
        <v>592800</v>
      </c>
      <c r="W45" s="188">
        <v>2709039.9580565612</v>
      </c>
      <c r="X45" s="22">
        <f t="shared" si="2"/>
        <v>378324626.34123993</v>
      </c>
      <c r="Y45" s="60"/>
      <c r="Z45" s="60"/>
    </row>
    <row r="46" spans="1:26" s="9" customFormat="1" ht="15.75" customHeight="1" x14ac:dyDescent="0.35">
      <c r="A46" s="160" t="s">
        <v>243</v>
      </c>
      <c r="B46" s="10">
        <v>390</v>
      </c>
      <c r="C46" s="21" t="s">
        <v>102</v>
      </c>
      <c r="D46" s="136">
        <v>4264.00402840895</v>
      </c>
      <c r="E46" s="136">
        <v>5230.3001980319696</v>
      </c>
      <c r="F46" s="137">
        <v>14931</v>
      </c>
      <c r="G46" s="137">
        <v>8787</v>
      </c>
      <c r="H46" s="136">
        <v>4253853.1267806804</v>
      </c>
      <c r="I46" s="136">
        <v>0</v>
      </c>
      <c r="J46" s="169">
        <v>113878345.115062</v>
      </c>
      <c r="K46" s="182">
        <v>22589601.6317694</v>
      </c>
      <c r="L46" s="71">
        <v>663.5</v>
      </c>
      <c r="M46" s="69">
        <v>4000</v>
      </c>
      <c r="N46" s="69">
        <v>2654000</v>
      </c>
      <c r="O46" s="71">
        <v>-19</v>
      </c>
      <c r="P46" s="69">
        <v>0</v>
      </c>
      <c r="Q46" s="69">
        <v>-114000</v>
      </c>
      <c r="R46" s="69">
        <v>0</v>
      </c>
      <c r="S46" s="183">
        <v>25129601.6317694</v>
      </c>
      <c r="T46" s="186">
        <v>32.680186324173626</v>
      </c>
      <c r="U46" s="191">
        <v>23718</v>
      </c>
      <c r="V46" s="192">
        <v>762400</v>
      </c>
      <c r="W46" s="188">
        <v>1537508.6592367501</v>
      </c>
      <c r="X46" s="22">
        <f t="shared" si="2"/>
        <v>140545455.40606815</v>
      </c>
      <c r="Y46" s="60"/>
      <c r="Z46" s="60"/>
    </row>
    <row r="47" spans="1:26" s="9" customFormat="1" ht="15.75" customHeight="1" x14ac:dyDescent="0.35">
      <c r="A47" s="160" t="s">
        <v>243</v>
      </c>
      <c r="B47" s="10">
        <v>805</v>
      </c>
      <c r="C47" s="21" t="s">
        <v>103</v>
      </c>
      <c r="D47" s="136">
        <v>4394.8108334655999</v>
      </c>
      <c r="E47" s="136">
        <v>5516.23173286779</v>
      </c>
      <c r="F47" s="137">
        <v>8066</v>
      </c>
      <c r="G47" s="137">
        <v>5303</v>
      </c>
      <c r="H47" s="136">
        <v>585848.52415184898</v>
      </c>
      <c r="I47" s="136">
        <v>0</v>
      </c>
      <c r="J47" s="169">
        <v>65286969.586283199</v>
      </c>
      <c r="K47" s="182">
        <v>11916311.592049582</v>
      </c>
      <c r="L47" s="71">
        <v>254</v>
      </c>
      <c r="M47" s="69">
        <v>4000</v>
      </c>
      <c r="N47" s="69">
        <v>1016000</v>
      </c>
      <c r="O47" s="71">
        <v>-30</v>
      </c>
      <c r="P47" s="69">
        <v>0</v>
      </c>
      <c r="Q47" s="69">
        <v>-180000</v>
      </c>
      <c r="R47" s="69">
        <v>0</v>
      </c>
      <c r="S47" s="183">
        <v>12752311.592049582</v>
      </c>
      <c r="T47" s="186">
        <v>34.112411497941594</v>
      </c>
      <c r="U47" s="191">
        <v>13369</v>
      </c>
      <c r="V47" s="192">
        <v>371999.99999999994</v>
      </c>
      <c r="W47" s="188">
        <v>828048.82931598113</v>
      </c>
      <c r="X47" s="22">
        <f t="shared" si="2"/>
        <v>78867330.007648766</v>
      </c>
      <c r="Y47" s="60"/>
      <c r="Z47" s="60"/>
    </row>
    <row r="48" spans="1:26" s="9" customFormat="1" ht="15.75" customHeight="1" x14ac:dyDescent="0.35">
      <c r="A48" s="160" t="s">
        <v>243</v>
      </c>
      <c r="B48" s="10">
        <v>806</v>
      </c>
      <c r="C48" s="21" t="s">
        <v>104</v>
      </c>
      <c r="D48" s="136">
        <v>4447.6827068347702</v>
      </c>
      <c r="E48" s="136">
        <v>5897.9297337623202</v>
      </c>
      <c r="F48" s="137">
        <v>13535</v>
      </c>
      <c r="G48" s="137">
        <v>7612</v>
      </c>
      <c r="H48" s="136">
        <v>785104.74535999994</v>
      </c>
      <c r="I48" s="136">
        <v>0</v>
      </c>
      <c r="J48" s="169">
        <v>105879531.31576701</v>
      </c>
      <c r="K48" s="182">
        <v>22042536.237283166</v>
      </c>
      <c r="L48" s="71">
        <v>538.5</v>
      </c>
      <c r="M48" s="69">
        <v>4000</v>
      </c>
      <c r="N48" s="69">
        <v>2154000</v>
      </c>
      <c r="O48" s="71">
        <v>80</v>
      </c>
      <c r="P48" s="69">
        <v>236993.99999999991</v>
      </c>
      <c r="Q48" s="69">
        <v>716993.99999999988</v>
      </c>
      <c r="R48" s="69">
        <v>1272963.6000000001</v>
      </c>
      <c r="S48" s="183">
        <v>26186493.837283168</v>
      </c>
      <c r="T48" s="186">
        <v>35.236499999999999</v>
      </c>
      <c r="U48" s="191">
        <v>21147</v>
      </c>
      <c r="V48" s="192">
        <v>297600</v>
      </c>
      <c r="W48" s="188">
        <v>1042746.2655</v>
      </c>
      <c r="X48" s="22">
        <f t="shared" si="2"/>
        <v>133108771.41855018</v>
      </c>
      <c r="Y48" s="60"/>
      <c r="Z48" s="60"/>
    </row>
    <row r="49" spans="1:29" s="9" customFormat="1" ht="15.75" customHeight="1" x14ac:dyDescent="0.35">
      <c r="A49" s="160" t="s">
        <v>243</v>
      </c>
      <c r="B49" s="10">
        <v>391</v>
      </c>
      <c r="C49" s="21" t="s">
        <v>105</v>
      </c>
      <c r="D49" s="136">
        <v>4372.52568637071</v>
      </c>
      <c r="E49" s="136">
        <v>5630.2253773189504</v>
      </c>
      <c r="F49" s="137">
        <v>21719.5</v>
      </c>
      <c r="G49" s="137">
        <v>12885</v>
      </c>
      <c r="H49" s="136">
        <v>3540264.3346002898</v>
      </c>
      <c r="I49" s="136">
        <v>0</v>
      </c>
      <c r="J49" s="169">
        <v>171054789.96648401</v>
      </c>
      <c r="K49" s="182">
        <v>36354787.607152797</v>
      </c>
      <c r="L49" s="71">
        <v>686.5</v>
      </c>
      <c r="M49" s="69">
        <v>4000</v>
      </c>
      <c r="N49" s="69">
        <v>2746000</v>
      </c>
      <c r="O49" s="71">
        <v>324.5</v>
      </c>
      <c r="P49" s="69">
        <v>0</v>
      </c>
      <c r="Q49" s="69">
        <v>1947000</v>
      </c>
      <c r="R49" s="69">
        <v>2143422.0000000005</v>
      </c>
      <c r="S49" s="183">
        <v>43191209.607152797</v>
      </c>
      <c r="T49" s="186">
        <v>32.670637992675502</v>
      </c>
      <c r="U49" s="191">
        <v>34604.5</v>
      </c>
      <c r="V49" s="192">
        <v>418584</v>
      </c>
      <c r="W49" s="188">
        <v>1549135.0924175391</v>
      </c>
      <c r="X49" s="22">
        <f t="shared" si="2"/>
        <v>215795134.66605434</v>
      </c>
      <c r="Y49" s="60"/>
      <c r="Z49" s="60"/>
    </row>
    <row r="50" spans="1:29" s="9" customFormat="1" ht="15.75" customHeight="1" x14ac:dyDescent="0.35">
      <c r="A50" s="160" t="s">
        <v>243</v>
      </c>
      <c r="B50" s="10">
        <v>392</v>
      </c>
      <c r="C50" s="21" t="s">
        <v>106</v>
      </c>
      <c r="D50" s="136">
        <v>4083.6899786122199</v>
      </c>
      <c r="E50" s="136">
        <v>5427.0366996733101</v>
      </c>
      <c r="F50" s="137">
        <v>16418.5</v>
      </c>
      <c r="G50" s="137">
        <v>10351</v>
      </c>
      <c r="H50" s="136">
        <v>1997485.3091932901</v>
      </c>
      <c r="I50" s="136">
        <v>0</v>
      </c>
      <c r="J50" s="169">
        <v>125220806.101356</v>
      </c>
      <c r="K50" s="182">
        <v>21385596.556542996</v>
      </c>
      <c r="L50" s="71">
        <v>556</v>
      </c>
      <c r="M50" s="69">
        <v>4000</v>
      </c>
      <c r="N50" s="69">
        <v>2224000</v>
      </c>
      <c r="O50" s="71">
        <v>-90.5</v>
      </c>
      <c r="P50" s="69">
        <v>0</v>
      </c>
      <c r="Q50" s="69">
        <v>-543000</v>
      </c>
      <c r="R50" s="69">
        <v>0</v>
      </c>
      <c r="S50" s="183">
        <v>23066596.556542996</v>
      </c>
      <c r="T50" s="186">
        <v>30.010096177983364</v>
      </c>
      <c r="U50" s="191">
        <v>26769.5</v>
      </c>
      <c r="V50" s="192">
        <v>1244000</v>
      </c>
      <c r="W50" s="188">
        <v>2047355.2696365255</v>
      </c>
      <c r="X50" s="22">
        <f t="shared" si="2"/>
        <v>150334757.92753553</v>
      </c>
      <c r="Y50" s="60"/>
      <c r="Z50" s="60"/>
    </row>
    <row r="51" spans="1:29" s="9" customFormat="1" ht="15.75" customHeight="1" x14ac:dyDescent="0.35">
      <c r="A51" s="160" t="s">
        <v>243</v>
      </c>
      <c r="B51" s="10">
        <v>929</v>
      </c>
      <c r="C51" s="21" t="s">
        <v>107</v>
      </c>
      <c r="D51" s="136">
        <v>4281.7995526310497</v>
      </c>
      <c r="E51" s="136">
        <v>5257.1216931222998</v>
      </c>
      <c r="F51" s="137">
        <v>23375</v>
      </c>
      <c r="G51" s="137">
        <v>15657.5</v>
      </c>
      <c r="H51" s="136">
        <v>2860813.9153054198</v>
      </c>
      <c r="I51" s="136">
        <v>0</v>
      </c>
      <c r="J51" s="169">
        <v>185261261.368119</v>
      </c>
      <c r="K51" s="182">
        <v>33203166.285033718</v>
      </c>
      <c r="L51" s="71">
        <v>913</v>
      </c>
      <c r="M51" s="69">
        <v>4000</v>
      </c>
      <c r="N51" s="69">
        <v>3652000</v>
      </c>
      <c r="O51" s="71">
        <v>-206.5</v>
      </c>
      <c r="P51" s="69">
        <v>0</v>
      </c>
      <c r="Q51" s="69">
        <v>-1239000</v>
      </c>
      <c r="R51" s="69">
        <v>0</v>
      </c>
      <c r="S51" s="183">
        <v>35616166.285033718</v>
      </c>
      <c r="T51" s="186">
        <v>32.438250000000004</v>
      </c>
      <c r="U51" s="191">
        <v>39032.5</v>
      </c>
      <c r="V51" s="192">
        <v>1463200</v>
      </c>
      <c r="W51" s="188">
        <v>2729345.993125</v>
      </c>
      <c r="X51" s="22">
        <f t="shared" si="2"/>
        <v>223606773.64627773</v>
      </c>
      <c r="Y51" s="60"/>
      <c r="Z51" s="60"/>
    </row>
    <row r="52" spans="1:29" s="9" customFormat="1" ht="15.75" customHeight="1" x14ac:dyDescent="0.35">
      <c r="A52" s="160" t="s">
        <v>243</v>
      </c>
      <c r="B52" s="10">
        <v>807</v>
      </c>
      <c r="C52" s="21" t="s">
        <v>108</v>
      </c>
      <c r="D52" s="136">
        <v>4260.9901446454196</v>
      </c>
      <c r="E52" s="136">
        <v>5345.5452289676296</v>
      </c>
      <c r="F52" s="137">
        <v>11363</v>
      </c>
      <c r="G52" s="137">
        <v>8091.5</v>
      </c>
      <c r="H52" s="136">
        <v>2030567.79433976</v>
      </c>
      <c r="I52" s="136">
        <v>0</v>
      </c>
      <c r="J52" s="169">
        <v>93701678.028137207</v>
      </c>
      <c r="K52" s="182">
        <v>17174450.608179931</v>
      </c>
      <c r="L52" s="71">
        <v>403</v>
      </c>
      <c r="M52" s="69">
        <v>4000</v>
      </c>
      <c r="N52" s="69">
        <v>1612000</v>
      </c>
      <c r="O52" s="71">
        <v>-38</v>
      </c>
      <c r="P52" s="69">
        <v>48000</v>
      </c>
      <c r="Q52" s="69">
        <v>-180000</v>
      </c>
      <c r="R52" s="69">
        <v>146167.20000000001</v>
      </c>
      <c r="S52" s="183">
        <v>18752617.80817993</v>
      </c>
      <c r="T52" s="186">
        <v>33.21325230798719</v>
      </c>
      <c r="U52" s="191">
        <v>19454.5</v>
      </c>
      <c r="V52" s="192">
        <v>169519.99999999997</v>
      </c>
      <c r="W52" s="188">
        <v>815667.21702573681</v>
      </c>
      <c r="X52" s="22">
        <f t="shared" si="2"/>
        <v>113269963.05334288</v>
      </c>
      <c r="Y52" s="60"/>
      <c r="Z52" s="60"/>
    </row>
    <row r="53" spans="1:29" s="9" customFormat="1" ht="15.75" customHeight="1" x14ac:dyDescent="0.35">
      <c r="A53" s="160" t="s">
        <v>243</v>
      </c>
      <c r="B53" s="10">
        <v>393</v>
      </c>
      <c r="C53" s="21" t="s">
        <v>109</v>
      </c>
      <c r="D53" s="136">
        <v>4330.2139868144995</v>
      </c>
      <c r="E53" s="136">
        <v>5458.2421525152804</v>
      </c>
      <c r="F53" s="137">
        <v>11648</v>
      </c>
      <c r="G53" s="137">
        <v>7743</v>
      </c>
      <c r="H53" s="136">
        <v>2345276.0373304798</v>
      </c>
      <c r="I53" s="136">
        <v>0</v>
      </c>
      <c r="J53" s="169">
        <v>95046777.542671606</v>
      </c>
      <c r="K53" s="182">
        <v>17894915.670551762</v>
      </c>
      <c r="L53" s="71">
        <v>547</v>
      </c>
      <c r="M53" s="69">
        <v>4000</v>
      </c>
      <c r="N53" s="69">
        <v>2188000</v>
      </c>
      <c r="O53" s="71">
        <v>30.5</v>
      </c>
      <c r="P53" s="69">
        <v>0</v>
      </c>
      <c r="Q53" s="69">
        <v>183000</v>
      </c>
      <c r="R53" s="69">
        <v>0</v>
      </c>
      <c r="S53" s="183">
        <v>20265915.670551762</v>
      </c>
      <c r="T53" s="186">
        <v>27.482071771685849</v>
      </c>
      <c r="U53" s="191">
        <v>19391</v>
      </c>
      <c r="V53" s="192">
        <v>2417071.8303141091</v>
      </c>
      <c r="W53" s="188">
        <v>2949976.6840388696</v>
      </c>
      <c r="X53" s="22">
        <f t="shared" si="2"/>
        <v>118262669.89726225</v>
      </c>
      <c r="Y53" s="60"/>
      <c r="Z53" s="60"/>
    </row>
    <row r="54" spans="1:29" s="9" customFormat="1" ht="15.75" customHeight="1" x14ac:dyDescent="0.35">
      <c r="A54" s="160" t="s">
        <v>243</v>
      </c>
      <c r="B54" s="10">
        <v>808</v>
      </c>
      <c r="C54" s="21" t="s">
        <v>110</v>
      </c>
      <c r="D54" s="136">
        <v>4192.6873765105502</v>
      </c>
      <c r="E54" s="136">
        <v>5329.7124128249798</v>
      </c>
      <c r="F54" s="137">
        <v>17358.5</v>
      </c>
      <c r="G54" s="137">
        <v>10677</v>
      </c>
      <c r="H54" s="136">
        <v>1787242.23254992</v>
      </c>
      <c r="I54" s="136">
        <v>0</v>
      </c>
      <c r="J54" s="169">
        <v>131471345.48944101</v>
      </c>
      <c r="K54" s="182">
        <v>25725636.01689643</v>
      </c>
      <c r="L54" s="71">
        <v>561</v>
      </c>
      <c r="M54" s="69">
        <v>4000</v>
      </c>
      <c r="N54" s="69">
        <v>2244000</v>
      </c>
      <c r="O54" s="71">
        <v>-119</v>
      </c>
      <c r="P54" s="69">
        <v>0</v>
      </c>
      <c r="Q54" s="69">
        <v>-714000</v>
      </c>
      <c r="R54" s="69">
        <v>27270</v>
      </c>
      <c r="S54" s="183">
        <v>27282906.01689643</v>
      </c>
      <c r="T54" s="186">
        <v>26.411738857729247</v>
      </c>
      <c r="U54" s="191">
        <v>28035.5</v>
      </c>
      <c r="V54" s="192">
        <v>119911.2</v>
      </c>
      <c r="W54" s="188">
        <v>860377.50474586827</v>
      </c>
      <c r="X54" s="22">
        <f t="shared" si="2"/>
        <v>159614629.0110833</v>
      </c>
      <c r="Y54" s="60"/>
      <c r="Z54" s="60"/>
    </row>
    <row r="55" spans="1:29" s="9" customFormat="1" ht="15.75" customHeight="1" x14ac:dyDescent="0.35">
      <c r="A55" s="160" t="s">
        <v>243</v>
      </c>
      <c r="B55" s="10">
        <v>394</v>
      </c>
      <c r="C55" s="21" t="s">
        <v>111</v>
      </c>
      <c r="D55" s="136">
        <v>4240.5197686172396</v>
      </c>
      <c r="E55" s="136">
        <v>5404.7550307342499</v>
      </c>
      <c r="F55" s="137">
        <v>21656.5</v>
      </c>
      <c r="G55" s="137">
        <v>14321.5</v>
      </c>
      <c r="H55" s="136">
        <v>2730117.0968058598</v>
      </c>
      <c r="I55" s="136">
        <v>0</v>
      </c>
      <c r="J55" s="169">
        <v>171969132.63852599</v>
      </c>
      <c r="K55" s="182">
        <v>25411087.363893505</v>
      </c>
      <c r="L55" s="71">
        <v>697.5</v>
      </c>
      <c r="M55" s="69">
        <v>4000</v>
      </c>
      <c r="N55" s="69">
        <v>2790000</v>
      </c>
      <c r="O55" s="71">
        <v>-4</v>
      </c>
      <c r="P55" s="69">
        <v>0</v>
      </c>
      <c r="Q55" s="69">
        <v>-24000</v>
      </c>
      <c r="R55" s="69">
        <v>0</v>
      </c>
      <c r="S55" s="183">
        <v>28177087.363893505</v>
      </c>
      <c r="T55" s="186">
        <v>29.184410787216834</v>
      </c>
      <c r="U55" s="191">
        <v>35978</v>
      </c>
      <c r="V55" s="192">
        <v>196000</v>
      </c>
      <c r="W55" s="188">
        <v>1245996.7313024872</v>
      </c>
      <c r="X55" s="22">
        <f t="shared" si="2"/>
        <v>201392216.73372197</v>
      </c>
      <c r="Y55" s="60"/>
      <c r="Z55" s="60"/>
    </row>
    <row r="56" spans="1:29" s="9" customFormat="1" ht="15.75" customHeight="1" x14ac:dyDescent="0.35">
      <c r="A56" s="160" t="s">
        <v>244</v>
      </c>
      <c r="B56" s="10">
        <v>889</v>
      </c>
      <c r="C56" s="21" t="s">
        <v>112</v>
      </c>
      <c r="D56" s="136">
        <v>4313.8728629908201</v>
      </c>
      <c r="E56" s="136">
        <v>5803.5645373044599</v>
      </c>
      <c r="F56" s="137">
        <v>15258.5</v>
      </c>
      <c r="G56" s="137">
        <v>9971</v>
      </c>
      <c r="H56" s="136">
        <v>1986341.6738543899</v>
      </c>
      <c r="I56" s="136">
        <v>0</v>
      </c>
      <c r="J56" s="169">
        <v>125676912.755263</v>
      </c>
      <c r="K56" s="182">
        <v>20612892.703148957</v>
      </c>
      <c r="L56" s="71">
        <v>302</v>
      </c>
      <c r="M56" s="69">
        <v>4000</v>
      </c>
      <c r="N56" s="69">
        <v>1208000</v>
      </c>
      <c r="O56" s="71">
        <v>1</v>
      </c>
      <c r="P56" s="69">
        <v>308000</v>
      </c>
      <c r="Q56" s="69">
        <v>314000</v>
      </c>
      <c r="R56" s="69">
        <v>393124.32000000007</v>
      </c>
      <c r="S56" s="183">
        <v>22528017.023148958</v>
      </c>
      <c r="T56" s="186">
        <v>45.971249999999998</v>
      </c>
      <c r="U56" s="191">
        <v>25229.5</v>
      </c>
      <c r="V56" s="192">
        <v>1152799.9999999998</v>
      </c>
      <c r="W56" s="188">
        <v>2312631.6518749995</v>
      </c>
      <c r="X56" s="22">
        <f t="shared" si="2"/>
        <v>150517561.43028694</v>
      </c>
      <c r="Y56" s="60"/>
      <c r="Z56" s="60"/>
    </row>
    <row r="57" spans="1:29" s="9" customFormat="1" ht="15.75" customHeight="1" x14ac:dyDescent="0.35">
      <c r="A57" s="160" t="s">
        <v>244</v>
      </c>
      <c r="B57" s="10">
        <v>890</v>
      </c>
      <c r="C57" s="21" t="s">
        <v>113</v>
      </c>
      <c r="D57" s="136">
        <v>4296.9546181771302</v>
      </c>
      <c r="E57" s="136">
        <v>5745.4797400743901</v>
      </c>
      <c r="F57" s="137">
        <v>11753.5</v>
      </c>
      <c r="G57" s="137">
        <v>6211.5</v>
      </c>
      <c r="H57" s="136">
        <v>737095.26922198501</v>
      </c>
      <c r="I57" s="136">
        <v>0</v>
      </c>
      <c r="J57" s="169">
        <v>86929398.779439002</v>
      </c>
      <c r="K57" s="182">
        <v>18381601.650317125</v>
      </c>
      <c r="L57" s="71">
        <v>533</v>
      </c>
      <c r="M57" s="69">
        <v>4000</v>
      </c>
      <c r="N57" s="69">
        <v>2132000</v>
      </c>
      <c r="O57" s="71">
        <v>48</v>
      </c>
      <c r="P57" s="69">
        <v>0</v>
      </c>
      <c r="Q57" s="69">
        <v>288000</v>
      </c>
      <c r="R57" s="69">
        <v>1234785.6000000001</v>
      </c>
      <c r="S57" s="183">
        <v>22036387.250317127</v>
      </c>
      <c r="T57" s="186">
        <v>34.342413040599652</v>
      </c>
      <c r="U57" s="191">
        <v>17965</v>
      </c>
      <c r="V57" s="192">
        <v>800000</v>
      </c>
      <c r="W57" s="188">
        <v>1416961.4502743727</v>
      </c>
      <c r="X57" s="22">
        <f t="shared" si="2"/>
        <v>110382747.48003051</v>
      </c>
      <c r="Y57" s="60"/>
      <c r="Z57" s="60"/>
    </row>
    <row r="58" spans="1:29" s="9" customFormat="1" ht="15.75" customHeight="1" x14ac:dyDescent="0.35">
      <c r="A58" s="160" t="s">
        <v>244</v>
      </c>
      <c r="B58" s="10">
        <v>350</v>
      </c>
      <c r="C58" s="21" t="s">
        <v>114</v>
      </c>
      <c r="D58" s="136">
        <v>4266.1806336212703</v>
      </c>
      <c r="E58" s="136">
        <v>5515.6826706329102</v>
      </c>
      <c r="F58" s="137">
        <v>27981.5</v>
      </c>
      <c r="G58" s="137">
        <v>17849</v>
      </c>
      <c r="H58" s="136">
        <v>2398264.9229122102</v>
      </c>
      <c r="I58" s="136">
        <v>0</v>
      </c>
      <c r="J58" s="169">
        <v>220221818.31071299</v>
      </c>
      <c r="K58" s="182">
        <v>37533919.595872812</v>
      </c>
      <c r="L58" s="71">
        <v>848</v>
      </c>
      <c r="M58" s="69">
        <v>4033.4442703565828</v>
      </c>
      <c r="N58" s="69">
        <v>3420360.7412623824</v>
      </c>
      <c r="O58" s="71">
        <v>-136.33333300000004</v>
      </c>
      <c r="P58" s="69">
        <v>0</v>
      </c>
      <c r="Q58" s="69">
        <v>-817999.99800000025</v>
      </c>
      <c r="R58" s="69">
        <v>0</v>
      </c>
      <c r="S58" s="183">
        <v>40136280.339135192</v>
      </c>
      <c r="T58" s="186">
        <v>26.931614844508172</v>
      </c>
      <c r="U58" s="191">
        <v>45830.5</v>
      </c>
      <c r="V58" s="192">
        <v>547199.99999999988</v>
      </c>
      <c r="W58" s="188">
        <v>1781489.3741312316</v>
      </c>
      <c r="X58" s="22">
        <f t="shared" si="2"/>
        <v>262139588.02397943</v>
      </c>
      <c r="Y58" s="60"/>
      <c r="Z58" s="60"/>
    </row>
    <row r="59" spans="1:29" s="11" customFormat="1" ht="15.75" customHeight="1" x14ac:dyDescent="0.35">
      <c r="A59" s="160" t="s">
        <v>244</v>
      </c>
      <c r="B59" s="10">
        <v>351</v>
      </c>
      <c r="C59" s="21" t="s">
        <v>115</v>
      </c>
      <c r="D59" s="136">
        <v>4133.5648805527399</v>
      </c>
      <c r="E59" s="136">
        <v>5283.6904543126602</v>
      </c>
      <c r="F59" s="137">
        <v>16733</v>
      </c>
      <c r="G59" s="137">
        <v>11170.5</v>
      </c>
      <c r="H59" s="136">
        <v>1445190.4</v>
      </c>
      <c r="I59" s="136">
        <v>0</v>
      </c>
      <c r="J59" s="169">
        <v>129633595.76618899</v>
      </c>
      <c r="K59" s="182">
        <v>30934335.206529055</v>
      </c>
      <c r="L59" s="71">
        <v>456</v>
      </c>
      <c r="M59" s="69">
        <v>4033.4442703565828</v>
      </c>
      <c r="N59" s="69">
        <v>1839250.5872826017</v>
      </c>
      <c r="O59" s="71">
        <v>22.5</v>
      </c>
      <c r="P59" s="69">
        <v>0</v>
      </c>
      <c r="Q59" s="69">
        <v>135000</v>
      </c>
      <c r="R59" s="69">
        <v>182835.53280000002</v>
      </c>
      <c r="S59" s="183">
        <v>33091421.326611657</v>
      </c>
      <c r="T59" s="186">
        <v>26.340383330132138</v>
      </c>
      <c r="U59" s="191">
        <v>27903.5</v>
      </c>
      <c r="V59" s="192">
        <v>40643.199999999997</v>
      </c>
      <c r="W59" s="188">
        <v>775632.08625234209</v>
      </c>
      <c r="X59" s="22">
        <f t="shared" si="2"/>
        <v>163500649.17905301</v>
      </c>
      <c r="Y59" s="60"/>
      <c r="Z59" s="60"/>
      <c r="AA59" s="9"/>
      <c r="AB59" s="9"/>
      <c r="AC59" s="9"/>
    </row>
    <row r="60" spans="1:29" s="11" customFormat="1" ht="15.75" customHeight="1" x14ac:dyDescent="0.35">
      <c r="A60" s="160" t="s">
        <v>244</v>
      </c>
      <c r="B60" s="10">
        <v>895</v>
      </c>
      <c r="C60" s="21" t="s">
        <v>116</v>
      </c>
      <c r="D60" s="136">
        <v>4019.2149186156798</v>
      </c>
      <c r="E60" s="136">
        <v>5134.4934249852604</v>
      </c>
      <c r="F60" s="137">
        <v>29221</v>
      </c>
      <c r="G60" s="137">
        <v>19466.5</v>
      </c>
      <c r="H60" s="136">
        <v>2337648</v>
      </c>
      <c r="I60" s="136">
        <v>0</v>
      </c>
      <c r="J60" s="169">
        <v>219733743.39434499</v>
      </c>
      <c r="K60" s="182">
        <v>37681276.436992481</v>
      </c>
      <c r="L60" s="71">
        <v>505.15999999999997</v>
      </c>
      <c r="M60" s="69">
        <v>4022.2280880296166</v>
      </c>
      <c r="N60" s="69">
        <v>2031868.740949041</v>
      </c>
      <c r="O60" s="71">
        <v>-41</v>
      </c>
      <c r="P60" s="69">
        <v>12647.209286085039</v>
      </c>
      <c r="Q60" s="69">
        <v>-233352.79071391496</v>
      </c>
      <c r="R60" s="69">
        <v>0</v>
      </c>
      <c r="S60" s="183">
        <v>39479792.38722761</v>
      </c>
      <c r="T60" s="186">
        <v>31.26044924187525</v>
      </c>
      <c r="U60" s="191">
        <v>48687.5</v>
      </c>
      <c r="V60" s="192">
        <v>1175199.9999999998</v>
      </c>
      <c r="W60" s="188">
        <v>2697193.1224638009</v>
      </c>
      <c r="X60" s="22">
        <f t="shared" si="2"/>
        <v>261910728.9040364</v>
      </c>
      <c r="Y60" s="60"/>
      <c r="Z60" s="60"/>
      <c r="AA60" s="9"/>
      <c r="AB60" s="9"/>
      <c r="AC60" s="9"/>
    </row>
    <row r="61" spans="1:29" s="11" customFormat="1" ht="15.75" customHeight="1" x14ac:dyDescent="0.35">
      <c r="A61" s="160" t="s">
        <v>244</v>
      </c>
      <c r="B61" s="10">
        <v>896</v>
      </c>
      <c r="C61" s="21" t="s">
        <v>117</v>
      </c>
      <c r="D61" s="136">
        <v>4149.3889438610404</v>
      </c>
      <c r="E61" s="136">
        <v>5222.6960451627601</v>
      </c>
      <c r="F61" s="137">
        <v>27379</v>
      </c>
      <c r="G61" s="137">
        <v>17838.5</v>
      </c>
      <c r="H61" s="136">
        <v>2909633.2093576002</v>
      </c>
      <c r="I61" s="136">
        <v>0</v>
      </c>
      <c r="J61" s="169">
        <v>209680816.50496501</v>
      </c>
      <c r="K61" s="182">
        <v>36871379.896069653</v>
      </c>
      <c r="L61" s="71">
        <v>997</v>
      </c>
      <c r="M61" s="69">
        <v>4022.2280880296166</v>
      </c>
      <c r="N61" s="69">
        <v>4010161.403765528</v>
      </c>
      <c r="O61" s="71">
        <v>7</v>
      </c>
      <c r="P61" s="69">
        <v>0</v>
      </c>
      <c r="Q61" s="69">
        <v>42000</v>
      </c>
      <c r="R61" s="69">
        <v>573636.44880000013</v>
      </c>
      <c r="S61" s="183">
        <v>41497177.74863518</v>
      </c>
      <c r="T61" s="186">
        <v>38.005499999999998</v>
      </c>
      <c r="U61" s="191">
        <v>45217.5</v>
      </c>
      <c r="V61" s="192">
        <v>1012199.1999999998</v>
      </c>
      <c r="W61" s="188">
        <v>2730712.8962500002</v>
      </c>
      <c r="X61" s="22">
        <f t="shared" si="2"/>
        <v>253908707.14985019</v>
      </c>
      <c r="Y61" s="60"/>
      <c r="Z61" s="60"/>
      <c r="AA61" s="9"/>
      <c r="AB61" s="9"/>
      <c r="AC61" s="9"/>
    </row>
    <row r="62" spans="1:29" s="11" customFormat="1" ht="15.75" customHeight="1" x14ac:dyDescent="0.35">
      <c r="A62" s="160" t="s">
        <v>244</v>
      </c>
      <c r="B62" s="10">
        <v>909</v>
      </c>
      <c r="C62" s="21" t="s">
        <v>118</v>
      </c>
      <c r="D62" s="136">
        <v>4452.3405475638301</v>
      </c>
      <c r="E62" s="136">
        <v>5231.4607129495598</v>
      </c>
      <c r="F62" s="137">
        <v>35802</v>
      </c>
      <c r="G62" s="137">
        <v>25812</v>
      </c>
      <c r="H62" s="136">
        <v>4261296.7616646597</v>
      </c>
      <c r="I62" s="136">
        <v>0</v>
      </c>
      <c r="J62" s="169">
        <v>298698456.96819901</v>
      </c>
      <c r="K62" s="182">
        <v>45417904.956570722</v>
      </c>
      <c r="L62" s="71">
        <v>613</v>
      </c>
      <c r="M62" s="69">
        <v>4000</v>
      </c>
      <c r="N62" s="69">
        <v>2452000</v>
      </c>
      <c r="O62" s="71">
        <v>-147</v>
      </c>
      <c r="P62" s="69">
        <v>0</v>
      </c>
      <c r="Q62" s="69">
        <v>-882000</v>
      </c>
      <c r="R62" s="69">
        <v>875516.43960000004</v>
      </c>
      <c r="S62" s="183">
        <v>47863421.39617072</v>
      </c>
      <c r="T62" s="186">
        <v>30.988686270743688</v>
      </c>
      <c r="U62" s="191">
        <v>61614</v>
      </c>
      <c r="V62" s="192">
        <v>2503024.7999999998</v>
      </c>
      <c r="W62" s="188">
        <v>4412361.7158856019</v>
      </c>
      <c r="X62" s="22">
        <f t="shared" si="2"/>
        <v>350974240.08025533</v>
      </c>
      <c r="Y62" s="60"/>
      <c r="Z62" s="60"/>
      <c r="AA62" s="9"/>
      <c r="AB62" s="9"/>
      <c r="AC62" s="9"/>
    </row>
    <row r="63" spans="1:29" s="11" customFormat="1" ht="15.75" customHeight="1" x14ac:dyDescent="0.35">
      <c r="A63" s="160" t="s">
        <v>244</v>
      </c>
      <c r="B63" s="10">
        <v>876</v>
      </c>
      <c r="C63" s="21" t="s">
        <v>119</v>
      </c>
      <c r="D63" s="136">
        <v>4515.3821316672002</v>
      </c>
      <c r="E63" s="136">
        <v>5583.3777259279695</v>
      </c>
      <c r="F63" s="137">
        <v>10720</v>
      </c>
      <c r="G63" s="137">
        <v>7427</v>
      </c>
      <c r="H63" s="136">
        <v>1220501.2825124899</v>
      </c>
      <c r="I63" s="136">
        <v>0</v>
      </c>
      <c r="J63" s="169">
        <v>91093144.104451895</v>
      </c>
      <c r="K63" s="182">
        <v>17411377.086906265</v>
      </c>
      <c r="L63" s="71">
        <v>393.5</v>
      </c>
      <c r="M63" s="69">
        <v>4022.2280880296166</v>
      </c>
      <c r="N63" s="69">
        <v>1582746.7526396541</v>
      </c>
      <c r="O63" s="71">
        <v>-6</v>
      </c>
      <c r="P63" s="69">
        <v>0</v>
      </c>
      <c r="Q63" s="69">
        <v>-36000</v>
      </c>
      <c r="R63" s="69">
        <v>0</v>
      </c>
      <c r="S63" s="183">
        <v>18958123.83954592</v>
      </c>
      <c r="T63" s="186">
        <v>34.343295645124478</v>
      </c>
      <c r="U63" s="191">
        <v>18147</v>
      </c>
      <c r="V63" s="192">
        <v>37679.999999999993</v>
      </c>
      <c r="W63" s="188">
        <v>660907.78607207385</v>
      </c>
      <c r="X63" s="22">
        <f t="shared" si="2"/>
        <v>110712175.73006989</v>
      </c>
      <c r="Y63" s="60"/>
      <c r="Z63" s="60"/>
      <c r="AA63" s="9"/>
      <c r="AB63" s="9"/>
      <c r="AC63" s="9"/>
    </row>
    <row r="64" spans="1:29" s="11" customFormat="1" ht="15.75" customHeight="1" x14ac:dyDescent="0.35">
      <c r="A64" s="160" t="s">
        <v>244</v>
      </c>
      <c r="B64" s="10">
        <v>340</v>
      </c>
      <c r="C64" s="21" t="s">
        <v>120</v>
      </c>
      <c r="D64" s="136">
        <v>4425.2919640709497</v>
      </c>
      <c r="E64" s="136">
        <v>5927.2884300086698</v>
      </c>
      <c r="F64" s="137">
        <v>12791</v>
      </c>
      <c r="G64" s="137">
        <v>5364</v>
      </c>
      <c r="H64" s="136">
        <v>9339155.6624325793</v>
      </c>
      <c r="I64" s="136">
        <v>0</v>
      </c>
      <c r="J64" s="169">
        <v>97737040.313430697</v>
      </c>
      <c r="K64" s="182">
        <v>21972600.631260969</v>
      </c>
      <c r="L64" s="71">
        <v>517</v>
      </c>
      <c r="M64" s="69">
        <v>4006.8651567440315</v>
      </c>
      <c r="N64" s="69">
        <v>2071549.2860366644</v>
      </c>
      <c r="O64" s="71">
        <v>-156</v>
      </c>
      <c r="P64" s="69">
        <v>0</v>
      </c>
      <c r="Q64" s="69">
        <v>-936000</v>
      </c>
      <c r="R64" s="69">
        <v>123836.34240000001</v>
      </c>
      <c r="S64" s="183">
        <v>23231986.259697631</v>
      </c>
      <c r="T64" s="186">
        <v>38.71725</v>
      </c>
      <c r="U64" s="191">
        <v>18155</v>
      </c>
      <c r="V64" s="192">
        <v>232000</v>
      </c>
      <c r="W64" s="188">
        <v>934911.67374999996</v>
      </c>
      <c r="X64" s="22">
        <f t="shared" si="2"/>
        <v>121903938.24687833</v>
      </c>
      <c r="Y64" s="60"/>
      <c r="Z64" s="60"/>
      <c r="AA64" s="9"/>
      <c r="AB64" s="9"/>
      <c r="AC64" s="9"/>
    </row>
    <row r="65" spans="1:29" s="11" customFormat="1" ht="15.75" customHeight="1" x14ac:dyDescent="0.35">
      <c r="A65" s="160" t="s">
        <v>244</v>
      </c>
      <c r="B65" s="10">
        <v>888</v>
      </c>
      <c r="C65" s="21" t="s">
        <v>121</v>
      </c>
      <c r="D65" s="136">
        <v>4232.7385975207699</v>
      </c>
      <c r="E65" s="136">
        <v>5275.6143743574403</v>
      </c>
      <c r="F65" s="137">
        <v>98034.5</v>
      </c>
      <c r="G65" s="137">
        <v>64319.5</v>
      </c>
      <c r="H65" s="136">
        <v>15335112.302219899</v>
      </c>
      <c r="I65" s="136">
        <v>0</v>
      </c>
      <c r="J65" s="169">
        <v>769614403.09235299</v>
      </c>
      <c r="K65" s="182">
        <v>122178881.17116213</v>
      </c>
      <c r="L65" s="71">
        <v>3194.33</v>
      </c>
      <c r="M65" s="69">
        <v>4000</v>
      </c>
      <c r="N65" s="69">
        <v>12777320</v>
      </c>
      <c r="O65" s="71">
        <v>-180.5</v>
      </c>
      <c r="P65" s="69">
        <v>12000</v>
      </c>
      <c r="Q65" s="69">
        <v>-1071000</v>
      </c>
      <c r="R65" s="69">
        <v>665388</v>
      </c>
      <c r="S65" s="183">
        <v>134550589.17116213</v>
      </c>
      <c r="T65" s="186">
        <v>30.744038747553606</v>
      </c>
      <c r="U65" s="191">
        <v>162354</v>
      </c>
      <c r="V65" s="192">
        <v>1355999.9999999998</v>
      </c>
      <c r="W65" s="188">
        <v>6347417.6668203184</v>
      </c>
      <c r="X65" s="22">
        <f t="shared" si="2"/>
        <v>910512409.9303354</v>
      </c>
      <c r="Y65" s="60"/>
      <c r="Z65" s="60"/>
      <c r="AA65" s="9"/>
      <c r="AB65" s="9"/>
      <c r="AC65" s="9"/>
    </row>
    <row r="66" spans="1:29" s="11" customFormat="1" ht="15.75" customHeight="1" x14ac:dyDescent="0.35">
      <c r="A66" s="160" t="s">
        <v>244</v>
      </c>
      <c r="B66" s="10">
        <v>341</v>
      </c>
      <c r="C66" s="21" t="s">
        <v>122</v>
      </c>
      <c r="D66" s="136">
        <v>4560.26482486022</v>
      </c>
      <c r="E66" s="136">
        <v>5743.5257297623402</v>
      </c>
      <c r="F66" s="137">
        <v>37230.5</v>
      </c>
      <c r="G66" s="137">
        <v>24382.5</v>
      </c>
      <c r="H66" s="136">
        <v>6535930.8350279601</v>
      </c>
      <c r="I66" s="136">
        <v>0</v>
      </c>
      <c r="J66" s="169">
        <v>316358386.50291699</v>
      </c>
      <c r="K66" s="182">
        <v>51645008.855592251</v>
      </c>
      <c r="L66" s="71">
        <v>1499</v>
      </c>
      <c r="M66" s="69">
        <v>4006.8651567440315</v>
      </c>
      <c r="N66" s="69">
        <v>6006290.8699593032</v>
      </c>
      <c r="O66" s="71">
        <v>-91</v>
      </c>
      <c r="P66" s="69">
        <v>0</v>
      </c>
      <c r="Q66" s="69">
        <v>-546000</v>
      </c>
      <c r="R66" s="69">
        <v>667967.74200000009</v>
      </c>
      <c r="S66" s="183">
        <v>57773267.467551552</v>
      </c>
      <c r="T66" s="186">
        <v>30.682876866756093</v>
      </c>
      <c r="U66" s="191">
        <v>61613</v>
      </c>
      <c r="V66" s="192">
        <v>4546651.9999999991</v>
      </c>
      <c r="W66" s="188">
        <v>6437116.0923914425</v>
      </c>
      <c r="X66" s="22">
        <f t="shared" si="2"/>
        <v>380568770.06286001</v>
      </c>
      <c r="Y66" s="60"/>
      <c r="Z66" s="60"/>
      <c r="AA66" s="9"/>
      <c r="AB66" s="9"/>
      <c r="AC66" s="9"/>
    </row>
    <row r="67" spans="1:29" s="11" customFormat="1" ht="15.75" customHeight="1" x14ac:dyDescent="0.35">
      <c r="A67" s="160" t="s">
        <v>244</v>
      </c>
      <c r="B67" s="10">
        <v>352</v>
      </c>
      <c r="C67" s="21" t="s">
        <v>123</v>
      </c>
      <c r="D67" s="136">
        <v>4669.7258985169201</v>
      </c>
      <c r="E67" s="136">
        <v>6209.3145931777299</v>
      </c>
      <c r="F67" s="137">
        <v>49333.5</v>
      </c>
      <c r="G67" s="137">
        <v>28030</v>
      </c>
      <c r="H67" s="136">
        <v>4279604.5753675997</v>
      </c>
      <c r="I67" s="136">
        <v>0</v>
      </c>
      <c r="J67" s="169">
        <v>408700615.236624</v>
      </c>
      <c r="K67" s="182">
        <v>79828306.655228987</v>
      </c>
      <c r="L67" s="71">
        <v>1584.5</v>
      </c>
      <c r="M67" s="69">
        <v>4033.4442703565828</v>
      </c>
      <c r="N67" s="69">
        <v>6390992.4463800052</v>
      </c>
      <c r="O67" s="71">
        <v>-106.33333300000004</v>
      </c>
      <c r="P67" s="69">
        <v>617362.8199686188</v>
      </c>
      <c r="Q67" s="69">
        <v>-20637.178031381452</v>
      </c>
      <c r="R67" s="69">
        <v>2053449.9000000001</v>
      </c>
      <c r="S67" s="183">
        <v>88252111.823577613</v>
      </c>
      <c r="T67" s="186">
        <v>41.583750000000002</v>
      </c>
      <c r="U67" s="191">
        <v>77363.5</v>
      </c>
      <c r="V67" s="192">
        <v>286400</v>
      </c>
      <c r="W67" s="188">
        <v>3503464.4431250002</v>
      </c>
      <c r="X67" s="22">
        <f t="shared" si="2"/>
        <v>500456191.50332659</v>
      </c>
      <c r="Y67" s="60"/>
      <c r="Z67" s="60"/>
      <c r="AA67" s="9"/>
      <c r="AB67" s="9"/>
      <c r="AC67" s="9"/>
    </row>
    <row r="68" spans="1:29" s="11" customFormat="1" ht="15.75" customHeight="1" x14ac:dyDescent="0.35">
      <c r="A68" s="160" t="s">
        <v>244</v>
      </c>
      <c r="B68" s="10">
        <v>353</v>
      </c>
      <c r="C68" s="21" t="s">
        <v>124</v>
      </c>
      <c r="D68" s="136">
        <v>4387.8125757524704</v>
      </c>
      <c r="E68" s="136">
        <v>5523.2356773340298</v>
      </c>
      <c r="F68" s="137">
        <v>24230</v>
      </c>
      <c r="G68" s="137">
        <v>15689.5</v>
      </c>
      <c r="H68" s="136">
        <v>4309176.0416439204</v>
      </c>
      <c r="I68" s="136">
        <v>0</v>
      </c>
      <c r="J68" s="169">
        <v>197282680.911659</v>
      </c>
      <c r="K68" s="182">
        <v>33879994.58134263</v>
      </c>
      <c r="L68" s="71">
        <v>898.5</v>
      </c>
      <c r="M68" s="69">
        <v>4033.4442703565828</v>
      </c>
      <c r="N68" s="69">
        <v>3624049.6769153895</v>
      </c>
      <c r="O68" s="71">
        <v>43.333333000000039</v>
      </c>
      <c r="P68" s="69">
        <v>0</v>
      </c>
      <c r="Q68" s="69">
        <v>259999.99800000023</v>
      </c>
      <c r="R68" s="69">
        <v>485824.86720000004</v>
      </c>
      <c r="S68" s="183">
        <v>38249869.123458028</v>
      </c>
      <c r="T68" s="186">
        <v>33.649841620124064</v>
      </c>
      <c r="U68" s="191">
        <v>39919.5</v>
      </c>
      <c r="V68" s="192">
        <v>1326743.9999999998</v>
      </c>
      <c r="W68" s="188">
        <v>2670028.852554542</v>
      </c>
      <c r="X68" s="22">
        <f t="shared" si="2"/>
        <v>238202578.88767159</v>
      </c>
      <c r="Y68" s="60"/>
      <c r="Z68" s="60"/>
      <c r="AA68" s="9"/>
      <c r="AB68" s="9"/>
      <c r="AC68" s="9"/>
    </row>
    <row r="69" spans="1:29" s="11" customFormat="1" ht="15.75" customHeight="1" x14ac:dyDescent="0.35">
      <c r="A69" s="160" t="s">
        <v>244</v>
      </c>
      <c r="B69" s="10">
        <v>354</v>
      </c>
      <c r="C69" s="21" t="s">
        <v>125</v>
      </c>
      <c r="D69" s="136">
        <v>4321.6032261387099</v>
      </c>
      <c r="E69" s="136">
        <v>5687.5790006427496</v>
      </c>
      <c r="F69" s="137">
        <v>21143</v>
      </c>
      <c r="G69" s="137">
        <v>12660</v>
      </c>
      <c r="H69" s="136">
        <v>3950397.8591137598</v>
      </c>
      <c r="I69" s="136">
        <v>0</v>
      </c>
      <c r="J69" s="169">
        <v>167326805.01750201</v>
      </c>
      <c r="K69" s="182">
        <v>25677634.521261267</v>
      </c>
      <c r="L69" s="71">
        <v>607</v>
      </c>
      <c r="M69" s="69">
        <v>4033.4442703565828</v>
      </c>
      <c r="N69" s="69">
        <v>2448300.6721064458</v>
      </c>
      <c r="O69" s="71">
        <v>-70</v>
      </c>
      <c r="P69" s="69">
        <v>0</v>
      </c>
      <c r="Q69" s="69">
        <v>-420000</v>
      </c>
      <c r="R69" s="69">
        <v>0</v>
      </c>
      <c r="S69" s="183">
        <v>27705935.193367712</v>
      </c>
      <c r="T69" s="186">
        <v>34.661249999999995</v>
      </c>
      <c r="U69" s="191">
        <v>33803</v>
      </c>
      <c r="V69" s="192">
        <v>0</v>
      </c>
      <c r="W69" s="188">
        <v>1171654.2337499999</v>
      </c>
      <c r="X69" s="22">
        <f t="shared" si="2"/>
        <v>196204394.44461972</v>
      </c>
      <c r="Y69" s="60"/>
      <c r="Z69" s="60"/>
      <c r="AA69" s="9"/>
      <c r="AB69" s="9"/>
      <c r="AC69" s="9"/>
    </row>
    <row r="70" spans="1:29" s="11" customFormat="1" ht="15.75" customHeight="1" x14ac:dyDescent="0.35">
      <c r="A70" s="160" t="s">
        <v>244</v>
      </c>
      <c r="B70" s="10">
        <v>355</v>
      </c>
      <c r="C70" s="21" t="s">
        <v>126</v>
      </c>
      <c r="D70" s="136">
        <v>4354.9102217010104</v>
      </c>
      <c r="E70" s="136">
        <v>5642.39477496158</v>
      </c>
      <c r="F70" s="137">
        <v>21613.5</v>
      </c>
      <c r="G70" s="137">
        <v>11265</v>
      </c>
      <c r="H70" s="136">
        <v>10030870.1242541</v>
      </c>
      <c r="I70" s="136">
        <v>0</v>
      </c>
      <c r="J70" s="169">
        <v>167717299.340931</v>
      </c>
      <c r="K70" s="182">
        <v>33556323.771157674</v>
      </c>
      <c r="L70" s="71">
        <v>729.5</v>
      </c>
      <c r="M70" s="69">
        <v>4033.4442703565828</v>
      </c>
      <c r="N70" s="69">
        <v>2942397.5952251269</v>
      </c>
      <c r="O70" s="71">
        <v>-67.5</v>
      </c>
      <c r="P70" s="69">
        <v>48000</v>
      </c>
      <c r="Q70" s="69">
        <v>-357000</v>
      </c>
      <c r="R70" s="69">
        <v>0</v>
      </c>
      <c r="S70" s="183">
        <v>36141721.3663828</v>
      </c>
      <c r="T70" s="186">
        <v>29.235379021214772</v>
      </c>
      <c r="U70" s="191">
        <v>32878.5</v>
      </c>
      <c r="V70" s="192">
        <v>1470579.1999999995</v>
      </c>
      <c r="W70" s="188">
        <v>2431794.6091490095</v>
      </c>
      <c r="X70" s="22">
        <f t="shared" si="2"/>
        <v>206290815.31646281</v>
      </c>
      <c r="Y70" s="60"/>
      <c r="Z70" s="60"/>
      <c r="AA70" s="9"/>
      <c r="AB70" s="9"/>
      <c r="AC70" s="9"/>
    </row>
    <row r="71" spans="1:29" s="11" customFormat="1" ht="15.75" customHeight="1" x14ac:dyDescent="0.35">
      <c r="A71" s="160" t="s">
        <v>244</v>
      </c>
      <c r="B71" s="10">
        <v>343</v>
      </c>
      <c r="C71" s="21" t="s">
        <v>127</v>
      </c>
      <c r="D71" s="136">
        <v>4120.6401065725704</v>
      </c>
      <c r="E71" s="136">
        <v>5278.4111015400003</v>
      </c>
      <c r="F71" s="137">
        <v>21020</v>
      </c>
      <c r="G71" s="137">
        <v>14266.5</v>
      </c>
      <c r="H71" s="136">
        <v>1303097.3205266399</v>
      </c>
      <c r="I71" s="136">
        <v>0</v>
      </c>
      <c r="J71" s="169">
        <v>163223404.34080201</v>
      </c>
      <c r="K71" s="182">
        <v>29294845.244195789</v>
      </c>
      <c r="L71" s="71">
        <v>653.5</v>
      </c>
      <c r="M71" s="69">
        <v>4006.8651567440315</v>
      </c>
      <c r="N71" s="69">
        <v>2618486.3799322248</v>
      </c>
      <c r="O71" s="71">
        <v>-7</v>
      </c>
      <c r="P71" s="69">
        <v>0</v>
      </c>
      <c r="Q71" s="69">
        <v>-42000</v>
      </c>
      <c r="R71" s="69">
        <v>0</v>
      </c>
      <c r="S71" s="183">
        <v>31871331.624128014</v>
      </c>
      <c r="T71" s="186">
        <v>17.319005912497872</v>
      </c>
      <c r="U71" s="191">
        <v>35286.5</v>
      </c>
      <c r="V71" s="192">
        <v>536799.99999999988</v>
      </c>
      <c r="W71" s="188">
        <v>1147927.102131356</v>
      </c>
      <c r="X71" s="22">
        <f t="shared" si="2"/>
        <v>196242663.06706139</v>
      </c>
      <c r="Y71" s="60"/>
      <c r="Z71" s="60"/>
      <c r="AA71" s="9"/>
      <c r="AB71" s="9"/>
      <c r="AC71" s="9"/>
    </row>
    <row r="72" spans="1:29" s="11" customFormat="1" ht="15.75" customHeight="1" x14ac:dyDescent="0.35">
      <c r="A72" s="160" t="s">
        <v>244</v>
      </c>
      <c r="B72" s="10">
        <v>342</v>
      </c>
      <c r="C72" s="21" t="s">
        <v>128</v>
      </c>
      <c r="D72" s="136">
        <v>4163.4870594755903</v>
      </c>
      <c r="E72" s="136">
        <v>5368.9309043380799</v>
      </c>
      <c r="F72" s="137">
        <v>14791</v>
      </c>
      <c r="G72" s="137">
        <v>9386</v>
      </c>
      <c r="H72" s="136">
        <v>1372368.9274661001</v>
      </c>
      <c r="I72" s="136">
        <v>0</v>
      </c>
      <c r="J72" s="169">
        <v>113347291.492287</v>
      </c>
      <c r="K72" s="182">
        <v>22297275.730444264</v>
      </c>
      <c r="L72" s="71">
        <v>405.5</v>
      </c>
      <c r="M72" s="69">
        <v>4006.8651567440315</v>
      </c>
      <c r="N72" s="69">
        <v>1624783.8210597048</v>
      </c>
      <c r="O72" s="71">
        <v>30</v>
      </c>
      <c r="P72" s="69">
        <v>0</v>
      </c>
      <c r="Q72" s="69">
        <v>180000</v>
      </c>
      <c r="R72" s="69">
        <v>0</v>
      </c>
      <c r="S72" s="183">
        <v>24102059.551503967</v>
      </c>
      <c r="T72" s="186">
        <v>29.653318539997827</v>
      </c>
      <c r="U72" s="191">
        <v>24177</v>
      </c>
      <c r="V72" s="192">
        <v>721599.99999999988</v>
      </c>
      <c r="W72" s="188">
        <v>1438528.2823415273</v>
      </c>
      <c r="X72" s="22">
        <f t="shared" si="2"/>
        <v>138887879.32613248</v>
      </c>
      <c r="Y72" s="60"/>
      <c r="Z72" s="60"/>
      <c r="AA72" s="9"/>
      <c r="AB72" s="9"/>
      <c r="AC72" s="9"/>
    </row>
    <row r="73" spans="1:29" s="11" customFormat="1" ht="15.75" customHeight="1" x14ac:dyDescent="0.35">
      <c r="A73" s="160" t="s">
        <v>244</v>
      </c>
      <c r="B73" s="10">
        <v>356</v>
      </c>
      <c r="C73" s="21" t="s">
        <v>129</v>
      </c>
      <c r="D73" s="136">
        <v>4018.1875456108401</v>
      </c>
      <c r="E73" s="136">
        <v>5177.9937581250197</v>
      </c>
      <c r="F73" s="137">
        <v>24414</v>
      </c>
      <c r="G73" s="137">
        <v>14373</v>
      </c>
      <c r="H73" s="136">
        <v>2802692.55</v>
      </c>
      <c r="I73" s="136">
        <v>0</v>
      </c>
      <c r="J73" s="169">
        <v>175326027.574074</v>
      </c>
      <c r="K73" s="182">
        <v>31567282.339517888</v>
      </c>
      <c r="L73" s="71">
        <v>670</v>
      </c>
      <c r="M73" s="69">
        <v>4033.4442703565828</v>
      </c>
      <c r="N73" s="69">
        <v>2702407.6611389103</v>
      </c>
      <c r="O73" s="71">
        <v>-107</v>
      </c>
      <c r="P73" s="69">
        <v>12000</v>
      </c>
      <c r="Q73" s="69">
        <v>-630000</v>
      </c>
      <c r="R73" s="69">
        <v>54540</v>
      </c>
      <c r="S73" s="183">
        <v>33694230.000656798</v>
      </c>
      <c r="T73" s="186">
        <v>33.890999999999998</v>
      </c>
      <c r="U73" s="191">
        <v>38787</v>
      </c>
      <c r="V73" s="192">
        <v>489600</v>
      </c>
      <c r="W73" s="188">
        <v>1804130.2169999999</v>
      </c>
      <c r="X73" s="22">
        <f t="shared" si="2"/>
        <v>210824387.79173079</v>
      </c>
      <c r="Y73" s="60"/>
      <c r="Z73" s="60"/>
      <c r="AA73" s="9"/>
      <c r="AB73" s="9"/>
      <c r="AC73" s="9"/>
    </row>
    <row r="74" spans="1:29" s="11" customFormat="1" ht="15.75" customHeight="1" x14ac:dyDescent="0.35">
      <c r="A74" s="160" t="s">
        <v>244</v>
      </c>
      <c r="B74" s="10">
        <v>357</v>
      </c>
      <c r="C74" s="21" t="s">
        <v>130</v>
      </c>
      <c r="D74" s="136">
        <v>4297.5708741713497</v>
      </c>
      <c r="E74" s="136">
        <v>5458.8515325692697</v>
      </c>
      <c r="F74" s="137">
        <v>20907.5</v>
      </c>
      <c r="G74" s="137">
        <v>13375.5</v>
      </c>
      <c r="H74" s="136">
        <v>3870123.1229122099</v>
      </c>
      <c r="I74" s="136">
        <v>0</v>
      </c>
      <c r="J74" s="169">
        <v>166736454.84852999</v>
      </c>
      <c r="K74" s="182">
        <v>22570966.707107991</v>
      </c>
      <c r="L74" s="71">
        <v>512.5</v>
      </c>
      <c r="M74" s="69">
        <v>4033.4442703565828</v>
      </c>
      <c r="N74" s="69">
        <v>2067140.1885577487</v>
      </c>
      <c r="O74" s="71">
        <v>-80</v>
      </c>
      <c r="P74" s="69">
        <v>0</v>
      </c>
      <c r="Q74" s="69">
        <v>-480000</v>
      </c>
      <c r="R74" s="69">
        <v>81810</v>
      </c>
      <c r="S74" s="183">
        <v>24239916.895665739</v>
      </c>
      <c r="T74" s="186">
        <v>27.512652712084609</v>
      </c>
      <c r="U74" s="191">
        <v>34283</v>
      </c>
      <c r="V74" s="192">
        <v>0</v>
      </c>
      <c r="W74" s="188">
        <v>943216.27292839659</v>
      </c>
      <c r="X74" s="22">
        <f t="shared" si="2"/>
        <v>191919588.01712412</v>
      </c>
      <c r="Y74" s="60"/>
      <c r="Z74" s="60"/>
      <c r="AA74" s="9"/>
      <c r="AB74" s="9"/>
      <c r="AC74" s="9"/>
    </row>
    <row r="75" spans="1:29" s="11" customFormat="1" ht="15.75" customHeight="1" x14ac:dyDescent="0.35">
      <c r="A75" s="160" t="s">
        <v>244</v>
      </c>
      <c r="B75" s="10">
        <v>358</v>
      </c>
      <c r="C75" s="21" t="s">
        <v>131</v>
      </c>
      <c r="D75" s="136">
        <v>3950.5808475949402</v>
      </c>
      <c r="E75" s="136">
        <v>5357.8211899826401</v>
      </c>
      <c r="F75" s="137">
        <v>21002.5</v>
      </c>
      <c r="G75" s="137">
        <v>15614</v>
      </c>
      <c r="H75" s="136">
        <v>1546291.69</v>
      </c>
      <c r="I75" s="136">
        <v>0</v>
      </c>
      <c r="J75" s="169">
        <v>168175386.002002</v>
      </c>
      <c r="K75" s="182">
        <v>26516791.313019816</v>
      </c>
      <c r="L75" s="71">
        <v>664</v>
      </c>
      <c r="M75" s="69">
        <v>4033.4442703565828</v>
      </c>
      <c r="N75" s="69">
        <v>2678206.995516771</v>
      </c>
      <c r="O75" s="71">
        <v>-71</v>
      </c>
      <c r="P75" s="69">
        <v>258883.81171910718</v>
      </c>
      <c r="Q75" s="69">
        <v>-167116.18828089282</v>
      </c>
      <c r="R75" s="69">
        <v>0</v>
      </c>
      <c r="S75" s="183">
        <v>29027882.120255694</v>
      </c>
      <c r="T75" s="186">
        <v>39.116999999999997</v>
      </c>
      <c r="U75" s="191">
        <v>36616.5</v>
      </c>
      <c r="V75" s="192">
        <v>61600</v>
      </c>
      <c r="W75" s="188">
        <v>1493927.6305</v>
      </c>
      <c r="X75" s="22">
        <f t="shared" ref="X75:X106" si="3">W75+S75+J75</f>
        <v>198697195.7527577</v>
      </c>
      <c r="Y75" s="60"/>
      <c r="Z75" s="60"/>
      <c r="AA75" s="9"/>
      <c r="AB75" s="9"/>
      <c r="AC75" s="9"/>
    </row>
    <row r="76" spans="1:29" s="11" customFormat="1" ht="15.75" customHeight="1" x14ac:dyDescent="0.35">
      <c r="A76" s="160" t="s">
        <v>244</v>
      </c>
      <c r="B76" s="10">
        <v>877</v>
      </c>
      <c r="C76" s="21" t="s">
        <v>132</v>
      </c>
      <c r="D76" s="136">
        <v>4108.2568454083403</v>
      </c>
      <c r="E76" s="136">
        <v>5190.2734079334696</v>
      </c>
      <c r="F76" s="137">
        <v>17894</v>
      </c>
      <c r="G76" s="137">
        <v>11929.5</v>
      </c>
      <c r="H76" s="136">
        <v>1717549</v>
      </c>
      <c r="I76" s="136">
        <v>0</v>
      </c>
      <c r="J76" s="169">
        <v>137148063.61167899</v>
      </c>
      <c r="K76" s="182">
        <v>21576704.227616057</v>
      </c>
      <c r="L76" s="71">
        <v>413.5</v>
      </c>
      <c r="M76" s="69">
        <v>4022.2280880296166</v>
      </c>
      <c r="N76" s="69">
        <v>1663191.3144002464</v>
      </c>
      <c r="O76" s="71">
        <v>-105.5</v>
      </c>
      <c r="P76" s="69">
        <v>0</v>
      </c>
      <c r="Q76" s="69">
        <v>-633000</v>
      </c>
      <c r="R76" s="69">
        <v>339811.47000000003</v>
      </c>
      <c r="S76" s="183">
        <v>22946707.012016304</v>
      </c>
      <c r="T76" s="186">
        <v>30.264937347973031</v>
      </c>
      <c r="U76" s="191">
        <v>29823.5</v>
      </c>
      <c r="V76" s="192">
        <v>0</v>
      </c>
      <c r="W76" s="188">
        <v>902606.35899727372</v>
      </c>
      <c r="X76" s="22">
        <f t="shared" si="3"/>
        <v>160997376.98269257</v>
      </c>
      <c r="Y76" s="60"/>
      <c r="Z76" s="60"/>
      <c r="AA76" s="9"/>
      <c r="AB76" s="9"/>
      <c r="AC76" s="9"/>
    </row>
    <row r="77" spans="1:29" s="11" customFormat="1" ht="15.75" customHeight="1" x14ac:dyDescent="0.35">
      <c r="A77" s="160" t="s">
        <v>244</v>
      </c>
      <c r="B77" s="10">
        <v>359</v>
      </c>
      <c r="C77" s="21" t="s">
        <v>133</v>
      </c>
      <c r="D77" s="136">
        <v>4196.0684400152604</v>
      </c>
      <c r="E77" s="136">
        <v>5368.9511954280397</v>
      </c>
      <c r="F77" s="137">
        <v>26467</v>
      </c>
      <c r="G77" s="137">
        <v>17833</v>
      </c>
      <c r="H77" s="136">
        <v>1316851.9099999999</v>
      </c>
      <c r="I77" s="136">
        <v>0</v>
      </c>
      <c r="J77" s="169">
        <v>208118701.97995201</v>
      </c>
      <c r="K77" s="182">
        <v>32061456.06886135</v>
      </c>
      <c r="L77" s="71">
        <v>749</v>
      </c>
      <c r="M77" s="69">
        <v>4033.4442703565828</v>
      </c>
      <c r="N77" s="69">
        <v>3021049.7584970803</v>
      </c>
      <c r="O77" s="71">
        <v>-108</v>
      </c>
      <c r="P77" s="69">
        <v>0</v>
      </c>
      <c r="Q77" s="69">
        <v>-648000</v>
      </c>
      <c r="R77" s="69">
        <v>32724.000000000004</v>
      </c>
      <c r="S77" s="183">
        <v>34467229.827358432</v>
      </c>
      <c r="T77" s="186">
        <v>14.994854442192093</v>
      </c>
      <c r="U77" s="191">
        <v>44300</v>
      </c>
      <c r="V77" s="192">
        <v>0</v>
      </c>
      <c r="W77" s="188">
        <v>664272.05178910971</v>
      </c>
      <c r="X77" s="22">
        <f t="shared" si="3"/>
        <v>243250203.85909957</v>
      </c>
      <c r="Y77" s="60"/>
      <c r="Z77" s="60"/>
      <c r="AA77" s="9"/>
      <c r="AB77" s="9"/>
      <c r="AC77" s="9"/>
    </row>
    <row r="78" spans="1:29" s="11" customFormat="1" ht="15.75" customHeight="1" x14ac:dyDescent="0.35">
      <c r="A78" s="160" t="s">
        <v>244</v>
      </c>
      <c r="B78" s="10">
        <v>344</v>
      </c>
      <c r="C78" s="21" t="s">
        <v>134</v>
      </c>
      <c r="D78" s="136">
        <v>4145.8289412575004</v>
      </c>
      <c r="E78" s="136">
        <v>5438.7191090913102</v>
      </c>
      <c r="F78" s="137">
        <v>25888</v>
      </c>
      <c r="G78" s="137">
        <v>17907.5</v>
      </c>
      <c r="H78" s="136">
        <v>5147181.2845475897</v>
      </c>
      <c r="I78" s="136">
        <v>0</v>
      </c>
      <c r="J78" s="169">
        <v>209868263.36187401</v>
      </c>
      <c r="K78" s="182">
        <v>37294508.097290851</v>
      </c>
      <c r="L78" s="71">
        <v>1066</v>
      </c>
      <c r="M78" s="69">
        <v>4006.8651567440315</v>
      </c>
      <c r="N78" s="69">
        <v>4271318.257089138</v>
      </c>
      <c r="O78" s="71">
        <v>-74</v>
      </c>
      <c r="P78" s="69">
        <v>0</v>
      </c>
      <c r="Q78" s="69">
        <v>-444000</v>
      </c>
      <c r="R78" s="69">
        <v>1482506.28</v>
      </c>
      <c r="S78" s="183">
        <v>42604332.63437999</v>
      </c>
      <c r="T78" s="186">
        <v>31.641079665917243</v>
      </c>
      <c r="U78" s="191">
        <v>43795.5</v>
      </c>
      <c r="V78" s="192">
        <v>748480</v>
      </c>
      <c r="W78" s="188">
        <v>2134216.9045086787</v>
      </c>
      <c r="X78" s="22">
        <f t="shared" si="3"/>
        <v>254606812.90076268</v>
      </c>
      <c r="Y78" s="60"/>
      <c r="Z78" s="60"/>
      <c r="AA78" s="9"/>
      <c r="AB78" s="9"/>
      <c r="AC78" s="9"/>
    </row>
    <row r="79" spans="1:29" s="11" customFormat="1" ht="15.75" customHeight="1" x14ac:dyDescent="0.35">
      <c r="A79" s="160" t="s">
        <v>245</v>
      </c>
      <c r="B79" s="10">
        <v>301</v>
      </c>
      <c r="C79" s="21" t="s">
        <v>135</v>
      </c>
      <c r="D79" s="136">
        <v>4910.8568882551699</v>
      </c>
      <c r="E79" s="136">
        <v>6372.0074622540596</v>
      </c>
      <c r="F79" s="137">
        <v>24991.5</v>
      </c>
      <c r="G79" s="137">
        <v>13669.5</v>
      </c>
      <c r="H79" s="136">
        <v>9053018.3286632709</v>
      </c>
      <c r="I79" s="136">
        <v>0</v>
      </c>
      <c r="J79" s="169">
        <v>218884854.25677401</v>
      </c>
      <c r="K79" s="182">
        <v>34145106.353390507</v>
      </c>
      <c r="L79" s="71">
        <v>440</v>
      </c>
      <c r="M79" s="69">
        <v>4499.6700047935819</v>
      </c>
      <c r="N79" s="69">
        <v>1979854.8021091761</v>
      </c>
      <c r="O79" s="71">
        <v>60</v>
      </c>
      <c r="P79" s="69">
        <v>768000</v>
      </c>
      <c r="Q79" s="69">
        <v>1128000</v>
      </c>
      <c r="R79" s="69">
        <v>0</v>
      </c>
      <c r="S79" s="183">
        <v>37252961.155499682</v>
      </c>
      <c r="T79" s="186">
        <v>36.544108626963848</v>
      </c>
      <c r="U79" s="191">
        <v>38661</v>
      </c>
      <c r="V79" s="192">
        <v>925558.68</v>
      </c>
      <c r="W79" s="188">
        <v>2338390.4636270492</v>
      </c>
      <c r="X79" s="22">
        <f t="shared" si="3"/>
        <v>258476205.87590075</v>
      </c>
      <c r="Y79" s="60"/>
      <c r="Z79" s="60"/>
      <c r="AA79" s="9"/>
      <c r="AB79" s="9"/>
      <c r="AC79" s="9"/>
    </row>
    <row r="80" spans="1:29" s="11" customFormat="1" ht="15.75" customHeight="1" x14ac:dyDescent="0.35">
      <c r="A80" s="160" t="s">
        <v>245</v>
      </c>
      <c r="B80" s="10">
        <v>302</v>
      </c>
      <c r="C80" s="21" t="s">
        <v>136</v>
      </c>
      <c r="D80" s="136">
        <v>4512.2859153146601</v>
      </c>
      <c r="E80" s="136">
        <v>5869.3709863631902</v>
      </c>
      <c r="F80" s="137">
        <v>30204</v>
      </c>
      <c r="G80" s="137">
        <v>20531.5</v>
      </c>
      <c r="H80" s="136">
        <v>3138858.7103853999</v>
      </c>
      <c r="I80" s="136">
        <v>0</v>
      </c>
      <c r="J80" s="169">
        <v>259934932.903065</v>
      </c>
      <c r="K80" s="182">
        <v>50302230.49402564</v>
      </c>
      <c r="L80" s="71">
        <v>686</v>
      </c>
      <c r="M80" s="69">
        <v>4450.5843266752909</v>
      </c>
      <c r="N80" s="69">
        <v>3053100.8480992494</v>
      </c>
      <c r="O80" s="71">
        <v>69</v>
      </c>
      <c r="P80" s="69">
        <v>144000</v>
      </c>
      <c r="Q80" s="69">
        <v>558000</v>
      </c>
      <c r="R80" s="69">
        <v>590282.05680000002</v>
      </c>
      <c r="S80" s="183">
        <v>54503613.398924887</v>
      </c>
      <c r="T80" s="186">
        <v>34.536075356999874</v>
      </c>
      <c r="U80" s="191">
        <v>50735.5</v>
      </c>
      <c r="V80" s="192">
        <v>370950.40000000002</v>
      </c>
      <c r="W80" s="188">
        <v>2123155.4512750669</v>
      </c>
      <c r="X80" s="22">
        <f t="shared" si="3"/>
        <v>316561701.75326496</v>
      </c>
      <c r="Y80" s="60"/>
      <c r="Z80" s="60"/>
      <c r="AA80" s="9"/>
      <c r="AB80" s="9"/>
      <c r="AC80" s="9"/>
    </row>
    <row r="81" spans="1:29" s="11" customFormat="1" ht="15.75" customHeight="1" x14ac:dyDescent="0.35">
      <c r="A81" s="160" t="s">
        <v>245</v>
      </c>
      <c r="B81" s="10">
        <v>303</v>
      </c>
      <c r="C81" s="21" t="s">
        <v>137</v>
      </c>
      <c r="D81" s="136">
        <v>4125.9299944043496</v>
      </c>
      <c r="E81" s="136">
        <v>5539.6553540810901</v>
      </c>
      <c r="F81" s="137">
        <v>22454.5</v>
      </c>
      <c r="G81" s="137">
        <v>16175</v>
      </c>
      <c r="H81" s="136">
        <v>3861804.3033313002</v>
      </c>
      <c r="I81" s="136">
        <v>0</v>
      </c>
      <c r="J81" s="169">
        <v>186111424.71494499</v>
      </c>
      <c r="K81" s="182">
        <v>34093003.561345458</v>
      </c>
      <c r="L81" s="71">
        <v>556</v>
      </c>
      <c r="M81" s="69">
        <v>4350.6217448814032</v>
      </c>
      <c r="N81" s="69">
        <v>2418945.6901540603</v>
      </c>
      <c r="O81" s="71">
        <v>-229</v>
      </c>
      <c r="P81" s="69">
        <v>0</v>
      </c>
      <c r="Q81" s="69">
        <v>-1374000</v>
      </c>
      <c r="R81" s="69">
        <v>321786</v>
      </c>
      <c r="S81" s="183">
        <v>35459735.251499519</v>
      </c>
      <c r="T81" s="186">
        <v>30.784813334751956</v>
      </c>
      <c r="U81" s="191">
        <v>38629.5</v>
      </c>
      <c r="V81" s="192">
        <v>694400</v>
      </c>
      <c r="W81" s="188">
        <v>1883601.9467148008</v>
      </c>
      <c r="X81" s="22">
        <f t="shared" si="3"/>
        <v>223454761.91315931</v>
      </c>
      <c r="Y81" s="60"/>
      <c r="Z81" s="60"/>
      <c r="AA81" s="9"/>
      <c r="AB81" s="9"/>
      <c r="AC81" s="9"/>
    </row>
    <row r="82" spans="1:29" s="11" customFormat="1" ht="15.75" customHeight="1" x14ac:dyDescent="0.35">
      <c r="A82" s="160" t="s">
        <v>245</v>
      </c>
      <c r="B82" s="10">
        <v>304</v>
      </c>
      <c r="C82" s="21" t="s">
        <v>138</v>
      </c>
      <c r="D82" s="136">
        <v>4910.61044312584</v>
      </c>
      <c r="E82" s="136">
        <v>6367.7615530576604</v>
      </c>
      <c r="F82" s="137">
        <v>26249</v>
      </c>
      <c r="G82" s="137">
        <v>15583.5</v>
      </c>
      <c r="H82" s="136">
        <v>3206145.1278885999</v>
      </c>
      <c r="I82" s="136">
        <v>0</v>
      </c>
      <c r="J82" s="169">
        <v>231336770.811573</v>
      </c>
      <c r="K82" s="182">
        <v>59323438.394053891</v>
      </c>
      <c r="L82" s="71">
        <v>829</v>
      </c>
      <c r="M82" s="69">
        <v>4599.6325865874687</v>
      </c>
      <c r="N82" s="69">
        <v>3813095.4142810116</v>
      </c>
      <c r="O82" s="71">
        <v>-350</v>
      </c>
      <c r="P82" s="69">
        <v>0</v>
      </c>
      <c r="Q82" s="69">
        <v>-2100000</v>
      </c>
      <c r="R82" s="69">
        <v>120420.00000000001</v>
      </c>
      <c r="S82" s="183">
        <v>61156953.808334902</v>
      </c>
      <c r="T82" s="186">
        <v>37.348508135347778</v>
      </c>
      <c r="U82" s="191">
        <v>41832.5</v>
      </c>
      <c r="V82" s="192">
        <v>643658.4</v>
      </c>
      <c r="W82" s="188">
        <v>2206039.8665719358</v>
      </c>
      <c r="X82" s="22">
        <f t="shared" si="3"/>
        <v>294699764.48647982</v>
      </c>
      <c r="Y82" s="60"/>
      <c r="Z82" s="60"/>
      <c r="AA82" s="9"/>
      <c r="AB82" s="9"/>
      <c r="AC82" s="9"/>
    </row>
    <row r="83" spans="1:29" s="11" customFormat="1" ht="15.75" customHeight="1" x14ac:dyDescent="0.35">
      <c r="A83" s="160" t="s">
        <v>245</v>
      </c>
      <c r="B83" s="10">
        <v>305</v>
      </c>
      <c r="C83" s="21" t="s">
        <v>139</v>
      </c>
      <c r="D83" s="136">
        <v>4281.9106841047696</v>
      </c>
      <c r="E83" s="136">
        <v>5407.7913715197501</v>
      </c>
      <c r="F83" s="137">
        <v>27245.5</v>
      </c>
      <c r="G83" s="137">
        <v>17471</v>
      </c>
      <c r="H83" s="136">
        <v>1552467.2</v>
      </c>
      <c r="I83" s="136">
        <v>0</v>
      </c>
      <c r="J83" s="169">
        <v>212694787.795598</v>
      </c>
      <c r="K83" s="182">
        <v>48165482.918511473</v>
      </c>
      <c r="L83" s="71">
        <v>857</v>
      </c>
      <c r="M83" s="69">
        <v>4350.6217448814032</v>
      </c>
      <c r="N83" s="69">
        <v>3728482.8353633625</v>
      </c>
      <c r="O83" s="71">
        <v>113</v>
      </c>
      <c r="P83" s="69">
        <v>0</v>
      </c>
      <c r="Q83" s="69">
        <v>678000</v>
      </c>
      <c r="R83" s="69">
        <v>763560</v>
      </c>
      <c r="S83" s="183">
        <v>53335525.753874838</v>
      </c>
      <c r="T83" s="186">
        <v>42.266249999999999</v>
      </c>
      <c r="U83" s="191">
        <v>44716.5</v>
      </c>
      <c r="V83" s="192">
        <v>0</v>
      </c>
      <c r="W83" s="188">
        <v>1889998.7681249999</v>
      </c>
      <c r="X83" s="22">
        <f t="shared" si="3"/>
        <v>267920312.31759784</v>
      </c>
      <c r="Y83" s="60"/>
      <c r="Z83" s="60"/>
      <c r="AA83" s="9"/>
      <c r="AB83" s="9"/>
      <c r="AC83" s="9"/>
    </row>
    <row r="84" spans="1:29" s="11" customFormat="1" ht="15.75" customHeight="1" x14ac:dyDescent="0.35">
      <c r="A84" s="160" t="s">
        <v>245</v>
      </c>
      <c r="B84" s="10">
        <v>306</v>
      </c>
      <c r="C84" s="21" t="s">
        <v>140</v>
      </c>
      <c r="D84" s="136">
        <v>4504.8866232661803</v>
      </c>
      <c r="E84" s="136">
        <v>5986.5655456783998</v>
      </c>
      <c r="F84" s="137">
        <v>32769</v>
      </c>
      <c r="G84" s="137">
        <v>18267.5</v>
      </c>
      <c r="H84" s="136">
        <v>2779209.58079929</v>
      </c>
      <c r="I84" s="136">
        <v>0</v>
      </c>
      <c r="J84" s="169">
        <v>259759425.444289</v>
      </c>
      <c r="K84" s="182">
        <v>62979902.716026723</v>
      </c>
      <c r="L84" s="71">
        <v>1147</v>
      </c>
      <c r="M84" s="69">
        <v>4350.6217448814032</v>
      </c>
      <c r="N84" s="69">
        <v>4990163.1413789699</v>
      </c>
      <c r="O84" s="71">
        <v>-316.5</v>
      </c>
      <c r="P84" s="69">
        <v>0</v>
      </c>
      <c r="Q84" s="69">
        <v>-1899000</v>
      </c>
      <c r="R84" s="69">
        <v>419958</v>
      </c>
      <c r="S84" s="183">
        <v>66491023.857405692</v>
      </c>
      <c r="T84" s="186">
        <v>55.487249999999996</v>
      </c>
      <c r="U84" s="191">
        <v>51036.5</v>
      </c>
      <c r="V84" s="192">
        <v>2570399.9999999995</v>
      </c>
      <c r="W84" s="188">
        <v>5402275.0346249994</v>
      </c>
      <c r="X84" s="22">
        <f t="shared" si="3"/>
        <v>331652724.33631968</v>
      </c>
      <c r="Y84" s="60"/>
      <c r="Z84" s="60"/>
      <c r="AA84" s="9"/>
      <c r="AB84" s="9"/>
      <c r="AC84" s="9"/>
    </row>
    <row r="85" spans="1:29" s="11" customFormat="1" ht="15.75" customHeight="1" x14ac:dyDescent="0.35">
      <c r="A85" s="160" t="s">
        <v>245</v>
      </c>
      <c r="B85" s="10">
        <v>307</v>
      </c>
      <c r="C85" s="21" t="s">
        <v>141</v>
      </c>
      <c r="D85" s="136">
        <v>4648.6573551909696</v>
      </c>
      <c r="E85" s="136">
        <v>6267.7834368184404</v>
      </c>
      <c r="F85" s="137">
        <v>30566</v>
      </c>
      <c r="G85" s="137">
        <v>15669</v>
      </c>
      <c r="H85" s="136">
        <v>5904841.15553986</v>
      </c>
      <c r="I85" s="136">
        <v>0</v>
      </c>
      <c r="J85" s="169">
        <v>246205600.54581499</v>
      </c>
      <c r="K85" s="182">
        <v>55757111.015557207</v>
      </c>
      <c r="L85" s="71">
        <v>911</v>
      </c>
      <c r="M85" s="69">
        <v>4599.6325865874687</v>
      </c>
      <c r="N85" s="69">
        <v>4190265.2863811841</v>
      </c>
      <c r="O85" s="71">
        <v>-165</v>
      </c>
      <c r="P85" s="69">
        <v>12000</v>
      </c>
      <c r="Q85" s="69">
        <v>-978000</v>
      </c>
      <c r="R85" s="69">
        <v>0</v>
      </c>
      <c r="S85" s="183">
        <v>58969376.301938392</v>
      </c>
      <c r="T85" s="186">
        <v>43.562999999999995</v>
      </c>
      <c r="U85" s="191">
        <v>46235</v>
      </c>
      <c r="V85" s="192">
        <v>936000</v>
      </c>
      <c r="W85" s="188">
        <v>2950135.3049999997</v>
      </c>
      <c r="X85" s="22">
        <f t="shared" si="3"/>
        <v>308125112.15275335</v>
      </c>
      <c r="Y85" s="60"/>
      <c r="Z85" s="60"/>
      <c r="AA85" s="9"/>
      <c r="AB85" s="9"/>
      <c r="AC85" s="9"/>
    </row>
    <row r="86" spans="1:29" s="11" customFormat="1" ht="15.75" customHeight="1" x14ac:dyDescent="0.35">
      <c r="A86" s="160" t="s">
        <v>245</v>
      </c>
      <c r="B86" s="10">
        <v>308</v>
      </c>
      <c r="C86" s="21" t="s">
        <v>142</v>
      </c>
      <c r="D86" s="136">
        <v>4601.48953146436</v>
      </c>
      <c r="E86" s="136">
        <v>6103.7369564492201</v>
      </c>
      <c r="F86" s="137">
        <v>31923</v>
      </c>
      <c r="G86" s="137">
        <v>18933.5</v>
      </c>
      <c r="H86" s="136">
        <v>5557826.96477779</v>
      </c>
      <c r="I86" s="136">
        <v>0</v>
      </c>
      <c r="J86" s="169">
        <v>268016280.942646</v>
      </c>
      <c r="K86" s="182">
        <v>51783280.33486069</v>
      </c>
      <c r="L86" s="71">
        <v>725.5</v>
      </c>
      <c r="M86" s="69">
        <v>4350.6217448814032</v>
      </c>
      <c r="N86" s="69">
        <v>3156376.0759114581</v>
      </c>
      <c r="O86" s="71">
        <v>-189.5</v>
      </c>
      <c r="P86" s="69">
        <v>6000</v>
      </c>
      <c r="Q86" s="69">
        <v>-1131000</v>
      </c>
      <c r="R86" s="69">
        <v>424157.58</v>
      </c>
      <c r="S86" s="183">
        <v>54232813.990772143</v>
      </c>
      <c r="T86" s="186">
        <v>38.580750000000002</v>
      </c>
      <c r="U86" s="191">
        <v>50856.5</v>
      </c>
      <c r="V86" s="192">
        <v>730094.02514285676</v>
      </c>
      <c r="W86" s="188">
        <v>2692175.9375178567</v>
      </c>
      <c r="X86" s="22">
        <f t="shared" si="3"/>
        <v>324941270.87093598</v>
      </c>
      <c r="Y86" s="60"/>
      <c r="Z86" s="60"/>
      <c r="AA86" s="9"/>
      <c r="AB86" s="9"/>
      <c r="AC86" s="9"/>
    </row>
    <row r="87" spans="1:29" s="11" customFormat="1" ht="15.75" customHeight="1" x14ac:dyDescent="0.35">
      <c r="A87" s="160" t="s">
        <v>245</v>
      </c>
      <c r="B87" s="10">
        <v>203</v>
      </c>
      <c r="C87" s="21" t="s">
        <v>143</v>
      </c>
      <c r="D87" s="136">
        <v>5012.0715502924004</v>
      </c>
      <c r="E87" s="136">
        <v>6811.2097187173104</v>
      </c>
      <c r="F87" s="137">
        <v>24707.5</v>
      </c>
      <c r="G87" s="137">
        <v>13292</v>
      </c>
      <c r="H87" s="136">
        <v>8799731.0397651102</v>
      </c>
      <c r="I87" s="136">
        <v>0</v>
      </c>
      <c r="J87" s="169">
        <v>223170088.44980499</v>
      </c>
      <c r="K87" s="182">
        <v>48289870.477737851</v>
      </c>
      <c r="L87" s="71">
        <v>567.99</v>
      </c>
      <c r="M87" s="69">
        <v>4830.8627266652684</v>
      </c>
      <c r="N87" s="69">
        <v>2743881.720118606</v>
      </c>
      <c r="O87" s="71">
        <v>-18</v>
      </c>
      <c r="P87" s="69">
        <v>0</v>
      </c>
      <c r="Q87" s="69">
        <v>-108000</v>
      </c>
      <c r="R87" s="69">
        <v>505510.53480000002</v>
      </c>
      <c r="S87" s="183">
        <v>51431262.732656457</v>
      </c>
      <c r="T87" s="186">
        <v>38.552372196037048</v>
      </c>
      <c r="U87" s="191">
        <v>37999.5</v>
      </c>
      <c r="V87" s="192">
        <v>3798275.1366202161</v>
      </c>
      <c r="W87" s="188">
        <v>5263246.0038835257</v>
      </c>
      <c r="X87" s="22">
        <f t="shared" si="3"/>
        <v>279864597.18634498</v>
      </c>
      <c r="Y87" s="60"/>
      <c r="Z87" s="60"/>
      <c r="AA87" s="9"/>
      <c r="AB87" s="9"/>
      <c r="AC87" s="9"/>
    </row>
    <row r="88" spans="1:29" s="11" customFormat="1" ht="15.75" customHeight="1" x14ac:dyDescent="0.35">
      <c r="A88" s="160" t="s">
        <v>245</v>
      </c>
      <c r="B88" s="10">
        <v>310</v>
      </c>
      <c r="C88" s="21" t="s">
        <v>144</v>
      </c>
      <c r="D88" s="136">
        <v>4274.7285002963099</v>
      </c>
      <c r="E88" s="136">
        <v>5823.3618127042901</v>
      </c>
      <c r="F88" s="137">
        <v>21574</v>
      </c>
      <c r="G88" s="137">
        <v>11862.5</v>
      </c>
      <c r="H88" s="136">
        <v>2773762.6306209899</v>
      </c>
      <c r="I88" s="136">
        <v>0</v>
      </c>
      <c r="J88" s="169">
        <v>164076384.799218</v>
      </c>
      <c r="K88" s="182">
        <v>33851809.698611505</v>
      </c>
      <c r="L88" s="71">
        <v>548</v>
      </c>
      <c r="M88" s="69">
        <v>4450.5843266752909</v>
      </c>
      <c r="N88" s="69">
        <v>2438920.2110180594</v>
      </c>
      <c r="O88" s="71">
        <v>-249</v>
      </c>
      <c r="P88" s="69">
        <v>0</v>
      </c>
      <c r="Q88" s="69">
        <v>-1494000</v>
      </c>
      <c r="R88" s="69">
        <v>182492.33040000001</v>
      </c>
      <c r="S88" s="183">
        <v>34979222.240029566</v>
      </c>
      <c r="T88" s="186">
        <v>36.561463895476003</v>
      </c>
      <c r="U88" s="191">
        <v>33436.5</v>
      </c>
      <c r="V88" s="192">
        <v>0</v>
      </c>
      <c r="W88" s="188">
        <v>1222487.3875410834</v>
      </c>
      <c r="X88" s="22">
        <f t="shared" si="3"/>
        <v>200278094.42678866</v>
      </c>
      <c r="Y88" s="60"/>
      <c r="Z88" s="60"/>
      <c r="AA88" s="9"/>
      <c r="AB88" s="9"/>
      <c r="AC88" s="9"/>
    </row>
    <row r="89" spans="1:29" s="11" customFormat="1" ht="15.75" customHeight="1" x14ac:dyDescent="0.35">
      <c r="A89" s="160" t="s">
        <v>245</v>
      </c>
      <c r="B89" s="10">
        <v>311</v>
      </c>
      <c r="C89" s="21" t="s">
        <v>145</v>
      </c>
      <c r="D89" s="136">
        <v>4252.1577879083097</v>
      </c>
      <c r="E89" s="136">
        <v>5654.1358502121302</v>
      </c>
      <c r="F89" s="137">
        <v>22118</v>
      </c>
      <c r="G89" s="137">
        <v>14446.5</v>
      </c>
      <c r="H89" s="136">
        <v>2306788.66</v>
      </c>
      <c r="I89" s="136">
        <v>0</v>
      </c>
      <c r="J89" s="169">
        <v>178038488.17304599</v>
      </c>
      <c r="K89" s="182">
        <v>28246425.854011368</v>
      </c>
      <c r="L89" s="71">
        <v>355.5</v>
      </c>
      <c r="M89" s="69">
        <v>4350.6217448814032</v>
      </c>
      <c r="N89" s="69">
        <v>1546646.0303053388</v>
      </c>
      <c r="O89" s="71">
        <v>-85</v>
      </c>
      <c r="P89" s="69">
        <v>36000</v>
      </c>
      <c r="Q89" s="69">
        <v>-474000</v>
      </c>
      <c r="R89" s="69">
        <v>85246.02</v>
      </c>
      <c r="S89" s="183">
        <v>29404317.904316705</v>
      </c>
      <c r="T89" s="186">
        <v>35.201728429258658</v>
      </c>
      <c r="U89" s="191">
        <v>36564.5</v>
      </c>
      <c r="V89" s="192">
        <v>229991.99999999991</v>
      </c>
      <c r="W89" s="188">
        <v>1517125.5991516281</v>
      </c>
      <c r="X89" s="22">
        <f t="shared" si="3"/>
        <v>208959931.67651433</v>
      </c>
      <c r="Y89" s="60"/>
      <c r="Z89" s="60"/>
      <c r="AA89" s="9"/>
      <c r="AB89" s="9"/>
      <c r="AC89" s="9"/>
    </row>
    <row r="90" spans="1:29" s="11" customFormat="1" ht="15.75" customHeight="1" x14ac:dyDescent="0.35">
      <c r="A90" s="160" t="s">
        <v>245</v>
      </c>
      <c r="B90" s="10">
        <v>312</v>
      </c>
      <c r="C90" s="21" t="s">
        <v>146</v>
      </c>
      <c r="D90" s="136">
        <v>4454.4276905019497</v>
      </c>
      <c r="E90" s="136">
        <v>5953.49751582315</v>
      </c>
      <c r="F90" s="137">
        <v>27929.5</v>
      </c>
      <c r="G90" s="137">
        <v>16420.5</v>
      </c>
      <c r="H90" s="136">
        <v>3284979.21430407</v>
      </c>
      <c r="I90" s="136">
        <v>0</v>
      </c>
      <c r="J90" s="169">
        <v>225454323.354752</v>
      </c>
      <c r="K90" s="182">
        <v>40064518.093221918</v>
      </c>
      <c r="L90" s="71">
        <v>883</v>
      </c>
      <c r="M90" s="69">
        <v>4450.5843266752909</v>
      </c>
      <c r="N90" s="69">
        <v>3929865.9604542819</v>
      </c>
      <c r="O90" s="71">
        <v>205</v>
      </c>
      <c r="P90" s="69">
        <v>84000</v>
      </c>
      <c r="Q90" s="69">
        <v>1314000</v>
      </c>
      <c r="R90" s="69">
        <v>81810</v>
      </c>
      <c r="S90" s="183">
        <v>45390194.053676203</v>
      </c>
      <c r="T90" s="186">
        <v>34.37297700820649</v>
      </c>
      <c r="U90" s="191">
        <v>44350</v>
      </c>
      <c r="V90" s="192">
        <v>1058400</v>
      </c>
      <c r="W90" s="188">
        <v>2582841.5303139579</v>
      </c>
      <c r="X90" s="22">
        <f t="shared" si="3"/>
        <v>273427358.93874216</v>
      </c>
      <c r="Y90" s="60"/>
      <c r="Z90" s="60"/>
      <c r="AA90" s="9"/>
      <c r="AB90" s="9"/>
      <c r="AC90" s="9"/>
    </row>
    <row r="91" spans="1:29" s="11" customFormat="1" ht="15.75" customHeight="1" x14ac:dyDescent="0.35">
      <c r="A91" s="160" t="s">
        <v>245</v>
      </c>
      <c r="B91" s="10">
        <v>313</v>
      </c>
      <c r="C91" s="21" t="s">
        <v>147</v>
      </c>
      <c r="D91" s="136">
        <v>4522.5663586378296</v>
      </c>
      <c r="E91" s="136">
        <v>5993.80533106237</v>
      </c>
      <c r="F91" s="137">
        <v>23593</v>
      </c>
      <c r="G91" s="137">
        <v>14176</v>
      </c>
      <c r="H91" s="136">
        <v>2859537.8242107299</v>
      </c>
      <c r="I91" s="136">
        <v>0</v>
      </c>
      <c r="J91" s="169">
        <v>194528630.296693</v>
      </c>
      <c r="K91" s="182">
        <v>48740351.411246739</v>
      </c>
      <c r="L91" s="71">
        <v>813.00000000000011</v>
      </c>
      <c r="M91" s="69">
        <v>4450.5843266752909</v>
      </c>
      <c r="N91" s="69">
        <v>3618325.0575870122</v>
      </c>
      <c r="O91" s="71">
        <v>-104</v>
      </c>
      <c r="P91" s="69">
        <v>288280.29748122673</v>
      </c>
      <c r="Q91" s="69">
        <v>-335719.70251877327</v>
      </c>
      <c r="R91" s="69">
        <v>1265328</v>
      </c>
      <c r="S91" s="183">
        <v>53288284.766314976</v>
      </c>
      <c r="T91" s="186">
        <v>37.655688987689501</v>
      </c>
      <c r="U91" s="191">
        <v>37769</v>
      </c>
      <c r="V91" s="192">
        <v>0</v>
      </c>
      <c r="W91" s="188">
        <v>1422217.7173760447</v>
      </c>
      <c r="X91" s="22">
        <f t="shared" si="3"/>
        <v>249239132.780384</v>
      </c>
      <c r="Y91" s="60"/>
      <c r="Z91" s="60"/>
      <c r="AA91" s="9"/>
      <c r="AB91" s="9"/>
      <c r="AC91" s="9"/>
    </row>
    <row r="92" spans="1:29" s="11" customFormat="1" ht="15.75" customHeight="1" x14ac:dyDescent="0.35">
      <c r="A92" s="160" t="s">
        <v>245</v>
      </c>
      <c r="B92" s="10">
        <v>314</v>
      </c>
      <c r="C92" s="21" t="s">
        <v>148</v>
      </c>
      <c r="D92" s="136">
        <v>4203.6397000445104</v>
      </c>
      <c r="E92" s="136">
        <v>5439.2642854469304</v>
      </c>
      <c r="F92" s="137">
        <v>13503.5</v>
      </c>
      <c r="G92" s="137">
        <v>8698.5</v>
      </c>
      <c r="H92" s="136">
        <v>2066141.56385318</v>
      </c>
      <c r="I92" s="136">
        <v>0</v>
      </c>
      <c r="J92" s="169">
        <v>106143430.64036401</v>
      </c>
      <c r="K92" s="182">
        <v>21185294.770045292</v>
      </c>
      <c r="L92" s="71">
        <v>503</v>
      </c>
      <c r="M92" s="69">
        <v>4450.5843266752909</v>
      </c>
      <c r="N92" s="69">
        <v>2238643.9163176715</v>
      </c>
      <c r="O92" s="71">
        <v>304</v>
      </c>
      <c r="P92" s="69">
        <v>12000</v>
      </c>
      <c r="Q92" s="69">
        <v>1836000</v>
      </c>
      <c r="R92" s="69">
        <v>0</v>
      </c>
      <c r="S92" s="183">
        <v>25259938.686362963</v>
      </c>
      <c r="T92" s="186">
        <v>36.081902601956941</v>
      </c>
      <c r="U92" s="191">
        <v>22202</v>
      </c>
      <c r="V92" s="192">
        <v>244000</v>
      </c>
      <c r="W92" s="188">
        <v>1045090.4015686481</v>
      </c>
      <c r="X92" s="22">
        <f t="shared" si="3"/>
        <v>132448459.72829562</v>
      </c>
      <c r="Y92" s="60"/>
      <c r="Z92" s="60"/>
      <c r="AA92" s="9"/>
      <c r="AB92" s="9"/>
      <c r="AC92" s="9"/>
    </row>
    <row r="93" spans="1:29" s="11" customFormat="1" ht="15.75" customHeight="1" x14ac:dyDescent="0.35">
      <c r="A93" s="160" t="s">
        <v>245</v>
      </c>
      <c r="B93" s="10">
        <v>315</v>
      </c>
      <c r="C93" s="21" t="s">
        <v>149</v>
      </c>
      <c r="D93" s="136">
        <v>4558.1010823955003</v>
      </c>
      <c r="E93" s="136">
        <v>6165.2221501660997</v>
      </c>
      <c r="F93" s="137">
        <v>16750</v>
      </c>
      <c r="G93" s="137">
        <v>7936.5</v>
      </c>
      <c r="H93" s="136">
        <v>3001364.48</v>
      </c>
      <c r="I93" s="136">
        <v>0</v>
      </c>
      <c r="J93" s="169">
        <v>128279843.204918</v>
      </c>
      <c r="K93" s="182">
        <v>35063961.468305022</v>
      </c>
      <c r="L93" s="71">
        <v>505</v>
      </c>
      <c r="M93" s="69">
        <v>4599.6325865874687</v>
      </c>
      <c r="N93" s="69">
        <v>2322814.4562266716</v>
      </c>
      <c r="O93" s="71">
        <v>-234</v>
      </c>
      <c r="P93" s="69">
        <v>0</v>
      </c>
      <c r="Q93" s="69">
        <v>-1404000</v>
      </c>
      <c r="R93" s="69">
        <v>54540</v>
      </c>
      <c r="S93" s="183">
        <v>36037315.924531691</v>
      </c>
      <c r="T93" s="186">
        <v>34.413751595404833</v>
      </c>
      <c r="U93" s="191">
        <v>24686.5</v>
      </c>
      <c r="V93" s="192">
        <v>165791.99999999997</v>
      </c>
      <c r="W93" s="188">
        <v>1015347.0787599614</v>
      </c>
      <c r="X93" s="22">
        <f t="shared" si="3"/>
        <v>165332506.20820963</v>
      </c>
      <c r="Y93" s="60"/>
      <c r="Z93" s="60"/>
      <c r="AA93" s="9"/>
      <c r="AB93" s="9"/>
      <c r="AC93" s="9"/>
    </row>
    <row r="94" spans="1:29" s="11" customFormat="1" ht="15.75" customHeight="1" x14ac:dyDescent="0.35">
      <c r="A94" s="160" t="s">
        <v>245</v>
      </c>
      <c r="B94" s="10">
        <v>317</v>
      </c>
      <c r="C94" s="21" t="s">
        <v>150</v>
      </c>
      <c r="D94" s="136">
        <v>4214.9428693397704</v>
      </c>
      <c r="E94" s="136">
        <v>5640.4667212301401</v>
      </c>
      <c r="F94" s="137">
        <v>29493</v>
      </c>
      <c r="G94" s="137">
        <v>19081</v>
      </c>
      <c r="H94" s="136">
        <v>4568435.2742114598</v>
      </c>
      <c r="I94" s="136">
        <v>0</v>
      </c>
      <c r="J94" s="169">
        <v>236505490.82744199</v>
      </c>
      <c r="K94" s="182">
        <v>45913339.911616221</v>
      </c>
      <c r="L94" s="71">
        <v>576</v>
      </c>
      <c r="M94" s="69">
        <v>4350.6217448814032</v>
      </c>
      <c r="N94" s="69">
        <v>2505958.1250516884</v>
      </c>
      <c r="O94" s="71">
        <v>-288</v>
      </c>
      <c r="P94" s="69">
        <v>12000</v>
      </c>
      <c r="Q94" s="69">
        <v>-1716000</v>
      </c>
      <c r="R94" s="69">
        <v>0</v>
      </c>
      <c r="S94" s="183">
        <v>46703298.036667913</v>
      </c>
      <c r="T94" s="186">
        <v>40.530750000000005</v>
      </c>
      <c r="U94" s="191">
        <v>48574</v>
      </c>
      <c r="V94" s="192">
        <v>4511199.9999999991</v>
      </c>
      <c r="W94" s="188">
        <v>6479940.6504999995</v>
      </c>
      <c r="X94" s="22">
        <f t="shared" si="3"/>
        <v>289688729.51460993</v>
      </c>
      <c r="Y94" s="60"/>
      <c r="Z94" s="60"/>
      <c r="AA94" s="9"/>
      <c r="AB94" s="9"/>
      <c r="AC94" s="9"/>
    </row>
    <row r="95" spans="1:29" s="11" customFormat="1" ht="15.75" customHeight="1" x14ac:dyDescent="0.35">
      <c r="A95" s="160" t="s">
        <v>245</v>
      </c>
      <c r="B95" s="10">
        <v>318</v>
      </c>
      <c r="C95" s="21" t="s">
        <v>151</v>
      </c>
      <c r="D95" s="136">
        <v>4080.43382932741</v>
      </c>
      <c r="E95" s="136">
        <v>5479.69694778748</v>
      </c>
      <c r="F95" s="137">
        <v>16828.5</v>
      </c>
      <c r="G95" s="137">
        <v>8588</v>
      </c>
      <c r="H95" s="136">
        <v>2413279.0299999998</v>
      </c>
      <c r="I95" s="136">
        <v>0</v>
      </c>
      <c r="J95" s="169">
        <v>118140497.114435</v>
      </c>
      <c r="K95" s="182">
        <v>25773839.484587051</v>
      </c>
      <c r="L95" s="71">
        <v>358</v>
      </c>
      <c r="M95" s="69">
        <v>4450.5843266752909</v>
      </c>
      <c r="N95" s="69">
        <v>1593309.1889497542</v>
      </c>
      <c r="O95" s="71">
        <v>-43</v>
      </c>
      <c r="P95" s="69">
        <v>24000</v>
      </c>
      <c r="Q95" s="69">
        <v>-234000</v>
      </c>
      <c r="R95" s="69">
        <v>0</v>
      </c>
      <c r="S95" s="183">
        <v>27133148.673536804</v>
      </c>
      <c r="T95" s="186">
        <v>31.630886019117661</v>
      </c>
      <c r="U95" s="191">
        <v>25416.5</v>
      </c>
      <c r="V95" s="192">
        <v>107199.99999999996</v>
      </c>
      <c r="W95" s="188">
        <v>911146.41450490395</v>
      </c>
      <c r="X95" s="22">
        <f t="shared" si="3"/>
        <v>146184792.20247671</v>
      </c>
      <c r="Y95" s="60"/>
      <c r="Z95" s="60"/>
      <c r="AA95" s="9"/>
      <c r="AB95" s="9"/>
      <c r="AC95" s="9"/>
    </row>
    <row r="96" spans="1:29" s="11" customFormat="1" ht="15.75" customHeight="1" x14ac:dyDescent="0.35">
      <c r="A96" s="160" t="s">
        <v>245</v>
      </c>
      <c r="B96" s="10">
        <v>319</v>
      </c>
      <c r="C96" s="21" t="s">
        <v>152</v>
      </c>
      <c r="D96" s="136">
        <v>4240.6926738985403</v>
      </c>
      <c r="E96" s="136">
        <v>5383.3336165641704</v>
      </c>
      <c r="F96" s="137">
        <v>17584.5</v>
      </c>
      <c r="G96" s="137">
        <v>15180</v>
      </c>
      <c r="H96" s="136">
        <v>1611819</v>
      </c>
      <c r="I96" s="136">
        <v>0</v>
      </c>
      <c r="J96" s="169">
        <v>157901283.623613</v>
      </c>
      <c r="K96" s="182">
        <v>39190464.274354555</v>
      </c>
      <c r="L96" s="71">
        <v>601.5</v>
      </c>
      <c r="M96" s="69">
        <v>4450.5843266752909</v>
      </c>
      <c r="N96" s="69">
        <v>2677026.4724951875</v>
      </c>
      <c r="O96" s="71">
        <v>-50</v>
      </c>
      <c r="P96" s="69">
        <v>0</v>
      </c>
      <c r="Q96" s="69">
        <v>-300000</v>
      </c>
      <c r="R96" s="69">
        <v>290152.80000000005</v>
      </c>
      <c r="S96" s="183">
        <v>41857643.546849743</v>
      </c>
      <c r="T96" s="186">
        <v>36.35325237216216</v>
      </c>
      <c r="U96" s="191">
        <v>32764.5</v>
      </c>
      <c r="V96" s="192">
        <v>508800</v>
      </c>
      <c r="W96" s="188">
        <v>1699896.1373477073</v>
      </c>
      <c r="X96" s="22">
        <f t="shared" si="3"/>
        <v>201458823.30781046</v>
      </c>
      <c r="Y96" s="60"/>
      <c r="Z96" s="60"/>
      <c r="AA96" s="9"/>
      <c r="AB96" s="9"/>
      <c r="AC96" s="9"/>
    </row>
    <row r="97" spans="1:29" s="11" customFormat="1" ht="15.75" customHeight="1" x14ac:dyDescent="0.35">
      <c r="A97" s="160" t="s">
        <v>245</v>
      </c>
      <c r="B97" s="10">
        <v>320</v>
      </c>
      <c r="C97" s="21" t="s">
        <v>153</v>
      </c>
      <c r="D97" s="136">
        <v>4539.4139849537696</v>
      </c>
      <c r="E97" s="136">
        <v>6152.6096254402601</v>
      </c>
      <c r="F97" s="137">
        <v>24450.5</v>
      </c>
      <c r="G97" s="137">
        <v>13661</v>
      </c>
      <c r="H97" s="136">
        <v>7104146.9400070496</v>
      </c>
      <c r="I97" s="136">
        <v>0</v>
      </c>
      <c r="J97" s="169">
        <v>202145888.672259</v>
      </c>
      <c r="K97" s="182">
        <v>38016103.802984528</v>
      </c>
      <c r="L97" s="71">
        <v>790</v>
      </c>
      <c r="M97" s="69">
        <v>4350.6217448814032</v>
      </c>
      <c r="N97" s="69">
        <v>3436991.1784563083</v>
      </c>
      <c r="O97" s="71">
        <v>81.5</v>
      </c>
      <c r="P97" s="69">
        <v>0</v>
      </c>
      <c r="Q97" s="69">
        <v>489000</v>
      </c>
      <c r="R97" s="69">
        <v>395960.4</v>
      </c>
      <c r="S97" s="183">
        <v>42338055.381440833</v>
      </c>
      <c r="T97" s="186">
        <v>38.678249999999998</v>
      </c>
      <c r="U97" s="191">
        <v>38111.5</v>
      </c>
      <c r="V97" s="192">
        <v>0</v>
      </c>
      <c r="W97" s="188">
        <v>1474086.124875</v>
      </c>
      <c r="X97" s="22">
        <f t="shared" si="3"/>
        <v>245958030.17857483</v>
      </c>
      <c r="Y97" s="60"/>
      <c r="Z97" s="60"/>
      <c r="AA97" s="9"/>
      <c r="AB97" s="9"/>
      <c r="AC97" s="9"/>
    </row>
    <row r="98" spans="1:29" s="11" customFormat="1" ht="15.75" customHeight="1" x14ac:dyDescent="0.35">
      <c r="A98" s="160" t="s">
        <v>246</v>
      </c>
      <c r="B98" s="10">
        <v>867</v>
      </c>
      <c r="C98" s="21" t="s">
        <v>154</v>
      </c>
      <c r="D98" s="136">
        <v>3930.9932855107199</v>
      </c>
      <c r="E98" s="136">
        <v>5234.8974514869797</v>
      </c>
      <c r="F98" s="137">
        <v>9950</v>
      </c>
      <c r="G98" s="137">
        <v>6190</v>
      </c>
      <c r="H98" s="136">
        <v>1866182.75905676</v>
      </c>
      <c r="I98" s="136">
        <v>0</v>
      </c>
      <c r="J98" s="169">
        <v>73383581.174592793</v>
      </c>
      <c r="K98" s="182">
        <v>17406044.513555758</v>
      </c>
      <c r="L98" s="71">
        <v>209</v>
      </c>
      <c r="M98" s="69">
        <v>4302.127332492867</v>
      </c>
      <c r="N98" s="69">
        <v>899144.61249100917</v>
      </c>
      <c r="O98" s="71">
        <v>-183.5</v>
      </c>
      <c r="P98" s="69">
        <v>36000</v>
      </c>
      <c r="Q98" s="69">
        <v>-1065000</v>
      </c>
      <c r="R98" s="69">
        <v>21816</v>
      </c>
      <c r="S98" s="183">
        <v>17262005.126046766</v>
      </c>
      <c r="T98" s="186">
        <v>37.722749999999998</v>
      </c>
      <c r="U98" s="191">
        <v>16140</v>
      </c>
      <c r="V98" s="192">
        <v>324544</v>
      </c>
      <c r="W98" s="188">
        <v>933389.18500000006</v>
      </c>
      <c r="X98" s="22">
        <f t="shared" si="3"/>
        <v>91578975.485639557</v>
      </c>
      <c r="Y98" s="60"/>
      <c r="Z98" s="60"/>
      <c r="AA98" s="9"/>
      <c r="AB98" s="9"/>
      <c r="AC98" s="9"/>
    </row>
    <row r="99" spans="1:29" s="11" customFormat="1" ht="15.75" customHeight="1" x14ac:dyDescent="0.35">
      <c r="A99" s="160" t="s">
        <v>246</v>
      </c>
      <c r="B99" s="10">
        <v>846</v>
      </c>
      <c r="C99" s="21" t="s">
        <v>155</v>
      </c>
      <c r="D99" s="136">
        <v>4062.0259329291398</v>
      </c>
      <c r="E99" s="136">
        <v>5196.3686818453398</v>
      </c>
      <c r="F99" s="137">
        <v>18606</v>
      </c>
      <c r="G99" s="137">
        <v>11473</v>
      </c>
      <c r="H99" s="136">
        <v>3471221.9039971498</v>
      </c>
      <c r="I99" s="136">
        <v>0</v>
      </c>
      <c r="J99" s="169">
        <v>138667214.298888</v>
      </c>
      <c r="K99" s="182">
        <v>26362569.054165874</v>
      </c>
      <c r="L99" s="71">
        <v>495</v>
      </c>
      <c r="M99" s="69">
        <v>4010.3659355198288</v>
      </c>
      <c r="N99" s="69">
        <v>1985131.1380823152</v>
      </c>
      <c r="O99" s="71">
        <v>-67</v>
      </c>
      <c r="P99" s="69">
        <v>0</v>
      </c>
      <c r="Q99" s="69">
        <v>-402000</v>
      </c>
      <c r="R99" s="69">
        <v>0</v>
      </c>
      <c r="S99" s="183">
        <v>27945700.192248188</v>
      </c>
      <c r="T99" s="186">
        <v>64.135500000000008</v>
      </c>
      <c r="U99" s="191">
        <v>30079</v>
      </c>
      <c r="V99" s="192">
        <v>518400</v>
      </c>
      <c r="W99" s="188">
        <v>2447531.7045</v>
      </c>
      <c r="X99" s="22">
        <f t="shared" si="3"/>
        <v>169060446.19563618</v>
      </c>
      <c r="Y99" s="60"/>
      <c r="Z99" s="60"/>
      <c r="AA99" s="9"/>
      <c r="AB99" s="9"/>
      <c r="AC99" s="9"/>
    </row>
    <row r="100" spans="1:29" s="11" customFormat="1" ht="15.75" customHeight="1" x14ac:dyDescent="0.35">
      <c r="A100" s="160" t="s">
        <v>246</v>
      </c>
      <c r="B100" s="10">
        <v>825</v>
      </c>
      <c r="C100" s="21" t="s">
        <v>156</v>
      </c>
      <c r="D100" s="136">
        <v>4052.0977751333298</v>
      </c>
      <c r="E100" s="136">
        <v>5158.0817013022097</v>
      </c>
      <c r="F100" s="137">
        <v>43855.5</v>
      </c>
      <c r="G100" s="137">
        <v>30047.5</v>
      </c>
      <c r="H100" s="136">
        <v>3830839.44</v>
      </c>
      <c r="I100" s="136">
        <v>0</v>
      </c>
      <c r="J100" s="169">
        <v>336525073.33723801</v>
      </c>
      <c r="K100" s="182">
        <v>84627381.926909283</v>
      </c>
      <c r="L100" s="71">
        <v>1551</v>
      </c>
      <c r="M100" s="69">
        <v>4195.1769557959487</v>
      </c>
      <c r="N100" s="69">
        <v>6506719.4584395168</v>
      </c>
      <c r="O100" s="71">
        <v>-266</v>
      </c>
      <c r="P100" s="69">
        <v>42000</v>
      </c>
      <c r="Q100" s="69">
        <v>-1554000</v>
      </c>
      <c r="R100" s="69">
        <v>259054.092</v>
      </c>
      <c r="S100" s="183">
        <v>89839155.47734879</v>
      </c>
      <c r="T100" s="186">
        <v>36.5625</v>
      </c>
      <c r="U100" s="191">
        <v>73903</v>
      </c>
      <c r="V100" s="192">
        <v>3723200</v>
      </c>
      <c r="W100" s="188">
        <v>6425278.4375</v>
      </c>
      <c r="X100" s="22">
        <f t="shared" si="3"/>
        <v>432789507.25208682</v>
      </c>
      <c r="Y100" s="60"/>
      <c r="Z100" s="60"/>
      <c r="AA100" s="9"/>
      <c r="AB100" s="9"/>
      <c r="AC100" s="9"/>
    </row>
    <row r="101" spans="1:29" s="11" customFormat="1" ht="15.75" customHeight="1" x14ac:dyDescent="0.35">
      <c r="A101" s="160" t="s">
        <v>246</v>
      </c>
      <c r="B101" s="10">
        <v>845</v>
      </c>
      <c r="C101" s="21" t="s">
        <v>157</v>
      </c>
      <c r="D101" s="136">
        <v>4023.6314335773</v>
      </c>
      <c r="E101" s="136">
        <v>5219.0285841964696</v>
      </c>
      <c r="F101" s="137">
        <v>38611</v>
      </c>
      <c r="G101" s="137">
        <v>24486</v>
      </c>
      <c r="H101" s="136">
        <v>8247657.4479367603</v>
      </c>
      <c r="I101" s="136">
        <v>0</v>
      </c>
      <c r="J101" s="169">
        <v>291397224.642425</v>
      </c>
      <c r="K101" s="182">
        <v>55328264.983666718</v>
      </c>
      <c r="L101" s="71">
        <v>1119.5</v>
      </c>
      <c r="M101" s="69">
        <v>4010.3659355198288</v>
      </c>
      <c r="N101" s="69">
        <v>4489604.664814448</v>
      </c>
      <c r="O101" s="71">
        <v>-141</v>
      </c>
      <c r="P101" s="69">
        <v>0</v>
      </c>
      <c r="Q101" s="69">
        <v>-846000</v>
      </c>
      <c r="R101" s="69">
        <v>0</v>
      </c>
      <c r="S101" s="183">
        <v>58971869.648481168</v>
      </c>
      <c r="T101" s="186">
        <v>31.92039136568869</v>
      </c>
      <c r="U101" s="191">
        <v>63097</v>
      </c>
      <c r="V101" s="192">
        <v>4923999.9999999991</v>
      </c>
      <c r="W101" s="188">
        <v>6938080.9340008581</v>
      </c>
      <c r="X101" s="22">
        <f t="shared" si="3"/>
        <v>357307175.22490704</v>
      </c>
      <c r="Y101" s="60"/>
      <c r="Z101" s="60"/>
      <c r="AA101" s="9"/>
      <c r="AB101" s="9"/>
      <c r="AC101" s="9"/>
    </row>
    <row r="102" spans="1:29" s="11" customFormat="1" ht="15.75" customHeight="1" x14ac:dyDescent="0.35">
      <c r="A102" s="160" t="s">
        <v>246</v>
      </c>
      <c r="B102" s="10">
        <v>850</v>
      </c>
      <c r="C102" s="21" t="s">
        <v>158</v>
      </c>
      <c r="D102" s="136">
        <v>3988.5138578986798</v>
      </c>
      <c r="E102" s="136">
        <v>5122.5718458573501</v>
      </c>
      <c r="F102" s="137">
        <v>106092.5</v>
      </c>
      <c r="G102" s="137">
        <v>66461.5</v>
      </c>
      <c r="H102" s="136">
        <v>14795574.0419448</v>
      </c>
      <c r="I102" s="136">
        <v>0</v>
      </c>
      <c r="J102" s="169">
        <v>778400789.24450898</v>
      </c>
      <c r="K102" s="182">
        <v>118983754.23363943</v>
      </c>
      <c r="L102" s="71">
        <v>3075.5</v>
      </c>
      <c r="M102" s="69">
        <v>4086.9027638902999</v>
      </c>
      <c r="N102" s="69">
        <v>12569269.450344617</v>
      </c>
      <c r="O102" s="71">
        <v>-279</v>
      </c>
      <c r="P102" s="69">
        <v>90000</v>
      </c>
      <c r="Q102" s="69">
        <v>-1584000</v>
      </c>
      <c r="R102" s="69">
        <v>3752439.4800000004</v>
      </c>
      <c r="S102" s="183">
        <v>133721463.16398406</v>
      </c>
      <c r="T102" s="186">
        <v>31.080429091939969</v>
      </c>
      <c r="U102" s="191">
        <v>172554</v>
      </c>
      <c r="V102" s="192">
        <v>2411200</v>
      </c>
      <c r="W102" s="188">
        <v>7774252.3615306094</v>
      </c>
      <c r="X102" s="22">
        <f t="shared" si="3"/>
        <v>919896504.77002358</v>
      </c>
      <c r="Y102" s="60"/>
      <c r="Z102" s="60"/>
      <c r="AA102" s="9"/>
      <c r="AB102" s="9"/>
      <c r="AC102" s="9"/>
    </row>
    <row r="103" spans="1:29" s="11" customFormat="1" ht="15.75" customHeight="1" x14ac:dyDescent="0.35">
      <c r="A103" s="160" t="s">
        <v>246</v>
      </c>
      <c r="B103" s="10">
        <v>921</v>
      </c>
      <c r="C103" s="21" t="s">
        <v>159</v>
      </c>
      <c r="D103" s="136">
        <v>4181.9527186489104</v>
      </c>
      <c r="E103" s="136">
        <v>5332.6896937824704</v>
      </c>
      <c r="F103" s="137">
        <v>9224.5</v>
      </c>
      <c r="G103" s="137">
        <v>6199</v>
      </c>
      <c r="H103" s="136">
        <v>1506201.71</v>
      </c>
      <c r="I103" s="136">
        <v>0</v>
      </c>
      <c r="J103" s="169">
        <v>73139967.974934399</v>
      </c>
      <c r="K103" s="182">
        <v>15325408.606540835</v>
      </c>
      <c r="L103" s="71">
        <v>269</v>
      </c>
      <c r="M103" s="69">
        <v>4086.9027638902999</v>
      </c>
      <c r="N103" s="69">
        <v>1099376.8434864907</v>
      </c>
      <c r="O103" s="71">
        <v>-36</v>
      </c>
      <c r="P103" s="69">
        <v>0</v>
      </c>
      <c r="Q103" s="69">
        <v>-216000</v>
      </c>
      <c r="R103" s="69">
        <v>13089.6</v>
      </c>
      <c r="S103" s="183">
        <v>16221875.050027324</v>
      </c>
      <c r="T103" s="186">
        <v>39.136499999999998</v>
      </c>
      <c r="U103" s="191">
        <v>15423.5</v>
      </c>
      <c r="V103" s="192">
        <v>0</v>
      </c>
      <c r="W103" s="188">
        <v>603621.80774999992</v>
      </c>
      <c r="X103" s="22">
        <f t="shared" si="3"/>
        <v>89965464.832711726</v>
      </c>
      <c r="Y103" s="60"/>
      <c r="Z103" s="60"/>
      <c r="AA103" s="9"/>
      <c r="AB103" s="9"/>
      <c r="AC103" s="9"/>
    </row>
    <row r="104" spans="1:29" s="11" customFormat="1" ht="15.75" customHeight="1" x14ac:dyDescent="0.35">
      <c r="A104" s="160" t="s">
        <v>246</v>
      </c>
      <c r="B104" s="10">
        <v>886</v>
      </c>
      <c r="C104" s="21" t="s">
        <v>160</v>
      </c>
      <c r="D104" s="136">
        <v>4005.22883209978</v>
      </c>
      <c r="E104" s="136">
        <v>5242.3630351224001</v>
      </c>
      <c r="F104" s="137">
        <v>125821.5</v>
      </c>
      <c r="G104" s="137">
        <v>83253.5</v>
      </c>
      <c r="H104" s="136">
        <v>22540070.696579199</v>
      </c>
      <c r="I104" s="136">
        <v>0</v>
      </c>
      <c r="J104" s="169">
        <v>962929041.13918495</v>
      </c>
      <c r="K104" s="182">
        <v>200622172.8581838</v>
      </c>
      <c r="L104" s="71">
        <v>4834.5</v>
      </c>
      <c r="M104" s="69">
        <v>4031.8446672110904</v>
      </c>
      <c r="N104" s="69">
        <v>19491953.043632016</v>
      </c>
      <c r="O104" s="71">
        <v>-462</v>
      </c>
      <c r="P104" s="69">
        <v>18000</v>
      </c>
      <c r="Q104" s="69">
        <v>-2754000</v>
      </c>
      <c r="R104" s="69">
        <v>3242680.0632000002</v>
      </c>
      <c r="S104" s="183">
        <v>220602805.96501583</v>
      </c>
      <c r="T104" s="186">
        <v>32.019758562236454</v>
      </c>
      <c r="U104" s="191">
        <v>209075</v>
      </c>
      <c r="V104" s="192">
        <v>5586560</v>
      </c>
      <c r="W104" s="188">
        <v>12281091.021399587</v>
      </c>
      <c r="X104" s="22">
        <f t="shared" si="3"/>
        <v>1195812938.1256003</v>
      </c>
      <c r="Y104" s="60"/>
      <c r="Z104" s="60"/>
      <c r="AA104" s="9"/>
      <c r="AB104" s="9"/>
      <c r="AC104" s="9"/>
    </row>
    <row r="105" spans="1:29" s="11" customFormat="1" ht="15.75" customHeight="1" x14ac:dyDescent="0.35">
      <c r="A105" s="160" t="s">
        <v>246</v>
      </c>
      <c r="B105" s="10">
        <v>887</v>
      </c>
      <c r="C105" s="21" t="s">
        <v>161</v>
      </c>
      <c r="D105" s="136">
        <v>4036.8076290755698</v>
      </c>
      <c r="E105" s="136">
        <v>5326.0601656693798</v>
      </c>
      <c r="F105" s="137">
        <v>24480</v>
      </c>
      <c r="G105" s="137">
        <v>16077.5</v>
      </c>
      <c r="H105" s="136">
        <v>1917146.54</v>
      </c>
      <c r="I105" s="136">
        <v>0</v>
      </c>
      <c r="J105" s="169">
        <v>186367929.61331901</v>
      </c>
      <c r="K105" s="182">
        <v>37220333.160811745</v>
      </c>
      <c r="L105" s="71">
        <v>922</v>
      </c>
      <c r="M105" s="69">
        <v>4004.3258775380659</v>
      </c>
      <c r="N105" s="69">
        <v>3691988.4590900969</v>
      </c>
      <c r="O105" s="71">
        <v>33</v>
      </c>
      <c r="P105" s="69">
        <v>335801.91634030826</v>
      </c>
      <c r="Q105" s="69">
        <v>533801.91634030826</v>
      </c>
      <c r="R105" s="69">
        <v>0</v>
      </c>
      <c r="S105" s="183">
        <v>41446123.53624215</v>
      </c>
      <c r="T105" s="186">
        <v>18.684954583642494</v>
      </c>
      <c r="U105" s="191">
        <v>40557.5</v>
      </c>
      <c r="V105" s="192">
        <v>0</v>
      </c>
      <c r="W105" s="188">
        <v>757815.04552608053</v>
      </c>
      <c r="X105" s="22">
        <f t="shared" si="3"/>
        <v>228571868.19508725</v>
      </c>
      <c r="Y105" s="60"/>
      <c r="Z105" s="60"/>
      <c r="AA105" s="9"/>
      <c r="AB105" s="9"/>
      <c r="AC105" s="9"/>
    </row>
    <row r="106" spans="1:29" s="11" customFormat="1" ht="15.75" customHeight="1" x14ac:dyDescent="0.35">
      <c r="A106" s="160" t="s">
        <v>246</v>
      </c>
      <c r="B106" s="10">
        <v>826</v>
      </c>
      <c r="C106" s="21" t="s">
        <v>162</v>
      </c>
      <c r="D106" s="136">
        <v>4144.4152038871298</v>
      </c>
      <c r="E106" s="136">
        <v>5347.3525246547897</v>
      </c>
      <c r="F106" s="137">
        <v>26453</v>
      </c>
      <c r="G106" s="137">
        <v>15508.5</v>
      </c>
      <c r="H106" s="136">
        <v>3197658.9539999999</v>
      </c>
      <c r="I106" s="136">
        <v>0</v>
      </c>
      <c r="J106" s="169">
        <v>195759290.971035</v>
      </c>
      <c r="K106" s="182">
        <v>40727905.479065843</v>
      </c>
      <c r="L106" s="71">
        <v>878.5</v>
      </c>
      <c r="M106" s="69">
        <v>4175.7148314189417</v>
      </c>
      <c r="N106" s="69">
        <v>3668365.4794015405</v>
      </c>
      <c r="O106" s="71">
        <v>-11</v>
      </c>
      <c r="P106" s="69">
        <v>6000</v>
      </c>
      <c r="Q106" s="69">
        <v>-60000</v>
      </c>
      <c r="R106" s="69">
        <v>0</v>
      </c>
      <c r="S106" s="183">
        <v>44336270.958467387</v>
      </c>
      <c r="T106" s="186">
        <v>34.878687790247845</v>
      </c>
      <c r="U106" s="191">
        <v>41961.5</v>
      </c>
      <c r="V106" s="192">
        <v>0</v>
      </c>
      <c r="W106" s="188">
        <v>1463562.0577104853</v>
      </c>
      <c r="X106" s="22">
        <f t="shared" si="3"/>
        <v>241559123.98721287</v>
      </c>
      <c r="Y106" s="60"/>
      <c r="Z106" s="60"/>
      <c r="AA106" s="9"/>
      <c r="AB106" s="9"/>
      <c r="AC106" s="9"/>
    </row>
    <row r="107" spans="1:29" s="11" customFormat="1" ht="15.75" customHeight="1" x14ac:dyDescent="0.35">
      <c r="A107" s="160" t="s">
        <v>246</v>
      </c>
      <c r="B107" s="10">
        <v>931</v>
      </c>
      <c r="C107" s="21" t="s">
        <v>163</v>
      </c>
      <c r="D107" s="136">
        <v>4093.6009237120002</v>
      </c>
      <c r="E107" s="136">
        <v>5176.6434377678197</v>
      </c>
      <c r="F107" s="137">
        <v>52342.5</v>
      </c>
      <c r="G107" s="137">
        <v>32487.5</v>
      </c>
      <c r="H107" s="136">
        <v>4280111</v>
      </c>
      <c r="I107" s="136">
        <v>0</v>
      </c>
      <c r="J107" s="169">
        <v>386725621.03387702</v>
      </c>
      <c r="K107" s="182">
        <v>63286767.694527023</v>
      </c>
      <c r="L107" s="71">
        <v>1278</v>
      </c>
      <c r="M107" s="69">
        <v>4135.9769466670014</v>
      </c>
      <c r="N107" s="69">
        <v>5285778.5378404278</v>
      </c>
      <c r="O107" s="71">
        <v>384.5</v>
      </c>
      <c r="P107" s="69">
        <v>6000</v>
      </c>
      <c r="Q107" s="69">
        <v>2313000</v>
      </c>
      <c r="R107" s="69">
        <v>1752915.6</v>
      </c>
      <c r="S107" s="183">
        <v>72638461.83236745</v>
      </c>
      <c r="T107" s="186">
        <v>29.87757876958873</v>
      </c>
      <c r="U107" s="191">
        <v>84830</v>
      </c>
      <c r="V107" s="192">
        <v>1304868.1390399998</v>
      </c>
      <c r="W107" s="188">
        <v>3839383.1460642111</v>
      </c>
      <c r="X107" s="22">
        <f t="shared" ref="X107:X138" si="4">W107+S107+J107</f>
        <v>463203466.01230866</v>
      </c>
      <c r="Y107" s="60"/>
      <c r="Z107" s="60"/>
      <c r="AA107" s="9"/>
      <c r="AB107" s="9"/>
      <c r="AC107" s="9"/>
    </row>
    <row r="108" spans="1:29" s="11" customFormat="1" ht="15.75" customHeight="1" x14ac:dyDescent="0.35">
      <c r="A108" s="160" t="s">
        <v>246</v>
      </c>
      <c r="B108" s="10">
        <v>851</v>
      </c>
      <c r="C108" s="21" t="s">
        <v>164</v>
      </c>
      <c r="D108" s="136">
        <v>4227.4592275084397</v>
      </c>
      <c r="E108" s="136">
        <v>5613.8530070480001</v>
      </c>
      <c r="F108" s="137">
        <v>16280</v>
      </c>
      <c r="G108" s="137">
        <v>8856.5</v>
      </c>
      <c r="H108" s="136">
        <v>1352871.78296574</v>
      </c>
      <c r="I108" s="136">
        <v>0</v>
      </c>
      <c r="J108" s="169">
        <v>119894997.16372401</v>
      </c>
      <c r="K108" s="182">
        <v>21397120.120707177</v>
      </c>
      <c r="L108" s="71">
        <v>539.5</v>
      </c>
      <c r="M108" s="69">
        <v>4086.9027638902999</v>
      </c>
      <c r="N108" s="69">
        <v>2204884.0411188169</v>
      </c>
      <c r="O108" s="71">
        <v>30</v>
      </c>
      <c r="P108" s="69">
        <v>0</v>
      </c>
      <c r="Q108" s="69">
        <v>180000</v>
      </c>
      <c r="R108" s="69">
        <v>719928</v>
      </c>
      <c r="S108" s="183">
        <v>24501932.161825992</v>
      </c>
      <c r="T108" s="186">
        <v>33.475936089842854</v>
      </c>
      <c r="U108" s="191">
        <v>25136.5</v>
      </c>
      <c r="V108" s="192">
        <v>0</v>
      </c>
      <c r="W108" s="188">
        <v>841467.86752233491</v>
      </c>
      <c r="X108" s="22">
        <f t="shared" si="4"/>
        <v>145238397.19307232</v>
      </c>
      <c r="Y108" s="60"/>
      <c r="Z108" s="60"/>
      <c r="AA108" s="9"/>
      <c r="AB108" s="9"/>
      <c r="AC108" s="9"/>
    </row>
    <row r="109" spans="1:29" s="11" customFormat="1" ht="15.75" customHeight="1" x14ac:dyDescent="0.35">
      <c r="A109" s="160" t="s">
        <v>246</v>
      </c>
      <c r="B109" s="10">
        <v>870</v>
      </c>
      <c r="C109" s="21" t="s">
        <v>165</v>
      </c>
      <c r="D109" s="136">
        <v>4172.3731811758098</v>
      </c>
      <c r="E109" s="136">
        <v>5503.6912179625697</v>
      </c>
      <c r="F109" s="137">
        <v>13317.5</v>
      </c>
      <c r="G109" s="137">
        <v>6411</v>
      </c>
      <c r="H109" s="136">
        <v>1283372.0415000001</v>
      </c>
      <c r="I109" s="136">
        <v>0</v>
      </c>
      <c r="J109" s="169">
        <v>92133116.280166999</v>
      </c>
      <c r="K109" s="182">
        <v>22778470.960183449</v>
      </c>
      <c r="L109" s="71">
        <v>313</v>
      </c>
      <c r="M109" s="69">
        <v>4212.8579168762562</v>
      </c>
      <c r="N109" s="69">
        <v>1318624.5279822682</v>
      </c>
      <c r="O109" s="71">
        <v>-314</v>
      </c>
      <c r="P109" s="69">
        <v>17552.878926320584</v>
      </c>
      <c r="Q109" s="69">
        <v>-1866447.1210736795</v>
      </c>
      <c r="R109" s="69">
        <v>197434.80000000002</v>
      </c>
      <c r="S109" s="183">
        <v>22428083.16709204</v>
      </c>
      <c r="T109" s="186">
        <v>33.608453498237481</v>
      </c>
      <c r="U109" s="191">
        <v>19728.5</v>
      </c>
      <c r="V109" s="192">
        <v>543999.99999999988</v>
      </c>
      <c r="W109" s="188">
        <v>1207044.3748399781</v>
      </c>
      <c r="X109" s="22">
        <f t="shared" si="4"/>
        <v>115768243.82209902</v>
      </c>
      <c r="Y109" s="60"/>
      <c r="Z109" s="60"/>
      <c r="AA109" s="9"/>
      <c r="AB109" s="9"/>
      <c r="AC109" s="9"/>
    </row>
    <row r="110" spans="1:29" s="11" customFormat="1" ht="15.75" customHeight="1" x14ac:dyDescent="0.35">
      <c r="A110" s="160" t="s">
        <v>246</v>
      </c>
      <c r="B110" s="10">
        <v>871</v>
      </c>
      <c r="C110" s="21" t="s">
        <v>166</v>
      </c>
      <c r="D110" s="136">
        <v>4215.7845102032297</v>
      </c>
      <c r="E110" s="136">
        <v>5706.4316761342798</v>
      </c>
      <c r="F110" s="137">
        <v>16706.5</v>
      </c>
      <c r="G110" s="137">
        <v>10511</v>
      </c>
      <c r="H110" s="136">
        <v>2667921.9448750601</v>
      </c>
      <c r="I110" s="136">
        <v>0</v>
      </c>
      <c r="J110" s="169">
        <v>133079229.212433</v>
      </c>
      <c r="K110" s="182">
        <v>24359704.087967619</v>
      </c>
      <c r="L110" s="71">
        <v>336.5</v>
      </c>
      <c r="M110" s="69">
        <v>4302.127332492867</v>
      </c>
      <c r="N110" s="69">
        <v>1447665.8473838498</v>
      </c>
      <c r="O110" s="71">
        <v>-79</v>
      </c>
      <c r="P110" s="69">
        <v>60000</v>
      </c>
      <c r="Q110" s="69">
        <v>-414000</v>
      </c>
      <c r="R110" s="69">
        <v>130896.00000000001</v>
      </c>
      <c r="S110" s="183">
        <v>25524265.935351469</v>
      </c>
      <c r="T110" s="186">
        <v>21.559562981125953</v>
      </c>
      <c r="U110" s="191">
        <v>27217.5</v>
      </c>
      <c r="V110" s="192">
        <v>62400</v>
      </c>
      <c r="W110" s="188">
        <v>649197.40543879569</v>
      </c>
      <c r="X110" s="22">
        <f t="shared" si="4"/>
        <v>159252692.55322325</v>
      </c>
      <c r="Y110" s="60"/>
      <c r="Z110" s="60"/>
      <c r="AA110" s="9"/>
      <c r="AB110" s="9"/>
      <c r="AC110" s="9"/>
    </row>
    <row r="111" spans="1:29" s="11" customFormat="1" ht="15.75" customHeight="1" x14ac:dyDescent="0.35">
      <c r="A111" s="160" t="s">
        <v>246</v>
      </c>
      <c r="B111" s="10">
        <v>852</v>
      </c>
      <c r="C111" s="21" t="s">
        <v>167</v>
      </c>
      <c r="D111" s="136">
        <v>4209.3746955574697</v>
      </c>
      <c r="E111" s="136">
        <v>5592.3158791813903</v>
      </c>
      <c r="F111" s="137">
        <v>20177.5</v>
      </c>
      <c r="G111" s="137">
        <v>10587</v>
      </c>
      <c r="H111" s="136">
        <v>2605946.81222698</v>
      </c>
      <c r="I111" s="136">
        <v>0</v>
      </c>
      <c r="J111" s="169">
        <v>146746452.944731</v>
      </c>
      <c r="K111" s="182">
        <v>26847739.653788179</v>
      </c>
      <c r="L111" s="71">
        <v>671</v>
      </c>
      <c r="M111" s="69">
        <v>4086.9027638902999</v>
      </c>
      <c r="N111" s="69">
        <v>2742311.754570391</v>
      </c>
      <c r="O111" s="71">
        <v>-12</v>
      </c>
      <c r="P111" s="69">
        <v>310066.18169596099</v>
      </c>
      <c r="Q111" s="69">
        <v>238066.18169596099</v>
      </c>
      <c r="R111" s="69">
        <v>0</v>
      </c>
      <c r="S111" s="183">
        <v>29828117.590054531</v>
      </c>
      <c r="T111" s="186">
        <v>44.986499999999999</v>
      </c>
      <c r="U111" s="191">
        <v>30764.5</v>
      </c>
      <c r="V111" s="192">
        <v>501440</v>
      </c>
      <c r="W111" s="188">
        <v>1885427.17925</v>
      </c>
      <c r="X111" s="22">
        <f t="shared" si="4"/>
        <v>178459997.71403551</v>
      </c>
      <c r="Y111" s="60"/>
      <c r="Z111" s="60"/>
      <c r="AA111" s="9"/>
      <c r="AB111" s="9"/>
      <c r="AC111" s="9"/>
    </row>
    <row r="112" spans="1:29" s="11" customFormat="1" ht="15.75" customHeight="1" x14ac:dyDescent="0.35">
      <c r="A112" s="160" t="s">
        <v>246</v>
      </c>
      <c r="B112" s="10">
        <v>936</v>
      </c>
      <c r="C112" s="21" t="s">
        <v>168</v>
      </c>
      <c r="D112" s="136">
        <v>4017.79456661723</v>
      </c>
      <c r="E112" s="136">
        <v>5210.1081126625404</v>
      </c>
      <c r="F112" s="137">
        <v>89464.5</v>
      </c>
      <c r="G112" s="137">
        <v>54325.5</v>
      </c>
      <c r="H112" s="136">
        <v>7280905.7045612996</v>
      </c>
      <c r="I112" s="136">
        <v>0</v>
      </c>
      <c r="J112" s="169">
        <v>649772615.98413801</v>
      </c>
      <c r="K112" s="182">
        <v>147340016.74275333</v>
      </c>
      <c r="L112" s="71">
        <v>2978.5</v>
      </c>
      <c r="M112" s="69">
        <v>4302.127332492867</v>
      </c>
      <c r="N112" s="69">
        <v>12813886.259830004</v>
      </c>
      <c r="O112" s="71">
        <v>-306.5</v>
      </c>
      <c r="P112" s="69">
        <v>137999.99999999997</v>
      </c>
      <c r="Q112" s="69">
        <v>-1701000</v>
      </c>
      <c r="R112" s="69">
        <v>691567.20000000007</v>
      </c>
      <c r="S112" s="183">
        <v>159144470.20258331</v>
      </c>
      <c r="T112" s="186">
        <v>35.253265554618324</v>
      </c>
      <c r="U112" s="191">
        <v>143790</v>
      </c>
      <c r="V112" s="192">
        <v>869600</v>
      </c>
      <c r="W112" s="188">
        <v>5938667.0540985689</v>
      </c>
      <c r="X112" s="22">
        <f t="shared" si="4"/>
        <v>814855753.24081993</v>
      </c>
      <c r="Y112" s="60"/>
      <c r="Z112" s="60"/>
      <c r="AA112" s="9"/>
      <c r="AB112" s="9"/>
      <c r="AC112" s="9"/>
    </row>
    <row r="113" spans="1:29" s="11" customFormat="1" ht="15.75" customHeight="1" x14ac:dyDescent="0.35">
      <c r="A113" s="160" t="s">
        <v>246</v>
      </c>
      <c r="B113" s="10">
        <v>869</v>
      </c>
      <c r="C113" s="21" t="s">
        <v>169</v>
      </c>
      <c r="D113" s="136">
        <v>4088.0769505544599</v>
      </c>
      <c r="E113" s="136">
        <v>5108.47664591179</v>
      </c>
      <c r="F113" s="137">
        <v>13293</v>
      </c>
      <c r="G113" s="137">
        <v>9352</v>
      </c>
      <c r="H113" s="136">
        <v>1487172.6676467799</v>
      </c>
      <c r="I113" s="136">
        <v>0</v>
      </c>
      <c r="J113" s="169">
        <v>103604453.16393401</v>
      </c>
      <c r="K113" s="182">
        <v>19006642.267932646</v>
      </c>
      <c r="L113" s="71">
        <v>432</v>
      </c>
      <c r="M113" s="69">
        <v>4212.8579168762562</v>
      </c>
      <c r="N113" s="69">
        <v>1819954.6200905426</v>
      </c>
      <c r="O113" s="71">
        <v>119</v>
      </c>
      <c r="P113" s="69">
        <v>5999.9999999999854</v>
      </c>
      <c r="Q113" s="69">
        <v>720000</v>
      </c>
      <c r="R113" s="69">
        <v>49086</v>
      </c>
      <c r="S113" s="183">
        <v>21595682.88802319</v>
      </c>
      <c r="T113" s="186">
        <v>42.032250000000005</v>
      </c>
      <c r="U113" s="191">
        <v>22645</v>
      </c>
      <c r="V113" s="192">
        <v>0</v>
      </c>
      <c r="W113" s="188">
        <v>951820.30125000014</v>
      </c>
      <c r="X113" s="22">
        <f t="shared" si="4"/>
        <v>126151956.3532072</v>
      </c>
      <c r="Y113" s="60"/>
      <c r="Z113" s="60"/>
      <c r="AA113" s="9"/>
      <c r="AB113" s="9"/>
      <c r="AC113" s="9"/>
    </row>
    <row r="114" spans="1:29" s="11" customFormat="1" ht="15.75" customHeight="1" x14ac:dyDescent="0.35">
      <c r="A114" s="160" t="s">
        <v>246</v>
      </c>
      <c r="B114" s="10">
        <v>938</v>
      </c>
      <c r="C114" s="21" t="s">
        <v>170</v>
      </c>
      <c r="D114" s="136">
        <v>3958.1322526089898</v>
      </c>
      <c r="E114" s="136">
        <v>5129.8254558100298</v>
      </c>
      <c r="F114" s="137">
        <v>65162.5</v>
      </c>
      <c r="G114" s="137">
        <v>41329.5</v>
      </c>
      <c r="H114" s="136">
        <v>10373019.5405978</v>
      </c>
      <c r="I114" s="136">
        <v>0</v>
      </c>
      <c r="J114" s="169">
        <v>480307933.627132</v>
      </c>
      <c r="K114" s="182">
        <v>80618571.070101023</v>
      </c>
      <c r="L114" s="71">
        <v>1958</v>
      </c>
      <c r="M114" s="69">
        <v>4045.8083284114164</v>
      </c>
      <c r="N114" s="69">
        <v>7921692.7070295531</v>
      </c>
      <c r="O114" s="71">
        <v>-165</v>
      </c>
      <c r="P114" s="69">
        <v>0</v>
      </c>
      <c r="Q114" s="69">
        <v>-990000</v>
      </c>
      <c r="R114" s="69">
        <v>577142.28</v>
      </c>
      <c r="S114" s="183">
        <v>88127406.057130575</v>
      </c>
      <c r="T114" s="186">
        <v>31.605356222931089</v>
      </c>
      <c r="U114" s="191">
        <v>106492</v>
      </c>
      <c r="V114" s="192">
        <v>4151999.9999999991</v>
      </c>
      <c r="W114" s="188">
        <v>7517717.594892377</v>
      </c>
      <c r="X114" s="22">
        <f t="shared" si="4"/>
        <v>575953057.27915502</v>
      </c>
      <c r="Y114" s="60"/>
      <c r="Z114" s="60"/>
      <c r="AA114" s="9"/>
      <c r="AB114" s="9"/>
      <c r="AC114" s="9"/>
    </row>
    <row r="115" spans="1:29" s="11" customFormat="1" ht="15.75" customHeight="1" x14ac:dyDescent="0.35">
      <c r="A115" s="160" t="s">
        <v>246</v>
      </c>
      <c r="B115" s="10">
        <v>868</v>
      </c>
      <c r="C115" s="21" t="s">
        <v>171</v>
      </c>
      <c r="D115" s="136">
        <v>4070.3262990927101</v>
      </c>
      <c r="E115" s="136">
        <v>5241.8554878932</v>
      </c>
      <c r="F115" s="137">
        <v>11360.5</v>
      </c>
      <c r="G115" s="137">
        <v>7982.5</v>
      </c>
      <c r="H115" s="136">
        <v>923310</v>
      </c>
      <c r="I115" s="136">
        <v>0</v>
      </c>
      <c r="J115" s="169">
        <v>89007363.3529502</v>
      </c>
      <c r="K115" s="182">
        <v>18792794.289328717</v>
      </c>
      <c r="L115" s="71">
        <v>365</v>
      </c>
      <c r="M115" s="69">
        <v>4302.127332492867</v>
      </c>
      <c r="N115" s="69">
        <v>1570276.4763598964</v>
      </c>
      <c r="O115" s="71">
        <v>222</v>
      </c>
      <c r="P115" s="69">
        <v>180000</v>
      </c>
      <c r="Q115" s="69">
        <v>1512000</v>
      </c>
      <c r="R115" s="69">
        <v>35669.160000000003</v>
      </c>
      <c r="S115" s="183">
        <v>21910739.925688613</v>
      </c>
      <c r="T115" s="186">
        <v>43.59225</v>
      </c>
      <c r="U115" s="191">
        <v>19343</v>
      </c>
      <c r="V115" s="192">
        <v>214399.99999999991</v>
      </c>
      <c r="W115" s="188">
        <v>1057604.89175</v>
      </c>
      <c r="X115" s="22">
        <f t="shared" si="4"/>
        <v>111975708.17038882</v>
      </c>
      <c r="Y115" s="60"/>
      <c r="Z115" s="60"/>
      <c r="AA115" s="9"/>
      <c r="AB115" s="9"/>
      <c r="AC115" s="9"/>
    </row>
    <row r="116" spans="1:29" s="11" customFormat="1" ht="15.75" customHeight="1" x14ac:dyDescent="0.35">
      <c r="A116" s="160" t="s">
        <v>246</v>
      </c>
      <c r="B116" s="10">
        <v>872</v>
      </c>
      <c r="C116" s="21" t="s">
        <v>172</v>
      </c>
      <c r="D116" s="136">
        <v>3954.3074028862602</v>
      </c>
      <c r="E116" s="136">
        <v>5092.63399719676</v>
      </c>
      <c r="F116" s="137">
        <v>15110.5</v>
      </c>
      <c r="G116" s="137">
        <v>8978.5</v>
      </c>
      <c r="H116" s="136">
        <v>2011158.9666666701</v>
      </c>
      <c r="I116" s="136">
        <v>0</v>
      </c>
      <c r="J116" s="169">
        <v>107486935.32181101</v>
      </c>
      <c r="K116" s="182">
        <v>19539138.197931118</v>
      </c>
      <c r="L116" s="71">
        <v>324</v>
      </c>
      <c r="M116" s="69">
        <v>4212.8579168762562</v>
      </c>
      <c r="N116" s="69">
        <v>1364965.965067907</v>
      </c>
      <c r="O116" s="71">
        <v>-101</v>
      </c>
      <c r="P116" s="69">
        <v>36000</v>
      </c>
      <c r="Q116" s="69">
        <v>-570000</v>
      </c>
      <c r="R116" s="69">
        <v>239976.00000000003</v>
      </c>
      <c r="S116" s="183">
        <v>20574080.162999026</v>
      </c>
      <c r="T116" s="186">
        <v>38.288250000000005</v>
      </c>
      <c r="U116" s="191">
        <v>24089</v>
      </c>
      <c r="V116" s="192">
        <v>0</v>
      </c>
      <c r="W116" s="188">
        <v>922325.65425000014</v>
      </c>
      <c r="X116" s="22">
        <f t="shared" si="4"/>
        <v>128983341.13906004</v>
      </c>
      <c r="Y116" s="60"/>
      <c r="Z116" s="60"/>
      <c r="AA116" s="9"/>
      <c r="AB116" s="9"/>
      <c r="AC116" s="9"/>
    </row>
    <row r="117" spans="1:29" s="11" customFormat="1" ht="15.75" customHeight="1" x14ac:dyDescent="0.35">
      <c r="A117" s="160" t="s">
        <v>247</v>
      </c>
      <c r="B117" s="10">
        <v>800</v>
      </c>
      <c r="C117" s="21" t="s">
        <v>173</v>
      </c>
      <c r="D117" s="136">
        <v>4097.3449152167204</v>
      </c>
      <c r="E117" s="136">
        <v>5150.8974865588398</v>
      </c>
      <c r="F117" s="137">
        <v>12929</v>
      </c>
      <c r="G117" s="137">
        <v>10997</v>
      </c>
      <c r="H117" s="136">
        <v>839821.232648</v>
      </c>
      <c r="I117" s="136">
        <v>0</v>
      </c>
      <c r="J117" s="169">
        <v>110458813.301173</v>
      </c>
      <c r="K117" s="182">
        <v>23351171.766751722</v>
      </c>
      <c r="L117" s="71">
        <v>545</v>
      </c>
      <c r="M117" s="69">
        <v>4089.54894962359</v>
      </c>
      <c r="N117" s="69">
        <v>2228804.1775448564</v>
      </c>
      <c r="O117" s="71">
        <v>31</v>
      </c>
      <c r="P117" s="69">
        <v>0</v>
      </c>
      <c r="Q117" s="69">
        <v>186000</v>
      </c>
      <c r="R117" s="69">
        <v>335966.4</v>
      </c>
      <c r="S117" s="183">
        <v>26101942.344296575</v>
      </c>
      <c r="T117" s="186">
        <v>30.937718036745757</v>
      </c>
      <c r="U117" s="191">
        <v>23926</v>
      </c>
      <c r="V117" s="192">
        <v>331200</v>
      </c>
      <c r="W117" s="188">
        <v>1071415.8417471787</v>
      </c>
      <c r="X117" s="22">
        <f t="shared" si="4"/>
        <v>137632171.48721677</v>
      </c>
      <c r="Y117" s="60"/>
      <c r="Z117" s="60"/>
      <c r="AA117" s="9"/>
      <c r="AB117" s="9"/>
      <c r="AC117" s="9"/>
    </row>
    <row r="118" spans="1:29" s="11" customFormat="1" ht="15.75" customHeight="1" x14ac:dyDescent="0.35">
      <c r="A118" s="160" t="s">
        <v>247</v>
      </c>
      <c r="B118" s="10">
        <v>839</v>
      </c>
      <c r="C118" s="21" t="s">
        <v>174</v>
      </c>
      <c r="D118" s="136">
        <v>3911.0149920560002</v>
      </c>
      <c r="E118" s="136">
        <v>5215.6772669967704</v>
      </c>
      <c r="F118" s="137">
        <v>27669</v>
      </c>
      <c r="G118" s="137">
        <v>18181.5</v>
      </c>
      <c r="H118" s="136">
        <v>1658519.9782713901</v>
      </c>
      <c r="I118" s="136">
        <v>0</v>
      </c>
      <c r="J118" s="169">
        <v>204701230.02337101</v>
      </c>
      <c r="K118" s="182">
        <v>39922496.366531171</v>
      </c>
      <c r="L118" s="71">
        <v>767.5</v>
      </c>
      <c r="M118" s="69">
        <v>4000</v>
      </c>
      <c r="N118" s="69">
        <v>3070000</v>
      </c>
      <c r="O118" s="71">
        <v>-225.5</v>
      </c>
      <c r="P118" s="69">
        <v>0</v>
      </c>
      <c r="Q118" s="69">
        <v>-1353000</v>
      </c>
      <c r="R118" s="69">
        <v>988264.8</v>
      </c>
      <c r="S118" s="183">
        <v>42627761.166531168</v>
      </c>
      <c r="T118" s="186">
        <v>37.664250000000003</v>
      </c>
      <c r="U118" s="191">
        <v>45850.5</v>
      </c>
      <c r="V118" s="192">
        <v>232800</v>
      </c>
      <c r="W118" s="188">
        <v>1959724.694625</v>
      </c>
      <c r="X118" s="22">
        <f t="shared" si="4"/>
        <v>249288715.88452718</v>
      </c>
      <c r="Y118" s="60"/>
      <c r="Z118" s="60"/>
      <c r="AA118" s="9"/>
      <c r="AB118" s="9"/>
      <c r="AC118" s="9"/>
    </row>
    <row r="119" spans="1:29" s="11" customFormat="1" ht="15.75" customHeight="1" x14ac:dyDescent="0.35">
      <c r="A119" s="160" t="s">
        <v>247</v>
      </c>
      <c r="B119" s="10">
        <v>801</v>
      </c>
      <c r="C119" s="21" t="s">
        <v>175</v>
      </c>
      <c r="D119" s="136">
        <v>4276.4039599667303</v>
      </c>
      <c r="E119" s="136">
        <v>5578.8433960022003</v>
      </c>
      <c r="F119" s="137">
        <v>36217.5</v>
      </c>
      <c r="G119" s="137">
        <v>18382.666666000001</v>
      </c>
      <c r="H119" s="136">
        <v>9633874.2101430595</v>
      </c>
      <c r="I119" s="136">
        <v>0</v>
      </c>
      <c r="J119" s="169">
        <v>267068553.16076201</v>
      </c>
      <c r="K119" s="182">
        <v>53735129.830358349</v>
      </c>
      <c r="L119" s="71">
        <v>1049</v>
      </c>
      <c r="M119" s="69">
        <v>4089.54894962359</v>
      </c>
      <c r="N119" s="69">
        <v>4289936.8481551455</v>
      </c>
      <c r="O119" s="71">
        <v>51</v>
      </c>
      <c r="P119" s="69">
        <v>12000</v>
      </c>
      <c r="Q119" s="69">
        <v>318000</v>
      </c>
      <c r="R119" s="69">
        <v>2187828.4680000003</v>
      </c>
      <c r="S119" s="183">
        <v>60530895.146513499</v>
      </c>
      <c r="T119" s="186">
        <v>32.293473061090793</v>
      </c>
      <c r="U119" s="191">
        <v>54600.166666000005</v>
      </c>
      <c r="V119" s="192">
        <v>932000</v>
      </c>
      <c r="W119" s="188">
        <v>2695229.0113595389</v>
      </c>
      <c r="X119" s="22">
        <f t="shared" si="4"/>
        <v>330294677.31863505</v>
      </c>
      <c r="Y119" s="60"/>
      <c r="Z119" s="60"/>
      <c r="AA119" s="9"/>
      <c r="AB119" s="9"/>
      <c r="AC119" s="9"/>
    </row>
    <row r="120" spans="1:29" s="11" customFormat="1" ht="15.75" customHeight="1" x14ac:dyDescent="0.35">
      <c r="A120" s="160" t="s">
        <v>247</v>
      </c>
      <c r="B120" s="10">
        <v>908</v>
      </c>
      <c r="C120" s="21" t="s">
        <v>176</v>
      </c>
      <c r="D120" s="136">
        <v>4218.3976521132199</v>
      </c>
      <c r="E120" s="136">
        <v>5187.2809226888603</v>
      </c>
      <c r="F120" s="137">
        <v>41541</v>
      </c>
      <c r="G120" s="137">
        <v>27218.5</v>
      </c>
      <c r="H120" s="136">
        <v>3781025.1633713101</v>
      </c>
      <c r="I120" s="136">
        <v>0</v>
      </c>
      <c r="J120" s="169">
        <v>320207487.82401299</v>
      </c>
      <c r="K120" s="182">
        <v>47564213.115258239</v>
      </c>
      <c r="L120" s="71">
        <v>484</v>
      </c>
      <c r="M120" s="69">
        <v>4000</v>
      </c>
      <c r="N120" s="69">
        <v>1936000</v>
      </c>
      <c r="O120" s="71">
        <v>-3.5</v>
      </c>
      <c r="P120" s="69">
        <v>0</v>
      </c>
      <c r="Q120" s="69">
        <v>-21000</v>
      </c>
      <c r="R120" s="69">
        <v>1240855.2000000002</v>
      </c>
      <c r="S120" s="183">
        <v>50720068.315258242</v>
      </c>
      <c r="T120" s="186">
        <v>25.198694888578423</v>
      </c>
      <c r="U120" s="191">
        <v>68759.5</v>
      </c>
      <c r="V120" s="192">
        <v>2018399.9999999995</v>
      </c>
      <c r="W120" s="188">
        <v>3751049.6611912074</v>
      </c>
      <c r="X120" s="22">
        <f t="shared" si="4"/>
        <v>374678605.80046242</v>
      </c>
      <c r="Y120" s="60"/>
      <c r="Z120" s="60"/>
      <c r="AA120" s="9"/>
      <c r="AB120" s="9"/>
      <c r="AC120" s="9"/>
    </row>
    <row r="121" spans="1:29" s="11" customFormat="1" ht="15.75" customHeight="1" x14ac:dyDescent="0.35">
      <c r="A121" s="160" t="s">
        <v>247</v>
      </c>
      <c r="B121" s="10">
        <v>878</v>
      </c>
      <c r="C121" s="21" t="s">
        <v>177</v>
      </c>
      <c r="D121" s="136">
        <v>4135.3321932497502</v>
      </c>
      <c r="E121" s="136">
        <v>5100.9320025901798</v>
      </c>
      <c r="F121" s="137">
        <v>55898</v>
      </c>
      <c r="G121" s="137">
        <v>35339</v>
      </c>
      <c r="H121" s="136">
        <v>5983368.53461813</v>
      </c>
      <c r="I121" s="136">
        <v>0</v>
      </c>
      <c r="J121" s="169">
        <v>417402003.51242697</v>
      </c>
      <c r="K121" s="182">
        <v>70192599.217413023</v>
      </c>
      <c r="L121" s="71">
        <v>1312</v>
      </c>
      <c r="M121" s="69">
        <v>4000</v>
      </c>
      <c r="N121" s="69">
        <v>5248000</v>
      </c>
      <c r="O121" s="71">
        <v>-418.5</v>
      </c>
      <c r="P121" s="69">
        <v>0</v>
      </c>
      <c r="Q121" s="69">
        <v>-2511000</v>
      </c>
      <c r="R121" s="69">
        <v>2085609.6000000003</v>
      </c>
      <c r="S121" s="183">
        <v>75015208.817413017</v>
      </c>
      <c r="T121" s="186">
        <v>27.390328950489575</v>
      </c>
      <c r="U121" s="191">
        <v>91237</v>
      </c>
      <c r="V121" s="192">
        <v>948800</v>
      </c>
      <c r="W121" s="188">
        <v>3447811.4424558175</v>
      </c>
      <c r="X121" s="22">
        <f t="shared" si="4"/>
        <v>495865023.77229583</v>
      </c>
      <c r="Y121" s="60"/>
      <c r="Z121" s="60"/>
      <c r="AA121" s="9"/>
      <c r="AB121" s="9"/>
      <c r="AC121" s="9"/>
    </row>
    <row r="122" spans="1:29" s="11" customFormat="1" ht="15.75" customHeight="1" x14ac:dyDescent="0.35">
      <c r="A122" s="160" t="s">
        <v>247</v>
      </c>
      <c r="B122" s="10">
        <v>838</v>
      </c>
      <c r="C122" s="21" t="s">
        <v>178</v>
      </c>
      <c r="D122" s="136">
        <v>4038.8266822980499</v>
      </c>
      <c r="E122" s="136">
        <v>5135.1501228877096</v>
      </c>
      <c r="F122" s="137">
        <v>25419</v>
      </c>
      <c r="G122" s="137">
        <v>18451</v>
      </c>
      <c r="H122" s="136">
        <v>5714409.3876518998</v>
      </c>
      <c r="I122" s="136">
        <v>0</v>
      </c>
      <c r="J122" s="169">
        <v>203125999.742387</v>
      </c>
      <c r="K122" s="182">
        <v>35636217.108573072</v>
      </c>
      <c r="L122" s="71">
        <v>738</v>
      </c>
      <c r="M122" s="69">
        <v>4000</v>
      </c>
      <c r="N122" s="69">
        <v>2952000</v>
      </c>
      <c r="O122" s="71">
        <v>-44</v>
      </c>
      <c r="P122" s="69">
        <v>0</v>
      </c>
      <c r="Q122" s="69">
        <v>-264000</v>
      </c>
      <c r="R122" s="69">
        <v>0</v>
      </c>
      <c r="S122" s="183">
        <v>38324217.108573072</v>
      </c>
      <c r="T122" s="186">
        <v>33.705750000000002</v>
      </c>
      <c r="U122" s="191">
        <v>43870</v>
      </c>
      <c r="V122" s="192">
        <v>307200</v>
      </c>
      <c r="W122" s="188">
        <v>1785871.2525000002</v>
      </c>
      <c r="X122" s="22">
        <f t="shared" si="4"/>
        <v>243236088.10346007</v>
      </c>
      <c r="Y122" s="60"/>
      <c r="Z122" s="60"/>
      <c r="AA122" s="9"/>
      <c r="AB122" s="9"/>
      <c r="AC122" s="9"/>
    </row>
    <row r="123" spans="1:29" s="11" customFormat="1" ht="15.75" customHeight="1" x14ac:dyDescent="0.35">
      <c r="A123" s="160" t="s">
        <v>247</v>
      </c>
      <c r="B123" s="10">
        <v>916</v>
      </c>
      <c r="C123" s="21" t="s">
        <v>179</v>
      </c>
      <c r="D123" s="136">
        <v>4183.9500496907003</v>
      </c>
      <c r="E123" s="136">
        <v>5156.4490798146799</v>
      </c>
      <c r="F123" s="137">
        <v>47500.5</v>
      </c>
      <c r="G123" s="137">
        <v>32614</v>
      </c>
      <c r="H123" s="136">
        <v>3827252.80307981</v>
      </c>
      <c r="I123" s="136">
        <v>0</v>
      </c>
      <c r="J123" s="169">
        <v>370739402.42748898</v>
      </c>
      <c r="K123" s="182">
        <v>59938960.044365339</v>
      </c>
      <c r="L123" s="71">
        <v>1253.5</v>
      </c>
      <c r="M123" s="69">
        <v>4038.5882588692425</v>
      </c>
      <c r="N123" s="69">
        <v>5062370.3824925954</v>
      </c>
      <c r="O123" s="71">
        <v>-135</v>
      </c>
      <c r="P123" s="69">
        <v>6000</v>
      </c>
      <c r="Q123" s="69">
        <v>-804000</v>
      </c>
      <c r="R123" s="69">
        <v>1828380.8402882691</v>
      </c>
      <c r="S123" s="183">
        <v>66025711.2671462</v>
      </c>
      <c r="T123" s="186">
        <v>31.936344620199854</v>
      </c>
      <c r="U123" s="191">
        <v>80114.5</v>
      </c>
      <c r="V123" s="192">
        <v>0</v>
      </c>
      <c r="W123" s="188">
        <v>2558564.2810750012</v>
      </c>
      <c r="X123" s="22">
        <f t="shared" si="4"/>
        <v>439323677.97571015</v>
      </c>
      <c r="Y123" s="60"/>
      <c r="Z123" s="60"/>
      <c r="AA123" s="9"/>
      <c r="AB123" s="9"/>
      <c r="AC123" s="9"/>
    </row>
    <row r="124" spans="1:29" s="11" customFormat="1" ht="15.75" customHeight="1" x14ac:dyDescent="0.35">
      <c r="A124" s="160" t="s">
        <v>247</v>
      </c>
      <c r="B124" s="10">
        <v>802</v>
      </c>
      <c r="C124" s="21" t="s">
        <v>180</v>
      </c>
      <c r="D124" s="136">
        <v>3993.8021048599298</v>
      </c>
      <c r="E124" s="136">
        <v>5185.2019333204998</v>
      </c>
      <c r="F124" s="137">
        <v>16925.5</v>
      </c>
      <c r="G124" s="137">
        <v>11233.5</v>
      </c>
      <c r="H124" s="136">
        <v>967429.64722660196</v>
      </c>
      <c r="I124" s="136">
        <v>0</v>
      </c>
      <c r="J124" s="169">
        <v>126812493.09098899</v>
      </c>
      <c r="K124" s="182">
        <v>24466948.745486416</v>
      </c>
      <c r="L124" s="71">
        <v>372.5</v>
      </c>
      <c r="M124" s="69">
        <v>4089.54894962359</v>
      </c>
      <c r="N124" s="69">
        <v>1523356.9837347872</v>
      </c>
      <c r="O124" s="71">
        <v>-16</v>
      </c>
      <c r="P124" s="69">
        <v>0</v>
      </c>
      <c r="Q124" s="69">
        <v>-96000</v>
      </c>
      <c r="R124" s="69">
        <v>0</v>
      </c>
      <c r="S124" s="183">
        <v>25894305.729221202</v>
      </c>
      <c r="T124" s="186">
        <v>32.825628691158052</v>
      </c>
      <c r="U124" s="191">
        <v>28159</v>
      </c>
      <c r="V124" s="192">
        <v>952714.4</v>
      </c>
      <c r="W124" s="188">
        <v>1877051.2783143192</v>
      </c>
      <c r="X124" s="22">
        <f t="shared" si="4"/>
        <v>154583850.09852451</v>
      </c>
      <c r="Y124" s="60"/>
      <c r="Z124" s="60"/>
      <c r="AA124" s="9"/>
      <c r="AB124" s="9"/>
      <c r="AC124" s="9"/>
    </row>
    <row r="125" spans="1:29" s="11" customFormat="1" ht="15.75" customHeight="1" x14ac:dyDescent="0.35">
      <c r="A125" s="160" t="s">
        <v>247</v>
      </c>
      <c r="B125" s="10">
        <v>879</v>
      </c>
      <c r="C125" s="21" t="s">
        <v>181</v>
      </c>
      <c r="D125" s="136">
        <v>4139.99881954995</v>
      </c>
      <c r="E125" s="136">
        <v>5401.5847818270404</v>
      </c>
      <c r="F125" s="137">
        <v>20790.5</v>
      </c>
      <c r="G125" s="137">
        <v>13655</v>
      </c>
      <c r="H125" s="136">
        <v>2323222.68624961</v>
      </c>
      <c r="I125" s="136">
        <v>0</v>
      </c>
      <c r="J125" s="169">
        <v>162154508.33995101</v>
      </c>
      <c r="K125" s="182">
        <v>30297174.190664131</v>
      </c>
      <c r="L125" s="71">
        <v>653</v>
      </c>
      <c r="M125" s="69">
        <v>4000</v>
      </c>
      <c r="N125" s="69">
        <v>2612000</v>
      </c>
      <c r="O125" s="71">
        <v>76</v>
      </c>
      <c r="P125" s="69">
        <v>0</v>
      </c>
      <c r="Q125" s="69">
        <v>456000</v>
      </c>
      <c r="R125" s="69">
        <v>682840.8</v>
      </c>
      <c r="S125" s="183">
        <v>34048014.990664132</v>
      </c>
      <c r="T125" s="186">
        <v>31.89592083590691</v>
      </c>
      <c r="U125" s="191">
        <v>34445.5</v>
      </c>
      <c r="V125" s="192">
        <v>2105248</v>
      </c>
      <c r="W125" s="188">
        <v>3203918.9411532315</v>
      </c>
      <c r="X125" s="22">
        <f t="shared" si="4"/>
        <v>199406442.27176836</v>
      </c>
      <c r="Y125" s="60"/>
      <c r="Z125" s="60"/>
      <c r="AA125" s="9"/>
      <c r="AB125" s="9"/>
      <c r="AC125" s="9"/>
    </row>
    <row r="126" spans="1:29" s="11" customFormat="1" ht="15.75" customHeight="1" x14ac:dyDescent="0.35">
      <c r="A126" s="160" t="s">
        <v>247</v>
      </c>
      <c r="B126" s="10">
        <v>933</v>
      </c>
      <c r="C126" s="21" t="s">
        <v>182</v>
      </c>
      <c r="D126" s="136">
        <v>4152.8475060883202</v>
      </c>
      <c r="E126" s="136">
        <v>5164.2142514954803</v>
      </c>
      <c r="F126" s="137">
        <v>41388</v>
      </c>
      <c r="G126" s="137">
        <v>25505.5</v>
      </c>
      <c r="H126" s="136">
        <v>4231268.8767466797</v>
      </c>
      <c r="I126" s="136">
        <v>0</v>
      </c>
      <c r="J126" s="169">
        <v>307825188.05024803</v>
      </c>
      <c r="K126" s="182">
        <v>53057854.580056377</v>
      </c>
      <c r="L126" s="71">
        <v>856.33</v>
      </c>
      <c r="M126" s="69">
        <v>4000</v>
      </c>
      <c r="N126" s="69">
        <v>3425320</v>
      </c>
      <c r="O126" s="71">
        <v>-97</v>
      </c>
      <c r="P126" s="69">
        <v>0</v>
      </c>
      <c r="Q126" s="69">
        <v>-582000</v>
      </c>
      <c r="R126" s="69">
        <v>2297006.6400000006</v>
      </c>
      <c r="S126" s="183">
        <v>58198181.220056377</v>
      </c>
      <c r="T126" s="186">
        <v>31.536279363360368</v>
      </c>
      <c r="U126" s="191">
        <v>66893.5</v>
      </c>
      <c r="V126" s="192">
        <v>4953599.9999999991</v>
      </c>
      <c r="W126" s="188">
        <v>7063172.1035929453</v>
      </c>
      <c r="X126" s="22">
        <f t="shared" si="4"/>
        <v>373086541.37389737</v>
      </c>
      <c r="Y126" s="60"/>
      <c r="Z126" s="60"/>
      <c r="AA126" s="9"/>
      <c r="AB126" s="9"/>
      <c r="AC126" s="9"/>
    </row>
    <row r="127" spans="1:29" s="11" customFormat="1" ht="15.75" customHeight="1" x14ac:dyDescent="0.35">
      <c r="A127" s="160" t="s">
        <v>247</v>
      </c>
      <c r="B127" s="10">
        <v>803</v>
      </c>
      <c r="C127" s="21" t="s">
        <v>183</v>
      </c>
      <c r="D127" s="136">
        <v>3904.6894572533001</v>
      </c>
      <c r="E127" s="136">
        <v>5169.6218805137196</v>
      </c>
      <c r="F127" s="137">
        <v>23561</v>
      </c>
      <c r="G127" s="137">
        <v>13037</v>
      </c>
      <c r="H127" s="136">
        <v>2623952.8830411001</v>
      </c>
      <c r="I127" s="136">
        <v>0</v>
      </c>
      <c r="J127" s="169">
        <v>162018701.64164299</v>
      </c>
      <c r="K127" s="182">
        <v>32813977.746132288</v>
      </c>
      <c r="L127" s="71">
        <v>534</v>
      </c>
      <c r="M127" s="69">
        <v>4089.54894962359</v>
      </c>
      <c r="N127" s="69">
        <v>2183819.1390989972</v>
      </c>
      <c r="O127" s="71">
        <v>-27</v>
      </c>
      <c r="P127" s="69">
        <v>229323.73511027746</v>
      </c>
      <c r="Q127" s="69">
        <v>67323.735110277456</v>
      </c>
      <c r="R127" s="69">
        <v>10908</v>
      </c>
      <c r="S127" s="183">
        <v>35076028.620341562</v>
      </c>
      <c r="T127" s="186">
        <v>32.273085767491622</v>
      </c>
      <c r="U127" s="191">
        <v>36598</v>
      </c>
      <c r="V127" s="192">
        <v>2412805.1542699519</v>
      </c>
      <c r="W127" s="188">
        <v>3593935.5471886103</v>
      </c>
      <c r="X127" s="22">
        <f t="shared" si="4"/>
        <v>200688665.80917317</v>
      </c>
      <c r="Y127" s="60"/>
      <c r="Z127" s="60"/>
      <c r="AA127" s="9"/>
      <c r="AB127" s="9"/>
      <c r="AC127" s="9"/>
    </row>
    <row r="128" spans="1:29" s="11" customFormat="1" ht="15.75" customHeight="1" x14ac:dyDescent="0.35">
      <c r="A128" s="160" t="s">
        <v>247</v>
      </c>
      <c r="B128" s="10">
        <v>866</v>
      </c>
      <c r="C128" s="21" t="s">
        <v>184</v>
      </c>
      <c r="D128" s="136">
        <v>3986.9836934621599</v>
      </c>
      <c r="E128" s="136">
        <v>5259.9928006308101</v>
      </c>
      <c r="F128" s="137">
        <v>20617</v>
      </c>
      <c r="G128" s="137">
        <v>11075.5</v>
      </c>
      <c r="H128" s="136">
        <v>2715205.2599571799</v>
      </c>
      <c r="I128" s="136">
        <v>0</v>
      </c>
      <c r="J128" s="169">
        <v>143171898.331453</v>
      </c>
      <c r="K128" s="182">
        <v>30836171.199273303</v>
      </c>
      <c r="L128" s="71">
        <v>658</v>
      </c>
      <c r="M128" s="69">
        <v>4043.9392269304262</v>
      </c>
      <c r="N128" s="69">
        <v>2660912.0113202203</v>
      </c>
      <c r="O128" s="71">
        <v>-61</v>
      </c>
      <c r="P128" s="69">
        <v>165467.38059572782</v>
      </c>
      <c r="Q128" s="69">
        <v>-200532.61940427218</v>
      </c>
      <c r="R128" s="69">
        <v>510494.4</v>
      </c>
      <c r="S128" s="183">
        <v>33807044.991189249</v>
      </c>
      <c r="T128" s="186">
        <v>31.702241546714763</v>
      </c>
      <c r="U128" s="191">
        <v>31692.5</v>
      </c>
      <c r="V128" s="192">
        <v>0</v>
      </c>
      <c r="W128" s="188">
        <v>1004723.2902192576</v>
      </c>
      <c r="X128" s="22">
        <f t="shared" si="4"/>
        <v>177983666.61286151</v>
      </c>
      <c r="Y128" s="60"/>
      <c r="Z128" s="60"/>
      <c r="AA128" s="9"/>
      <c r="AB128" s="9"/>
      <c r="AC128" s="9"/>
    </row>
    <row r="129" spans="1:29" s="11" customFormat="1" ht="15.75" customHeight="1" x14ac:dyDescent="0.35">
      <c r="A129" s="160" t="s">
        <v>247</v>
      </c>
      <c r="B129" s="10">
        <v>880</v>
      </c>
      <c r="C129" s="21" t="s">
        <v>185</v>
      </c>
      <c r="D129" s="136">
        <v>4099.4575179836602</v>
      </c>
      <c r="E129" s="136">
        <v>5285.9873502986402</v>
      </c>
      <c r="F129" s="137">
        <v>9972</v>
      </c>
      <c r="G129" s="137">
        <v>7404</v>
      </c>
      <c r="H129" s="136">
        <v>1294407.64061385</v>
      </c>
      <c r="I129" s="136">
        <v>0</v>
      </c>
      <c r="J129" s="169">
        <v>81311648.351558104</v>
      </c>
      <c r="K129" s="182">
        <v>16302323.22604806</v>
      </c>
      <c r="L129" s="71">
        <v>570.5</v>
      </c>
      <c r="M129" s="69">
        <v>4000</v>
      </c>
      <c r="N129" s="69">
        <v>2282000</v>
      </c>
      <c r="O129" s="71">
        <v>103</v>
      </c>
      <c r="P129" s="69">
        <v>0</v>
      </c>
      <c r="Q129" s="69">
        <v>618000</v>
      </c>
      <c r="R129" s="69">
        <v>70902</v>
      </c>
      <c r="S129" s="183">
        <v>19273225.22604806</v>
      </c>
      <c r="T129" s="186">
        <v>50.212499999999999</v>
      </c>
      <c r="U129" s="191">
        <v>17376</v>
      </c>
      <c r="V129" s="192">
        <v>332000</v>
      </c>
      <c r="W129" s="188">
        <v>1204492.3999999999</v>
      </c>
      <c r="X129" s="22">
        <f t="shared" si="4"/>
        <v>101789365.97760616</v>
      </c>
      <c r="Y129" s="60"/>
      <c r="Z129" s="60"/>
      <c r="AA129" s="9"/>
      <c r="AB129" s="9"/>
      <c r="AC129" s="9"/>
    </row>
    <row r="130" spans="1:29" s="11" customFormat="1" ht="15.75" customHeight="1" x14ac:dyDescent="0.35">
      <c r="A130" s="160" t="s">
        <v>247</v>
      </c>
      <c r="B130" s="10">
        <v>865</v>
      </c>
      <c r="C130" s="21" t="s">
        <v>186</v>
      </c>
      <c r="D130" s="136">
        <v>4079.6942043624399</v>
      </c>
      <c r="E130" s="136">
        <v>5092.0921167598299</v>
      </c>
      <c r="F130" s="137">
        <v>38233</v>
      </c>
      <c r="G130" s="137">
        <v>24882.5</v>
      </c>
      <c r="H130" s="136">
        <v>4332339.7062626705</v>
      </c>
      <c r="I130" s="136">
        <v>0</v>
      </c>
      <c r="J130" s="169">
        <v>287015270.31692803</v>
      </c>
      <c r="K130" s="182">
        <v>49203811.336249776</v>
      </c>
      <c r="L130" s="71">
        <v>764.66</v>
      </c>
      <c r="M130" s="69">
        <v>4043.9392269304262</v>
      </c>
      <c r="N130" s="69">
        <v>3092238.5692646196</v>
      </c>
      <c r="O130" s="71">
        <v>-284.5</v>
      </c>
      <c r="P130" s="69">
        <v>6000</v>
      </c>
      <c r="Q130" s="69">
        <v>-1701000</v>
      </c>
      <c r="R130" s="69">
        <v>712292.4</v>
      </c>
      <c r="S130" s="183">
        <v>51307342.305514395</v>
      </c>
      <c r="T130" s="186">
        <v>31.639634880241552</v>
      </c>
      <c r="U130" s="191">
        <v>63115.5</v>
      </c>
      <c r="V130" s="192">
        <v>459200</v>
      </c>
      <c r="W130" s="188">
        <v>2456151.3752838857</v>
      </c>
      <c r="X130" s="22">
        <f t="shared" si="4"/>
        <v>340778763.99772632</v>
      </c>
      <c r="Y130" s="60"/>
      <c r="Z130" s="60"/>
      <c r="AA130" s="9"/>
      <c r="AB130" s="9"/>
      <c r="AC130" s="9"/>
    </row>
    <row r="131" spans="1:29" s="11" customFormat="1" ht="15.75" customHeight="1" x14ac:dyDescent="0.35">
      <c r="A131" s="160" t="s">
        <v>248</v>
      </c>
      <c r="B131" s="10">
        <v>330</v>
      </c>
      <c r="C131" s="21" t="s">
        <v>187</v>
      </c>
      <c r="D131" s="136">
        <v>4558.5525168108697</v>
      </c>
      <c r="E131" s="136">
        <v>5943.3232300769096</v>
      </c>
      <c r="F131" s="137">
        <v>112434.5</v>
      </c>
      <c r="G131" s="137">
        <v>68320.5</v>
      </c>
      <c r="H131" s="136">
        <v>12416736.706289699</v>
      </c>
      <c r="I131" s="136">
        <v>0</v>
      </c>
      <c r="J131" s="169">
        <v>931006124.39813101</v>
      </c>
      <c r="K131" s="182">
        <v>166695390.52968651</v>
      </c>
      <c r="L131" s="71">
        <v>4623</v>
      </c>
      <c r="M131" s="69">
        <v>4020.698750672489</v>
      </c>
      <c r="N131" s="69">
        <v>18587690.324358918</v>
      </c>
      <c r="O131" s="71">
        <v>-470.5</v>
      </c>
      <c r="P131" s="69">
        <v>0</v>
      </c>
      <c r="Q131" s="69">
        <v>-2823000</v>
      </c>
      <c r="R131" s="69">
        <v>5330739.6000000006</v>
      </c>
      <c r="S131" s="183">
        <v>187790820.45404541</v>
      </c>
      <c r="T131" s="186">
        <v>32.640057052276745</v>
      </c>
      <c r="U131" s="191">
        <v>180755</v>
      </c>
      <c r="V131" s="192">
        <v>9801599.9999999981</v>
      </c>
      <c r="W131" s="188">
        <v>15701453.512484282</v>
      </c>
      <c r="X131" s="22">
        <f t="shared" si="4"/>
        <v>1134498398.3646607</v>
      </c>
      <c r="Y131" s="60"/>
      <c r="Z131" s="60"/>
      <c r="AA131" s="9"/>
      <c r="AB131" s="9"/>
      <c r="AC131" s="9"/>
    </row>
    <row r="132" spans="1:29" s="11" customFormat="1" ht="15.75" customHeight="1" x14ac:dyDescent="0.35">
      <c r="A132" s="160" t="s">
        <v>248</v>
      </c>
      <c r="B132" s="10">
        <v>331</v>
      </c>
      <c r="C132" s="21" t="s">
        <v>188</v>
      </c>
      <c r="D132" s="136">
        <v>4290.3320363715602</v>
      </c>
      <c r="E132" s="136">
        <v>5644.5220072337097</v>
      </c>
      <c r="F132" s="137">
        <v>31199.5</v>
      </c>
      <c r="G132" s="137">
        <v>18474</v>
      </c>
      <c r="H132" s="136">
        <v>3642697.5654539298</v>
      </c>
      <c r="I132" s="136">
        <v>0</v>
      </c>
      <c r="J132" s="169">
        <v>241775811.495864</v>
      </c>
      <c r="K132" s="182">
        <v>40750214.761140347</v>
      </c>
      <c r="L132" s="71">
        <v>984.5</v>
      </c>
      <c r="M132" s="69">
        <v>4020.698750672489</v>
      </c>
      <c r="N132" s="69">
        <v>3958377.9200370656</v>
      </c>
      <c r="O132" s="71">
        <v>97</v>
      </c>
      <c r="P132" s="69">
        <v>0</v>
      </c>
      <c r="Q132" s="69">
        <v>582000</v>
      </c>
      <c r="R132" s="69">
        <v>537764.4</v>
      </c>
      <c r="S132" s="183">
        <v>45828357.081177413</v>
      </c>
      <c r="T132" s="186">
        <v>32.989933460925215</v>
      </c>
      <c r="U132" s="191">
        <v>49673.5</v>
      </c>
      <c r="V132" s="192">
        <v>1618399.9999999998</v>
      </c>
      <c r="W132" s="188">
        <v>3257125.4597712685</v>
      </c>
      <c r="X132" s="22">
        <f t="shared" si="4"/>
        <v>290861294.03681266</v>
      </c>
      <c r="Y132" s="60"/>
      <c r="Z132" s="60"/>
      <c r="AA132" s="9"/>
      <c r="AB132" s="9"/>
      <c r="AC132" s="9"/>
    </row>
    <row r="133" spans="1:29" s="11" customFormat="1" ht="15.75" customHeight="1" x14ac:dyDescent="0.35">
      <c r="A133" s="160" t="s">
        <v>248</v>
      </c>
      <c r="B133" s="10">
        <v>332</v>
      </c>
      <c r="C133" s="21" t="s">
        <v>189</v>
      </c>
      <c r="D133" s="136">
        <v>4170.0293067828898</v>
      </c>
      <c r="E133" s="136">
        <v>5370.8707374125497</v>
      </c>
      <c r="F133" s="137">
        <v>27114</v>
      </c>
      <c r="G133" s="137">
        <v>16965</v>
      </c>
      <c r="H133" s="136">
        <v>4200024.2277058596</v>
      </c>
      <c r="I133" s="136">
        <v>0</v>
      </c>
      <c r="J133" s="169">
        <v>208383020.91202101</v>
      </c>
      <c r="K133" s="182">
        <v>32138366.733838826</v>
      </c>
      <c r="L133" s="71">
        <v>932</v>
      </c>
      <c r="M133" s="69">
        <v>4020.698750672489</v>
      </c>
      <c r="N133" s="69">
        <v>3747291.2356267599</v>
      </c>
      <c r="O133" s="71">
        <v>-57</v>
      </c>
      <c r="P133" s="69">
        <v>12000</v>
      </c>
      <c r="Q133" s="69">
        <v>-330000</v>
      </c>
      <c r="R133" s="69">
        <v>1342774.8</v>
      </c>
      <c r="S133" s="183">
        <v>36898432.769465581</v>
      </c>
      <c r="T133" s="186">
        <v>36.406500000000001</v>
      </c>
      <c r="U133" s="191">
        <v>44079</v>
      </c>
      <c r="V133" s="192">
        <v>273599.99999999994</v>
      </c>
      <c r="W133" s="188">
        <v>1878362.1135</v>
      </c>
      <c r="X133" s="22">
        <f t="shared" si="4"/>
        <v>247159815.79498661</v>
      </c>
      <c r="Y133" s="60"/>
      <c r="Z133" s="60"/>
      <c r="AA133" s="9"/>
      <c r="AB133" s="9"/>
      <c r="AC133" s="9"/>
    </row>
    <row r="134" spans="1:29" s="11" customFormat="1" ht="15.75" customHeight="1" x14ac:dyDescent="0.35">
      <c r="A134" s="160" t="s">
        <v>248</v>
      </c>
      <c r="B134" s="10">
        <v>884</v>
      </c>
      <c r="C134" s="21" t="s">
        <v>190</v>
      </c>
      <c r="D134" s="136">
        <v>4237.1861727124096</v>
      </c>
      <c r="E134" s="136">
        <v>5150.3298762434897</v>
      </c>
      <c r="F134" s="137">
        <v>13455</v>
      </c>
      <c r="G134" s="137">
        <v>8822</v>
      </c>
      <c r="H134" s="136">
        <v>1594959.8870341501</v>
      </c>
      <c r="I134" s="136">
        <v>0</v>
      </c>
      <c r="J134" s="169">
        <v>104042510.00910001</v>
      </c>
      <c r="K134" s="182">
        <v>15817707.632317623</v>
      </c>
      <c r="L134" s="71">
        <v>341</v>
      </c>
      <c r="M134" s="69">
        <v>4000</v>
      </c>
      <c r="N134" s="69">
        <v>1364000</v>
      </c>
      <c r="O134" s="71">
        <v>42</v>
      </c>
      <c r="P134" s="69">
        <v>0</v>
      </c>
      <c r="Q134" s="69">
        <v>252000</v>
      </c>
      <c r="R134" s="69">
        <v>303242.40000000002</v>
      </c>
      <c r="S134" s="183">
        <v>17736950.032317623</v>
      </c>
      <c r="T134" s="186">
        <v>31.117822759213279</v>
      </c>
      <c r="U134" s="191">
        <v>22277</v>
      </c>
      <c r="V134" s="192">
        <v>0</v>
      </c>
      <c r="W134" s="188">
        <v>693211.73760699423</v>
      </c>
      <c r="X134" s="22">
        <f t="shared" si="4"/>
        <v>122472671.77902463</v>
      </c>
      <c r="Y134" s="60"/>
      <c r="Z134" s="60"/>
      <c r="AA134" s="9"/>
      <c r="AB134" s="9"/>
      <c r="AC134" s="9"/>
    </row>
    <row r="135" spans="1:29" s="11" customFormat="1" ht="15.75" customHeight="1" x14ac:dyDescent="0.35">
      <c r="A135" s="160" t="s">
        <v>248</v>
      </c>
      <c r="B135" s="10">
        <v>333</v>
      </c>
      <c r="C135" s="21" t="s">
        <v>191</v>
      </c>
      <c r="D135" s="136">
        <v>4400.4603217645999</v>
      </c>
      <c r="E135" s="136">
        <v>5662.8874386624502</v>
      </c>
      <c r="F135" s="137">
        <v>33680</v>
      </c>
      <c r="G135" s="137">
        <v>19920.5</v>
      </c>
      <c r="H135" s="136">
        <v>4461778.2711945102</v>
      </c>
      <c r="I135" s="136">
        <v>0</v>
      </c>
      <c r="J135" s="169">
        <v>265476831.13010201</v>
      </c>
      <c r="K135" s="182">
        <v>46183437.908526838</v>
      </c>
      <c r="L135" s="71">
        <v>627</v>
      </c>
      <c r="M135" s="69">
        <v>4020.698750672489</v>
      </c>
      <c r="N135" s="69">
        <v>2520978.1166716507</v>
      </c>
      <c r="O135" s="71">
        <v>-47</v>
      </c>
      <c r="P135" s="69">
        <v>0</v>
      </c>
      <c r="Q135" s="69">
        <v>-282000</v>
      </c>
      <c r="R135" s="69">
        <v>1073347.2000000002</v>
      </c>
      <c r="S135" s="183">
        <v>49495763.225198492</v>
      </c>
      <c r="T135" s="186">
        <v>32.772574460671372</v>
      </c>
      <c r="U135" s="191">
        <v>53600.5</v>
      </c>
      <c r="V135" s="192">
        <v>228000</v>
      </c>
      <c r="W135" s="188">
        <v>1984626.377379216</v>
      </c>
      <c r="X135" s="22">
        <f t="shared" si="4"/>
        <v>316957220.73267972</v>
      </c>
      <c r="Y135" s="60"/>
      <c r="Z135" s="60"/>
      <c r="AA135" s="9"/>
      <c r="AB135" s="9"/>
      <c r="AC135" s="9"/>
    </row>
    <row r="136" spans="1:29" s="11" customFormat="1" ht="15.75" customHeight="1" x14ac:dyDescent="0.35">
      <c r="A136" s="160" t="s">
        <v>248</v>
      </c>
      <c r="B136" s="10">
        <v>893</v>
      </c>
      <c r="C136" s="21" t="s">
        <v>192</v>
      </c>
      <c r="D136" s="136">
        <v>4252.3237074633298</v>
      </c>
      <c r="E136" s="136">
        <v>5104.9501320697</v>
      </c>
      <c r="F136" s="137">
        <v>20863.5</v>
      </c>
      <c r="G136" s="137">
        <v>14859</v>
      </c>
      <c r="H136" s="136">
        <v>1519723.7608057801</v>
      </c>
      <c r="I136" s="136">
        <v>0</v>
      </c>
      <c r="J136" s="169">
        <v>166092533.44389099</v>
      </c>
      <c r="K136" s="182">
        <v>26951649.358732797</v>
      </c>
      <c r="L136" s="71">
        <v>519</v>
      </c>
      <c r="M136" s="69">
        <v>4000</v>
      </c>
      <c r="N136" s="69">
        <v>2076000</v>
      </c>
      <c r="O136" s="71">
        <v>-182</v>
      </c>
      <c r="P136" s="69">
        <v>0</v>
      </c>
      <c r="Q136" s="69">
        <v>-1092000</v>
      </c>
      <c r="R136" s="69">
        <v>114534.00000000001</v>
      </c>
      <c r="S136" s="183">
        <v>28050183.358732797</v>
      </c>
      <c r="T136" s="186">
        <v>29.908159709987494</v>
      </c>
      <c r="U136" s="191">
        <v>35722.5</v>
      </c>
      <c r="V136" s="192">
        <v>1713903.9999999995</v>
      </c>
      <c r="W136" s="188">
        <v>2782298.2352400278</v>
      </c>
      <c r="X136" s="22">
        <f t="shared" si="4"/>
        <v>196925015.03786382</v>
      </c>
      <c r="Y136" s="60"/>
      <c r="Z136" s="60"/>
      <c r="AA136" s="9"/>
      <c r="AB136" s="9"/>
      <c r="AC136" s="9"/>
    </row>
    <row r="137" spans="1:29" s="11" customFormat="1" ht="15.75" customHeight="1" x14ac:dyDescent="0.35">
      <c r="A137" s="160" t="s">
        <v>248</v>
      </c>
      <c r="B137" s="10">
        <v>334</v>
      </c>
      <c r="C137" s="21" t="s">
        <v>193</v>
      </c>
      <c r="D137" s="136">
        <v>4000.0391931691802</v>
      </c>
      <c r="E137" s="136">
        <v>5298.2728447127502</v>
      </c>
      <c r="F137" s="137">
        <v>18946</v>
      </c>
      <c r="G137" s="137">
        <v>15805.5</v>
      </c>
      <c r="H137" s="136">
        <v>2891818.3311920101</v>
      </c>
      <c r="I137" s="136">
        <v>0</v>
      </c>
      <c r="J137" s="169">
        <v>162418412.33208299</v>
      </c>
      <c r="K137" s="182">
        <v>26737951.119595677</v>
      </c>
      <c r="L137" s="71">
        <v>731</v>
      </c>
      <c r="M137" s="69">
        <v>4020.698750672489</v>
      </c>
      <c r="N137" s="69">
        <v>2939130.7867415897</v>
      </c>
      <c r="O137" s="71">
        <v>64</v>
      </c>
      <c r="P137" s="69">
        <v>0</v>
      </c>
      <c r="Q137" s="69">
        <v>384000</v>
      </c>
      <c r="R137" s="69">
        <v>0</v>
      </c>
      <c r="S137" s="183">
        <v>30061081.906337265</v>
      </c>
      <c r="T137" s="186">
        <v>32.181342946295345</v>
      </c>
      <c r="U137" s="191">
        <v>34751.5</v>
      </c>
      <c r="V137" s="192">
        <v>1157599.9999999998</v>
      </c>
      <c r="W137" s="188">
        <v>2275949.9393981826</v>
      </c>
      <c r="X137" s="22">
        <f t="shared" si="4"/>
        <v>194755444.17781842</v>
      </c>
      <c r="Y137" s="60"/>
      <c r="Z137" s="60"/>
      <c r="AA137" s="9"/>
      <c r="AB137" s="9"/>
      <c r="AC137" s="9"/>
    </row>
    <row r="138" spans="1:29" s="11" customFormat="1" ht="15.75" customHeight="1" x14ac:dyDescent="0.35">
      <c r="A138" s="160" t="s">
        <v>248</v>
      </c>
      <c r="B138" s="10">
        <v>860</v>
      </c>
      <c r="C138" s="21" t="s">
        <v>194</v>
      </c>
      <c r="D138" s="136">
        <v>4047.7827453029499</v>
      </c>
      <c r="E138" s="136">
        <v>5167.0148500605101</v>
      </c>
      <c r="F138" s="137">
        <v>66538.5</v>
      </c>
      <c r="G138" s="137">
        <v>44113</v>
      </c>
      <c r="H138" s="136">
        <v>4845405.6987660602</v>
      </c>
      <c r="I138" s="136">
        <v>0</v>
      </c>
      <c r="J138" s="169">
        <v>502111323.977826</v>
      </c>
      <c r="K138" s="182">
        <v>76680541.329754487</v>
      </c>
      <c r="L138" s="71">
        <v>2634.5</v>
      </c>
      <c r="M138" s="69">
        <v>4000</v>
      </c>
      <c r="N138" s="69">
        <v>10538000</v>
      </c>
      <c r="O138" s="71">
        <v>105</v>
      </c>
      <c r="P138" s="69">
        <v>0</v>
      </c>
      <c r="Q138" s="69">
        <v>630000</v>
      </c>
      <c r="R138" s="69">
        <v>364327.19999999995</v>
      </c>
      <c r="S138" s="183">
        <v>88212868.52975449</v>
      </c>
      <c r="T138" s="186">
        <v>31.202752853535014</v>
      </c>
      <c r="U138" s="191">
        <v>110651.5</v>
      </c>
      <c r="V138" s="192">
        <v>2552328</v>
      </c>
      <c r="W138" s="188">
        <v>6004959.4073729292</v>
      </c>
      <c r="X138" s="22">
        <f t="shared" si="4"/>
        <v>596329151.91495347</v>
      </c>
      <c r="Y138" s="60"/>
      <c r="Z138" s="60"/>
      <c r="AA138" s="9"/>
      <c r="AB138" s="9"/>
      <c r="AC138" s="9"/>
    </row>
    <row r="139" spans="1:29" s="11" customFormat="1" ht="15.75" customHeight="1" x14ac:dyDescent="0.35">
      <c r="A139" s="160" t="s">
        <v>248</v>
      </c>
      <c r="B139" s="10">
        <v>861</v>
      </c>
      <c r="C139" s="21" t="s">
        <v>195</v>
      </c>
      <c r="D139" s="136">
        <v>4305.4629218467298</v>
      </c>
      <c r="E139" s="136">
        <v>5596.3196360289103</v>
      </c>
      <c r="F139" s="137">
        <v>23046</v>
      </c>
      <c r="G139" s="137">
        <v>12943</v>
      </c>
      <c r="H139" s="136">
        <v>3593137.4149678899</v>
      </c>
      <c r="I139" s="136">
        <v>0</v>
      </c>
      <c r="J139" s="169">
        <v>175250000.96097001</v>
      </c>
      <c r="K139" s="182">
        <v>34219879.976242989</v>
      </c>
      <c r="L139" s="71">
        <v>963.99999999999989</v>
      </c>
      <c r="M139" s="69">
        <v>4000</v>
      </c>
      <c r="N139" s="69">
        <v>3855999.9999999995</v>
      </c>
      <c r="O139" s="71">
        <v>-223</v>
      </c>
      <c r="P139" s="69">
        <v>0</v>
      </c>
      <c r="Q139" s="69">
        <v>-1338000</v>
      </c>
      <c r="R139" s="69">
        <v>199125.54</v>
      </c>
      <c r="S139" s="183">
        <v>36937005.516242988</v>
      </c>
      <c r="T139" s="186">
        <v>34.4955</v>
      </c>
      <c r="U139" s="191">
        <v>35989</v>
      </c>
      <c r="V139" s="192">
        <v>3308307.2</v>
      </c>
      <c r="W139" s="188">
        <v>4549765.7494999999</v>
      </c>
      <c r="X139" s="22">
        <f t="shared" ref="X139:X159" si="5">W139+S139+J139</f>
        <v>216736772.226713</v>
      </c>
      <c r="Y139" s="60"/>
      <c r="Z139" s="60"/>
      <c r="AA139" s="9"/>
      <c r="AB139" s="9"/>
      <c r="AC139" s="9"/>
    </row>
    <row r="140" spans="1:29" s="11" customFormat="1" ht="15.75" customHeight="1" x14ac:dyDescent="0.35">
      <c r="A140" s="160" t="s">
        <v>248</v>
      </c>
      <c r="B140" s="10">
        <v>894</v>
      </c>
      <c r="C140" s="21" t="s">
        <v>196</v>
      </c>
      <c r="D140" s="136">
        <v>4146.63983528066</v>
      </c>
      <c r="E140" s="136">
        <v>5401.7826092968598</v>
      </c>
      <c r="F140" s="137">
        <v>16028.5</v>
      </c>
      <c r="G140" s="137">
        <v>9545.5</v>
      </c>
      <c r="H140" s="136">
        <v>3642383.60417121</v>
      </c>
      <c r="I140" s="136">
        <v>0</v>
      </c>
      <c r="J140" s="169">
        <v>121669516.10100999</v>
      </c>
      <c r="K140" s="182">
        <v>22664166.338045202</v>
      </c>
      <c r="L140" s="71">
        <v>652</v>
      </c>
      <c r="M140" s="69">
        <v>4000</v>
      </c>
      <c r="N140" s="69">
        <v>2608000</v>
      </c>
      <c r="O140" s="71">
        <v>-44</v>
      </c>
      <c r="P140" s="69">
        <v>0</v>
      </c>
      <c r="Q140" s="69">
        <v>-264000</v>
      </c>
      <c r="R140" s="69">
        <v>21887.9928</v>
      </c>
      <c r="S140" s="183">
        <v>25030054.330845203</v>
      </c>
      <c r="T140" s="186">
        <v>40.04325</v>
      </c>
      <c r="U140" s="191">
        <v>25574</v>
      </c>
      <c r="V140" s="192">
        <v>19999.999999999996</v>
      </c>
      <c r="W140" s="188">
        <v>1044066.0755</v>
      </c>
      <c r="X140" s="22">
        <f t="shared" si="5"/>
        <v>147743636.50735521</v>
      </c>
      <c r="Y140" s="60"/>
      <c r="Z140" s="60"/>
      <c r="AA140" s="9"/>
      <c r="AB140" s="9"/>
      <c r="AC140" s="9"/>
    </row>
    <row r="141" spans="1:29" s="11" customFormat="1" ht="15.75" customHeight="1" x14ac:dyDescent="0.35">
      <c r="A141" s="160" t="s">
        <v>248</v>
      </c>
      <c r="B141" s="10">
        <v>335</v>
      </c>
      <c r="C141" s="21" t="s">
        <v>197</v>
      </c>
      <c r="D141" s="136">
        <v>4380.1682550836904</v>
      </c>
      <c r="E141" s="136">
        <v>5596.3740561341401</v>
      </c>
      <c r="F141" s="137">
        <v>26462.5</v>
      </c>
      <c r="G141" s="137">
        <v>17359</v>
      </c>
      <c r="H141" s="136">
        <v>2039647.88</v>
      </c>
      <c r="I141" s="136">
        <v>0</v>
      </c>
      <c r="J141" s="169">
        <v>215097307.57058501</v>
      </c>
      <c r="K141" s="182">
        <v>35537603.084619462</v>
      </c>
      <c r="L141" s="71">
        <v>764.5</v>
      </c>
      <c r="M141" s="69">
        <v>4020.698750672489</v>
      </c>
      <c r="N141" s="69">
        <v>3073824.194889118</v>
      </c>
      <c r="O141" s="71">
        <v>102</v>
      </c>
      <c r="P141" s="69">
        <v>0</v>
      </c>
      <c r="Q141" s="69">
        <v>612000</v>
      </c>
      <c r="R141" s="69">
        <v>0</v>
      </c>
      <c r="S141" s="183">
        <v>39223427.279508583</v>
      </c>
      <c r="T141" s="186">
        <v>31.111010032338733</v>
      </c>
      <c r="U141" s="191">
        <v>43821.5</v>
      </c>
      <c r="V141" s="192">
        <v>30400</v>
      </c>
      <c r="W141" s="188">
        <v>1393731.1261321318</v>
      </c>
      <c r="X141" s="22">
        <f t="shared" si="5"/>
        <v>255714465.97622573</v>
      </c>
      <c r="Y141" s="60"/>
      <c r="Z141" s="60"/>
      <c r="AA141" s="9"/>
      <c r="AB141" s="9"/>
      <c r="AC141" s="9"/>
    </row>
    <row r="142" spans="1:29" s="11" customFormat="1" ht="15.75" customHeight="1" x14ac:dyDescent="0.35">
      <c r="A142" s="160" t="s">
        <v>248</v>
      </c>
      <c r="B142" s="10">
        <v>937</v>
      </c>
      <c r="C142" s="21" t="s">
        <v>198</v>
      </c>
      <c r="D142" s="136">
        <v>4050.1131375797199</v>
      </c>
      <c r="E142" s="136">
        <v>5139.4370727237201</v>
      </c>
      <c r="F142" s="137">
        <v>44631.5</v>
      </c>
      <c r="G142" s="137">
        <v>30256</v>
      </c>
      <c r="H142" s="136">
        <v>3600931.04</v>
      </c>
      <c r="I142" s="136">
        <v>0</v>
      </c>
      <c r="J142" s="169">
        <v>339862363.61221802</v>
      </c>
      <c r="K142" s="182">
        <v>60372786.380946599</v>
      </c>
      <c r="L142" s="71">
        <v>1718.5</v>
      </c>
      <c r="M142" s="69">
        <v>4042.9303790378563</v>
      </c>
      <c r="N142" s="69">
        <v>6947775.8563765557</v>
      </c>
      <c r="O142" s="71">
        <v>-27</v>
      </c>
      <c r="P142" s="69">
        <v>493847.26260248048</v>
      </c>
      <c r="Q142" s="69">
        <v>331847.26260248048</v>
      </c>
      <c r="R142" s="69">
        <v>112650.10690682745</v>
      </c>
      <c r="S142" s="183">
        <v>67765059.60683246</v>
      </c>
      <c r="T142" s="186">
        <v>36.542999999999999</v>
      </c>
      <c r="U142" s="191">
        <v>74887.5</v>
      </c>
      <c r="V142" s="192">
        <v>1278311.48</v>
      </c>
      <c r="W142" s="188">
        <v>4014925.3925000001</v>
      </c>
      <c r="X142" s="22">
        <f t="shared" si="5"/>
        <v>411642348.61155045</v>
      </c>
      <c r="Y142" s="60"/>
      <c r="Z142" s="60"/>
      <c r="AA142" s="9"/>
      <c r="AB142" s="9"/>
      <c r="AC142" s="9"/>
    </row>
    <row r="143" spans="1:29" s="11" customFormat="1" ht="15.75" customHeight="1" x14ac:dyDescent="0.35">
      <c r="A143" s="160" t="s">
        <v>248</v>
      </c>
      <c r="B143" s="10">
        <v>336</v>
      </c>
      <c r="C143" s="21" t="s">
        <v>199</v>
      </c>
      <c r="D143" s="136">
        <v>4394.9257522723501</v>
      </c>
      <c r="E143" s="136">
        <v>5755.6828143888997</v>
      </c>
      <c r="F143" s="137">
        <v>24065.5</v>
      </c>
      <c r="G143" s="137">
        <v>15163.5</v>
      </c>
      <c r="H143" s="136">
        <v>4904853.9127730299</v>
      </c>
      <c r="I143" s="136">
        <v>0</v>
      </c>
      <c r="J143" s="169">
        <v>197947235.960069</v>
      </c>
      <c r="K143" s="182">
        <v>37154100.861259602</v>
      </c>
      <c r="L143" s="71">
        <v>883</v>
      </c>
      <c r="M143" s="69">
        <v>4020.698750672489</v>
      </c>
      <c r="N143" s="69">
        <v>3550276.9968438079</v>
      </c>
      <c r="O143" s="71">
        <v>22</v>
      </c>
      <c r="P143" s="69">
        <v>229451.41400863865</v>
      </c>
      <c r="Q143" s="69">
        <v>361451.41400863865</v>
      </c>
      <c r="R143" s="69">
        <v>476679.60000000003</v>
      </c>
      <c r="S143" s="183">
        <v>41542508.872112051</v>
      </c>
      <c r="T143" s="186">
        <v>33.08857751145856</v>
      </c>
      <c r="U143" s="191">
        <v>39229</v>
      </c>
      <c r="V143" s="192">
        <v>608000</v>
      </c>
      <c r="W143" s="188">
        <v>1906031.807197008</v>
      </c>
      <c r="X143" s="22">
        <f t="shared" si="5"/>
        <v>241395776.63937807</v>
      </c>
      <c r="Y143" s="60"/>
      <c r="Z143" s="60"/>
      <c r="AA143" s="9"/>
      <c r="AB143" s="9"/>
      <c r="AC143" s="9"/>
    </row>
    <row r="144" spans="1:29" s="11" customFormat="1" ht="15.75" customHeight="1" x14ac:dyDescent="0.35">
      <c r="A144" s="160" t="s">
        <v>248</v>
      </c>
      <c r="B144" s="10">
        <v>885</v>
      </c>
      <c r="C144" s="21" t="s">
        <v>200</v>
      </c>
      <c r="D144" s="136">
        <v>4065.0967953889499</v>
      </c>
      <c r="E144" s="136">
        <v>5179.8726373505797</v>
      </c>
      <c r="F144" s="137">
        <v>44012.5</v>
      </c>
      <c r="G144" s="137">
        <v>28873</v>
      </c>
      <c r="H144" s="136">
        <v>7438440.0512776701</v>
      </c>
      <c r="I144" s="136">
        <v>0</v>
      </c>
      <c r="J144" s="169">
        <v>335911975.41655701</v>
      </c>
      <c r="K144" s="182">
        <v>54282116.602917388</v>
      </c>
      <c r="L144" s="71">
        <v>1545</v>
      </c>
      <c r="M144" s="69">
        <v>4000</v>
      </c>
      <c r="N144" s="69">
        <v>6180000</v>
      </c>
      <c r="O144" s="71">
        <v>-230</v>
      </c>
      <c r="P144" s="69">
        <v>0</v>
      </c>
      <c r="Q144" s="69">
        <v>-1380000</v>
      </c>
      <c r="R144" s="69">
        <v>609757.20000000007</v>
      </c>
      <c r="S144" s="183">
        <v>59691873.802917391</v>
      </c>
      <c r="T144" s="186">
        <v>31.432970963463514</v>
      </c>
      <c r="U144" s="191">
        <v>72885.5</v>
      </c>
      <c r="V144" s="192">
        <v>1200000</v>
      </c>
      <c r="W144" s="188">
        <v>3491007.8051575199</v>
      </c>
      <c r="X144" s="22">
        <f t="shared" si="5"/>
        <v>399094857.02463192</v>
      </c>
      <c r="Y144" s="60"/>
      <c r="Z144" s="60"/>
      <c r="AA144" s="9"/>
      <c r="AB144" s="9"/>
      <c r="AC144" s="9"/>
    </row>
    <row r="145" spans="1:29" s="11" customFormat="1" ht="15.75" customHeight="1" x14ac:dyDescent="0.35">
      <c r="A145" s="160" t="s">
        <v>249</v>
      </c>
      <c r="B145" s="10">
        <v>370</v>
      </c>
      <c r="C145" s="21" t="s">
        <v>201</v>
      </c>
      <c r="D145" s="136">
        <v>4210.9380295191804</v>
      </c>
      <c r="E145" s="136">
        <v>5399.3966594082003</v>
      </c>
      <c r="F145" s="137">
        <v>20015</v>
      </c>
      <c r="G145" s="137">
        <v>11578</v>
      </c>
      <c r="H145" s="136">
        <v>10229551.6009422</v>
      </c>
      <c r="I145" s="136">
        <v>0</v>
      </c>
      <c r="J145" s="169">
        <v>157025690.78439701</v>
      </c>
      <c r="K145" s="182">
        <v>25553157.169185031</v>
      </c>
      <c r="L145" s="71">
        <v>503</v>
      </c>
      <c r="M145" s="69">
        <v>4000</v>
      </c>
      <c r="N145" s="69">
        <v>2012000</v>
      </c>
      <c r="O145" s="71">
        <v>-74</v>
      </c>
      <c r="P145" s="69">
        <v>0</v>
      </c>
      <c r="Q145" s="69">
        <v>-444000</v>
      </c>
      <c r="R145" s="69">
        <v>0</v>
      </c>
      <c r="S145" s="183">
        <v>27121157.169185031</v>
      </c>
      <c r="T145" s="186">
        <v>32.313860354689965</v>
      </c>
      <c r="U145" s="191">
        <v>31593</v>
      </c>
      <c r="V145" s="192">
        <v>700000</v>
      </c>
      <c r="W145" s="188">
        <v>1720891.7901857202</v>
      </c>
      <c r="X145" s="22">
        <f t="shared" si="5"/>
        <v>185867739.74376777</v>
      </c>
      <c r="Y145" s="60"/>
      <c r="Z145" s="60"/>
      <c r="AA145" s="9"/>
      <c r="AB145" s="9"/>
      <c r="AC145" s="9"/>
    </row>
    <row r="146" spans="1:29" s="11" customFormat="1" ht="15.75" customHeight="1" x14ac:dyDescent="0.35">
      <c r="A146" s="160" t="s">
        <v>249</v>
      </c>
      <c r="B146" s="10">
        <v>380</v>
      </c>
      <c r="C146" s="21" t="s">
        <v>202</v>
      </c>
      <c r="D146" s="136">
        <v>4296.11323023358</v>
      </c>
      <c r="E146" s="136">
        <v>5587.8948837074904</v>
      </c>
      <c r="F146" s="137">
        <v>55024.5</v>
      </c>
      <c r="G146" s="137">
        <v>32476</v>
      </c>
      <c r="H146" s="136">
        <v>11120911.703134</v>
      </c>
      <c r="I146" s="136">
        <v>0</v>
      </c>
      <c r="J146" s="169">
        <v>428984868.38340598</v>
      </c>
      <c r="K146" s="182">
        <v>75389059.971821889</v>
      </c>
      <c r="L146" s="71">
        <v>1254</v>
      </c>
      <c r="M146" s="69">
        <v>4000.9901066872276</v>
      </c>
      <c r="N146" s="69">
        <v>5017241.5937857833</v>
      </c>
      <c r="O146" s="71">
        <v>-204.5</v>
      </c>
      <c r="P146" s="69">
        <v>0</v>
      </c>
      <c r="Q146" s="69">
        <v>-1227000</v>
      </c>
      <c r="R146" s="69">
        <v>1793275.2000000002</v>
      </c>
      <c r="S146" s="183">
        <v>80972576.76560767</v>
      </c>
      <c r="T146" s="186">
        <v>28.980537851225101</v>
      </c>
      <c r="U146" s="191">
        <v>87500.5</v>
      </c>
      <c r="V146" s="192">
        <v>351782.9998516888</v>
      </c>
      <c r="W146" s="188">
        <v>2887594.5521028107</v>
      </c>
      <c r="X146" s="22">
        <f t="shared" si="5"/>
        <v>512845039.70111644</v>
      </c>
      <c r="Y146" s="60"/>
      <c r="Z146" s="60"/>
      <c r="AA146" s="9"/>
      <c r="AB146" s="9"/>
      <c r="AC146" s="9"/>
    </row>
    <row r="147" spans="1:29" s="11" customFormat="1" ht="15.75" customHeight="1" x14ac:dyDescent="0.35">
      <c r="A147" s="160" t="s">
        <v>249</v>
      </c>
      <c r="B147" s="10">
        <v>381</v>
      </c>
      <c r="C147" s="21" t="s">
        <v>203</v>
      </c>
      <c r="D147" s="136">
        <v>4270.0719659161996</v>
      </c>
      <c r="E147" s="136">
        <v>5334.5890879393501</v>
      </c>
      <c r="F147" s="137">
        <v>19151</v>
      </c>
      <c r="G147" s="137">
        <v>13730</v>
      </c>
      <c r="H147" s="136">
        <v>2512169.39126339</v>
      </c>
      <c r="I147" s="136">
        <v>0</v>
      </c>
      <c r="J147" s="169">
        <v>157532225.78793201</v>
      </c>
      <c r="K147" s="182">
        <v>21248096.437821917</v>
      </c>
      <c r="L147" s="71">
        <v>377</v>
      </c>
      <c r="M147" s="69">
        <v>4000.9901066872276</v>
      </c>
      <c r="N147" s="69">
        <v>1508373.2702210848</v>
      </c>
      <c r="O147" s="71">
        <v>-53</v>
      </c>
      <c r="P147" s="69">
        <v>0</v>
      </c>
      <c r="Q147" s="69">
        <v>-318000</v>
      </c>
      <c r="R147" s="69">
        <v>0</v>
      </c>
      <c r="S147" s="183">
        <v>22438469.708043002</v>
      </c>
      <c r="T147" s="186">
        <v>32.280305472692298</v>
      </c>
      <c r="U147" s="191">
        <v>32881</v>
      </c>
      <c r="V147" s="192">
        <v>1377600</v>
      </c>
      <c r="W147" s="188">
        <v>2439008.7242475953</v>
      </c>
      <c r="X147" s="22">
        <f t="shared" si="5"/>
        <v>182409704.22022259</v>
      </c>
      <c r="Y147" s="60"/>
      <c r="Z147" s="60"/>
      <c r="AA147" s="9"/>
      <c r="AB147" s="9"/>
      <c r="AC147" s="9"/>
    </row>
    <row r="148" spans="1:29" s="11" customFormat="1" ht="15.75" customHeight="1" x14ac:dyDescent="0.35">
      <c r="A148" s="160" t="s">
        <v>249</v>
      </c>
      <c r="B148" s="10">
        <v>371</v>
      </c>
      <c r="C148" s="21" t="s">
        <v>204</v>
      </c>
      <c r="D148" s="136">
        <v>4229.7148649853098</v>
      </c>
      <c r="E148" s="136">
        <v>5464.4559520016301</v>
      </c>
      <c r="F148" s="137">
        <v>25996.5</v>
      </c>
      <c r="G148" s="137">
        <v>15858.5</v>
      </c>
      <c r="H148" s="136">
        <v>5387044.7003354803</v>
      </c>
      <c r="I148" s="136">
        <v>0</v>
      </c>
      <c r="J148" s="169">
        <v>202002901.902744</v>
      </c>
      <c r="K148" s="182">
        <v>34460992.714899942</v>
      </c>
      <c r="L148" s="71">
        <v>645.5</v>
      </c>
      <c r="M148" s="69">
        <v>4000</v>
      </c>
      <c r="N148" s="69">
        <v>2582000</v>
      </c>
      <c r="O148" s="71">
        <v>-64</v>
      </c>
      <c r="P148" s="69">
        <v>0</v>
      </c>
      <c r="Q148" s="69">
        <v>-384000</v>
      </c>
      <c r="R148" s="69">
        <v>279244.80000000005</v>
      </c>
      <c r="S148" s="183">
        <v>36938237.514899939</v>
      </c>
      <c r="T148" s="186">
        <v>32.763134089242705</v>
      </c>
      <c r="U148" s="191">
        <v>41855</v>
      </c>
      <c r="V148" s="192">
        <v>170400</v>
      </c>
      <c r="W148" s="188">
        <v>1541700.9773052535</v>
      </c>
      <c r="X148" s="22">
        <f t="shared" si="5"/>
        <v>240482840.3949492</v>
      </c>
      <c r="Y148" s="60"/>
      <c r="Z148" s="60"/>
      <c r="AA148" s="9"/>
      <c r="AB148" s="9"/>
      <c r="AC148" s="9"/>
    </row>
    <row r="149" spans="1:29" s="11" customFormat="1" ht="15.75" customHeight="1" x14ac:dyDescent="0.35">
      <c r="A149" s="160" t="s">
        <v>249</v>
      </c>
      <c r="B149" s="10">
        <v>811</v>
      </c>
      <c r="C149" s="21" t="s">
        <v>205</v>
      </c>
      <c r="D149" s="136">
        <v>4125.1531030106098</v>
      </c>
      <c r="E149" s="136">
        <v>5136.8016557554502</v>
      </c>
      <c r="F149" s="137">
        <v>24735</v>
      </c>
      <c r="G149" s="137">
        <v>16706</v>
      </c>
      <c r="H149" s="136">
        <v>4367990.3750950899</v>
      </c>
      <c r="I149" s="136">
        <v>0</v>
      </c>
      <c r="J149" s="169">
        <v>192219060.839113</v>
      </c>
      <c r="K149" s="182">
        <v>25985954.902429078</v>
      </c>
      <c r="L149" s="71">
        <v>414</v>
      </c>
      <c r="M149" s="69">
        <v>4000</v>
      </c>
      <c r="N149" s="69">
        <v>1656000</v>
      </c>
      <c r="O149" s="71">
        <v>-69</v>
      </c>
      <c r="P149" s="69">
        <v>0</v>
      </c>
      <c r="Q149" s="69">
        <v>-414000</v>
      </c>
      <c r="R149" s="69">
        <v>0</v>
      </c>
      <c r="S149" s="183">
        <v>27227954.902429078</v>
      </c>
      <c r="T149" s="186">
        <v>33.520500000000006</v>
      </c>
      <c r="U149" s="191">
        <v>41441</v>
      </c>
      <c r="V149" s="192">
        <v>526072</v>
      </c>
      <c r="W149" s="188">
        <v>1915195.0404999999</v>
      </c>
      <c r="X149" s="22">
        <f t="shared" si="5"/>
        <v>221362210.78204209</v>
      </c>
      <c r="Y149" s="60"/>
      <c r="Z149" s="60"/>
      <c r="AA149" s="9"/>
      <c r="AB149" s="9"/>
      <c r="AC149" s="9"/>
    </row>
    <row r="150" spans="1:29" s="11" customFormat="1" ht="15.75" customHeight="1" x14ac:dyDescent="0.35">
      <c r="A150" s="160" t="s">
        <v>249</v>
      </c>
      <c r="B150" s="10">
        <v>810</v>
      </c>
      <c r="C150" s="21" t="s">
        <v>206</v>
      </c>
      <c r="D150" s="136">
        <v>4351.6800835295398</v>
      </c>
      <c r="E150" s="136">
        <v>5704.4594383967697</v>
      </c>
      <c r="F150" s="137">
        <v>23345</v>
      </c>
      <c r="G150" s="137">
        <v>13488</v>
      </c>
      <c r="H150" s="136">
        <v>4194457.5160456896</v>
      </c>
      <c r="I150" s="136">
        <v>0</v>
      </c>
      <c r="J150" s="169">
        <v>182726177.971138</v>
      </c>
      <c r="K150" s="182">
        <v>32515406.449156731</v>
      </c>
      <c r="L150" s="71">
        <v>667.5</v>
      </c>
      <c r="M150" s="69">
        <v>4000</v>
      </c>
      <c r="N150" s="69">
        <v>2670000</v>
      </c>
      <c r="O150" s="71">
        <v>17</v>
      </c>
      <c r="P150" s="69">
        <v>0</v>
      </c>
      <c r="Q150" s="69">
        <v>102000</v>
      </c>
      <c r="R150" s="69">
        <v>259740.00000000003</v>
      </c>
      <c r="S150" s="183">
        <v>35547146.449156731</v>
      </c>
      <c r="T150" s="186">
        <v>45.756749999999997</v>
      </c>
      <c r="U150" s="191">
        <v>36833</v>
      </c>
      <c r="V150" s="192">
        <v>920800</v>
      </c>
      <c r="W150" s="188">
        <v>2606158.3727500001</v>
      </c>
      <c r="X150" s="22">
        <f t="shared" si="5"/>
        <v>220879482.79304475</v>
      </c>
      <c r="Y150" s="60"/>
      <c r="Z150" s="60"/>
      <c r="AA150" s="9"/>
      <c r="AB150" s="9"/>
      <c r="AC150" s="9"/>
    </row>
    <row r="151" spans="1:29" s="11" customFormat="1" ht="15.75" customHeight="1" x14ac:dyDescent="0.35">
      <c r="A151" s="160" t="s">
        <v>249</v>
      </c>
      <c r="B151" s="10">
        <v>382</v>
      </c>
      <c r="C151" s="21" t="s">
        <v>207</v>
      </c>
      <c r="D151" s="136">
        <v>4245.5329190204402</v>
      </c>
      <c r="E151" s="136">
        <v>5433.3067142393602</v>
      </c>
      <c r="F151" s="137">
        <v>38191</v>
      </c>
      <c r="G151" s="137">
        <v>24511.5</v>
      </c>
      <c r="H151" s="136">
        <v>5805446.1428622501</v>
      </c>
      <c r="I151" s="136">
        <v>0</v>
      </c>
      <c r="J151" s="169">
        <v>301125091.37924999</v>
      </c>
      <c r="K151" s="182">
        <v>40064256.798254639</v>
      </c>
      <c r="L151" s="71">
        <v>833</v>
      </c>
      <c r="M151" s="69">
        <v>4000.9901066872276</v>
      </c>
      <c r="N151" s="69">
        <v>3332824.7588704606</v>
      </c>
      <c r="O151" s="71">
        <v>-54.5</v>
      </c>
      <c r="P151" s="69">
        <v>0</v>
      </c>
      <c r="Q151" s="69">
        <v>-327000</v>
      </c>
      <c r="R151" s="69">
        <v>0</v>
      </c>
      <c r="S151" s="183">
        <v>43070081.557125099</v>
      </c>
      <c r="T151" s="186">
        <v>33.140250000000002</v>
      </c>
      <c r="U151" s="191">
        <v>62702.5</v>
      </c>
      <c r="V151" s="192">
        <v>136320</v>
      </c>
      <c r="W151" s="188">
        <v>2214296.5256249998</v>
      </c>
      <c r="X151" s="22">
        <f t="shared" si="5"/>
        <v>346409469.46200007</v>
      </c>
      <c r="Y151" s="60"/>
      <c r="Z151" s="60"/>
      <c r="AA151" s="9"/>
      <c r="AB151" s="9"/>
      <c r="AC151" s="9"/>
    </row>
    <row r="152" spans="1:29" s="11" customFormat="1" ht="15.75" customHeight="1" x14ac:dyDescent="0.35">
      <c r="A152" s="160" t="s">
        <v>249</v>
      </c>
      <c r="B152" s="10">
        <v>383</v>
      </c>
      <c r="C152" s="21" t="s">
        <v>208</v>
      </c>
      <c r="D152" s="136">
        <v>4206.5436065200001</v>
      </c>
      <c r="E152" s="136">
        <v>5499.4084172473204</v>
      </c>
      <c r="F152" s="137">
        <v>69517.5</v>
      </c>
      <c r="G152" s="137">
        <v>41265</v>
      </c>
      <c r="H152" s="136">
        <v>16284361.123916199</v>
      </c>
      <c r="I152" s="136">
        <v>0</v>
      </c>
      <c r="J152" s="169">
        <v>535645844.62788099</v>
      </c>
      <c r="K152" s="182">
        <v>78019808.423781216</v>
      </c>
      <c r="L152" s="71">
        <v>1554.5</v>
      </c>
      <c r="M152" s="69">
        <v>4000.9901066872276</v>
      </c>
      <c r="N152" s="69">
        <v>6219539.1208452955</v>
      </c>
      <c r="O152" s="71">
        <v>-1.5</v>
      </c>
      <c r="P152" s="69">
        <v>7271.8550094932434</v>
      </c>
      <c r="Q152" s="69">
        <v>-1728.1449905067566</v>
      </c>
      <c r="R152" s="69">
        <v>1077165</v>
      </c>
      <c r="S152" s="183">
        <v>85314784.399636</v>
      </c>
      <c r="T152" s="186">
        <v>32.815527582376845</v>
      </c>
      <c r="U152" s="191">
        <v>110782.5</v>
      </c>
      <c r="V152" s="192">
        <v>1362192</v>
      </c>
      <c r="W152" s="188">
        <v>4997578.1843946632</v>
      </c>
      <c r="X152" s="22">
        <f t="shared" si="5"/>
        <v>625958207.21191168</v>
      </c>
      <c r="Y152" s="60"/>
      <c r="Z152" s="60"/>
      <c r="AA152" s="9"/>
      <c r="AB152" s="9"/>
      <c r="AC152" s="9"/>
    </row>
    <row r="153" spans="1:29" s="11" customFormat="1" ht="15.75" customHeight="1" x14ac:dyDescent="0.35">
      <c r="A153" s="160" t="s">
        <v>249</v>
      </c>
      <c r="B153" s="10">
        <v>812</v>
      </c>
      <c r="C153" s="21" t="s">
        <v>209</v>
      </c>
      <c r="D153" s="136">
        <v>4265.9844227159201</v>
      </c>
      <c r="E153" s="136">
        <v>5542.8632499261003</v>
      </c>
      <c r="F153" s="137">
        <v>13575</v>
      </c>
      <c r="G153" s="137">
        <v>8198</v>
      </c>
      <c r="H153" s="136">
        <v>648783</v>
      </c>
      <c r="I153" s="136">
        <v>0</v>
      </c>
      <c r="J153" s="169">
        <v>103999914.461263</v>
      </c>
      <c r="K153" s="182">
        <v>19545437.007614996</v>
      </c>
      <c r="L153" s="71">
        <v>394.5</v>
      </c>
      <c r="M153" s="69">
        <v>4000</v>
      </c>
      <c r="N153" s="69">
        <v>1578000</v>
      </c>
      <c r="O153" s="71">
        <v>1.5</v>
      </c>
      <c r="P153" s="69">
        <v>0</v>
      </c>
      <c r="Q153" s="69">
        <v>9000</v>
      </c>
      <c r="R153" s="69">
        <v>0</v>
      </c>
      <c r="S153" s="183">
        <v>21132437.007614996</v>
      </c>
      <c r="T153" s="186">
        <v>43.991999999999997</v>
      </c>
      <c r="U153" s="191">
        <v>21773</v>
      </c>
      <c r="V153" s="192">
        <v>347200</v>
      </c>
      <c r="W153" s="188">
        <v>1305037.8160000001</v>
      </c>
      <c r="X153" s="22">
        <f t="shared" si="5"/>
        <v>126437389.284878</v>
      </c>
      <c r="Y153" s="60"/>
      <c r="Z153" s="60"/>
      <c r="AA153" s="9"/>
      <c r="AB153" s="9"/>
      <c r="AC153" s="9"/>
    </row>
    <row r="154" spans="1:29" s="11" customFormat="1" ht="15.75" customHeight="1" x14ac:dyDescent="0.35">
      <c r="A154" s="160" t="s">
        <v>249</v>
      </c>
      <c r="B154" s="10">
        <v>813</v>
      </c>
      <c r="C154" s="21" t="s">
        <v>210</v>
      </c>
      <c r="D154" s="136">
        <v>4185.1421705666098</v>
      </c>
      <c r="E154" s="136">
        <v>5340.8994215244702</v>
      </c>
      <c r="F154" s="137">
        <v>13722</v>
      </c>
      <c r="G154" s="137">
        <v>9488</v>
      </c>
      <c r="H154" s="136">
        <v>1678723.49</v>
      </c>
      <c r="I154" s="136">
        <v>0</v>
      </c>
      <c r="J154" s="169">
        <v>109781698.06593899</v>
      </c>
      <c r="K154" s="182">
        <v>18122724.667457193</v>
      </c>
      <c r="L154" s="71">
        <v>345</v>
      </c>
      <c r="M154" s="69">
        <v>4000</v>
      </c>
      <c r="N154" s="69">
        <v>1380000</v>
      </c>
      <c r="O154" s="71">
        <v>-60.5</v>
      </c>
      <c r="P154" s="69">
        <v>0</v>
      </c>
      <c r="Q154" s="69">
        <v>-363000</v>
      </c>
      <c r="R154" s="69">
        <v>0</v>
      </c>
      <c r="S154" s="183">
        <v>19139724.667457193</v>
      </c>
      <c r="T154" s="186">
        <v>32.288120857501056</v>
      </c>
      <c r="U154" s="191">
        <v>23210</v>
      </c>
      <c r="V154" s="192">
        <v>292000</v>
      </c>
      <c r="W154" s="188">
        <v>1041407.2851025996</v>
      </c>
      <c r="X154" s="22">
        <f t="shared" si="5"/>
        <v>129962830.01849878</v>
      </c>
      <c r="Y154" s="60"/>
      <c r="Z154" s="60"/>
      <c r="AA154" s="9"/>
      <c r="AB154" s="9"/>
      <c r="AC154" s="9"/>
    </row>
    <row r="155" spans="1:29" s="11" customFormat="1" ht="15.75" customHeight="1" x14ac:dyDescent="0.35">
      <c r="A155" s="160" t="s">
        <v>249</v>
      </c>
      <c r="B155" s="10">
        <v>815</v>
      </c>
      <c r="C155" s="21" t="s">
        <v>211</v>
      </c>
      <c r="D155" s="136">
        <v>4347.0931345346798</v>
      </c>
      <c r="E155" s="136">
        <v>5151.4394742315299</v>
      </c>
      <c r="F155" s="137">
        <v>42911.5</v>
      </c>
      <c r="G155" s="137">
        <v>31240.5</v>
      </c>
      <c r="H155" s="136">
        <v>5842629.5528943604</v>
      </c>
      <c r="I155" s="136">
        <v>0</v>
      </c>
      <c r="J155" s="169">
        <v>353316461.49020898</v>
      </c>
      <c r="K155" s="182">
        <v>52496133.649822526</v>
      </c>
      <c r="L155" s="71">
        <v>934</v>
      </c>
      <c r="M155" s="69">
        <v>4000</v>
      </c>
      <c r="N155" s="69">
        <v>3736000</v>
      </c>
      <c r="O155" s="71">
        <v>-218.5</v>
      </c>
      <c r="P155" s="69">
        <v>0</v>
      </c>
      <c r="Q155" s="69">
        <v>-1311000</v>
      </c>
      <c r="R155" s="69">
        <v>109080</v>
      </c>
      <c r="S155" s="183">
        <v>55030213.649822526</v>
      </c>
      <c r="T155" s="186">
        <v>32.399249999999995</v>
      </c>
      <c r="U155" s="191">
        <v>74152</v>
      </c>
      <c r="V155" s="192">
        <v>1430399.9999999998</v>
      </c>
      <c r="W155" s="188">
        <v>3832869.1860000002</v>
      </c>
      <c r="X155" s="22">
        <f t="shared" si="5"/>
        <v>412179544.32603151</v>
      </c>
      <c r="Y155" s="60"/>
      <c r="Z155" s="60"/>
      <c r="AA155" s="9"/>
      <c r="AB155" s="9"/>
      <c r="AC155" s="9"/>
    </row>
    <row r="156" spans="1:29" s="11" customFormat="1" ht="15.75" customHeight="1" x14ac:dyDescent="0.35">
      <c r="A156" s="160" t="s">
        <v>249</v>
      </c>
      <c r="B156" s="10">
        <v>372</v>
      </c>
      <c r="C156" s="21" t="s">
        <v>212</v>
      </c>
      <c r="D156" s="136">
        <v>4186.7137052928401</v>
      </c>
      <c r="E156" s="136">
        <v>5604.91564849317</v>
      </c>
      <c r="F156" s="137">
        <v>23253</v>
      </c>
      <c r="G156" s="137">
        <v>16405.5</v>
      </c>
      <c r="H156" s="136">
        <v>5738026.4800142897</v>
      </c>
      <c r="I156" s="136">
        <v>0</v>
      </c>
      <c r="J156" s="169">
        <v>195043123.940543</v>
      </c>
      <c r="K156" s="182">
        <v>32773145.370757282</v>
      </c>
      <c r="L156" s="71">
        <v>798.5</v>
      </c>
      <c r="M156" s="69">
        <v>4000</v>
      </c>
      <c r="N156" s="69">
        <v>3194000</v>
      </c>
      <c r="O156" s="71">
        <v>79.5</v>
      </c>
      <c r="P156" s="69">
        <v>0</v>
      </c>
      <c r="Q156" s="69">
        <v>477000</v>
      </c>
      <c r="R156" s="69">
        <v>0</v>
      </c>
      <c r="S156" s="183">
        <v>36444145.370757282</v>
      </c>
      <c r="T156" s="186">
        <v>28.593179272840807</v>
      </c>
      <c r="U156" s="191">
        <v>39658.5</v>
      </c>
      <c r="V156" s="192">
        <v>0</v>
      </c>
      <c r="W156" s="188">
        <v>1133962.6001919571</v>
      </c>
      <c r="X156" s="22">
        <f t="shared" si="5"/>
        <v>232621231.91149223</v>
      </c>
      <c r="Y156" s="60"/>
      <c r="Z156" s="60"/>
      <c r="AA156" s="9"/>
      <c r="AB156" s="9"/>
      <c r="AC156" s="9"/>
    </row>
    <row r="157" spans="1:29" s="11" customFormat="1" ht="15.75" customHeight="1" x14ac:dyDescent="0.35">
      <c r="A157" s="160" t="s">
        <v>249</v>
      </c>
      <c r="B157" s="10">
        <v>373</v>
      </c>
      <c r="C157" s="21" t="s">
        <v>213</v>
      </c>
      <c r="D157" s="136">
        <v>4220.0413308396401</v>
      </c>
      <c r="E157" s="136">
        <v>5455.7153872256404</v>
      </c>
      <c r="F157" s="137">
        <v>44463.5</v>
      </c>
      <c r="G157" s="137">
        <v>27529.5</v>
      </c>
      <c r="H157" s="136">
        <v>10980515.2662994</v>
      </c>
      <c r="I157" s="136">
        <v>0</v>
      </c>
      <c r="J157" s="169">
        <v>348811439.73271602</v>
      </c>
      <c r="K157" s="182">
        <v>60251847.672158651</v>
      </c>
      <c r="L157" s="71">
        <v>1205</v>
      </c>
      <c r="M157" s="69">
        <v>4000</v>
      </c>
      <c r="N157" s="69">
        <v>4820000</v>
      </c>
      <c r="O157" s="71">
        <v>-39</v>
      </c>
      <c r="P157" s="69">
        <v>0</v>
      </c>
      <c r="Q157" s="69">
        <v>-234000</v>
      </c>
      <c r="R157" s="69">
        <v>1709283.6</v>
      </c>
      <c r="S157" s="183">
        <v>66547131.272158653</v>
      </c>
      <c r="T157" s="186">
        <v>30.061064411981295</v>
      </c>
      <c r="U157" s="191">
        <v>71993</v>
      </c>
      <c r="V157" s="192">
        <v>4743199.9999999991</v>
      </c>
      <c r="W157" s="188">
        <v>6907386.2102117687</v>
      </c>
      <c r="X157" s="22">
        <f t="shared" si="5"/>
        <v>422265957.21508646</v>
      </c>
      <c r="Y157" s="60"/>
      <c r="Z157" s="60"/>
      <c r="AA157" s="9"/>
      <c r="AB157" s="9"/>
      <c r="AC157" s="9"/>
    </row>
    <row r="158" spans="1:29" s="11" customFormat="1" ht="15.75" customHeight="1" x14ac:dyDescent="0.35">
      <c r="A158" s="160" t="s">
        <v>249</v>
      </c>
      <c r="B158" s="10">
        <v>384</v>
      </c>
      <c r="C158" s="21" t="s">
        <v>214</v>
      </c>
      <c r="D158" s="136">
        <v>4206.9744923701201</v>
      </c>
      <c r="E158" s="136">
        <v>5321.2728803800501</v>
      </c>
      <c r="F158" s="137">
        <v>28844</v>
      </c>
      <c r="G158" s="137">
        <v>18670</v>
      </c>
      <c r="H158" s="136">
        <v>1734297.15</v>
      </c>
      <c r="I158" s="136">
        <v>0</v>
      </c>
      <c r="J158" s="169">
        <v>222428434.08461899</v>
      </c>
      <c r="K158" s="182">
        <v>33021573.22784505</v>
      </c>
      <c r="L158" s="71">
        <v>577</v>
      </c>
      <c r="M158" s="69">
        <v>4000.9901066872276</v>
      </c>
      <c r="N158" s="69">
        <v>2308571.2915585302</v>
      </c>
      <c r="O158" s="71">
        <v>-10</v>
      </c>
      <c r="P158" s="69">
        <v>0</v>
      </c>
      <c r="Q158" s="69">
        <v>-60000</v>
      </c>
      <c r="R158" s="69">
        <v>743792.52240000013</v>
      </c>
      <c r="S158" s="183">
        <v>36013937.041803576</v>
      </c>
      <c r="T158" s="186">
        <v>31.743016133913109</v>
      </c>
      <c r="U158" s="191">
        <v>47514</v>
      </c>
      <c r="V158" s="192">
        <v>164000</v>
      </c>
      <c r="W158" s="188">
        <v>1672237.6685867475</v>
      </c>
      <c r="X158" s="22">
        <f t="shared" si="5"/>
        <v>260114608.79500932</v>
      </c>
      <c r="Y158" s="60"/>
      <c r="Z158" s="60"/>
      <c r="AA158" s="9"/>
      <c r="AB158" s="9"/>
      <c r="AC158" s="9"/>
    </row>
    <row r="159" spans="1:29" s="11" customFormat="1" ht="15.75" customHeight="1" thickBot="1" x14ac:dyDescent="0.4">
      <c r="A159" s="161" t="s">
        <v>249</v>
      </c>
      <c r="B159" s="162">
        <v>816</v>
      </c>
      <c r="C159" s="163" t="s">
        <v>215</v>
      </c>
      <c r="D159" s="164">
        <v>3932.09951795692</v>
      </c>
      <c r="E159" s="164">
        <v>5062.6595657900198</v>
      </c>
      <c r="F159" s="165">
        <v>13786</v>
      </c>
      <c r="G159" s="165">
        <v>9131</v>
      </c>
      <c r="H159" s="164">
        <v>2145668.9870722499</v>
      </c>
      <c r="I159" s="164">
        <v>0</v>
      </c>
      <c r="J159" s="170">
        <v>102580737.436855</v>
      </c>
      <c r="K159" s="184">
        <v>18147162.185939826</v>
      </c>
      <c r="L159" s="167">
        <v>273</v>
      </c>
      <c r="M159" s="166">
        <v>4000</v>
      </c>
      <c r="N159" s="166">
        <v>1092000</v>
      </c>
      <c r="O159" s="167">
        <v>259.5</v>
      </c>
      <c r="P159" s="166">
        <v>0</v>
      </c>
      <c r="Q159" s="166">
        <v>1557000</v>
      </c>
      <c r="R159" s="166">
        <v>235858.23</v>
      </c>
      <c r="S159" s="185">
        <v>21032020.415939827</v>
      </c>
      <c r="T159" s="187">
        <v>30.893579437978623</v>
      </c>
      <c r="U159" s="193">
        <v>22917</v>
      </c>
      <c r="V159" s="194">
        <v>2463010.4030464143</v>
      </c>
      <c r="W159" s="189">
        <v>3170998.5630265702</v>
      </c>
      <c r="X159" s="168">
        <f t="shared" si="5"/>
        <v>126783756.4158214</v>
      </c>
      <c r="Y159" s="60"/>
      <c r="Z159" s="60"/>
      <c r="AA159" s="9"/>
      <c r="AB159" s="9"/>
      <c r="AC159" s="9"/>
    </row>
  </sheetData>
  <pageMargins left="0.7" right="0.7" top="0.75" bottom="0.75" header="0.3" footer="0.3"/>
  <pageSetup paperSize="8"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P164"/>
  <sheetViews>
    <sheetView showGridLines="0" zoomScale="80" zoomScaleNormal="80" workbookViewId="0"/>
  </sheetViews>
  <sheetFormatPr defaultColWidth="18.69140625" defaultRowHeight="20.25" customHeight="1" x14ac:dyDescent="0.35"/>
  <cols>
    <col min="1" max="1" width="40.765625" customWidth="1"/>
    <col min="2" max="2" width="12.765625" customWidth="1"/>
    <col min="3" max="3" width="30.765625" customWidth="1"/>
    <col min="4" max="9" width="20.765625" customWidth="1"/>
    <col min="10" max="10" width="25.765625" customWidth="1"/>
    <col min="11" max="16" width="20.765625" customWidth="1"/>
    <col min="17" max="17" width="20.53515625" customWidth="1"/>
  </cols>
  <sheetData>
    <row r="1" spans="1:16" ht="30" customHeight="1" x14ac:dyDescent="0.5">
      <c r="A1" s="202" t="s">
        <v>303</v>
      </c>
      <c r="B1" s="202"/>
      <c r="C1" s="202"/>
      <c r="D1" s="202"/>
      <c r="E1" s="17"/>
      <c r="F1" s="237" t="s">
        <v>25</v>
      </c>
      <c r="G1" s="209" t="s">
        <v>27</v>
      </c>
      <c r="H1" s="235" t="s">
        <v>250</v>
      </c>
      <c r="I1" s="236" t="s">
        <v>216</v>
      </c>
      <c r="J1" s="211" t="s">
        <v>28</v>
      </c>
    </row>
    <row r="2" spans="1:16" ht="30" customHeight="1" x14ac:dyDescent="0.5">
      <c r="A2" s="202"/>
      <c r="B2" s="202"/>
      <c r="C2" s="202"/>
      <c r="D2" s="202"/>
      <c r="E2" s="17"/>
    </row>
    <row r="3" spans="1:16" ht="15" customHeight="1" x14ac:dyDescent="0.35"/>
    <row r="4" spans="1:16" ht="15" customHeight="1" x14ac:dyDescent="0.5">
      <c r="A4" s="12"/>
      <c r="B4" s="12"/>
      <c r="C4" s="12"/>
      <c r="D4" s="12"/>
      <c r="E4" s="12"/>
      <c r="F4" s="12"/>
      <c r="G4" s="12"/>
      <c r="H4" s="12"/>
      <c r="I4" s="12"/>
      <c r="J4" s="17"/>
      <c r="K4" s="17"/>
      <c r="L4" s="17"/>
      <c r="M4" s="17"/>
      <c r="N4" s="17"/>
      <c r="O4" s="17"/>
      <c r="P4" s="17"/>
    </row>
    <row r="5" spans="1:16" ht="93.75" customHeight="1" x14ac:dyDescent="0.35">
      <c r="A5" s="13"/>
      <c r="B5" s="16"/>
      <c r="C5" s="48"/>
      <c r="D5" s="238" t="s">
        <v>299</v>
      </c>
      <c r="E5" s="238"/>
      <c r="F5" s="238"/>
      <c r="G5" s="238"/>
      <c r="H5" s="238"/>
      <c r="I5" s="239" t="s">
        <v>300</v>
      </c>
      <c r="J5" s="239"/>
      <c r="K5" s="239"/>
      <c r="L5" s="239"/>
      <c r="M5" s="239"/>
      <c r="N5" s="239"/>
      <c r="O5" s="239"/>
      <c r="P5" s="239"/>
    </row>
    <row r="6" spans="1:16" ht="41.9" customHeight="1" x14ac:dyDescent="0.35">
      <c r="A6" s="13"/>
      <c r="B6" s="16"/>
      <c r="C6" s="16"/>
      <c r="D6" s="244" t="s">
        <v>304</v>
      </c>
      <c r="E6" s="244"/>
      <c r="F6" s="244"/>
      <c r="G6" s="244"/>
      <c r="H6" s="244"/>
      <c r="I6" s="245"/>
      <c r="J6" s="246"/>
      <c r="K6" s="246"/>
      <c r="L6" s="247" t="s">
        <v>34</v>
      </c>
      <c r="M6" s="247"/>
      <c r="N6" s="246"/>
      <c r="O6" s="246"/>
      <c r="P6" s="248"/>
    </row>
    <row r="7" spans="1:16" ht="126.75" customHeight="1" x14ac:dyDescent="0.35">
      <c r="A7" s="208" t="s">
        <v>217</v>
      </c>
      <c r="B7" s="208" t="s">
        <v>218</v>
      </c>
      <c r="C7" s="208" t="s">
        <v>219</v>
      </c>
      <c r="D7" s="242" t="s">
        <v>220</v>
      </c>
      <c r="E7" s="242" t="s">
        <v>221</v>
      </c>
      <c r="F7" s="242" t="s">
        <v>222</v>
      </c>
      <c r="G7" s="242" t="s">
        <v>223</v>
      </c>
      <c r="H7" s="242" t="s">
        <v>224</v>
      </c>
      <c r="I7" s="243" t="s">
        <v>225</v>
      </c>
      <c r="J7" s="243" t="s">
        <v>226</v>
      </c>
      <c r="K7" s="243" t="s">
        <v>43</v>
      </c>
      <c r="L7" s="243" t="s">
        <v>227</v>
      </c>
      <c r="M7" s="243" t="s">
        <v>228</v>
      </c>
      <c r="N7" s="243" t="s">
        <v>282</v>
      </c>
      <c r="O7" s="243" t="s">
        <v>229</v>
      </c>
      <c r="P7" s="243" t="s">
        <v>230</v>
      </c>
    </row>
    <row r="8" spans="1:16" ht="30" customHeight="1" x14ac:dyDescent="0.35">
      <c r="A8" s="240"/>
      <c r="B8" s="240"/>
      <c r="C8" s="240"/>
      <c r="D8" s="26" t="s">
        <v>55</v>
      </c>
      <c r="E8" s="26" t="s">
        <v>56</v>
      </c>
      <c r="F8" s="26" t="s">
        <v>231</v>
      </c>
      <c r="G8" s="26" t="s">
        <v>232</v>
      </c>
      <c r="H8" s="26" t="s">
        <v>57</v>
      </c>
      <c r="I8" s="27" t="s">
        <v>58</v>
      </c>
      <c r="J8" s="27" t="s">
        <v>59</v>
      </c>
      <c r="K8" s="27" t="s">
        <v>234</v>
      </c>
      <c r="L8" s="27" t="s">
        <v>60</v>
      </c>
      <c r="M8" s="27" t="s">
        <v>235</v>
      </c>
      <c r="N8" s="27" t="s">
        <v>236</v>
      </c>
      <c r="O8" s="27" t="s">
        <v>61</v>
      </c>
      <c r="P8" s="27" t="s">
        <v>276</v>
      </c>
    </row>
    <row r="9" spans="1:16" ht="72" customHeight="1" x14ac:dyDescent="0.35">
      <c r="A9" s="241"/>
      <c r="B9" s="241"/>
      <c r="C9" s="240"/>
      <c r="D9" s="49"/>
      <c r="E9" s="49"/>
      <c r="F9" s="49"/>
      <c r="G9" s="51" t="s">
        <v>237</v>
      </c>
      <c r="H9" s="51" t="s">
        <v>238</v>
      </c>
      <c r="I9" s="56"/>
      <c r="J9" s="56"/>
      <c r="K9" s="50"/>
      <c r="L9" s="50" t="s">
        <v>239</v>
      </c>
      <c r="M9" s="50" t="s">
        <v>279</v>
      </c>
      <c r="N9" s="50" t="s">
        <v>284</v>
      </c>
      <c r="O9" s="50" t="s">
        <v>285</v>
      </c>
      <c r="P9" s="50" t="s">
        <v>286</v>
      </c>
    </row>
    <row r="10" spans="1:16" ht="15.75" customHeight="1" x14ac:dyDescent="0.35">
      <c r="A10" s="37" t="s">
        <v>66</v>
      </c>
      <c r="B10" s="38"/>
      <c r="C10" s="37"/>
      <c r="D10" s="138">
        <f>SUM(D11:D160)</f>
        <v>7303912.0267599998</v>
      </c>
      <c r="E10" s="68">
        <f>SUM(E11:E160)</f>
        <v>33281851241.388004</v>
      </c>
      <c r="F10" s="68">
        <f t="shared" ref="F10:K10" si="0">SUM(F11:F160)</f>
        <v>641497657.23030031</v>
      </c>
      <c r="G10" s="68">
        <f t="shared" si="0"/>
        <v>33923348898.61829</v>
      </c>
      <c r="H10" s="68">
        <f t="shared" ref="H10" si="1">G10/D10</f>
        <v>4644.5451114868665</v>
      </c>
      <c r="I10" s="138">
        <f>SUM(I11:I160)</f>
        <v>7357629.3333320003</v>
      </c>
      <c r="J10" s="68">
        <f t="shared" si="0"/>
        <v>34951444210.509506</v>
      </c>
      <c r="K10" s="68">
        <f t="shared" si="0"/>
        <v>641233163.10272443</v>
      </c>
      <c r="L10" s="68">
        <f>SUM(L11:L160)</f>
        <v>35592677373.612244</v>
      </c>
      <c r="M10" s="68">
        <f t="shared" ref="M10" si="2">L10/I10</f>
        <v>4837.5197718058498</v>
      </c>
      <c r="N10" s="68">
        <f>SUM(N11:N159)</f>
        <v>713809.44412565429</v>
      </c>
      <c r="O10" s="139">
        <f>(L10+N10-G10)/G10</f>
        <v>4.9229876726766722E-2</v>
      </c>
      <c r="P10" s="139">
        <f>(((L10+N10)/I10)-H10)/H10</f>
        <v>4.1569555664206496E-2</v>
      </c>
    </row>
    <row r="11" spans="1:16" ht="15.75" customHeight="1" x14ac:dyDescent="0.35">
      <c r="A11" s="18" t="s">
        <v>240</v>
      </c>
      <c r="B11" s="19">
        <v>831</v>
      </c>
      <c r="C11" s="18" t="s">
        <v>67</v>
      </c>
      <c r="D11" s="141">
        <v>38447.833330000001</v>
      </c>
      <c r="E11" s="136">
        <v>169648987.14039999</v>
      </c>
      <c r="F11" s="136">
        <v>2940216.5101000001</v>
      </c>
      <c r="G11" s="136">
        <v>172589203.6505</v>
      </c>
      <c r="H11" s="136">
        <v>4488.9188467177501</v>
      </c>
      <c r="I11" s="141">
        <v>38694</v>
      </c>
      <c r="J11" s="136">
        <v>182897464.18267801</v>
      </c>
      <c r="K11" s="136">
        <v>2760346.0861170599</v>
      </c>
      <c r="L11" s="136">
        <v>185657810.26879501</v>
      </c>
      <c r="M11" s="136">
        <v>4798.1033304593802</v>
      </c>
      <c r="N11" s="136">
        <v>0</v>
      </c>
      <c r="O11" s="140">
        <v>7.5700000000000003E-2</v>
      </c>
      <c r="P11" s="140">
        <v>6.8900000000000003E-2</v>
      </c>
    </row>
    <row r="12" spans="1:16" ht="15.75" customHeight="1" x14ac:dyDescent="0.35">
      <c r="A12" s="18" t="s">
        <v>240</v>
      </c>
      <c r="B12" s="19">
        <v>830</v>
      </c>
      <c r="C12" s="18" t="s">
        <v>68</v>
      </c>
      <c r="D12" s="141">
        <v>97138</v>
      </c>
      <c r="E12" s="136">
        <v>424503615.05010003</v>
      </c>
      <c r="F12" s="136">
        <v>10450843.921</v>
      </c>
      <c r="G12" s="136">
        <v>434954458.97109997</v>
      </c>
      <c r="H12" s="136">
        <v>4477.6962565741496</v>
      </c>
      <c r="I12" s="141">
        <v>97700</v>
      </c>
      <c r="J12" s="136">
        <v>451214782.62934202</v>
      </c>
      <c r="K12" s="136">
        <v>10028625.3206078</v>
      </c>
      <c r="L12" s="136">
        <v>461243407.94994998</v>
      </c>
      <c r="M12" s="136">
        <v>4721.01748157574</v>
      </c>
      <c r="N12" s="136">
        <v>0</v>
      </c>
      <c r="O12" s="140">
        <v>6.0400000000000002E-2</v>
      </c>
      <c r="P12" s="140">
        <v>5.4300000000000001E-2</v>
      </c>
    </row>
    <row r="13" spans="1:16" ht="15.75" customHeight="1" x14ac:dyDescent="0.35">
      <c r="A13" s="18" t="s">
        <v>240</v>
      </c>
      <c r="B13" s="19">
        <v>856</v>
      </c>
      <c r="C13" s="18" t="s">
        <v>69</v>
      </c>
      <c r="D13" s="141">
        <v>51300.916669999999</v>
      </c>
      <c r="E13" s="136">
        <v>235469429.08770001</v>
      </c>
      <c r="F13" s="136">
        <v>5139136.3892000001</v>
      </c>
      <c r="G13" s="136">
        <v>240608565.47690001</v>
      </c>
      <c r="H13" s="136">
        <v>4690.1416406386397</v>
      </c>
      <c r="I13" s="141">
        <v>52438.5</v>
      </c>
      <c r="J13" s="136">
        <v>252266073.35661799</v>
      </c>
      <c r="K13" s="136">
        <v>5069607.9842769597</v>
      </c>
      <c r="L13" s="136">
        <v>257335681.340895</v>
      </c>
      <c r="M13" s="136">
        <v>4907.3806714702896</v>
      </c>
      <c r="N13" s="136">
        <v>0</v>
      </c>
      <c r="O13" s="140">
        <v>6.9500000000000006E-2</v>
      </c>
      <c r="P13" s="140">
        <v>4.6300000000000001E-2</v>
      </c>
    </row>
    <row r="14" spans="1:16" ht="15.75" customHeight="1" x14ac:dyDescent="0.35">
      <c r="A14" s="18" t="s">
        <v>240</v>
      </c>
      <c r="B14" s="19">
        <v>855</v>
      </c>
      <c r="C14" s="18" t="s">
        <v>70</v>
      </c>
      <c r="D14" s="141">
        <v>90206</v>
      </c>
      <c r="E14" s="136">
        <v>383082477.58639997</v>
      </c>
      <c r="F14" s="136">
        <v>3413035.7656999999</v>
      </c>
      <c r="G14" s="136">
        <v>386495513.35210001</v>
      </c>
      <c r="H14" s="136">
        <v>4284.5876477407301</v>
      </c>
      <c r="I14" s="141">
        <v>91433</v>
      </c>
      <c r="J14" s="136">
        <v>406325816.75421703</v>
      </c>
      <c r="K14" s="136">
        <v>3372338.65637061</v>
      </c>
      <c r="L14" s="136">
        <v>409698155.41058701</v>
      </c>
      <c r="M14" s="136">
        <v>4480.85653331497</v>
      </c>
      <c r="N14" s="136">
        <v>0</v>
      </c>
      <c r="O14" s="140">
        <v>0.06</v>
      </c>
      <c r="P14" s="140">
        <v>4.58E-2</v>
      </c>
    </row>
    <row r="15" spans="1:16" ht="15.75" customHeight="1" x14ac:dyDescent="0.35">
      <c r="A15" s="18" t="s">
        <v>240</v>
      </c>
      <c r="B15" s="19">
        <v>925</v>
      </c>
      <c r="C15" s="18" t="s">
        <v>71</v>
      </c>
      <c r="D15" s="141">
        <v>94704.583329999994</v>
      </c>
      <c r="E15" s="136">
        <v>415030693.6415</v>
      </c>
      <c r="F15" s="136">
        <v>4969749.068</v>
      </c>
      <c r="G15" s="136">
        <v>420000442.70950001</v>
      </c>
      <c r="H15" s="136">
        <v>4434.8481133801097</v>
      </c>
      <c r="I15" s="141">
        <v>95601.5</v>
      </c>
      <c r="J15" s="136">
        <v>443006812.29141998</v>
      </c>
      <c r="K15" s="136">
        <v>5209257.5060999999</v>
      </c>
      <c r="L15" s="136">
        <v>448216069.79751998</v>
      </c>
      <c r="M15" s="136">
        <v>4688.3790505119596</v>
      </c>
      <c r="N15" s="136">
        <v>0</v>
      </c>
      <c r="O15" s="140">
        <v>6.7199999999999996E-2</v>
      </c>
      <c r="P15" s="140">
        <v>5.7200000000000001E-2</v>
      </c>
    </row>
    <row r="16" spans="1:16" ht="15.75" customHeight="1" x14ac:dyDescent="0.35">
      <c r="A16" s="18" t="s">
        <v>240</v>
      </c>
      <c r="B16" s="19">
        <v>928</v>
      </c>
      <c r="C16" s="18" t="s">
        <v>72</v>
      </c>
      <c r="D16" s="141">
        <v>105400</v>
      </c>
      <c r="E16" s="136">
        <v>452915705.11839998</v>
      </c>
      <c r="F16" s="136">
        <v>6899341.3400999997</v>
      </c>
      <c r="G16" s="136">
        <v>459815046.45850003</v>
      </c>
      <c r="H16" s="136">
        <v>4362.5715982779902</v>
      </c>
      <c r="I16" s="141">
        <v>106156.666666</v>
      </c>
      <c r="J16" s="136">
        <v>478833810.00244898</v>
      </c>
      <c r="K16" s="136">
        <v>11664013.2463241</v>
      </c>
      <c r="L16" s="136">
        <v>490497823.24877298</v>
      </c>
      <c r="M16" s="136">
        <v>4620.5089011698501</v>
      </c>
      <c r="N16" s="136">
        <v>0</v>
      </c>
      <c r="O16" s="140">
        <v>6.6699999999999995E-2</v>
      </c>
      <c r="P16" s="140">
        <v>5.91E-2</v>
      </c>
    </row>
    <row r="17" spans="1:16" ht="15.75" customHeight="1" x14ac:dyDescent="0.35">
      <c r="A17" s="18" t="s">
        <v>240</v>
      </c>
      <c r="B17" s="19">
        <v>892</v>
      </c>
      <c r="C17" s="18" t="s">
        <v>73</v>
      </c>
      <c r="D17" s="141">
        <v>40368.416669999999</v>
      </c>
      <c r="E17" s="136">
        <v>202033443.72029999</v>
      </c>
      <c r="F17" s="136">
        <v>4071268.9290999998</v>
      </c>
      <c r="G17" s="136">
        <v>206104712.6494</v>
      </c>
      <c r="H17" s="136">
        <v>5105.5931753342202</v>
      </c>
      <c r="I17" s="141">
        <v>41074</v>
      </c>
      <c r="J17" s="136">
        <v>209950359.41481999</v>
      </c>
      <c r="K17" s="136">
        <v>4050441.7135792798</v>
      </c>
      <c r="L17" s="136">
        <v>214000801.1284</v>
      </c>
      <c r="M17" s="136">
        <v>5210.1280890198104</v>
      </c>
      <c r="N17" s="136">
        <v>0</v>
      </c>
      <c r="O17" s="140">
        <v>3.8300000000000001E-2</v>
      </c>
      <c r="P17" s="140">
        <v>2.0500000000000001E-2</v>
      </c>
    </row>
    <row r="18" spans="1:16" ht="15.75" customHeight="1" x14ac:dyDescent="0.35">
      <c r="A18" s="18" t="s">
        <v>240</v>
      </c>
      <c r="B18" s="19">
        <v>891</v>
      </c>
      <c r="C18" s="18" t="s">
        <v>74</v>
      </c>
      <c r="D18" s="141">
        <v>106781.09</v>
      </c>
      <c r="E18" s="136">
        <v>464841534.50730002</v>
      </c>
      <c r="F18" s="136">
        <v>5940205.6638000002</v>
      </c>
      <c r="G18" s="136">
        <v>470781740.17110002</v>
      </c>
      <c r="H18" s="136">
        <v>4408.8493587310304</v>
      </c>
      <c r="I18" s="141">
        <v>108518.5</v>
      </c>
      <c r="J18" s="136">
        <v>493287732.272816</v>
      </c>
      <c r="K18" s="136">
        <v>6002131.2615200002</v>
      </c>
      <c r="L18" s="136">
        <v>499289863.53433597</v>
      </c>
      <c r="M18" s="136">
        <v>4600.9653979214199</v>
      </c>
      <c r="N18" s="136">
        <v>0</v>
      </c>
      <c r="O18" s="140">
        <v>6.0600000000000001E-2</v>
      </c>
      <c r="P18" s="140">
        <v>4.36E-2</v>
      </c>
    </row>
    <row r="19" spans="1:16" ht="15.75" customHeight="1" x14ac:dyDescent="0.35">
      <c r="A19" s="18" t="s">
        <v>240</v>
      </c>
      <c r="B19" s="19">
        <v>857</v>
      </c>
      <c r="C19" s="18" t="s">
        <v>75</v>
      </c>
      <c r="D19" s="141">
        <v>5312</v>
      </c>
      <c r="E19" s="136">
        <v>22868239.0825</v>
      </c>
      <c r="F19" s="136">
        <v>188557.46</v>
      </c>
      <c r="G19" s="136">
        <v>23056796.5425</v>
      </c>
      <c r="H19" s="136">
        <v>4340.5113973079797</v>
      </c>
      <c r="I19" s="141">
        <v>5359</v>
      </c>
      <c r="J19" s="136">
        <v>24162318.896099798</v>
      </c>
      <c r="K19" s="136">
        <v>192040.04</v>
      </c>
      <c r="L19" s="136">
        <v>24354358.936099801</v>
      </c>
      <c r="M19" s="136">
        <v>4544.5715499346497</v>
      </c>
      <c r="N19" s="136">
        <v>0</v>
      </c>
      <c r="O19" s="140">
        <v>5.6300000000000003E-2</v>
      </c>
      <c r="P19" s="140">
        <v>4.7E-2</v>
      </c>
    </row>
    <row r="20" spans="1:16" ht="15.75" customHeight="1" x14ac:dyDescent="0.35">
      <c r="A20" s="18" t="s">
        <v>241</v>
      </c>
      <c r="B20" s="19">
        <v>822</v>
      </c>
      <c r="C20" s="18" t="s">
        <v>76</v>
      </c>
      <c r="D20" s="141">
        <v>25627.77</v>
      </c>
      <c r="E20" s="136">
        <v>110003294.6644</v>
      </c>
      <c r="F20" s="136">
        <v>1374289.39</v>
      </c>
      <c r="G20" s="136">
        <v>111377584.0544</v>
      </c>
      <c r="H20" s="136">
        <v>4345.9725155329597</v>
      </c>
      <c r="I20" s="141">
        <v>25446</v>
      </c>
      <c r="J20" s="136">
        <v>118542717.35135201</v>
      </c>
      <c r="K20" s="136">
        <v>1428518.03</v>
      </c>
      <c r="L20" s="136">
        <v>119971235.38135201</v>
      </c>
      <c r="M20" s="136">
        <v>4714.7384807573899</v>
      </c>
      <c r="N20" s="136">
        <v>0</v>
      </c>
      <c r="O20" s="140">
        <v>7.7200000000000005E-2</v>
      </c>
      <c r="P20" s="140">
        <v>8.4900000000000003E-2</v>
      </c>
    </row>
    <row r="21" spans="1:16" ht="15.75" customHeight="1" x14ac:dyDescent="0.35">
      <c r="A21" s="18" t="s">
        <v>241</v>
      </c>
      <c r="B21" s="19">
        <v>873</v>
      </c>
      <c r="C21" s="18" t="s">
        <v>77</v>
      </c>
      <c r="D21" s="141">
        <v>80213.75</v>
      </c>
      <c r="E21" s="136">
        <v>339829981.2428</v>
      </c>
      <c r="F21" s="136">
        <v>4968601.1267999997</v>
      </c>
      <c r="G21" s="136">
        <v>344798582.3696</v>
      </c>
      <c r="H21" s="136">
        <v>4298.4972323273796</v>
      </c>
      <c r="I21" s="141">
        <v>80315</v>
      </c>
      <c r="J21" s="136">
        <v>357612143.23126298</v>
      </c>
      <c r="K21" s="136">
        <v>5112732.8758030003</v>
      </c>
      <c r="L21" s="136">
        <v>362724876.10706598</v>
      </c>
      <c r="M21" s="136">
        <v>4516.2781062947897</v>
      </c>
      <c r="N21" s="136">
        <v>0</v>
      </c>
      <c r="O21" s="140">
        <v>5.1999999999999998E-2</v>
      </c>
      <c r="P21" s="140">
        <v>5.0700000000000002E-2</v>
      </c>
    </row>
    <row r="22" spans="1:16" ht="15.75" customHeight="1" x14ac:dyDescent="0.35">
      <c r="A22" s="18" t="s">
        <v>241</v>
      </c>
      <c r="B22" s="19">
        <v>823</v>
      </c>
      <c r="C22" s="18" t="s">
        <v>78</v>
      </c>
      <c r="D22" s="141">
        <v>38384</v>
      </c>
      <c r="E22" s="136">
        <v>164031079.9249</v>
      </c>
      <c r="F22" s="136">
        <v>3155845.32</v>
      </c>
      <c r="G22" s="136">
        <v>167186925.24489999</v>
      </c>
      <c r="H22" s="136">
        <v>4355.6410286812197</v>
      </c>
      <c r="I22" s="141">
        <v>39093.5</v>
      </c>
      <c r="J22" s="136">
        <v>174164013.56350499</v>
      </c>
      <c r="K22" s="136">
        <v>3108881.18</v>
      </c>
      <c r="L22" s="136">
        <v>177272894.743505</v>
      </c>
      <c r="M22" s="136">
        <v>4534.5874568279796</v>
      </c>
      <c r="N22" s="136">
        <v>0</v>
      </c>
      <c r="O22" s="140">
        <v>6.0299999999999999E-2</v>
      </c>
      <c r="P22" s="140">
        <v>4.1099999999999998E-2</v>
      </c>
    </row>
    <row r="23" spans="1:16" ht="15.75" customHeight="1" x14ac:dyDescent="0.35">
      <c r="A23" s="18" t="s">
        <v>241</v>
      </c>
      <c r="B23" s="19">
        <v>881</v>
      </c>
      <c r="C23" s="18" t="s">
        <v>79</v>
      </c>
      <c r="D23" s="141">
        <v>192378</v>
      </c>
      <c r="E23" s="136">
        <v>827278166.21669996</v>
      </c>
      <c r="F23" s="136">
        <v>15005720.7831</v>
      </c>
      <c r="G23" s="136">
        <v>842283886.99979997</v>
      </c>
      <c r="H23" s="136">
        <v>4378.2755148707201</v>
      </c>
      <c r="I23" s="141">
        <v>193647</v>
      </c>
      <c r="J23" s="136">
        <v>874186176.22031796</v>
      </c>
      <c r="K23" s="136">
        <v>15033101.309956299</v>
      </c>
      <c r="L23" s="136">
        <v>889219277.53027403</v>
      </c>
      <c r="M23" s="136">
        <v>4591.9599969546298</v>
      </c>
      <c r="N23" s="136">
        <v>0</v>
      </c>
      <c r="O23" s="140">
        <v>5.57E-2</v>
      </c>
      <c r="P23" s="140">
        <v>4.8800000000000003E-2</v>
      </c>
    </row>
    <row r="24" spans="1:16" ht="15.75" customHeight="1" x14ac:dyDescent="0.35">
      <c r="A24" s="18" t="s">
        <v>241</v>
      </c>
      <c r="B24" s="19">
        <v>919</v>
      </c>
      <c r="C24" s="18" t="s">
        <v>80</v>
      </c>
      <c r="D24" s="141">
        <v>166635.25</v>
      </c>
      <c r="E24" s="136">
        <v>729886619.21689999</v>
      </c>
      <c r="F24" s="136">
        <v>10735841.6949</v>
      </c>
      <c r="G24" s="136">
        <v>740622460.91180003</v>
      </c>
      <c r="H24" s="136">
        <v>4444.5725673997504</v>
      </c>
      <c r="I24" s="141">
        <v>167708.5</v>
      </c>
      <c r="J24" s="136">
        <v>766639718.98120904</v>
      </c>
      <c r="K24" s="136">
        <v>10617888.959259899</v>
      </c>
      <c r="L24" s="136">
        <v>777257607.94046795</v>
      </c>
      <c r="M24" s="136">
        <v>4634.5749198190197</v>
      </c>
      <c r="N24" s="136">
        <v>0</v>
      </c>
      <c r="O24" s="140">
        <v>4.9500000000000002E-2</v>
      </c>
      <c r="P24" s="140">
        <v>4.2700000000000002E-2</v>
      </c>
    </row>
    <row r="25" spans="1:16" ht="15.75" customHeight="1" x14ac:dyDescent="0.35">
      <c r="A25" s="18" t="s">
        <v>241</v>
      </c>
      <c r="B25" s="19">
        <v>821</v>
      </c>
      <c r="C25" s="18" t="s">
        <v>81</v>
      </c>
      <c r="D25" s="141">
        <v>36674</v>
      </c>
      <c r="E25" s="136">
        <v>171882616.3204</v>
      </c>
      <c r="F25" s="136">
        <v>2827528.9235</v>
      </c>
      <c r="G25" s="136">
        <v>174710145.2439</v>
      </c>
      <c r="H25" s="136">
        <v>4763.8693691416302</v>
      </c>
      <c r="I25" s="141">
        <v>36557</v>
      </c>
      <c r="J25" s="136">
        <v>175480390.85687</v>
      </c>
      <c r="K25" s="136">
        <v>2844019.6352676698</v>
      </c>
      <c r="L25" s="136">
        <v>178324410.492138</v>
      </c>
      <c r="M25" s="136">
        <v>4877.9826159733602</v>
      </c>
      <c r="N25" s="136">
        <v>0</v>
      </c>
      <c r="O25" s="140">
        <v>2.07E-2</v>
      </c>
      <c r="P25" s="140">
        <v>2.4E-2</v>
      </c>
    </row>
    <row r="26" spans="1:16" ht="15.75" customHeight="1" x14ac:dyDescent="0.35">
      <c r="A26" s="18" t="s">
        <v>241</v>
      </c>
      <c r="B26" s="19">
        <v>926</v>
      </c>
      <c r="C26" s="18" t="s">
        <v>82</v>
      </c>
      <c r="D26" s="141">
        <v>104880</v>
      </c>
      <c r="E26" s="136">
        <v>470333150.87379998</v>
      </c>
      <c r="F26" s="136">
        <v>6461678.4201999996</v>
      </c>
      <c r="G26" s="136">
        <v>476794829.29400003</v>
      </c>
      <c r="H26" s="136">
        <v>4546.0986774790199</v>
      </c>
      <c r="I26" s="141">
        <v>105132</v>
      </c>
      <c r="J26" s="136">
        <v>490224958.58038801</v>
      </c>
      <c r="K26" s="136">
        <v>5969679.5041080704</v>
      </c>
      <c r="L26" s="136">
        <v>496194638.08449602</v>
      </c>
      <c r="M26" s="136">
        <v>4719.7298451898196</v>
      </c>
      <c r="N26" s="136">
        <v>0</v>
      </c>
      <c r="O26" s="140">
        <v>4.07E-2</v>
      </c>
      <c r="P26" s="140">
        <v>3.8199999999999998E-2</v>
      </c>
    </row>
    <row r="27" spans="1:16" ht="15.75" customHeight="1" x14ac:dyDescent="0.35">
      <c r="A27" s="18" t="s">
        <v>241</v>
      </c>
      <c r="B27" s="19">
        <v>874</v>
      </c>
      <c r="C27" s="18" t="s">
        <v>83</v>
      </c>
      <c r="D27" s="141">
        <v>34178.25</v>
      </c>
      <c r="E27" s="136">
        <v>154861497.04370001</v>
      </c>
      <c r="F27" s="136">
        <v>3543950.0057999999</v>
      </c>
      <c r="G27" s="136">
        <v>158405447.04949999</v>
      </c>
      <c r="H27" s="136">
        <v>4634.6857153160299</v>
      </c>
      <c r="I27" s="141">
        <v>34381.5</v>
      </c>
      <c r="J27" s="136">
        <v>162653893.04819599</v>
      </c>
      <c r="K27" s="136">
        <v>3057328.1149984701</v>
      </c>
      <c r="L27" s="136">
        <v>165711221.16319501</v>
      </c>
      <c r="M27" s="136">
        <v>4819.7786938671798</v>
      </c>
      <c r="N27" s="136">
        <v>0</v>
      </c>
      <c r="O27" s="140">
        <v>4.6100000000000002E-2</v>
      </c>
      <c r="P27" s="140">
        <v>3.9899999999999998E-2</v>
      </c>
    </row>
    <row r="28" spans="1:16" ht="15.75" customHeight="1" x14ac:dyDescent="0.35">
      <c r="A28" s="18" t="s">
        <v>241</v>
      </c>
      <c r="B28" s="19">
        <v>882</v>
      </c>
      <c r="C28" s="18" t="s">
        <v>84</v>
      </c>
      <c r="D28" s="141">
        <v>25702</v>
      </c>
      <c r="E28" s="136">
        <v>115631644.3186</v>
      </c>
      <c r="F28" s="136">
        <v>1107332.58</v>
      </c>
      <c r="G28" s="136">
        <v>116738976.8986</v>
      </c>
      <c r="H28" s="136">
        <v>4542.0191774414398</v>
      </c>
      <c r="I28" s="141">
        <v>25973.5</v>
      </c>
      <c r="J28" s="136">
        <v>119887725.637933</v>
      </c>
      <c r="K28" s="136">
        <v>1122020.19</v>
      </c>
      <c r="L28" s="136">
        <v>121009745.827933</v>
      </c>
      <c r="M28" s="136">
        <v>4658.9695585089703</v>
      </c>
      <c r="N28" s="136">
        <v>0</v>
      </c>
      <c r="O28" s="140">
        <v>3.6600000000000001E-2</v>
      </c>
      <c r="P28" s="140">
        <v>2.5700000000000001E-2</v>
      </c>
    </row>
    <row r="29" spans="1:16" ht="15.75" customHeight="1" x14ac:dyDescent="0.35">
      <c r="A29" s="18" t="s">
        <v>241</v>
      </c>
      <c r="B29" s="19">
        <v>935</v>
      </c>
      <c r="C29" s="18" t="s">
        <v>85</v>
      </c>
      <c r="D29" s="141">
        <v>92274</v>
      </c>
      <c r="E29" s="136">
        <v>400595670.82020003</v>
      </c>
      <c r="F29" s="136">
        <v>5471795.1699999999</v>
      </c>
      <c r="G29" s="136">
        <v>406067465.99019998</v>
      </c>
      <c r="H29" s="136">
        <v>4400.6704596115896</v>
      </c>
      <c r="I29" s="141">
        <v>92824</v>
      </c>
      <c r="J29" s="136">
        <v>422118807.11801398</v>
      </c>
      <c r="K29" s="136">
        <v>5227713.7236000001</v>
      </c>
      <c r="L29" s="136">
        <v>427346520.84161401</v>
      </c>
      <c r="M29" s="136">
        <v>4603.8365168664704</v>
      </c>
      <c r="N29" s="136">
        <v>0</v>
      </c>
      <c r="O29" s="140">
        <v>5.2400000000000002E-2</v>
      </c>
      <c r="P29" s="140">
        <v>4.6199999999999998E-2</v>
      </c>
    </row>
    <row r="30" spans="1:16" ht="15.75" customHeight="1" x14ac:dyDescent="0.35">
      <c r="A30" s="18" t="s">
        <v>241</v>
      </c>
      <c r="B30" s="19">
        <v>883</v>
      </c>
      <c r="C30" s="18" t="s">
        <v>86</v>
      </c>
      <c r="D30" s="141">
        <v>26351.666669999999</v>
      </c>
      <c r="E30" s="136">
        <v>114517723.3133</v>
      </c>
      <c r="F30" s="136">
        <v>841956.57</v>
      </c>
      <c r="G30" s="136">
        <v>115359679.88330001</v>
      </c>
      <c r="H30" s="136">
        <v>4377.6995712620701</v>
      </c>
      <c r="I30" s="141">
        <v>26782.5</v>
      </c>
      <c r="J30" s="136">
        <v>122356757.515141</v>
      </c>
      <c r="K30" s="136">
        <v>762118.66</v>
      </c>
      <c r="L30" s="136">
        <v>123118876.17514101</v>
      </c>
      <c r="M30" s="136">
        <v>4596.9896826338399</v>
      </c>
      <c r="N30" s="136">
        <v>0</v>
      </c>
      <c r="O30" s="140">
        <v>6.7299999999999999E-2</v>
      </c>
      <c r="P30" s="140">
        <v>5.0099999999999999E-2</v>
      </c>
    </row>
    <row r="31" spans="1:16" ht="15.75" customHeight="1" x14ac:dyDescent="0.35">
      <c r="A31" s="18" t="s">
        <v>242</v>
      </c>
      <c r="B31" s="19">
        <v>202</v>
      </c>
      <c r="C31" s="18" t="s">
        <v>87</v>
      </c>
      <c r="D31" s="141">
        <v>18986.5</v>
      </c>
      <c r="E31" s="136">
        <v>114537256.2174</v>
      </c>
      <c r="F31" s="136">
        <v>3410075.0377000002</v>
      </c>
      <c r="G31" s="136">
        <v>117947331.2551</v>
      </c>
      <c r="H31" s="136">
        <v>6212.1681855581601</v>
      </c>
      <c r="I31" s="141">
        <v>18708</v>
      </c>
      <c r="J31" s="136">
        <v>115137511.90703</v>
      </c>
      <c r="K31" s="136">
        <v>3646171.7563169198</v>
      </c>
      <c r="L31" s="136">
        <v>118783683.66334701</v>
      </c>
      <c r="M31" s="136">
        <v>6349.3523446304698</v>
      </c>
      <c r="N31" s="136">
        <v>0</v>
      </c>
      <c r="O31" s="140">
        <v>7.1000000000000004E-3</v>
      </c>
      <c r="P31" s="140">
        <v>2.2100000000000002E-2</v>
      </c>
    </row>
    <row r="32" spans="1:16" ht="15.75" customHeight="1" x14ac:dyDescent="0.35">
      <c r="A32" s="18" t="s">
        <v>242</v>
      </c>
      <c r="B32" s="19">
        <v>204</v>
      </c>
      <c r="C32" s="18" t="s">
        <v>88</v>
      </c>
      <c r="D32" s="141">
        <v>30588.42</v>
      </c>
      <c r="E32" s="136">
        <v>203868174.65099999</v>
      </c>
      <c r="F32" s="136">
        <v>2072158.4380000001</v>
      </c>
      <c r="G32" s="136">
        <v>205940333.08899999</v>
      </c>
      <c r="H32" s="136">
        <v>6732.6240809103601</v>
      </c>
      <c r="I32" s="141">
        <v>30344</v>
      </c>
      <c r="J32" s="136">
        <v>206410939.642663</v>
      </c>
      <c r="K32" s="136">
        <v>2310359.398</v>
      </c>
      <c r="L32" s="136">
        <v>208721299.040663</v>
      </c>
      <c r="M32" s="136">
        <v>6878.5031321072802</v>
      </c>
      <c r="N32" s="136">
        <v>0</v>
      </c>
      <c r="O32" s="140">
        <v>1.35E-2</v>
      </c>
      <c r="P32" s="140">
        <v>2.1700000000000001E-2</v>
      </c>
    </row>
    <row r="33" spans="1:16" ht="15.75" customHeight="1" x14ac:dyDescent="0.35">
      <c r="A33" s="18" t="s">
        <v>242</v>
      </c>
      <c r="B33" s="19">
        <v>205</v>
      </c>
      <c r="C33" s="18" t="s">
        <v>89</v>
      </c>
      <c r="D33" s="141">
        <v>16894.025829999999</v>
      </c>
      <c r="E33" s="136">
        <v>100530987.7595</v>
      </c>
      <c r="F33" s="136">
        <v>1232974.19</v>
      </c>
      <c r="G33" s="136">
        <v>101763961.94949999</v>
      </c>
      <c r="H33" s="136">
        <v>6023.6655829417496</v>
      </c>
      <c r="I33" s="141">
        <v>16855.5</v>
      </c>
      <c r="J33" s="136">
        <v>102245529.349429</v>
      </c>
      <c r="K33" s="136">
        <v>1262214.8799999999</v>
      </c>
      <c r="L33" s="136">
        <v>103507744.22942901</v>
      </c>
      <c r="M33" s="136">
        <v>6140.8883883260296</v>
      </c>
      <c r="N33" s="136">
        <v>0</v>
      </c>
      <c r="O33" s="140">
        <v>1.7100000000000001E-2</v>
      </c>
      <c r="P33" s="140">
        <v>1.95E-2</v>
      </c>
    </row>
    <row r="34" spans="1:16" ht="15.75" customHeight="1" x14ac:dyDescent="0.35">
      <c r="A34" s="18" t="s">
        <v>242</v>
      </c>
      <c r="B34" s="19">
        <v>309</v>
      </c>
      <c r="C34" s="18" t="s">
        <v>90</v>
      </c>
      <c r="D34" s="141">
        <v>33839.5</v>
      </c>
      <c r="E34" s="136">
        <v>191963759.67910001</v>
      </c>
      <c r="F34" s="136">
        <v>2714948.2535999999</v>
      </c>
      <c r="G34" s="136">
        <v>194678707.93270001</v>
      </c>
      <c r="H34" s="136">
        <v>5753.0019040677298</v>
      </c>
      <c r="I34" s="141">
        <v>33871</v>
      </c>
      <c r="J34" s="136">
        <v>196320220.267387</v>
      </c>
      <c r="K34" s="136">
        <v>2079166.1278712</v>
      </c>
      <c r="L34" s="136">
        <v>198399386.39525801</v>
      </c>
      <c r="M34" s="136">
        <v>5857.5001150027401</v>
      </c>
      <c r="N34" s="136">
        <v>45963.763285460504</v>
      </c>
      <c r="O34" s="140">
        <v>1.9300000000000001E-2</v>
      </c>
      <c r="P34" s="140">
        <v>1.84E-2</v>
      </c>
    </row>
    <row r="35" spans="1:16" ht="15.75" customHeight="1" x14ac:dyDescent="0.35">
      <c r="A35" s="18" t="s">
        <v>242</v>
      </c>
      <c r="B35" s="19">
        <v>206</v>
      </c>
      <c r="C35" s="18" t="s">
        <v>91</v>
      </c>
      <c r="D35" s="141">
        <v>21253.5</v>
      </c>
      <c r="E35" s="136">
        <v>124266255.4041</v>
      </c>
      <c r="F35" s="136">
        <v>4639038.2352999998</v>
      </c>
      <c r="G35" s="136">
        <v>128905293.63940001</v>
      </c>
      <c r="H35" s="136">
        <v>6065.1325023831396</v>
      </c>
      <c r="I35" s="141">
        <v>21034</v>
      </c>
      <c r="J35" s="136">
        <v>126419489.700307</v>
      </c>
      <c r="K35" s="136">
        <v>4775739.1891716197</v>
      </c>
      <c r="L35" s="136">
        <v>131195228.889479</v>
      </c>
      <c r="M35" s="136">
        <v>6237.2933768887797</v>
      </c>
      <c r="N35" s="136">
        <v>0</v>
      </c>
      <c r="O35" s="140">
        <v>1.78E-2</v>
      </c>
      <c r="P35" s="140">
        <v>2.8400000000000002E-2</v>
      </c>
    </row>
    <row r="36" spans="1:16" ht="15.75" customHeight="1" x14ac:dyDescent="0.35">
      <c r="A36" s="18" t="s">
        <v>242</v>
      </c>
      <c r="B36" s="19">
        <v>207</v>
      </c>
      <c r="C36" s="18" t="s">
        <v>92</v>
      </c>
      <c r="D36" s="141">
        <v>11345.5</v>
      </c>
      <c r="E36" s="136">
        <v>66828262.4586</v>
      </c>
      <c r="F36" s="136">
        <v>769253.02</v>
      </c>
      <c r="G36" s="136">
        <v>67597515.478599995</v>
      </c>
      <c r="H36" s="136">
        <v>5958.0904745141197</v>
      </c>
      <c r="I36" s="141">
        <v>11498.5</v>
      </c>
      <c r="J36" s="136">
        <v>69344427.635764003</v>
      </c>
      <c r="K36" s="136">
        <v>1516850.31</v>
      </c>
      <c r="L36" s="136">
        <v>70861277.945764005</v>
      </c>
      <c r="M36" s="136">
        <v>6162.6540805986897</v>
      </c>
      <c r="N36" s="136">
        <v>0</v>
      </c>
      <c r="O36" s="140">
        <v>4.8300000000000003E-2</v>
      </c>
      <c r="P36" s="140">
        <v>3.4299999999999997E-2</v>
      </c>
    </row>
    <row r="37" spans="1:16" ht="15.75" customHeight="1" x14ac:dyDescent="0.35">
      <c r="A37" s="18" t="s">
        <v>242</v>
      </c>
      <c r="B37" s="19">
        <v>208</v>
      </c>
      <c r="C37" s="18" t="s">
        <v>93</v>
      </c>
      <c r="D37" s="141">
        <v>33487</v>
      </c>
      <c r="E37" s="136">
        <v>205240531.05919999</v>
      </c>
      <c r="F37" s="136">
        <v>4215305.0299000004</v>
      </c>
      <c r="G37" s="136">
        <v>209455836.0891</v>
      </c>
      <c r="H37" s="136">
        <v>6254.8402690327603</v>
      </c>
      <c r="I37" s="141">
        <v>33073</v>
      </c>
      <c r="J37" s="136">
        <v>206784375.09611401</v>
      </c>
      <c r="K37" s="136">
        <v>3809610.7369321901</v>
      </c>
      <c r="L37" s="136">
        <v>210593985.83304599</v>
      </c>
      <c r="M37" s="136">
        <v>6367.5501415972703</v>
      </c>
      <c r="N37" s="136">
        <v>78686.897480053696</v>
      </c>
      <c r="O37" s="140">
        <v>5.7999999999999996E-3</v>
      </c>
      <c r="P37" s="140">
        <v>1.84E-2</v>
      </c>
    </row>
    <row r="38" spans="1:16" ht="15.75" customHeight="1" x14ac:dyDescent="0.35">
      <c r="A38" s="18" t="s">
        <v>242</v>
      </c>
      <c r="B38" s="19">
        <v>209</v>
      </c>
      <c r="C38" s="18" t="s">
        <v>94</v>
      </c>
      <c r="D38" s="141">
        <v>36780</v>
      </c>
      <c r="E38" s="136">
        <v>204537285.64809999</v>
      </c>
      <c r="F38" s="136">
        <v>6911088.5692999996</v>
      </c>
      <c r="G38" s="136">
        <v>211448374.21740001</v>
      </c>
      <c r="H38" s="136">
        <v>5749.0041929689996</v>
      </c>
      <c r="I38" s="141">
        <v>36270.5</v>
      </c>
      <c r="J38" s="136">
        <v>205465839.42220399</v>
      </c>
      <c r="K38" s="136">
        <v>7203885.16982299</v>
      </c>
      <c r="L38" s="136">
        <v>212669724.59202701</v>
      </c>
      <c r="M38" s="136">
        <v>5863.4351495575502</v>
      </c>
      <c r="N38" s="136">
        <v>0</v>
      </c>
      <c r="O38" s="140">
        <v>5.7999999999999996E-3</v>
      </c>
      <c r="P38" s="140">
        <v>1.9900000000000001E-2</v>
      </c>
    </row>
    <row r="39" spans="1:16" ht="15.75" customHeight="1" x14ac:dyDescent="0.35">
      <c r="A39" s="18" t="s">
        <v>242</v>
      </c>
      <c r="B39" s="19">
        <v>316</v>
      </c>
      <c r="C39" s="18" t="s">
        <v>95</v>
      </c>
      <c r="D39" s="141">
        <v>55021.5</v>
      </c>
      <c r="E39" s="136">
        <v>326857288.65460002</v>
      </c>
      <c r="F39" s="136">
        <v>7014117.0241</v>
      </c>
      <c r="G39" s="136">
        <v>333871405.67869997</v>
      </c>
      <c r="H39" s="136">
        <v>6068.01715109003</v>
      </c>
      <c r="I39" s="141">
        <v>55545</v>
      </c>
      <c r="J39" s="136">
        <v>336455465.74554098</v>
      </c>
      <c r="K39" s="136">
        <v>7460435.4479407901</v>
      </c>
      <c r="L39" s="136">
        <v>343915901.19348198</v>
      </c>
      <c r="M39" s="136">
        <v>6191.6626373837798</v>
      </c>
      <c r="N39" s="136">
        <v>0</v>
      </c>
      <c r="O39" s="140">
        <v>3.0099999999999998E-2</v>
      </c>
      <c r="P39" s="140">
        <v>2.0400000000000001E-2</v>
      </c>
    </row>
    <row r="40" spans="1:16" ht="15.75" customHeight="1" x14ac:dyDescent="0.35">
      <c r="A40" s="18" t="s">
        <v>242</v>
      </c>
      <c r="B40" s="19">
        <v>210</v>
      </c>
      <c r="C40" s="18" t="s">
        <v>96</v>
      </c>
      <c r="D40" s="141">
        <v>37652</v>
      </c>
      <c r="E40" s="136">
        <v>239115330.9357</v>
      </c>
      <c r="F40" s="136">
        <v>3047199.66</v>
      </c>
      <c r="G40" s="136">
        <v>242162530.5957</v>
      </c>
      <c r="H40" s="136">
        <v>6431.5980717013699</v>
      </c>
      <c r="I40" s="141">
        <v>37834.5</v>
      </c>
      <c r="J40" s="136">
        <v>245709104.537431</v>
      </c>
      <c r="K40" s="136">
        <v>3382273.4333330002</v>
      </c>
      <c r="L40" s="136">
        <v>249091377.97076401</v>
      </c>
      <c r="M40" s="136">
        <v>6583.7100522212304</v>
      </c>
      <c r="N40" s="136">
        <v>0</v>
      </c>
      <c r="O40" s="140">
        <v>2.86E-2</v>
      </c>
      <c r="P40" s="140">
        <v>2.3699999999999999E-2</v>
      </c>
    </row>
    <row r="41" spans="1:16" ht="15.75" customHeight="1" x14ac:dyDescent="0.35">
      <c r="A41" s="18" t="s">
        <v>242</v>
      </c>
      <c r="B41" s="19">
        <v>211</v>
      </c>
      <c r="C41" s="18" t="s">
        <v>97</v>
      </c>
      <c r="D41" s="141">
        <v>37786.416669999999</v>
      </c>
      <c r="E41" s="136">
        <v>251449007.20070001</v>
      </c>
      <c r="F41" s="136">
        <v>6892145.8709000004</v>
      </c>
      <c r="G41" s="136">
        <v>258341153.07159999</v>
      </c>
      <c r="H41" s="136">
        <v>6836.8788532601602</v>
      </c>
      <c r="I41" s="141">
        <v>37870.5</v>
      </c>
      <c r="J41" s="136">
        <v>256716968.42812699</v>
      </c>
      <c r="K41" s="136">
        <v>6373948.1801693402</v>
      </c>
      <c r="L41" s="136">
        <v>263090916.60829699</v>
      </c>
      <c r="M41" s="136">
        <v>6947.120228365</v>
      </c>
      <c r="N41" s="136">
        <v>589158.78336014005</v>
      </c>
      <c r="O41" s="140">
        <v>2.07E-2</v>
      </c>
      <c r="P41" s="140">
        <v>1.84E-2</v>
      </c>
    </row>
    <row r="42" spans="1:16" ht="15.75" customHeight="1" x14ac:dyDescent="0.35">
      <c r="A42" s="18" t="s">
        <v>242</v>
      </c>
      <c r="B42" s="19">
        <v>212</v>
      </c>
      <c r="C42" s="18" t="s">
        <v>98</v>
      </c>
      <c r="D42" s="141">
        <v>28069.75</v>
      </c>
      <c r="E42" s="136">
        <v>153756648.6636</v>
      </c>
      <c r="F42" s="136">
        <v>2628892.4</v>
      </c>
      <c r="G42" s="136">
        <v>156385541.0636</v>
      </c>
      <c r="H42" s="136">
        <v>5571.3193406995097</v>
      </c>
      <c r="I42" s="141">
        <v>28254.5</v>
      </c>
      <c r="J42" s="136">
        <v>158555902.169222</v>
      </c>
      <c r="K42" s="136">
        <v>2267761.37</v>
      </c>
      <c r="L42" s="136">
        <v>160823663.539222</v>
      </c>
      <c r="M42" s="136">
        <v>5691.9663607291704</v>
      </c>
      <c r="N42" s="136">
        <v>0</v>
      </c>
      <c r="O42" s="140">
        <v>2.8400000000000002E-2</v>
      </c>
      <c r="P42" s="140">
        <v>2.1700000000000001E-2</v>
      </c>
    </row>
    <row r="43" spans="1:16" ht="15.75" customHeight="1" x14ac:dyDescent="0.35">
      <c r="A43" s="18" t="s">
        <v>242</v>
      </c>
      <c r="B43" s="19">
        <v>213</v>
      </c>
      <c r="C43" s="18" t="s">
        <v>99</v>
      </c>
      <c r="D43" s="141">
        <v>18758.083330000001</v>
      </c>
      <c r="E43" s="136">
        <v>111976531.3717</v>
      </c>
      <c r="F43" s="136">
        <v>1191200.3</v>
      </c>
      <c r="G43" s="136">
        <v>113167731.6717</v>
      </c>
      <c r="H43" s="136">
        <v>6033.0114586232603</v>
      </c>
      <c r="I43" s="141">
        <v>18381.5</v>
      </c>
      <c r="J43" s="136">
        <v>113501454.780194</v>
      </c>
      <c r="K43" s="136">
        <v>1294585.8959999999</v>
      </c>
      <c r="L43" s="136">
        <v>114796040.676194</v>
      </c>
      <c r="M43" s="136">
        <v>6245.1943898046402</v>
      </c>
      <c r="N43" s="136">
        <v>0</v>
      </c>
      <c r="O43" s="140">
        <v>1.44E-2</v>
      </c>
      <c r="P43" s="140">
        <v>3.5200000000000002E-2</v>
      </c>
    </row>
    <row r="44" spans="1:16" ht="15.75" customHeight="1" x14ac:dyDescent="0.35">
      <c r="A44" s="18" t="s">
        <v>243</v>
      </c>
      <c r="B44" s="19">
        <v>841</v>
      </c>
      <c r="C44" s="18" t="s">
        <v>100</v>
      </c>
      <c r="D44" s="141">
        <v>14907</v>
      </c>
      <c r="E44" s="136">
        <v>65299741.965599999</v>
      </c>
      <c r="F44" s="136">
        <v>515104.5</v>
      </c>
      <c r="G44" s="136">
        <v>65814846.465599999</v>
      </c>
      <c r="H44" s="136">
        <v>4415.0296146508399</v>
      </c>
      <c r="I44" s="141">
        <v>14929</v>
      </c>
      <c r="J44" s="136">
        <v>68390438.857882604</v>
      </c>
      <c r="K44" s="136">
        <v>602052.57999999996</v>
      </c>
      <c r="L44" s="136">
        <v>68992491.437882602</v>
      </c>
      <c r="M44" s="136">
        <v>4621.3739324725402</v>
      </c>
      <c r="N44" s="136">
        <v>0</v>
      </c>
      <c r="O44" s="140">
        <v>4.8300000000000003E-2</v>
      </c>
      <c r="P44" s="140">
        <v>4.6699999999999998E-2</v>
      </c>
    </row>
    <row r="45" spans="1:16" ht="15.75" customHeight="1" x14ac:dyDescent="0.35">
      <c r="A45" s="18" t="s">
        <v>243</v>
      </c>
      <c r="B45" s="19">
        <v>840</v>
      </c>
      <c r="C45" s="18" t="s">
        <v>101</v>
      </c>
      <c r="D45" s="141">
        <v>63633.583330000001</v>
      </c>
      <c r="E45" s="136">
        <v>294057229.15100002</v>
      </c>
      <c r="F45" s="136">
        <v>6664679.2603000002</v>
      </c>
      <c r="G45" s="136">
        <v>300721908.4113</v>
      </c>
      <c r="H45" s="136">
        <v>4725.8364636134702</v>
      </c>
      <c r="I45" s="141">
        <v>64330</v>
      </c>
      <c r="J45" s="136">
        <v>308056291.994196</v>
      </c>
      <c r="K45" s="136">
        <v>6674642.9635231197</v>
      </c>
      <c r="L45" s="136">
        <v>314730934.95771903</v>
      </c>
      <c r="M45" s="136">
        <v>4892.4441933424396</v>
      </c>
      <c r="N45" s="136">
        <v>0</v>
      </c>
      <c r="O45" s="140">
        <v>4.6600000000000003E-2</v>
      </c>
      <c r="P45" s="140">
        <v>3.5299999999999998E-2</v>
      </c>
    </row>
    <row r="46" spans="1:16" ht="15.75" customHeight="1" x14ac:dyDescent="0.35">
      <c r="A46" s="18" t="s">
        <v>243</v>
      </c>
      <c r="B46" s="19">
        <v>390</v>
      </c>
      <c r="C46" s="18" t="s">
        <v>102</v>
      </c>
      <c r="D46" s="141">
        <v>23742</v>
      </c>
      <c r="E46" s="136">
        <v>105545609.12289999</v>
      </c>
      <c r="F46" s="136">
        <v>4358569.5203999998</v>
      </c>
      <c r="G46" s="136">
        <v>109904178.6433</v>
      </c>
      <c r="H46" s="136">
        <v>4629.1036409443204</v>
      </c>
      <c r="I46" s="141">
        <v>23718</v>
      </c>
      <c r="J46" s="136">
        <v>109624491.988281</v>
      </c>
      <c r="K46" s="136">
        <v>4253853.1267806804</v>
      </c>
      <c r="L46" s="136">
        <v>113878345.115062</v>
      </c>
      <c r="M46" s="136">
        <v>4801.3468722093603</v>
      </c>
      <c r="N46" s="136">
        <v>0</v>
      </c>
      <c r="O46" s="140">
        <v>3.6200000000000003E-2</v>
      </c>
      <c r="P46" s="140">
        <v>3.7199999999999997E-2</v>
      </c>
    </row>
    <row r="47" spans="1:16" ht="15.75" customHeight="1" x14ac:dyDescent="0.35">
      <c r="A47" s="18" t="s">
        <v>243</v>
      </c>
      <c r="B47" s="19">
        <v>805</v>
      </c>
      <c r="C47" s="18" t="s">
        <v>103</v>
      </c>
      <c r="D47" s="141">
        <v>13313</v>
      </c>
      <c r="E47" s="136">
        <v>62670249.147699997</v>
      </c>
      <c r="F47" s="136">
        <v>588591.75580000004</v>
      </c>
      <c r="G47" s="136">
        <v>63258840.903499998</v>
      </c>
      <c r="H47" s="136">
        <v>4751.6593482686103</v>
      </c>
      <c r="I47" s="141">
        <v>13369</v>
      </c>
      <c r="J47" s="136">
        <v>64701121.062131397</v>
      </c>
      <c r="K47" s="136">
        <v>585848.52415184898</v>
      </c>
      <c r="L47" s="136">
        <v>65286969.586283199</v>
      </c>
      <c r="M47" s="136">
        <v>4883.4594649026303</v>
      </c>
      <c r="N47" s="136">
        <v>0</v>
      </c>
      <c r="O47" s="140">
        <v>3.2099999999999997E-2</v>
      </c>
      <c r="P47" s="140">
        <v>2.7699999999999999E-2</v>
      </c>
    </row>
    <row r="48" spans="1:16" ht="15.75" customHeight="1" x14ac:dyDescent="0.35">
      <c r="A48" s="18" t="s">
        <v>243</v>
      </c>
      <c r="B48" s="19">
        <v>806</v>
      </c>
      <c r="C48" s="18" t="s">
        <v>104</v>
      </c>
      <c r="D48" s="141">
        <v>20626</v>
      </c>
      <c r="E48" s="136">
        <v>99184735.420599997</v>
      </c>
      <c r="F48" s="136">
        <v>1039159</v>
      </c>
      <c r="G48" s="136">
        <v>100223894.4206</v>
      </c>
      <c r="H48" s="136">
        <v>4859.1047425870302</v>
      </c>
      <c r="I48" s="141">
        <v>21147</v>
      </c>
      <c r="J48" s="136">
        <v>105094426.570407</v>
      </c>
      <c r="K48" s="136">
        <v>785104.74535999994</v>
      </c>
      <c r="L48" s="136">
        <v>105879531.31576701</v>
      </c>
      <c r="M48" s="136">
        <v>5006.83460139819</v>
      </c>
      <c r="N48" s="136">
        <v>0</v>
      </c>
      <c r="O48" s="140">
        <v>5.6399999999999999E-2</v>
      </c>
      <c r="P48" s="140">
        <v>3.04E-2</v>
      </c>
    </row>
    <row r="49" spans="1:16" ht="15.75" customHeight="1" x14ac:dyDescent="0.35">
      <c r="A49" s="18" t="s">
        <v>243</v>
      </c>
      <c r="B49" s="19">
        <v>391</v>
      </c>
      <c r="C49" s="18" t="s">
        <v>105</v>
      </c>
      <c r="D49" s="141">
        <v>34258</v>
      </c>
      <c r="E49" s="136">
        <v>158221315.26640001</v>
      </c>
      <c r="F49" s="136">
        <v>3850252.6589000002</v>
      </c>
      <c r="G49" s="136">
        <v>162071567.9253</v>
      </c>
      <c r="H49" s="136">
        <v>4730.91155132524</v>
      </c>
      <c r="I49" s="141">
        <v>34604.5</v>
      </c>
      <c r="J49" s="136">
        <v>167514525.631883</v>
      </c>
      <c r="K49" s="136">
        <v>3540264.3346002898</v>
      </c>
      <c r="L49" s="136">
        <v>171054789.96648401</v>
      </c>
      <c r="M49" s="136">
        <v>4943.1371632730898</v>
      </c>
      <c r="N49" s="136">
        <v>0</v>
      </c>
      <c r="O49" s="140">
        <v>5.5399999999999998E-2</v>
      </c>
      <c r="P49" s="140">
        <v>4.4900000000000002E-2</v>
      </c>
    </row>
    <row r="50" spans="1:16" ht="15.75" customHeight="1" x14ac:dyDescent="0.35">
      <c r="A50" s="18" t="s">
        <v>243</v>
      </c>
      <c r="B50" s="19">
        <v>392</v>
      </c>
      <c r="C50" s="18" t="s">
        <v>106</v>
      </c>
      <c r="D50" s="141">
        <v>26357</v>
      </c>
      <c r="E50" s="136">
        <v>116364874.87379999</v>
      </c>
      <c r="F50" s="136">
        <v>1959045.4036000001</v>
      </c>
      <c r="G50" s="136">
        <v>118323920.2774</v>
      </c>
      <c r="H50" s="136">
        <v>4489.2787600030397</v>
      </c>
      <c r="I50" s="141">
        <v>26769.5</v>
      </c>
      <c r="J50" s="136">
        <v>123223320.792163</v>
      </c>
      <c r="K50" s="136">
        <v>1997485.3091932901</v>
      </c>
      <c r="L50" s="136">
        <v>125220806.101356</v>
      </c>
      <c r="M50" s="136">
        <v>4677.7416874187602</v>
      </c>
      <c r="N50" s="136">
        <v>0</v>
      </c>
      <c r="O50" s="140">
        <v>5.8299999999999998E-2</v>
      </c>
      <c r="P50" s="140">
        <v>4.2000000000000003E-2</v>
      </c>
    </row>
    <row r="51" spans="1:16" ht="15.75" customHeight="1" x14ac:dyDescent="0.35">
      <c r="A51" s="18" t="s">
        <v>243</v>
      </c>
      <c r="B51" s="19">
        <v>929</v>
      </c>
      <c r="C51" s="18" t="s">
        <v>107</v>
      </c>
      <c r="D51" s="141">
        <v>39181</v>
      </c>
      <c r="E51" s="136">
        <v>175025075.2044</v>
      </c>
      <c r="F51" s="136">
        <v>3574510.7223999999</v>
      </c>
      <c r="G51" s="136">
        <v>178599585.92680001</v>
      </c>
      <c r="H51" s="136">
        <v>4558.3212763022902</v>
      </c>
      <c r="I51" s="141">
        <v>39032.5</v>
      </c>
      <c r="J51" s="136">
        <v>182400447.452813</v>
      </c>
      <c r="K51" s="136">
        <v>2860813.9153054198</v>
      </c>
      <c r="L51" s="136">
        <v>185261261.368119</v>
      </c>
      <c r="M51" s="136">
        <v>4746.3334751327402</v>
      </c>
      <c r="N51" s="136">
        <v>0</v>
      </c>
      <c r="O51" s="140">
        <v>3.73E-2</v>
      </c>
      <c r="P51" s="140">
        <v>4.1200000000000001E-2</v>
      </c>
    </row>
    <row r="52" spans="1:16" ht="15.75" customHeight="1" x14ac:dyDescent="0.35">
      <c r="A52" s="18" t="s">
        <v>243</v>
      </c>
      <c r="B52" s="19">
        <v>807</v>
      </c>
      <c r="C52" s="18" t="s">
        <v>108</v>
      </c>
      <c r="D52" s="141">
        <v>19306</v>
      </c>
      <c r="E52" s="136">
        <v>87923114.845799997</v>
      </c>
      <c r="F52" s="136">
        <v>2134901.3169999998</v>
      </c>
      <c r="G52" s="136">
        <v>90058016.162799999</v>
      </c>
      <c r="H52" s="136">
        <v>4664.7682670050799</v>
      </c>
      <c r="I52" s="141">
        <v>19454.5</v>
      </c>
      <c r="J52" s="136">
        <v>91671110.233797505</v>
      </c>
      <c r="K52" s="136">
        <v>2030567.79433976</v>
      </c>
      <c r="L52" s="136">
        <v>93701678.028137207</v>
      </c>
      <c r="M52" s="136">
        <v>4816.4526473637097</v>
      </c>
      <c r="N52" s="136">
        <v>0</v>
      </c>
      <c r="O52" s="140">
        <v>4.0500000000000001E-2</v>
      </c>
      <c r="P52" s="140">
        <v>3.2500000000000001E-2</v>
      </c>
    </row>
    <row r="53" spans="1:16" ht="15.75" customHeight="1" x14ac:dyDescent="0.35">
      <c r="A53" s="18" t="s">
        <v>243</v>
      </c>
      <c r="B53" s="19">
        <v>393</v>
      </c>
      <c r="C53" s="18" t="s">
        <v>109</v>
      </c>
      <c r="D53" s="141">
        <v>19103</v>
      </c>
      <c r="E53" s="136">
        <v>87330633.767700002</v>
      </c>
      <c r="F53" s="136">
        <v>2255093.5471999999</v>
      </c>
      <c r="G53" s="136">
        <v>89585727.314899996</v>
      </c>
      <c r="H53" s="136">
        <v>4689.6156265979198</v>
      </c>
      <c r="I53" s="141">
        <v>19391</v>
      </c>
      <c r="J53" s="136">
        <v>92701501.505341098</v>
      </c>
      <c r="K53" s="136">
        <v>2345276.0373304798</v>
      </c>
      <c r="L53" s="136">
        <v>95046777.542671606</v>
      </c>
      <c r="M53" s="136">
        <v>4901.5923646367701</v>
      </c>
      <c r="N53" s="136">
        <v>0</v>
      </c>
      <c r="O53" s="140">
        <v>6.0999999999999999E-2</v>
      </c>
      <c r="P53" s="140">
        <v>4.5199999999999997E-2</v>
      </c>
    </row>
    <row r="54" spans="1:16" ht="15.75" customHeight="1" x14ac:dyDescent="0.35">
      <c r="A54" s="18" t="s">
        <v>243</v>
      </c>
      <c r="B54" s="19">
        <v>808</v>
      </c>
      <c r="C54" s="18" t="s">
        <v>110</v>
      </c>
      <c r="D54" s="141">
        <v>27670.416669999999</v>
      </c>
      <c r="E54" s="136">
        <v>122607655.8828</v>
      </c>
      <c r="F54" s="136">
        <v>1938298.9073999999</v>
      </c>
      <c r="G54" s="136">
        <v>124545954.7902</v>
      </c>
      <c r="H54" s="136">
        <v>4501.0509337660797</v>
      </c>
      <c r="I54" s="141">
        <v>28035.5</v>
      </c>
      <c r="J54" s="136">
        <v>129684103.256891</v>
      </c>
      <c r="K54" s="136">
        <v>1787242.23254992</v>
      </c>
      <c r="L54" s="136">
        <v>131471345.48944101</v>
      </c>
      <c r="M54" s="136">
        <v>4689.4596311619398</v>
      </c>
      <c r="N54" s="136">
        <v>0</v>
      </c>
      <c r="O54" s="140">
        <v>5.5599999999999997E-2</v>
      </c>
      <c r="P54" s="140">
        <v>4.19E-2</v>
      </c>
    </row>
    <row r="55" spans="1:16" ht="15.75" customHeight="1" x14ac:dyDescent="0.35">
      <c r="A55" s="18" t="s">
        <v>243</v>
      </c>
      <c r="B55" s="19">
        <v>394</v>
      </c>
      <c r="C55" s="18" t="s">
        <v>111</v>
      </c>
      <c r="D55" s="141">
        <v>35902</v>
      </c>
      <c r="E55" s="136">
        <v>163054136.14919999</v>
      </c>
      <c r="F55" s="136">
        <v>3024878.3802</v>
      </c>
      <c r="G55" s="136">
        <v>166079014.52939999</v>
      </c>
      <c r="H55" s="136">
        <v>4625.8986833435501</v>
      </c>
      <c r="I55" s="141">
        <v>35978</v>
      </c>
      <c r="J55" s="136">
        <v>169239015.54172</v>
      </c>
      <c r="K55" s="136">
        <v>2730117.0968058598</v>
      </c>
      <c r="L55" s="136">
        <v>171969132.63852599</v>
      </c>
      <c r="M55" s="136">
        <v>4779.8413652378104</v>
      </c>
      <c r="N55" s="136">
        <v>0</v>
      </c>
      <c r="O55" s="140">
        <v>3.5499999999999997E-2</v>
      </c>
      <c r="P55" s="140">
        <v>3.3300000000000003E-2</v>
      </c>
    </row>
    <row r="56" spans="1:16" ht="15.75" customHeight="1" x14ac:dyDescent="0.35">
      <c r="A56" s="18" t="s">
        <v>244</v>
      </c>
      <c r="B56" s="19">
        <v>889</v>
      </c>
      <c r="C56" s="18" t="s">
        <v>112</v>
      </c>
      <c r="D56" s="141">
        <v>25046</v>
      </c>
      <c r="E56" s="136">
        <v>119225010.6568</v>
      </c>
      <c r="F56" s="136">
        <v>1941412.1370000001</v>
      </c>
      <c r="G56" s="136">
        <v>121166422.7938</v>
      </c>
      <c r="H56" s="136">
        <v>4837.7554417392003</v>
      </c>
      <c r="I56" s="141">
        <v>25229.5</v>
      </c>
      <c r="J56" s="136">
        <v>123690571.08140799</v>
      </c>
      <c r="K56" s="136">
        <v>1986341.6738543899</v>
      </c>
      <c r="L56" s="136">
        <v>125676912.755263</v>
      </c>
      <c r="M56" s="136">
        <v>4981.3477379758897</v>
      </c>
      <c r="N56" s="136">
        <v>0</v>
      </c>
      <c r="O56" s="140">
        <v>3.7199999999999997E-2</v>
      </c>
      <c r="P56" s="140">
        <v>2.9700000000000001E-2</v>
      </c>
    </row>
    <row r="57" spans="1:16" ht="15.75" customHeight="1" x14ac:dyDescent="0.35">
      <c r="A57" s="18" t="s">
        <v>244</v>
      </c>
      <c r="B57" s="19">
        <v>890</v>
      </c>
      <c r="C57" s="18" t="s">
        <v>113</v>
      </c>
      <c r="D57" s="141">
        <v>18030</v>
      </c>
      <c r="E57" s="136">
        <v>81779587.323899999</v>
      </c>
      <c r="F57" s="136">
        <v>596365.54790000001</v>
      </c>
      <c r="G57" s="136">
        <v>82375952.871800005</v>
      </c>
      <c r="H57" s="136">
        <v>4568.8271143538504</v>
      </c>
      <c r="I57" s="141">
        <v>17965</v>
      </c>
      <c r="J57" s="136">
        <v>86192303.510216996</v>
      </c>
      <c r="K57" s="136">
        <v>737095.26922198501</v>
      </c>
      <c r="L57" s="136">
        <v>86929398.779439002</v>
      </c>
      <c r="M57" s="136">
        <v>4838.8198596960201</v>
      </c>
      <c r="N57" s="136">
        <v>0</v>
      </c>
      <c r="O57" s="140">
        <v>5.5300000000000002E-2</v>
      </c>
      <c r="P57" s="140">
        <v>5.91E-2</v>
      </c>
    </row>
    <row r="58" spans="1:16" ht="15.75" customHeight="1" x14ac:dyDescent="0.35">
      <c r="A58" s="18" t="s">
        <v>244</v>
      </c>
      <c r="B58" s="19">
        <v>350</v>
      </c>
      <c r="C58" s="18" t="s">
        <v>114</v>
      </c>
      <c r="D58" s="141">
        <v>45211</v>
      </c>
      <c r="E58" s="136">
        <v>203078706.81940001</v>
      </c>
      <c r="F58" s="136">
        <v>2297068.7459</v>
      </c>
      <c r="G58" s="136">
        <v>205375775.56529999</v>
      </c>
      <c r="H58" s="136">
        <v>4542.6063472451397</v>
      </c>
      <c r="I58" s="141">
        <v>45830.5</v>
      </c>
      <c r="J58" s="136">
        <v>217823553.38780099</v>
      </c>
      <c r="K58" s="136">
        <v>2398264.9229122102</v>
      </c>
      <c r="L58" s="136">
        <v>220221818.31071299</v>
      </c>
      <c r="M58" s="136">
        <v>4805.1367170489702</v>
      </c>
      <c r="N58" s="136">
        <v>0</v>
      </c>
      <c r="O58" s="140">
        <v>7.2300000000000003E-2</v>
      </c>
      <c r="P58" s="140">
        <v>5.7799999999999997E-2</v>
      </c>
    </row>
    <row r="59" spans="1:16" ht="15.75" customHeight="1" x14ac:dyDescent="0.35">
      <c r="A59" s="18" t="s">
        <v>244</v>
      </c>
      <c r="B59" s="19">
        <v>351</v>
      </c>
      <c r="C59" s="18" t="s">
        <v>115</v>
      </c>
      <c r="D59" s="141">
        <v>27863</v>
      </c>
      <c r="E59" s="136">
        <v>121141230.1918</v>
      </c>
      <c r="F59" s="136">
        <v>1233751</v>
      </c>
      <c r="G59" s="136">
        <v>122374981.1918</v>
      </c>
      <c r="H59" s="136">
        <v>4392.0245914582101</v>
      </c>
      <c r="I59" s="141">
        <v>27903.5</v>
      </c>
      <c r="J59" s="136">
        <v>128188405.366189</v>
      </c>
      <c r="K59" s="136">
        <v>1445190.4</v>
      </c>
      <c r="L59" s="136">
        <v>129633595.76618899</v>
      </c>
      <c r="M59" s="136">
        <v>4645.7826353750797</v>
      </c>
      <c r="N59" s="136">
        <v>0</v>
      </c>
      <c r="O59" s="140">
        <v>5.9299999999999999E-2</v>
      </c>
      <c r="P59" s="140">
        <v>5.7799999999999997E-2</v>
      </c>
    </row>
    <row r="60" spans="1:16" ht="15.75" customHeight="1" x14ac:dyDescent="0.35">
      <c r="A60" s="18" t="s">
        <v>244</v>
      </c>
      <c r="B60" s="19">
        <v>895</v>
      </c>
      <c r="C60" s="18" t="s">
        <v>116</v>
      </c>
      <c r="D60" s="141">
        <v>48009</v>
      </c>
      <c r="E60" s="136">
        <v>205620431.5731</v>
      </c>
      <c r="F60" s="136">
        <v>2442175</v>
      </c>
      <c r="G60" s="136">
        <v>208062606.5731</v>
      </c>
      <c r="H60" s="136">
        <v>4333.8250447436903</v>
      </c>
      <c r="I60" s="141">
        <v>48687.5</v>
      </c>
      <c r="J60" s="136">
        <v>217396095.39434499</v>
      </c>
      <c r="K60" s="136">
        <v>2337648</v>
      </c>
      <c r="L60" s="136">
        <v>219733743.39434499</v>
      </c>
      <c r="M60" s="136">
        <v>4513.1449220918003</v>
      </c>
      <c r="N60" s="136">
        <v>0</v>
      </c>
      <c r="O60" s="140">
        <v>5.6099999999999997E-2</v>
      </c>
      <c r="P60" s="140">
        <v>4.1399999999999999E-2</v>
      </c>
    </row>
    <row r="61" spans="1:16" ht="15.75" customHeight="1" x14ac:dyDescent="0.35">
      <c r="A61" s="18" t="s">
        <v>244</v>
      </c>
      <c r="B61" s="19">
        <v>896</v>
      </c>
      <c r="C61" s="18" t="s">
        <v>117</v>
      </c>
      <c r="D61" s="141">
        <v>44511.583330000001</v>
      </c>
      <c r="E61" s="136">
        <v>196238748.3486</v>
      </c>
      <c r="F61" s="136">
        <v>2904650.3029</v>
      </c>
      <c r="G61" s="136">
        <v>199143398.65149999</v>
      </c>
      <c r="H61" s="136">
        <v>4473.9679821113205</v>
      </c>
      <c r="I61" s="141">
        <v>45217.5</v>
      </c>
      <c r="J61" s="136">
        <v>206771183.295607</v>
      </c>
      <c r="K61" s="136">
        <v>2909633.2093576002</v>
      </c>
      <c r="L61" s="136">
        <v>209680816.50496501</v>
      </c>
      <c r="M61" s="136">
        <v>4637.16075645414</v>
      </c>
      <c r="N61" s="136">
        <v>0</v>
      </c>
      <c r="O61" s="140">
        <v>5.2900000000000003E-2</v>
      </c>
      <c r="P61" s="140">
        <v>3.6499999999999998E-2</v>
      </c>
    </row>
    <row r="62" spans="1:16" ht="15.75" customHeight="1" x14ac:dyDescent="0.35">
      <c r="A62" s="18" t="s">
        <v>244</v>
      </c>
      <c r="B62" s="19">
        <v>909</v>
      </c>
      <c r="C62" s="18" t="s">
        <v>118</v>
      </c>
      <c r="D62" s="141">
        <v>61384.833330000001</v>
      </c>
      <c r="E62" s="136">
        <v>278678370.04689997</v>
      </c>
      <c r="F62" s="136">
        <v>4068255.5559999999</v>
      </c>
      <c r="G62" s="136">
        <v>282746625.60290003</v>
      </c>
      <c r="H62" s="136">
        <v>4606.1316821188802</v>
      </c>
      <c r="I62" s="141">
        <v>61614</v>
      </c>
      <c r="J62" s="136">
        <v>294437160.20653403</v>
      </c>
      <c r="K62" s="136">
        <v>4261296.7616646597</v>
      </c>
      <c r="L62" s="136">
        <v>298698456.96819901</v>
      </c>
      <c r="M62" s="136">
        <v>4847.8991295517098</v>
      </c>
      <c r="N62" s="136">
        <v>0</v>
      </c>
      <c r="O62" s="140">
        <v>5.6399999999999999E-2</v>
      </c>
      <c r="P62" s="140">
        <v>5.2499999999999998E-2</v>
      </c>
    </row>
    <row r="63" spans="1:16" ht="15.75" customHeight="1" x14ac:dyDescent="0.35">
      <c r="A63" s="18" t="s">
        <v>244</v>
      </c>
      <c r="B63" s="19">
        <v>876</v>
      </c>
      <c r="C63" s="18" t="s">
        <v>119</v>
      </c>
      <c r="D63" s="141">
        <v>17957</v>
      </c>
      <c r="E63" s="136">
        <v>84223688.551499993</v>
      </c>
      <c r="F63" s="136">
        <v>1211769.3872</v>
      </c>
      <c r="G63" s="136">
        <v>85435457.938700005</v>
      </c>
      <c r="H63" s="136">
        <v>4757.7801380353103</v>
      </c>
      <c r="I63" s="141">
        <v>18147</v>
      </c>
      <c r="J63" s="136">
        <v>89872642.821939394</v>
      </c>
      <c r="K63" s="136">
        <v>1220501.2825124899</v>
      </c>
      <c r="L63" s="136">
        <v>91093144.104451895</v>
      </c>
      <c r="M63" s="136">
        <v>5019.7357196479797</v>
      </c>
      <c r="N63" s="136">
        <v>0</v>
      </c>
      <c r="O63" s="140">
        <v>6.6199999999999995E-2</v>
      </c>
      <c r="P63" s="140">
        <v>5.5100000000000003E-2</v>
      </c>
    </row>
    <row r="64" spans="1:16" ht="15.75" customHeight="1" x14ac:dyDescent="0.35">
      <c r="A64" s="18" t="s">
        <v>244</v>
      </c>
      <c r="B64" s="19">
        <v>340</v>
      </c>
      <c r="C64" s="18" t="s">
        <v>120</v>
      </c>
      <c r="D64" s="141">
        <v>18017</v>
      </c>
      <c r="E64" s="136">
        <v>82357351.619599998</v>
      </c>
      <c r="F64" s="136">
        <v>9072318.9691000003</v>
      </c>
      <c r="G64" s="136">
        <v>91429670.588699996</v>
      </c>
      <c r="H64" s="136">
        <v>5074.6334344618999</v>
      </c>
      <c r="I64" s="141">
        <v>18155</v>
      </c>
      <c r="J64" s="136">
        <v>88397884.650998101</v>
      </c>
      <c r="K64" s="136">
        <v>9339155.6624325793</v>
      </c>
      <c r="L64" s="136">
        <v>97737040.313430697</v>
      </c>
      <c r="M64" s="136">
        <v>5383.4778470630999</v>
      </c>
      <c r="N64" s="136">
        <v>0</v>
      </c>
      <c r="O64" s="140">
        <v>6.9000000000000006E-2</v>
      </c>
      <c r="P64" s="140">
        <v>6.0900000000000003E-2</v>
      </c>
    </row>
    <row r="65" spans="1:16" ht="15.75" customHeight="1" x14ac:dyDescent="0.35">
      <c r="A65" s="18" t="s">
        <v>244</v>
      </c>
      <c r="B65" s="19">
        <v>888</v>
      </c>
      <c r="C65" s="18" t="s">
        <v>121</v>
      </c>
      <c r="D65" s="141">
        <v>160713.5</v>
      </c>
      <c r="E65" s="136">
        <v>718081933.45109999</v>
      </c>
      <c r="F65" s="136">
        <v>12082202.5162</v>
      </c>
      <c r="G65" s="136">
        <v>730164135.96730006</v>
      </c>
      <c r="H65" s="136">
        <v>4543.2657242067398</v>
      </c>
      <c r="I65" s="141">
        <v>162354</v>
      </c>
      <c r="J65" s="136">
        <v>754279290.790133</v>
      </c>
      <c r="K65" s="136">
        <v>15335112.302219899</v>
      </c>
      <c r="L65" s="136">
        <v>769614403.09235299</v>
      </c>
      <c r="M65" s="136">
        <v>4740.3476544609503</v>
      </c>
      <c r="N65" s="136">
        <v>0</v>
      </c>
      <c r="O65" s="140">
        <v>5.3999999999999999E-2</v>
      </c>
      <c r="P65" s="140">
        <v>4.3400000000000001E-2</v>
      </c>
    </row>
    <row r="66" spans="1:16" ht="15.75" customHeight="1" x14ac:dyDescent="0.35">
      <c r="A66" s="18" t="s">
        <v>244</v>
      </c>
      <c r="B66" s="19">
        <v>341</v>
      </c>
      <c r="C66" s="18" t="s">
        <v>122</v>
      </c>
      <c r="D66" s="141">
        <v>60690.75</v>
      </c>
      <c r="E66" s="136">
        <v>296908954.70679998</v>
      </c>
      <c r="F66" s="136">
        <v>6481663.9486999996</v>
      </c>
      <c r="G66" s="136">
        <v>303390618.65549999</v>
      </c>
      <c r="H66" s="136">
        <v>4998.95978638425</v>
      </c>
      <c r="I66" s="141">
        <v>61613</v>
      </c>
      <c r="J66" s="136">
        <v>309822455.667889</v>
      </c>
      <c r="K66" s="136">
        <v>6535930.8350279601</v>
      </c>
      <c r="L66" s="136">
        <v>316358386.50291699</v>
      </c>
      <c r="M66" s="136">
        <v>5134.6044909826896</v>
      </c>
      <c r="N66" s="136">
        <v>0</v>
      </c>
      <c r="O66" s="140">
        <v>4.2700000000000002E-2</v>
      </c>
      <c r="P66" s="140">
        <v>2.7099999999999999E-2</v>
      </c>
    </row>
    <row r="67" spans="1:16" ht="15.75" customHeight="1" x14ac:dyDescent="0.35">
      <c r="A67" s="18" t="s">
        <v>244</v>
      </c>
      <c r="B67" s="19">
        <v>352</v>
      </c>
      <c r="C67" s="18" t="s">
        <v>123</v>
      </c>
      <c r="D67" s="141">
        <v>76476</v>
      </c>
      <c r="E67" s="136">
        <v>391262237.0855</v>
      </c>
      <c r="F67" s="136">
        <v>4328854.9577000001</v>
      </c>
      <c r="G67" s="136">
        <v>395591092.04320002</v>
      </c>
      <c r="H67" s="136">
        <v>5172.7482091532002</v>
      </c>
      <c r="I67" s="141">
        <v>77363.5</v>
      </c>
      <c r="J67" s="136">
        <v>404421010.66125602</v>
      </c>
      <c r="K67" s="136">
        <v>4279604.5753675997</v>
      </c>
      <c r="L67" s="136">
        <v>408700615.236624</v>
      </c>
      <c r="M67" s="136">
        <v>5282.8609775491504</v>
      </c>
      <c r="N67" s="136">
        <v>0</v>
      </c>
      <c r="O67" s="140">
        <v>3.3099999999999997E-2</v>
      </c>
      <c r="P67" s="140">
        <v>2.1299999999999999E-2</v>
      </c>
    </row>
    <row r="68" spans="1:16" ht="15.75" customHeight="1" x14ac:dyDescent="0.35">
      <c r="A68" s="18" t="s">
        <v>244</v>
      </c>
      <c r="B68" s="19">
        <v>353</v>
      </c>
      <c r="C68" s="18" t="s">
        <v>124</v>
      </c>
      <c r="D68" s="141">
        <v>39842.83</v>
      </c>
      <c r="E68" s="136">
        <v>184099360.6473</v>
      </c>
      <c r="F68" s="136">
        <v>4038091.53</v>
      </c>
      <c r="G68" s="136">
        <v>188137452.17730001</v>
      </c>
      <c r="H68" s="136">
        <v>4721.9901843644102</v>
      </c>
      <c r="I68" s="141">
        <v>39919.5</v>
      </c>
      <c r="J68" s="136">
        <v>192973504.870015</v>
      </c>
      <c r="K68" s="136">
        <v>4309176.0416439204</v>
      </c>
      <c r="L68" s="136">
        <v>197282680.911659</v>
      </c>
      <c r="M68" s="136">
        <v>4942.0128235989596</v>
      </c>
      <c r="N68" s="136">
        <v>0</v>
      </c>
      <c r="O68" s="140">
        <v>4.8599999999999997E-2</v>
      </c>
      <c r="P68" s="140">
        <v>4.6600000000000003E-2</v>
      </c>
    </row>
    <row r="69" spans="1:16" ht="15.75" customHeight="1" x14ac:dyDescent="0.35">
      <c r="A69" s="18" t="s">
        <v>244</v>
      </c>
      <c r="B69" s="19">
        <v>354</v>
      </c>
      <c r="C69" s="18" t="s">
        <v>125</v>
      </c>
      <c r="D69" s="141">
        <v>33259</v>
      </c>
      <c r="E69" s="136">
        <v>156187893.23190001</v>
      </c>
      <c r="F69" s="136">
        <v>3837497.1894999999</v>
      </c>
      <c r="G69" s="136">
        <v>160025390.42140001</v>
      </c>
      <c r="H69" s="136">
        <v>4811.4913383264702</v>
      </c>
      <c r="I69" s="141">
        <v>33803</v>
      </c>
      <c r="J69" s="136">
        <v>163376407.15838799</v>
      </c>
      <c r="K69" s="136">
        <v>3950397.8591137598</v>
      </c>
      <c r="L69" s="136">
        <v>167326805.01750201</v>
      </c>
      <c r="M69" s="136">
        <v>4950.0578356211499</v>
      </c>
      <c r="N69" s="136">
        <v>0</v>
      </c>
      <c r="O69" s="140">
        <v>4.5600000000000002E-2</v>
      </c>
      <c r="P69" s="140">
        <v>2.8799999999999999E-2</v>
      </c>
    </row>
    <row r="70" spans="1:16" ht="15.75" customHeight="1" x14ac:dyDescent="0.35">
      <c r="A70" s="18" t="s">
        <v>244</v>
      </c>
      <c r="B70" s="19">
        <v>355</v>
      </c>
      <c r="C70" s="18" t="s">
        <v>126</v>
      </c>
      <c r="D70" s="141">
        <v>32374</v>
      </c>
      <c r="E70" s="136">
        <v>148233575.58019999</v>
      </c>
      <c r="F70" s="136">
        <v>9462074.7628000006</v>
      </c>
      <c r="G70" s="136">
        <v>157695650.34299999</v>
      </c>
      <c r="H70" s="136">
        <v>4871.0585761104603</v>
      </c>
      <c r="I70" s="141">
        <v>32878.5</v>
      </c>
      <c r="J70" s="136">
        <v>157686429.21667701</v>
      </c>
      <c r="K70" s="136">
        <v>10030870.1242541</v>
      </c>
      <c r="L70" s="136">
        <v>167717299.340931</v>
      </c>
      <c r="M70" s="136">
        <v>5101.1238146792302</v>
      </c>
      <c r="N70" s="136">
        <v>0</v>
      </c>
      <c r="O70" s="140">
        <v>6.3600000000000004E-2</v>
      </c>
      <c r="P70" s="140">
        <v>4.7199999999999999E-2</v>
      </c>
    </row>
    <row r="71" spans="1:16" ht="15.75" customHeight="1" x14ac:dyDescent="0.35">
      <c r="A71" s="18" t="s">
        <v>244</v>
      </c>
      <c r="B71" s="19">
        <v>343</v>
      </c>
      <c r="C71" s="18" t="s">
        <v>127</v>
      </c>
      <c r="D71" s="141">
        <v>35040</v>
      </c>
      <c r="E71" s="136">
        <v>156039695.84020001</v>
      </c>
      <c r="F71" s="136">
        <v>1286791.9313000001</v>
      </c>
      <c r="G71" s="136">
        <v>157326487.77149999</v>
      </c>
      <c r="H71" s="136">
        <v>4489.9111806934898</v>
      </c>
      <c r="I71" s="141">
        <v>35286.5</v>
      </c>
      <c r="J71" s="136">
        <v>161920307.02027601</v>
      </c>
      <c r="K71" s="136">
        <v>1303097.3205266399</v>
      </c>
      <c r="L71" s="136">
        <v>163223404.34080201</v>
      </c>
      <c r="M71" s="136">
        <v>4625.6614949287195</v>
      </c>
      <c r="N71" s="136">
        <v>0</v>
      </c>
      <c r="O71" s="140">
        <v>3.7499999999999999E-2</v>
      </c>
      <c r="P71" s="140">
        <v>3.0200000000000001E-2</v>
      </c>
    </row>
    <row r="72" spans="1:16" ht="15.75" customHeight="1" x14ac:dyDescent="0.35">
      <c r="A72" s="18" t="s">
        <v>244</v>
      </c>
      <c r="B72" s="19">
        <v>342</v>
      </c>
      <c r="C72" s="18" t="s">
        <v>128</v>
      </c>
      <c r="D72" s="141">
        <v>24032</v>
      </c>
      <c r="E72" s="136">
        <v>106171334.1487</v>
      </c>
      <c r="F72" s="136">
        <v>1296053.6576</v>
      </c>
      <c r="G72" s="136">
        <v>107467387.8063</v>
      </c>
      <c r="H72" s="136">
        <v>4471.8453647761298</v>
      </c>
      <c r="I72" s="141">
        <v>24177</v>
      </c>
      <c r="J72" s="136">
        <v>111974922.564821</v>
      </c>
      <c r="K72" s="136">
        <v>1372368.9274661001</v>
      </c>
      <c r="L72" s="136">
        <v>113347291.492287</v>
      </c>
      <c r="M72" s="136">
        <v>4688.2281297219197</v>
      </c>
      <c r="N72" s="136">
        <v>0</v>
      </c>
      <c r="O72" s="140">
        <v>5.4699999999999999E-2</v>
      </c>
      <c r="P72" s="140">
        <v>4.8399999999999999E-2</v>
      </c>
    </row>
    <row r="73" spans="1:16" ht="15.75" customHeight="1" x14ac:dyDescent="0.35">
      <c r="A73" s="18" t="s">
        <v>244</v>
      </c>
      <c r="B73" s="19">
        <v>356</v>
      </c>
      <c r="C73" s="18" t="s">
        <v>129</v>
      </c>
      <c r="D73" s="141">
        <v>38602.083330000001</v>
      </c>
      <c r="E73" s="136">
        <v>163359411.17219999</v>
      </c>
      <c r="F73" s="136">
        <v>2926557.9166999999</v>
      </c>
      <c r="G73" s="136">
        <v>166285969.0889</v>
      </c>
      <c r="H73" s="136">
        <v>4307.6941642595002</v>
      </c>
      <c r="I73" s="141">
        <v>38787</v>
      </c>
      <c r="J73" s="136">
        <v>172523335.02407399</v>
      </c>
      <c r="K73" s="136">
        <v>2802692.55</v>
      </c>
      <c r="L73" s="136">
        <v>175326027.574074</v>
      </c>
      <c r="M73" s="136">
        <v>4520.2265597770902</v>
      </c>
      <c r="N73" s="136">
        <v>0</v>
      </c>
      <c r="O73" s="140">
        <v>5.4399999999999997E-2</v>
      </c>
      <c r="P73" s="140">
        <v>4.9299999999999997E-2</v>
      </c>
    </row>
    <row r="74" spans="1:16" ht="15.75" customHeight="1" x14ac:dyDescent="0.35">
      <c r="A74" s="18" t="s">
        <v>244</v>
      </c>
      <c r="B74" s="19">
        <v>357</v>
      </c>
      <c r="C74" s="18" t="s">
        <v>130</v>
      </c>
      <c r="D74" s="141">
        <v>34144.5</v>
      </c>
      <c r="E74" s="136">
        <v>156093286.9093</v>
      </c>
      <c r="F74" s="136">
        <v>4277544.9831999997</v>
      </c>
      <c r="G74" s="136">
        <v>160370831.89250001</v>
      </c>
      <c r="H74" s="136">
        <v>4696.82765577179</v>
      </c>
      <c r="I74" s="141">
        <v>34283</v>
      </c>
      <c r="J74" s="136">
        <v>162866331.725618</v>
      </c>
      <c r="K74" s="136">
        <v>3870123.1229122099</v>
      </c>
      <c r="L74" s="136">
        <v>166736454.84852999</v>
      </c>
      <c r="M74" s="136">
        <v>4863.5316293361102</v>
      </c>
      <c r="N74" s="136">
        <v>0</v>
      </c>
      <c r="O74" s="140">
        <v>3.9699999999999999E-2</v>
      </c>
      <c r="P74" s="140">
        <v>3.5499999999999997E-2</v>
      </c>
    </row>
    <row r="75" spans="1:16" ht="15.75" customHeight="1" x14ac:dyDescent="0.35">
      <c r="A75" s="18" t="s">
        <v>244</v>
      </c>
      <c r="B75" s="19">
        <v>358</v>
      </c>
      <c r="C75" s="18" t="s">
        <v>131</v>
      </c>
      <c r="D75" s="141">
        <v>35993</v>
      </c>
      <c r="E75" s="136">
        <v>157129369.5693</v>
      </c>
      <c r="F75" s="136">
        <v>1673828</v>
      </c>
      <c r="G75" s="136">
        <v>158803197.5693</v>
      </c>
      <c r="H75" s="136">
        <v>4412.0578326146797</v>
      </c>
      <c r="I75" s="141">
        <v>36616.5</v>
      </c>
      <c r="J75" s="136">
        <v>166629094.312002</v>
      </c>
      <c r="K75" s="136">
        <v>1546291.69</v>
      </c>
      <c r="L75" s="136">
        <v>168175386.002002</v>
      </c>
      <c r="M75" s="136">
        <v>4592.8853386315404</v>
      </c>
      <c r="N75" s="136">
        <v>0</v>
      </c>
      <c r="O75" s="140">
        <v>5.8999999999999997E-2</v>
      </c>
      <c r="P75" s="140">
        <v>4.1000000000000002E-2</v>
      </c>
    </row>
    <row r="76" spans="1:16" ht="15.75" customHeight="1" x14ac:dyDescent="0.35">
      <c r="A76" s="18" t="s">
        <v>244</v>
      </c>
      <c r="B76" s="19">
        <v>877</v>
      </c>
      <c r="C76" s="18" t="s">
        <v>132</v>
      </c>
      <c r="D76" s="141">
        <v>29734</v>
      </c>
      <c r="E76" s="136">
        <v>129388414.06129999</v>
      </c>
      <c r="F76" s="136">
        <v>1717549</v>
      </c>
      <c r="G76" s="136">
        <v>131105963.06129999</v>
      </c>
      <c r="H76" s="136">
        <v>4409.2945133954399</v>
      </c>
      <c r="I76" s="141">
        <v>29823.5</v>
      </c>
      <c r="J76" s="136">
        <v>135430514.61167899</v>
      </c>
      <c r="K76" s="136">
        <v>1717549</v>
      </c>
      <c r="L76" s="136">
        <v>137148063.61167899</v>
      </c>
      <c r="M76" s="136">
        <v>4598.6575556751905</v>
      </c>
      <c r="N76" s="136">
        <v>0</v>
      </c>
      <c r="O76" s="140">
        <v>4.6100000000000002E-2</v>
      </c>
      <c r="P76" s="140">
        <v>4.2900000000000001E-2</v>
      </c>
    </row>
    <row r="77" spans="1:16" ht="15.75" customHeight="1" x14ac:dyDescent="0.35">
      <c r="A77" s="18" t="s">
        <v>244</v>
      </c>
      <c r="B77" s="19">
        <v>359</v>
      </c>
      <c r="C77" s="18" t="s">
        <v>133</v>
      </c>
      <c r="D77" s="141">
        <v>43791</v>
      </c>
      <c r="E77" s="136">
        <v>198980165.7735</v>
      </c>
      <c r="F77" s="136">
        <v>1503969.83</v>
      </c>
      <c r="G77" s="136">
        <v>200484135.60350001</v>
      </c>
      <c r="H77" s="136">
        <v>4578.20409681213</v>
      </c>
      <c r="I77" s="141">
        <v>44300</v>
      </c>
      <c r="J77" s="136">
        <v>206801850.06995201</v>
      </c>
      <c r="K77" s="136">
        <v>1316851.9099999999</v>
      </c>
      <c r="L77" s="136">
        <v>208118701.97995201</v>
      </c>
      <c r="M77" s="136">
        <v>4697.9390966129104</v>
      </c>
      <c r="N77" s="136">
        <v>0</v>
      </c>
      <c r="O77" s="140">
        <v>3.8100000000000002E-2</v>
      </c>
      <c r="P77" s="140">
        <v>2.6200000000000001E-2</v>
      </c>
    </row>
    <row r="78" spans="1:16" ht="15.75" customHeight="1" x14ac:dyDescent="0.35">
      <c r="A78" s="18" t="s">
        <v>244</v>
      </c>
      <c r="B78" s="19">
        <v>344</v>
      </c>
      <c r="C78" s="18" t="s">
        <v>134</v>
      </c>
      <c r="D78" s="141">
        <v>43443.163999999997</v>
      </c>
      <c r="E78" s="136">
        <v>194828791.2974</v>
      </c>
      <c r="F78" s="136">
        <v>4968214.3101000004</v>
      </c>
      <c r="G78" s="136">
        <v>199797005.60749999</v>
      </c>
      <c r="H78" s="136">
        <v>4599.0436057442803</v>
      </c>
      <c r="I78" s="141">
        <v>43795.5</v>
      </c>
      <c r="J78" s="136">
        <v>204721082.07732701</v>
      </c>
      <c r="K78" s="136">
        <v>5147181.2845475897</v>
      </c>
      <c r="L78" s="136">
        <v>209868263.36187401</v>
      </c>
      <c r="M78" s="136">
        <v>4792.0051914437399</v>
      </c>
      <c r="N78" s="136">
        <v>0</v>
      </c>
      <c r="O78" s="140">
        <v>5.04E-2</v>
      </c>
      <c r="P78" s="140">
        <v>4.2000000000000003E-2</v>
      </c>
    </row>
    <row r="79" spans="1:16" ht="15.75" customHeight="1" x14ac:dyDescent="0.35">
      <c r="A79" s="18" t="s">
        <v>245</v>
      </c>
      <c r="B79" s="19">
        <v>301</v>
      </c>
      <c r="C79" s="18" t="s">
        <v>135</v>
      </c>
      <c r="D79" s="141">
        <v>38437</v>
      </c>
      <c r="E79" s="136">
        <v>203034559.287</v>
      </c>
      <c r="F79" s="136">
        <v>8642960.6976999994</v>
      </c>
      <c r="G79" s="136">
        <v>211677519.98469999</v>
      </c>
      <c r="H79" s="136">
        <v>5507.1290679475496</v>
      </c>
      <c r="I79" s="141">
        <v>38661</v>
      </c>
      <c r="J79" s="136">
        <v>209831835.92811099</v>
      </c>
      <c r="K79" s="136">
        <v>9053018.3286632709</v>
      </c>
      <c r="L79" s="136">
        <v>218884854.25677401</v>
      </c>
      <c r="M79" s="136">
        <v>5661.6449201203804</v>
      </c>
      <c r="N79" s="136">
        <v>0</v>
      </c>
      <c r="O79" s="140">
        <v>3.4000000000000002E-2</v>
      </c>
      <c r="P79" s="140">
        <v>2.81E-2</v>
      </c>
    </row>
    <row r="80" spans="1:16" ht="15.75" customHeight="1" x14ac:dyDescent="0.35">
      <c r="A80" s="18" t="s">
        <v>245</v>
      </c>
      <c r="B80" s="19">
        <v>302</v>
      </c>
      <c r="C80" s="18" t="s">
        <v>136</v>
      </c>
      <c r="D80" s="141">
        <v>50429.166669999999</v>
      </c>
      <c r="E80" s="136">
        <v>247970496.23660001</v>
      </c>
      <c r="F80" s="136">
        <v>2680234.6779999998</v>
      </c>
      <c r="G80" s="136">
        <v>250650730.91460001</v>
      </c>
      <c r="H80" s="136">
        <v>4970.3524263015497</v>
      </c>
      <c r="I80" s="141">
        <v>50735.5</v>
      </c>
      <c r="J80" s="136">
        <v>256796074.19268</v>
      </c>
      <c r="K80" s="136">
        <v>3138858.7103853999</v>
      </c>
      <c r="L80" s="136">
        <v>259934932.903065</v>
      </c>
      <c r="M80" s="136">
        <v>5123.3344089062903</v>
      </c>
      <c r="N80" s="136">
        <v>0</v>
      </c>
      <c r="O80" s="140">
        <v>3.6999999999999998E-2</v>
      </c>
      <c r="P80" s="140">
        <v>3.0800000000000001E-2</v>
      </c>
    </row>
    <row r="81" spans="1:16" ht="15.75" customHeight="1" x14ac:dyDescent="0.35">
      <c r="A81" s="18" t="s">
        <v>245</v>
      </c>
      <c r="B81" s="19">
        <v>303</v>
      </c>
      <c r="C81" s="18" t="s">
        <v>137</v>
      </c>
      <c r="D81" s="141">
        <v>38543.5</v>
      </c>
      <c r="E81" s="136">
        <v>174260230.23010001</v>
      </c>
      <c r="F81" s="136">
        <v>3633880.5134999999</v>
      </c>
      <c r="G81" s="136">
        <v>177894110.74360001</v>
      </c>
      <c r="H81" s="136">
        <v>4615.4114375601603</v>
      </c>
      <c r="I81" s="141">
        <v>38629.5</v>
      </c>
      <c r="J81" s="136">
        <v>182249620.411614</v>
      </c>
      <c r="K81" s="136">
        <v>3861804.3033313002</v>
      </c>
      <c r="L81" s="136">
        <v>186111424.71494499</v>
      </c>
      <c r="M81" s="136">
        <v>4817.8574590648404</v>
      </c>
      <c r="N81" s="136">
        <v>0</v>
      </c>
      <c r="O81" s="140">
        <v>4.6199999999999998E-2</v>
      </c>
      <c r="P81" s="140">
        <v>4.3900000000000002E-2</v>
      </c>
    </row>
    <row r="82" spans="1:16" ht="15.75" customHeight="1" x14ac:dyDescent="0.35">
      <c r="A82" s="18" t="s">
        <v>245</v>
      </c>
      <c r="B82" s="19">
        <v>304</v>
      </c>
      <c r="C82" s="18" t="s">
        <v>138</v>
      </c>
      <c r="D82" s="141">
        <v>42251</v>
      </c>
      <c r="E82" s="136">
        <v>225261330.42359999</v>
      </c>
      <c r="F82" s="136">
        <v>3119358.6250999998</v>
      </c>
      <c r="G82" s="136">
        <v>228380689.0487</v>
      </c>
      <c r="H82" s="136">
        <v>5405.3321589713896</v>
      </c>
      <c r="I82" s="141">
        <v>41832.5</v>
      </c>
      <c r="J82" s="136">
        <v>228130625.68368399</v>
      </c>
      <c r="K82" s="136">
        <v>3206145.1278885999</v>
      </c>
      <c r="L82" s="136">
        <v>231336770.811573</v>
      </c>
      <c r="M82" s="136">
        <v>5530.0728096951598</v>
      </c>
      <c r="N82" s="136">
        <v>0</v>
      </c>
      <c r="O82" s="140">
        <v>1.29E-2</v>
      </c>
      <c r="P82" s="140">
        <v>2.3099999999999999E-2</v>
      </c>
    </row>
    <row r="83" spans="1:16" ht="15.75" customHeight="1" x14ac:dyDescent="0.35">
      <c r="A83" s="18" t="s">
        <v>245</v>
      </c>
      <c r="B83" s="19">
        <v>305</v>
      </c>
      <c r="C83" s="18" t="s">
        <v>139</v>
      </c>
      <c r="D83" s="141">
        <v>44458</v>
      </c>
      <c r="E83" s="136">
        <v>203413013.7378</v>
      </c>
      <c r="F83" s="136">
        <v>1646727</v>
      </c>
      <c r="G83" s="136">
        <v>205059740.7378</v>
      </c>
      <c r="H83" s="136">
        <v>4612.4373732016702</v>
      </c>
      <c r="I83" s="141">
        <v>44716.5</v>
      </c>
      <c r="J83" s="136">
        <v>211142320.59559801</v>
      </c>
      <c r="K83" s="136">
        <v>1552467.2</v>
      </c>
      <c r="L83" s="136">
        <v>212694787.795598</v>
      </c>
      <c r="M83" s="136">
        <v>4756.5168963491797</v>
      </c>
      <c r="N83" s="136">
        <v>0</v>
      </c>
      <c r="O83" s="140">
        <v>3.7199999999999997E-2</v>
      </c>
      <c r="P83" s="140">
        <v>3.1199999999999999E-2</v>
      </c>
    </row>
    <row r="84" spans="1:16" ht="15.75" customHeight="1" x14ac:dyDescent="0.35">
      <c r="A84" s="18" t="s">
        <v>245</v>
      </c>
      <c r="B84" s="19">
        <v>306</v>
      </c>
      <c r="C84" s="18" t="s">
        <v>140</v>
      </c>
      <c r="D84" s="141">
        <v>51429.5</v>
      </c>
      <c r="E84" s="136">
        <v>241998976.3716</v>
      </c>
      <c r="F84" s="136">
        <v>2669611.5060999999</v>
      </c>
      <c r="G84" s="136">
        <v>244668587.8777</v>
      </c>
      <c r="H84" s="136">
        <v>4757.3588675312803</v>
      </c>
      <c r="I84" s="141">
        <v>51036.5</v>
      </c>
      <c r="J84" s="136">
        <v>256980215.86348999</v>
      </c>
      <c r="K84" s="136">
        <v>2779209.58079929</v>
      </c>
      <c r="L84" s="136">
        <v>259759425.444289</v>
      </c>
      <c r="M84" s="136">
        <v>5089.6794538083404</v>
      </c>
      <c r="N84" s="136">
        <v>0</v>
      </c>
      <c r="O84" s="140">
        <v>6.1699999999999998E-2</v>
      </c>
      <c r="P84" s="140">
        <v>6.9900000000000004E-2</v>
      </c>
    </row>
    <row r="85" spans="1:16" ht="15.75" customHeight="1" x14ac:dyDescent="0.35">
      <c r="A85" s="18" t="s">
        <v>245</v>
      </c>
      <c r="B85" s="19">
        <v>307</v>
      </c>
      <c r="C85" s="18" t="s">
        <v>141</v>
      </c>
      <c r="D85" s="141">
        <v>46552.5</v>
      </c>
      <c r="E85" s="136">
        <v>232153309.2836</v>
      </c>
      <c r="F85" s="136">
        <v>6874659.2227999996</v>
      </c>
      <c r="G85" s="136">
        <v>239027968.50639999</v>
      </c>
      <c r="H85" s="136">
        <v>5134.5893025379901</v>
      </c>
      <c r="I85" s="141">
        <v>46235</v>
      </c>
      <c r="J85" s="136">
        <v>240300759.390275</v>
      </c>
      <c r="K85" s="136">
        <v>5904841.15553986</v>
      </c>
      <c r="L85" s="136">
        <v>246205600.54581499</v>
      </c>
      <c r="M85" s="136">
        <v>5325.0913927936699</v>
      </c>
      <c r="N85" s="136">
        <v>0</v>
      </c>
      <c r="O85" s="140">
        <v>0.03</v>
      </c>
      <c r="P85" s="140">
        <v>3.7100000000000001E-2</v>
      </c>
    </row>
    <row r="86" spans="1:16" ht="15.75" customHeight="1" x14ac:dyDescent="0.35">
      <c r="A86" s="18" t="s">
        <v>245</v>
      </c>
      <c r="B86" s="19">
        <v>308</v>
      </c>
      <c r="C86" s="18" t="s">
        <v>142</v>
      </c>
      <c r="D86" s="141">
        <v>51084.5</v>
      </c>
      <c r="E86" s="136">
        <v>251986872.5573</v>
      </c>
      <c r="F86" s="136">
        <v>5755961.5066</v>
      </c>
      <c r="G86" s="136">
        <v>257742834.06389999</v>
      </c>
      <c r="H86" s="136">
        <v>5045.4214891777301</v>
      </c>
      <c r="I86" s="141">
        <v>50856.5</v>
      </c>
      <c r="J86" s="136">
        <v>262458453.97786799</v>
      </c>
      <c r="K86" s="136">
        <v>5557826.96477779</v>
      </c>
      <c r="L86" s="136">
        <v>268016280.942646</v>
      </c>
      <c r="M86" s="136">
        <v>5270.0496680393999</v>
      </c>
      <c r="N86" s="136">
        <v>0</v>
      </c>
      <c r="O86" s="140">
        <v>3.9899999999999998E-2</v>
      </c>
      <c r="P86" s="140">
        <v>4.4499999999999998E-2</v>
      </c>
    </row>
    <row r="87" spans="1:16" ht="15.75" customHeight="1" x14ac:dyDescent="0.35">
      <c r="A87" s="18" t="s">
        <v>245</v>
      </c>
      <c r="B87" s="19">
        <v>203</v>
      </c>
      <c r="C87" s="18" t="s">
        <v>143</v>
      </c>
      <c r="D87" s="141">
        <v>37475.25</v>
      </c>
      <c r="E87" s="136">
        <v>206066986.71779999</v>
      </c>
      <c r="F87" s="136">
        <v>8193465.1922000004</v>
      </c>
      <c r="G87" s="136">
        <v>214260451.91</v>
      </c>
      <c r="H87" s="136">
        <v>5717.3855253800803</v>
      </c>
      <c r="I87" s="141">
        <v>37999.5</v>
      </c>
      <c r="J87" s="136">
        <v>214370357.41003999</v>
      </c>
      <c r="K87" s="136">
        <v>8799731.0397651102</v>
      </c>
      <c r="L87" s="136">
        <v>223170088.44980499</v>
      </c>
      <c r="M87" s="136">
        <v>5872.9743404467199</v>
      </c>
      <c r="N87" s="136">
        <v>0</v>
      </c>
      <c r="O87" s="140">
        <v>4.1599999999999998E-2</v>
      </c>
      <c r="P87" s="140">
        <v>2.7199999999999998E-2</v>
      </c>
    </row>
    <row r="88" spans="1:16" ht="15.75" customHeight="1" x14ac:dyDescent="0.35">
      <c r="A88" s="18" t="s">
        <v>245</v>
      </c>
      <c r="B88" s="19">
        <v>310</v>
      </c>
      <c r="C88" s="18" t="s">
        <v>144</v>
      </c>
      <c r="D88" s="141">
        <v>32870.5</v>
      </c>
      <c r="E88" s="136">
        <v>154158221.2159</v>
      </c>
      <c r="F88" s="136">
        <v>2532467.0660999999</v>
      </c>
      <c r="G88" s="136">
        <v>156690688.28200001</v>
      </c>
      <c r="H88" s="136">
        <v>4766.9091824584402</v>
      </c>
      <c r="I88" s="141">
        <v>33436.5</v>
      </c>
      <c r="J88" s="136">
        <v>161302622.16859701</v>
      </c>
      <c r="K88" s="136">
        <v>2773762.6306209899</v>
      </c>
      <c r="L88" s="136">
        <v>164076384.799218</v>
      </c>
      <c r="M88" s="136">
        <v>4907.1040569203797</v>
      </c>
      <c r="N88" s="136">
        <v>0</v>
      </c>
      <c r="O88" s="140">
        <v>4.7100000000000003E-2</v>
      </c>
      <c r="P88" s="140">
        <v>2.9399999999999999E-2</v>
      </c>
    </row>
    <row r="89" spans="1:16" ht="15.75" customHeight="1" x14ac:dyDescent="0.35">
      <c r="A89" s="18" t="s">
        <v>245</v>
      </c>
      <c r="B89" s="19">
        <v>311</v>
      </c>
      <c r="C89" s="18" t="s">
        <v>145</v>
      </c>
      <c r="D89" s="141">
        <v>36442.75</v>
      </c>
      <c r="E89" s="136">
        <v>168532475.71810001</v>
      </c>
      <c r="F89" s="136">
        <v>2098444.9235999999</v>
      </c>
      <c r="G89" s="136">
        <v>170630920.6417</v>
      </c>
      <c r="H89" s="136">
        <v>4682.1636852789698</v>
      </c>
      <c r="I89" s="141">
        <v>36564.5</v>
      </c>
      <c r="J89" s="136">
        <v>175731699.513046</v>
      </c>
      <c r="K89" s="136">
        <v>2306788.66</v>
      </c>
      <c r="L89" s="136">
        <v>178038488.17304599</v>
      </c>
      <c r="M89" s="136">
        <v>4869.1623890124401</v>
      </c>
      <c r="N89" s="136">
        <v>0</v>
      </c>
      <c r="O89" s="140">
        <v>4.3400000000000001E-2</v>
      </c>
      <c r="P89" s="140">
        <v>3.9899999999999998E-2</v>
      </c>
    </row>
    <row r="90" spans="1:16" ht="15.75" customHeight="1" x14ac:dyDescent="0.35">
      <c r="A90" s="18" t="s">
        <v>245</v>
      </c>
      <c r="B90" s="19">
        <v>312</v>
      </c>
      <c r="C90" s="18" t="s">
        <v>146</v>
      </c>
      <c r="D90" s="141">
        <v>44333</v>
      </c>
      <c r="E90" s="136">
        <v>212975011.25060001</v>
      </c>
      <c r="F90" s="136">
        <v>3487419.0380000002</v>
      </c>
      <c r="G90" s="136">
        <v>216462430.2886</v>
      </c>
      <c r="H90" s="136">
        <v>4882.6479211557998</v>
      </c>
      <c r="I90" s="141">
        <v>44350</v>
      </c>
      <c r="J90" s="136">
        <v>222169344.140448</v>
      </c>
      <c r="K90" s="136">
        <v>3284979.21430407</v>
      </c>
      <c r="L90" s="136">
        <v>225454323.354752</v>
      </c>
      <c r="M90" s="136">
        <v>5083.5247656088504</v>
      </c>
      <c r="N90" s="136">
        <v>0</v>
      </c>
      <c r="O90" s="140">
        <v>4.1500000000000002E-2</v>
      </c>
      <c r="P90" s="140">
        <v>4.1099999999999998E-2</v>
      </c>
    </row>
    <row r="91" spans="1:16" ht="15.75" customHeight="1" x14ac:dyDescent="0.35">
      <c r="A91" s="18" t="s">
        <v>245</v>
      </c>
      <c r="B91" s="19">
        <v>313</v>
      </c>
      <c r="C91" s="18" t="s">
        <v>147</v>
      </c>
      <c r="D91" s="141">
        <v>37688</v>
      </c>
      <c r="E91" s="136">
        <v>183922113.37040001</v>
      </c>
      <c r="F91" s="136">
        <v>2318769.1771</v>
      </c>
      <c r="G91" s="136">
        <v>186240882.54750001</v>
      </c>
      <c r="H91" s="136">
        <v>4941.6493989466098</v>
      </c>
      <c r="I91" s="141">
        <v>37769</v>
      </c>
      <c r="J91" s="136">
        <v>191669092.472482</v>
      </c>
      <c r="K91" s="136">
        <v>2859537.8242107299</v>
      </c>
      <c r="L91" s="136">
        <v>194528630.296693</v>
      </c>
      <c r="M91" s="136">
        <v>5150.4840026660304</v>
      </c>
      <c r="N91" s="136">
        <v>0</v>
      </c>
      <c r="O91" s="140">
        <v>4.4499999999999998E-2</v>
      </c>
      <c r="P91" s="140">
        <v>4.2299999999999997E-2</v>
      </c>
    </row>
    <row r="92" spans="1:16" ht="15.75" customHeight="1" x14ac:dyDescent="0.35">
      <c r="A92" s="18" t="s">
        <v>245</v>
      </c>
      <c r="B92" s="19">
        <v>314</v>
      </c>
      <c r="C92" s="18" t="s">
        <v>148</v>
      </c>
      <c r="D92" s="141">
        <v>21915</v>
      </c>
      <c r="E92" s="136">
        <v>98343476.651299998</v>
      </c>
      <c r="F92" s="136">
        <v>1859782.6532999999</v>
      </c>
      <c r="G92" s="136">
        <v>100203259.3046</v>
      </c>
      <c r="H92" s="136">
        <v>4572.3595393383503</v>
      </c>
      <c r="I92" s="141">
        <v>22202</v>
      </c>
      <c r="J92" s="136">
        <v>104077289.076511</v>
      </c>
      <c r="K92" s="136">
        <v>2066141.56385318</v>
      </c>
      <c r="L92" s="136">
        <v>106143430.64036401</v>
      </c>
      <c r="M92" s="136">
        <v>4780.8049112856597</v>
      </c>
      <c r="N92" s="136">
        <v>0</v>
      </c>
      <c r="O92" s="140">
        <v>5.9299999999999999E-2</v>
      </c>
      <c r="P92" s="140">
        <v>4.5600000000000002E-2</v>
      </c>
    </row>
    <row r="93" spans="1:16" ht="15.75" customHeight="1" x14ac:dyDescent="0.35">
      <c r="A93" s="18" t="s">
        <v>245</v>
      </c>
      <c r="B93" s="19">
        <v>315</v>
      </c>
      <c r="C93" s="18" t="s">
        <v>149</v>
      </c>
      <c r="D93" s="141">
        <v>24764.5</v>
      </c>
      <c r="E93" s="136">
        <v>118683118.23710001</v>
      </c>
      <c r="F93" s="136">
        <v>2729266.44</v>
      </c>
      <c r="G93" s="136">
        <v>121412384.6771</v>
      </c>
      <c r="H93" s="136">
        <v>4902.6786196814001</v>
      </c>
      <c r="I93" s="141">
        <v>24686.5</v>
      </c>
      <c r="J93" s="136">
        <v>125278478.72491799</v>
      </c>
      <c r="K93" s="136">
        <v>3001364.48</v>
      </c>
      <c r="L93" s="136">
        <v>128279843.204918</v>
      </c>
      <c r="M93" s="136">
        <v>5196.3560328486401</v>
      </c>
      <c r="N93" s="136">
        <v>0</v>
      </c>
      <c r="O93" s="140">
        <v>5.6599999999999998E-2</v>
      </c>
      <c r="P93" s="140">
        <v>5.9900000000000002E-2</v>
      </c>
    </row>
    <row r="94" spans="1:16" ht="15.75" customHeight="1" x14ac:dyDescent="0.35">
      <c r="A94" s="18" t="s">
        <v>245</v>
      </c>
      <c r="B94" s="19">
        <v>317</v>
      </c>
      <c r="C94" s="18" t="s">
        <v>150</v>
      </c>
      <c r="D94" s="141">
        <v>48091.519999999997</v>
      </c>
      <c r="E94" s="136">
        <v>219309848.3858</v>
      </c>
      <c r="F94" s="136">
        <v>4288971.4097999996</v>
      </c>
      <c r="G94" s="136">
        <v>223598819.7956</v>
      </c>
      <c r="H94" s="136">
        <v>4649.4438062178097</v>
      </c>
      <c r="I94" s="141">
        <v>48574</v>
      </c>
      <c r="J94" s="136">
        <v>231937055.55322999</v>
      </c>
      <c r="K94" s="136">
        <v>4568435.2742114598</v>
      </c>
      <c r="L94" s="136">
        <v>236505490.82744199</v>
      </c>
      <c r="M94" s="136">
        <v>4868.9729243513302</v>
      </c>
      <c r="N94" s="136">
        <v>0</v>
      </c>
      <c r="O94" s="140">
        <v>5.7700000000000001E-2</v>
      </c>
      <c r="P94" s="140">
        <v>4.7199999999999999E-2</v>
      </c>
    </row>
    <row r="95" spans="1:16" ht="15.75" customHeight="1" x14ac:dyDescent="0.35">
      <c r="A95" s="18" t="s">
        <v>245</v>
      </c>
      <c r="B95" s="19">
        <v>318</v>
      </c>
      <c r="C95" s="18" t="s">
        <v>151</v>
      </c>
      <c r="D95" s="141">
        <v>25318.7</v>
      </c>
      <c r="E95" s="136">
        <v>109666279.7146</v>
      </c>
      <c r="F95" s="136">
        <v>2273427.29</v>
      </c>
      <c r="G95" s="136">
        <v>111939707.0046</v>
      </c>
      <c r="H95" s="136">
        <v>4421.2264849538096</v>
      </c>
      <c r="I95" s="141">
        <v>25416.5</v>
      </c>
      <c r="J95" s="136">
        <v>115727218.084435</v>
      </c>
      <c r="K95" s="136">
        <v>2413279.0299999998</v>
      </c>
      <c r="L95" s="136">
        <v>118140497.114435</v>
      </c>
      <c r="M95" s="136">
        <v>4648.1811860183398</v>
      </c>
      <c r="N95" s="136">
        <v>0</v>
      </c>
      <c r="O95" s="140">
        <v>5.5399999999999998E-2</v>
      </c>
      <c r="P95" s="140">
        <v>5.1299999999999998E-2</v>
      </c>
    </row>
    <row r="96" spans="1:16" ht="15.75" customHeight="1" x14ac:dyDescent="0.35">
      <c r="A96" s="18" t="s">
        <v>245</v>
      </c>
      <c r="B96" s="19">
        <v>319</v>
      </c>
      <c r="C96" s="18" t="s">
        <v>152</v>
      </c>
      <c r="D96" s="141">
        <v>32383</v>
      </c>
      <c r="E96" s="136">
        <v>147898802.69100001</v>
      </c>
      <c r="F96" s="136">
        <v>1857724</v>
      </c>
      <c r="G96" s="136">
        <v>149756526.69100001</v>
      </c>
      <c r="H96" s="136">
        <v>4624.5414782756397</v>
      </c>
      <c r="I96" s="141">
        <v>32764.5</v>
      </c>
      <c r="J96" s="136">
        <v>156289464.623613</v>
      </c>
      <c r="K96" s="136">
        <v>1611819</v>
      </c>
      <c r="L96" s="136">
        <v>157901283.623613</v>
      </c>
      <c r="M96" s="136">
        <v>4819.2795136081104</v>
      </c>
      <c r="N96" s="136">
        <v>0</v>
      </c>
      <c r="O96" s="140">
        <v>5.4399999999999997E-2</v>
      </c>
      <c r="P96" s="140">
        <v>4.2099999999999999E-2</v>
      </c>
    </row>
    <row r="97" spans="1:16" ht="15.75" customHeight="1" x14ac:dyDescent="0.35">
      <c r="A97" s="18" t="s">
        <v>245</v>
      </c>
      <c r="B97" s="19">
        <v>320</v>
      </c>
      <c r="C97" s="18" t="s">
        <v>153</v>
      </c>
      <c r="D97" s="141">
        <v>38232.5</v>
      </c>
      <c r="E97" s="136">
        <v>191674278.14700001</v>
      </c>
      <c r="F97" s="136">
        <v>7224046.8234999999</v>
      </c>
      <c r="G97" s="136">
        <v>198898324.97049999</v>
      </c>
      <c r="H97" s="136">
        <v>5202.33636227032</v>
      </c>
      <c r="I97" s="141">
        <v>38111.5</v>
      </c>
      <c r="J97" s="136">
        <v>195041741.73225099</v>
      </c>
      <c r="K97" s="136">
        <v>7104146.9400070496</v>
      </c>
      <c r="L97" s="136">
        <v>202145888.672259</v>
      </c>
      <c r="M97" s="136">
        <v>5304.06540472714</v>
      </c>
      <c r="N97" s="136">
        <v>0</v>
      </c>
      <c r="O97" s="140">
        <v>1.6299999999999999E-2</v>
      </c>
      <c r="P97" s="140">
        <v>1.9599999999999999E-2</v>
      </c>
    </row>
    <row r="98" spans="1:16" ht="15.75" customHeight="1" x14ac:dyDescent="0.35">
      <c r="A98" s="18" t="s">
        <v>246</v>
      </c>
      <c r="B98" s="19">
        <v>867</v>
      </c>
      <c r="C98" s="18" t="s">
        <v>154</v>
      </c>
      <c r="D98" s="141">
        <v>16247.75453</v>
      </c>
      <c r="E98" s="136">
        <v>67450775.936100006</v>
      </c>
      <c r="F98" s="136">
        <v>1473116.6666999999</v>
      </c>
      <c r="G98" s="136">
        <v>68923892.602799997</v>
      </c>
      <c r="H98" s="136">
        <v>4242.0564931319204</v>
      </c>
      <c r="I98" s="141">
        <v>16140</v>
      </c>
      <c r="J98" s="136">
        <v>71517398.415536001</v>
      </c>
      <c r="K98" s="136">
        <v>1866182.75905676</v>
      </c>
      <c r="L98" s="136">
        <v>73383581.174592793</v>
      </c>
      <c r="M98" s="136">
        <v>4546.6902834320199</v>
      </c>
      <c r="N98" s="136">
        <v>0</v>
      </c>
      <c r="O98" s="140">
        <v>6.4699999999999994E-2</v>
      </c>
      <c r="P98" s="140">
        <v>7.1800000000000003E-2</v>
      </c>
    </row>
    <row r="99" spans="1:16" ht="15.75" customHeight="1" x14ac:dyDescent="0.35">
      <c r="A99" s="18" t="s">
        <v>246</v>
      </c>
      <c r="B99" s="19">
        <v>846</v>
      </c>
      <c r="C99" s="18" t="s">
        <v>155</v>
      </c>
      <c r="D99" s="141">
        <v>30118</v>
      </c>
      <c r="E99" s="136">
        <v>130171526.9868</v>
      </c>
      <c r="F99" s="136">
        <v>3209165.2055000002</v>
      </c>
      <c r="G99" s="136">
        <v>133380692.19230001</v>
      </c>
      <c r="H99" s="136">
        <v>4428.60389774553</v>
      </c>
      <c r="I99" s="141">
        <v>30079</v>
      </c>
      <c r="J99" s="136">
        <v>135195992.39489099</v>
      </c>
      <c r="K99" s="136">
        <v>3471221.9039971498</v>
      </c>
      <c r="L99" s="136">
        <v>138667214.298888</v>
      </c>
      <c r="M99" s="136">
        <v>4610.10054519393</v>
      </c>
      <c r="N99" s="136">
        <v>0</v>
      </c>
      <c r="O99" s="140">
        <v>3.9600000000000003E-2</v>
      </c>
      <c r="P99" s="140">
        <v>4.1000000000000002E-2</v>
      </c>
    </row>
    <row r="100" spans="1:16" ht="15.75" customHeight="1" x14ac:dyDescent="0.35">
      <c r="A100" s="18" t="s">
        <v>246</v>
      </c>
      <c r="B100" s="19">
        <v>825</v>
      </c>
      <c r="C100" s="18" t="s">
        <v>156</v>
      </c>
      <c r="D100" s="141">
        <v>73215.5</v>
      </c>
      <c r="E100" s="136">
        <v>313119153.75840002</v>
      </c>
      <c r="F100" s="136">
        <v>3416338.86</v>
      </c>
      <c r="G100" s="136">
        <v>316535492.61839998</v>
      </c>
      <c r="H100" s="136">
        <v>4323.3399023212296</v>
      </c>
      <c r="I100" s="141">
        <v>73903</v>
      </c>
      <c r="J100" s="136">
        <v>332694233.89723802</v>
      </c>
      <c r="K100" s="136">
        <v>3830839.44</v>
      </c>
      <c r="L100" s="136">
        <v>336525073.33723801</v>
      </c>
      <c r="M100" s="136">
        <v>4553.6050408946603</v>
      </c>
      <c r="N100" s="136">
        <v>0</v>
      </c>
      <c r="O100" s="140">
        <v>6.3200000000000006E-2</v>
      </c>
      <c r="P100" s="140">
        <v>5.33E-2</v>
      </c>
    </row>
    <row r="101" spans="1:16" ht="15.75" customHeight="1" x14ac:dyDescent="0.35">
      <c r="A101" s="18" t="s">
        <v>246</v>
      </c>
      <c r="B101" s="19">
        <v>845</v>
      </c>
      <c r="C101" s="18" t="s">
        <v>157</v>
      </c>
      <c r="D101" s="141">
        <v>62825.25</v>
      </c>
      <c r="E101" s="136">
        <v>268203768.692</v>
      </c>
      <c r="F101" s="136">
        <v>8037534.6697000004</v>
      </c>
      <c r="G101" s="136">
        <v>276241303.3617</v>
      </c>
      <c r="H101" s="136">
        <v>4396.9789752002598</v>
      </c>
      <c r="I101" s="141">
        <v>63097</v>
      </c>
      <c r="J101" s="136">
        <v>283149567.19448799</v>
      </c>
      <c r="K101" s="136">
        <v>8247657.4479367603</v>
      </c>
      <c r="L101" s="136">
        <v>291397224.642425</v>
      </c>
      <c r="M101" s="136">
        <v>4618.24214530682</v>
      </c>
      <c r="N101" s="136">
        <v>0</v>
      </c>
      <c r="O101" s="140">
        <v>5.4899999999999997E-2</v>
      </c>
      <c r="P101" s="140">
        <v>5.0299999999999997E-2</v>
      </c>
    </row>
    <row r="102" spans="1:16" ht="15.75" customHeight="1" x14ac:dyDescent="0.35">
      <c r="A102" s="18" t="s">
        <v>246</v>
      </c>
      <c r="B102" s="19">
        <v>850</v>
      </c>
      <c r="C102" s="18" t="s">
        <v>158</v>
      </c>
      <c r="D102" s="141">
        <v>171306.16667000001</v>
      </c>
      <c r="E102" s="136">
        <v>726404379.98399997</v>
      </c>
      <c r="F102" s="136">
        <v>23395433.663199998</v>
      </c>
      <c r="G102" s="136">
        <v>749799813.64719999</v>
      </c>
      <c r="H102" s="136">
        <v>4376.9575154384002</v>
      </c>
      <c r="I102" s="141">
        <v>172554</v>
      </c>
      <c r="J102" s="136">
        <v>763605215.202564</v>
      </c>
      <c r="K102" s="136">
        <v>14795574.0419448</v>
      </c>
      <c r="L102" s="136">
        <v>778400789.24450898</v>
      </c>
      <c r="M102" s="136">
        <v>4511.0561867271099</v>
      </c>
      <c r="N102" s="136">
        <v>0</v>
      </c>
      <c r="O102" s="140">
        <v>3.8100000000000002E-2</v>
      </c>
      <c r="P102" s="140">
        <v>3.0599999999999999E-2</v>
      </c>
    </row>
    <row r="103" spans="1:16" ht="15.75" customHeight="1" x14ac:dyDescent="0.35">
      <c r="A103" s="18" t="s">
        <v>246</v>
      </c>
      <c r="B103" s="19">
        <v>921</v>
      </c>
      <c r="C103" s="18" t="s">
        <v>159</v>
      </c>
      <c r="D103" s="141">
        <v>15366.92</v>
      </c>
      <c r="E103" s="136">
        <v>68846958.479800001</v>
      </c>
      <c r="F103" s="136">
        <v>1122708.8999999999</v>
      </c>
      <c r="G103" s="136">
        <v>69969667.379800007</v>
      </c>
      <c r="H103" s="136">
        <v>4553.2655457176897</v>
      </c>
      <c r="I103" s="141">
        <v>15423.5</v>
      </c>
      <c r="J103" s="136">
        <v>71633766.264934406</v>
      </c>
      <c r="K103" s="136">
        <v>1506201.71</v>
      </c>
      <c r="L103" s="136">
        <v>73139967.974934399</v>
      </c>
      <c r="M103" s="136">
        <v>4742.1122297101401</v>
      </c>
      <c r="N103" s="136">
        <v>0</v>
      </c>
      <c r="O103" s="140">
        <v>4.53E-2</v>
      </c>
      <c r="P103" s="140">
        <v>4.1500000000000002E-2</v>
      </c>
    </row>
    <row r="104" spans="1:16" ht="15.75" customHeight="1" x14ac:dyDescent="0.35">
      <c r="A104" s="18" t="s">
        <v>246</v>
      </c>
      <c r="B104" s="19">
        <v>886</v>
      </c>
      <c r="C104" s="18" t="s">
        <v>160</v>
      </c>
      <c r="D104" s="141">
        <v>206396.58332999999</v>
      </c>
      <c r="E104" s="136">
        <v>875632109.01059997</v>
      </c>
      <c r="F104" s="136">
        <v>21536541.1318</v>
      </c>
      <c r="G104" s="136">
        <v>897168650.14240003</v>
      </c>
      <c r="H104" s="136">
        <v>4346.8192916156404</v>
      </c>
      <c r="I104" s="141">
        <v>209075</v>
      </c>
      <c r="J104" s="136">
        <v>940388970.44260597</v>
      </c>
      <c r="K104" s="136">
        <v>22540070.696579199</v>
      </c>
      <c r="L104" s="136">
        <v>962929041.13918495</v>
      </c>
      <c r="M104" s="136">
        <v>4605.6632363466997</v>
      </c>
      <c r="N104" s="136">
        <v>0</v>
      </c>
      <c r="O104" s="140">
        <v>7.3300000000000004E-2</v>
      </c>
      <c r="P104" s="140">
        <v>5.9499999999999997E-2</v>
      </c>
    </row>
    <row r="105" spans="1:16" ht="15.75" customHeight="1" x14ac:dyDescent="0.35">
      <c r="A105" s="18" t="s">
        <v>246</v>
      </c>
      <c r="B105" s="19">
        <v>887</v>
      </c>
      <c r="C105" s="18" t="s">
        <v>161</v>
      </c>
      <c r="D105" s="141">
        <v>40116.583330000001</v>
      </c>
      <c r="E105" s="136">
        <v>174375369.77419999</v>
      </c>
      <c r="F105" s="136">
        <v>1266075.26</v>
      </c>
      <c r="G105" s="136">
        <v>175641445.03420001</v>
      </c>
      <c r="H105" s="136">
        <v>4378.2752780656601</v>
      </c>
      <c r="I105" s="141">
        <v>40557.5</v>
      </c>
      <c r="J105" s="136">
        <v>184450783.07331899</v>
      </c>
      <c r="K105" s="136">
        <v>1917146.54</v>
      </c>
      <c r="L105" s="136">
        <v>186367929.61331901</v>
      </c>
      <c r="M105" s="136">
        <v>4595.1532913350002</v>
      </c>
      <c r="N105" s="136">
        <v>0</v>
      </c>
      <c r="O105" s="140">
        <v>6.1100000000000002E-2</v>
      </c>
      <c r="P105" s="140">
        <v>4.9500000000000002E-2</v>
      </c>
    </row>
    <row r="106" spans="1:16" ht="15.75" customHeight="1" x14ac:dyDescent="0.35">
      <c r="A106" s="18" t="s">
        <v>246</v>
      </c>
      <c r="B106" s="19">
        <v>826</v>
      </c>
      <c r="C106" s="18" t="s">
        <v>162</v>
      </c>
      <c r="D106" s="141">
        <v>42641.41</v>
      </c>
      <c r="E106" s="136">
        <v>184084941.9093</v>
      </c>
      <c r="F106" s="136">
        <v>2833061</v>
      </c>
      <c r="G106" s="136">
        <v>186918002.9093</v>
      </c>
      <c r="H106" s="136">
        <v>4383.48551113343</v>
      </c>
      <c r="I106" s="141">
        <v>41961.5</v>
      </c>
      <c r="J106" s="136">
        <v>192561632.01703501</v>
      </c>
      <c r="K106" s="136">
        <v>3197658.9539999999</v>
      </c>
      <c r="L106" s="136">
        <v>195759290.971035</v>
      </c>
      <c r="M106" s="136">
        <v>4665.2119435919803</v>
      </c>
      <c r="N106" s="136">
        <v>0</v>
      </c>
      <c r="O106" s="140">
        <v>4.7300000000000002E-2</v>
      </c>
      <c r="P106" s="140">
        <v>6.4299999999999996E-2</v>
      </c>
    </row>
    <row r="107" spans="1:16" ht="15.75" customHeight="1" x14ac:dyDescent="0.35">
      <c r="A107" s="18" t="s">
        <v>246</v>
      </c>
      <c r="B107" s="19">
        <v>931</v>
      </c>
      <c r="C107" s="18" t="s">
        <v>163</v>
      </c>
      <c r="D107" s="141">
        <v>84402.27</v>
      </c>
      <c r="E107" s="136">
        <v>363647767.02530003</v>
      </c>
      <c r="F107" s="136">
        <v>5747710.0670999996</v>
      </c>
      <c r="G107" s="136">
        <v>369395477.09240001</v>
      </c>
      <c r="H107" s="136">
        <v>4376.6059502001499</v>
      </c>
      <c r="I107" s="141">
        <v>84830</v>
      </c>
      <c r="J107" s="136">
        <v>382445510.03387702</v>
      </c>
      <c r="K107" s="136">
        <v>4280111</v>
      </c>
      <c r="L107" s="136">
        <v>386725621.03387702</v>
      </c>
      <c r="M107" s="136">
        <v>4558.8308503345197</v>
      </c>
      <c r="N107" s="136">
        <v>0</v>
      </c>
      <c r="O107" s="140">
        <v>4.6899999999999997E-2</v>
      </c>
      <c r="P107" s="140">
        <v>4.1599999999999998E-2</v>
      </c>
    </row>
    <row r="108" spans="1:16" ht="15.75" customHeight="1" x14ac:dyDescent="0.35">
      <c r="A108" s="18" t="s">
        <v>246</v>
      </c>
      <c r="B108" s="19">
        <v>851</v>
      </c>
      <c r="C108" s="18" t="s">
        <v>164</v>
      </c>
      <c r="D108" s="141">
        <v>24963</v>
      </c>
      <c r="E108" s="136">
        <v>112956145.5526</v>
      </c>
      <c r="F108" s="136">
        <v>1116915.4199000001</v>
      </c>
      <c r="G108" s="136">
        <v>114073060.9725</v>
      </c>
      <c r="H108" s="136">
        <v>4569.6855735488498</v>
      </c>
      <c r="I108" s="141">
        <v>25136.5</v>
      </c>
      <c r="J108" s="136">
        <v>118542125.380758</v>
      </c>
      <c r="K108" s="136">
        <v>1352871.78296574</v>
      </c>
      <c r="L108" s="136">
        <v>119894997.16372401</v>
      </c>
      <c r="M108" s="136">
        <v>4769.7570132565697</v>
      </c>
      <c r="N108" s="136">
        <v>0</v>
      </c>
      <c r="O108" s="140">
        <v>5.0999999999999997E-2</v>
      </c>
      <c r="P108" s="140">
        <v>4.3799999999999999E-2</v>
      </c>
    </row>
    <row r="109" spans="1:16" ht="15.75" customHeight="1" x14ac:dyDescent="0.35">
      <c r="A109" s="18" t="s">
        <v>246</v>
      </c>
      <c r="B109" s="19">
        <v>870</v>
      </c>
      <c r="C109" s="18" t="s">
        <v>165</v>
      </c>
      <c r="D109" s="141">
        <v>19644.169999999998</v>
      </c>
      <c r="E109" s="136">
        <v>86046104.115899995</v>
      </c>
      <c r="F109" s="136">
        <v>1277776.4099999999</v>
      </c>
      <c r="G109" s="136">
        <v>87323880.525900006</v>
      </c>
      <c r="H109" s="136">
        <v>4445.2822657256602</v>
      </c>
      <c r="I109" s="141">
        <v>19728.5</v>
      </c>
      <c r="J109" s="136">
        <v>90849744.238666996</v>
      </c>
      <c r="K109" s="136">
        <v>1283372.0415000001</v>
      </c>
      <c r="L109" s="136">
        <v>92133116.280166999</v>
      </c>
      <c r="M109" s="136">
        <v>4670.0517667418699</v>
      </c>
      <c r="N109" s="136">
        <v>0</v>
      </c>
      <c r="O109" s="140">
        <v>5.5100000000000003E-2</v>
      </c>
      <c r="P109" s="140">
        <v>5.0599999999999999E-2</v>
      </c>
    </row>
    <row r="110" spans="1:16" ht="15.75" customHeight="1" x14ac:dyDescent="0.35">
      <c r="A110" s="18" t="s">
        <v>246</v>
      </c>
      <c r="B110" s="19">
        <v>871</v>
      </c>
      <c r="C110" s="18" t="s">
        <v>166</v>
      </c>
      <c r="D110" s="141">
        <v>26817.683400000002</v>
      </c>
      <c r="E110" s="136">
        <v>125750321.4367</v>
      </c>
      <c r="F110" s="136">
        <v>2185125.5052999998</v>
      </c>
      <c r="G110" s="136">
        <v>127935446.942</v>
      </c>
      <c r="H110" s="136">
        <v>4770.5629540693299</v>
      </c>
      <c r="I110" s="141">
        <v>27217.5</v>
      </c>
      <c r="J110" s="136">
        <v>130411307.26755799</v>
      </c>
      <c r="K110" s="136">
        <v>2667921.9448750601</v>
      </c>
      <c r="L110" s="136">
        <v>133079229.212433</v>
      </c>
      <c r="M110" s="136">
        <v>4889.4729204531204</v>
      </c>
      <c r="N110" s="136">
        <v>0</v>
      </c>
      <c r="O110" s="140">
        <v>4.02E-2</v>
      </c>
      <c r="P110" s="140">
        <v>2.4899999999999999E-2</v>
      </c>
    </row>
    <row r="111" spans="1:16" ht="15.75" customHeight="1" x14ac:dyDescent="0.35">
      <c r="A111" s="18" t="s">
        <v>246</v>
      </c>
      <c r="B111" s="19">
        <v>852</v>
      </c>
      <c r="C111" s="18" t="s">
        <v>167</v>
      </c>
      <c r="D111" s="141">
        <v>30371.5</v>
      </c>
      <c r="E111" s="136">
        <v>136962059.0029</v>
      </c>
      <c r="F111" s="136">
        <v>2714333.7239000001</v>
      </c>
      <c r="G111" s="136">
        <v>139676392.72679999</v>
      </c>
      <c r="H111" s="136">
        <v>4598.9296783761101</v>
      </c>
      <c r="I111" s="141">
        <v>30764.5</v>
      </c>
      <c r="J111" s="136">
        <v>144140506.13250399</v>
      </c>
      <c r="K111" s="136">
        <v>2605946.81222698</v>
      </c>
      <c r="L111" s="136">
        <v>146746452.944731</v>
      </c>
      <c r="M111" s="136">
        <v>4769.9931071439896</v>
      </c>
      <c r="N111" s="136">
        <v>0</v>
      </c>
      <c r="O111" s="140">
        <v>5.0599999999999999E-2</v>
      </c>
      <c r="P111" s="140">
        <v>3.7199999999999997E-2</v>
      </c>
    </row>
    <row r="112" spans="1:16" ht="15.75" customHeight="1" x14ac:dyDescent="0.35">
      <c r="A112" s="18" t="s">
        <v>246</v>
      </c>
      <c r="B112" s="19">
        <v>936</v>
      </c>
      <c r="C112" s="18" t="s">
        <v>168</v>
      </c>
      <c r="D112" s="141">
        <v>142578.75</v>
      </c>
      <c r="E112" s="136">
        <v>607946668.18239999</v>
      </c>
      <c r="F112" s="136">
        <v>7908730.9153000005</v>
      </c>
      <c r="G112" s="136">
        <v>615855399.0977</v>
      </c>
      <c r="H112" s="136">
        <v>4319.4052346348899</v>
      </c>
      <c r="I112" s="141">
        <v>143790</v>
      </c>
      <c r="J112" s="136">
        <v>642491710.27957594</v>
      </c>
      <c r="K112" s="136">
        <v>7280905.7045612996</v>
      </c>
      <c r="L112" s="136">
        <v>649772615.98413801</v>
      </c>
      <c r="M112" s="136">
        <v>4518.8998955708903</v>
      </c>
      <c r="N112" s="136">
        <v>0</v>
      </c>
      <c r="O112" s="140">
        <v>5.5100000000000003E-2</v>
      </c>
      <c r="P112" s="140">
        <v>4.6199999999999998E-2</v>
      </c>
    </row>
    <row r="113" spans="1:16" ht="15.75" customHeight="1" x14ac:dyDescent="0.35">
      <c r="A113" s="18" t="s">
        <v>246</v>
      </c>
      <c r="B113" s="19">
        <v>869</v>
      </c>
      <c r="C113" s="18" t="s">
        <v>169</v>
      </c>
      <c r="D113" s="141">
        <v>22446</v>
      </c>
      <c r="E113" s="136">
        <v>96959785.318900004</v>
      </c>
      <c r="F113" s="136">
        <v>1464179.44</v>
      </c>
      <c r="G113" s="136">
        <v>98423964.758900002</v>
      </c>
      <c r="H113" s="136">
        <v>4384.92224712198</v>
      </c>
      <c r="I113" s="141">
        <v>22645</v>
      </c>
      <c r="J113" s="136">
        <v>102117280.496287</v>
      </c>
      <c r="K113" s="136">
        <v>1487172.6676467799</v>
      </c>
      <c r="L113" s="136">
        <v>103604453.16393401</v>
      </c>
      <c r="M113" s="136">
        <v>4575.1580112136999</v>
      </c>
      <c r="N113" s="136">
        <v>0</v>
      </c>
      <c r="O113" s="140">
        <v>5.2600000000000001E-2</v>
      </c>
      <c r="P113" s="140">
        <v>4.3400000000000001E-2</v>
      </c>
    </row>
    <row r="114" spans="1:16" ht="15.75" customHeight="1" x14ac:dyDescent="0.35">
      <c r="A114" s="18" t="s">
        <v>246</v>
      </c>
      <c r="B114" s="19">
        <v>938</v>
      </c>
      <c r="C114" s="18" t="s">
        <v>170</v>
      </c>
      <c r="D114" s="141">
        <v>105702.83332999999</v>
      </c>
      <c r="E114" s="136">
        <v>441186094.30610001</v>
      </c>
      <c r="F114" s="136">
        <v>9921332.0245999992</v>
      </c>
      <c r="G114" s="136">
        <v>451107426.33069998</v>
      </c>
      <c r="H114" s="136">
        <v>4267.6947449682903</v>
      </c>
      <c r="I114" s="141">
        <v>106492</v>
      </c>
      <c r="J114" s="136">
        <v>469934914.08653402</v>
      </c>
      <c r="K114" s="136">
        <v>10373019.5405978</v>
      </c>
      <c r="L114" s="136">
        <v>480307933.627132</v>
      </c>
      <c r="M114" s="136">
        <v>4510.27244888942</v>
      </c>
      <c r="N114" s="136">
        <v>0</v>
      </c>
      <c r="O114" s="140">
        <v>6.4699999999999994E-2</v>
      </c>
      <c r="P114" s="140">
        <v>5.6800000000000003E-2</v>
      </c>
    </row>
    <row r="115" spans="1:16" ht="15.75" customHeight="1" x14ac:dyDescent="0.35">
      <c r="A115" s="18" t="s">
        <v>246</v>
      </c>
      <c r="B115" s="19">
        <v>868</v>
      </c>
      <c r="C115" s="18" t="s">
        <v>171</v>
      </c>
      <c r="D115" s="141">
        <v>19082.5</v>
      </c>
      <c r="E115" s="136">
        <v>83225775.520799994</v>
      </c>
      <c r="F115" s="136">
        <v>807920</v>
      </c>
      <c r="G115" s="136">
        <v>84033695.520799994</v>
      </c>
      <c r="H115" s="136">
        <v>4403.7047305541701</v>
      </c>
      <c r="I115" s="141">
        <v>19343</v>
      </c>
      <c r="J115" s="136">
        <v>88084053.3529502</v>
      </c>
      <c r="K115" s="136">
        <v>923310</v>
      </c>
      <c r="L115" s="136">
        <v>89007363.3529502</v>
      </c>
      <c r="M115" s="136">
        <v>4601.5283747583198</v>
      </c>
      <c r="N115" s="136">
        <v>0</v>
      </c>
      <c r="O115" s="140">
        <v>5.9200000000000003E-2</v>
      </c>
      <c r="P115" s="140">
        <v>4.4900000000000002E-2</v>
      </c>
    </row>
    <row r="116" spans="1:16" ht="15.75" customHeight="1" x14ac:dyDescent="0.35">
      <c r="A116" s="18" t="s">
        <v>246</v>
      </c>
      <c r="B116" s="19">
        <v>872</v>
      </c>
      <c r="C116" s="18" t="s">
        <v>172</v>
      </c>
      <c r="D116" s="141">
        <v>23693.67</v>
      </c>
      <c r="E116" s="136">
        <v>99360527.918699995</v>
      </c>
      <c r="F116" s="136">
        <v>1597660.8119999999</v>
      </c>
      <c r="G116" s="136">
        <v>100958188.7307</v>
      </c>
      <c r="H116" s="136">
        <v>4260.9772454288404</v>
      </c>
      <c r="I116" s="141">
        <v>24089</v>
      </c>
      <c r="J116" s="136">
        <v>105475776.35514399</v>
      </c>
      <c r="K116" s="136">
        <v>2011158.9666666701</v>
      </c>
      <c r="L116" s="136">
        <v>107486935.32181101</v>
      </c>
      <c r="M116" s="136">
        <v>4462.0754419781097</v>
      </c>
      <c r="N116" s="136">
        <v>0</v>
      </c>
      <c r="O116" s="140">
        <v>6.4699999999999994E-2</v>
      </c>
      <c r="P116" s="140">
        <v>4.7199999999999999E-2</v>
      </c>
    </row>
    <row r="117" spans="1:16" ht="15.75" customHeight="1" x14ac:dyDescent="0.35">
      <c r="A117" s="18" t="s">
        <v>247</v>
      </c>
      <c r="B117" s="19">
        <v>800</v>
      </c>
      <c r="C117" s="18" t="s">
        <v>173</v>
      </c>
      <c r="D117" s="141">
        <v>23922.66</v>
      </c>
      <c r="E117" s="136">
        <v>102744682.63590001</v>
      </c>
      <c r="F117" s="136">
        <v>1788719.4909999999</v>
      </c>
      <c r="G117" s="136">
        <v>104533402.1269</v>
      </c>
      <c r="H117" s="136">
        <v>4369.6395855185001</v>
      </c>
      <c r="I117" s="141">
        <v>23926</v>
      </c>
      <c r="J117" s="136">
        <v>109618992.068525</v>
      </c>
      <c r="K117" s="136">
        <v>839821.232648</v>
      </c>
      <c r="L117" s="136">
        <v>110458813.301173</v>
      </c>
      <c r="M117" s="136">
        <v>4616.6853339953404</v>
      </c>
      <c r="N117" s="136">
        <v>0</v>
      </c>
      <c r="O117" s="140">
        <v>5.67E-2</v>
      </c>
      <c r="P117" s="140">
        <v>5.6500000000000002E-2</v>
      </c>
    </row>
    <row r="118" spans="1:16" ht="15.75" customHeight="1" x14ac:dyDescent="0.35">
      <c r="A118" s="18" t="s">
        <v>247</v>
      </c>
      <c r="B118" s="19">
        <v>839</v>
      </c>
      <c r="C118" s="18" t="s">
        <v>174</v>
      </c>
      <c r="D118" s="141">
        <v>45397</v>
      </c>
      <c r="E118" s="136">
        <v>191533388.17930001</v>
      </c>
      <c r="F118" s="136">
        <v>1765427.6054</v>
      </c>
      <c r="G118" s="136">
        <v>193298815.78470001</v>
      </c>
      <c r="H118" s="136">
        <v>4257.9645303588304</v>
      </c>
      <c r="I118" s="141">
        <v>45850.5</v>
      </c>
      <c r="J118" s="136">
        <v>203042710.04509899</v>
      </c>
      <c r="K118" s="136">
        <v>1658519.9782713901</v>
      </c>
      <c r="L118" s="136">
        <v>204701230.02337101</v>
      </c>
      <c r="M118" s="136">
        <v>4464.5364832089199</v>
      </c>
      <c r="N118" s="136">
        <v>0</v>
      </c>
      <c r="O118" s="140">
        <v>5.8999999999999997E-2</v>
      </c>
      <c r="P118" s="140">
        <v>4.8500000000000001E-2</v>
      </c>
    </row>
    <row r="119" spans="1:16" ht="15.75" customHeight="1" x14ac:dyDescent="0.35">
      <c r="A119" s="18" t="s">
        <v>247</v>
      </c>
      <c r="B119" s="19">
        <v>801</v>
      </c>
      <c r="C119" s="18" t="s">
        <v>175</v>
      </c>
      <c r="D119" s="141">
        <v>53808.25</v>
      </c>
      <c r="E119" s="136">
        <v>243945810.56200001</v>
      </c>
      <c r="F119" s="136">
        <v>9210279.5395999998</v>
      </c>
      <c r="G119" s="136">
        <v>253156090.10159999</v>
      </c>
      <c r="H119" s="136">
        <v>4704.7820752691296</v>
      </c>
      <c r="I119" s="141">
        <v>54600.166665999997</v>
      </c>
      <c r="J119" s="136">
        <v>257434678.95061901</v>
      </c>
      <c r="K119" s="136">
        <v>9633874.2101430595</v>
      </c>
      <c r="L119" s="136">
        <v>267068553.16076201</v>
      </c>
      <c r="M119" s="136">
        <v>4891.3505117021496</v>
      </c>
      <c r="N119" s="136">
        <v>0</v>
      </c>
      <c r="O119" s="140">
        <v>5.5E-2</v>
      </c>
      <c r="P119" s="140">
        <v>3.9699999999999999E-2</v>
      </c>
    </row>
    <row r="120" spans="1:16" ht="15.75" customHeight="1" x14ac:dyDescent="0.35">
      <c r="A120" s="18" t="s">
        <v>247</v>
      </c>
      <c r="B120" s="19">
        <v>908</v>
      </c>
      <c r="C120" s="18" t="s">
        <v>176</v>
      </c>
      <c r="D120" s="141">
        <v>68020</v>
      </c>
      <c r="E120" s="136">
        <v>299186919.03939998</v>
      </c>
      <c r="F120" s="136">
        <v>3986803.1540999999</v>
      </c>
      <c r="G120" s="136">
        <v>303173722.19349998</v>
      </c>
      <c r="H120" s="136">
        <v>4457.12617161864</v>
      </c>
      <c r="I120" s="141">
        <v>68759.5</v>
      </c>
      <c r="J120" s="136">
        <v>316426462.66064203</v>
      </c>
      <c r="K120" s="136">
        <v>3781025.1633713101</v>
      </c>
      <c r="L120" s="136">
        <v>320207487.82401299</v>
      </c>
      <c r="M120" s="136">
        <v>4656.91995759151</v>
      </c>
      <c r="N120" s="136">
        <v>0</v>
      </c>
      <c r="O120" s="140">
        <v>5.62E-2</v>
      </c>
      <c r="P120" s="140">
        <v>4.48E-2</v>
      </c>
    </row>
    <row r="121" spans="1:16" ht="15.75" customHeight="1" x14ac:dyDescent="0.35">
      <c r="A121" s="18" t="s">
        <v>247</v>
      </c>
      <c r="B121" s="19">
        <v>878</v>
      </c>
      <c r="C121" s="18" t="s">
        <v>177</v>
      </c>
      <c r="D121" s="141">
        <v>90551.74</v>
      </c>
      <c r="E121" s="136">
        <v>388855054.51779997</v>
      </c>
      <c r="F121" s="136">
        <v>6193656.5658</v>
      </c>
      <c r="G121" s="136">
        <v>395048711.08359998</v>
      </c>
      <c r="H121" s="136">
        <v>4362.6849255861898</v>
      </c>
      <c r="I121" s="141">
        <v>91237</v>
      </c>
      <c r="J121" s="136">
        <v>411418634.97780901</v>
      </c>
      <c r="K121" s="136">
        <v>5983368.53461813</v>
      </c>
      <c r="L121" s="136">
        <v>417402003.51242697</v>
      </c>
      <c r="M121" s="136">
        <v>4574.9203011105901</v>
      </c>
      <c r="N121" s="136">
        <v>0</v>
      </c>
      <c r="O121" s="140">
        <v>5.6599999999999998E-2</v>
      </c>
      <c r="P121" s="140">
        <v>4.8599999999999997E-2</v>
      </c>
    </row>
    <row r="122" spans="1:16" ht="15.75" customHeight="1" x14ac:dyDescent="0.35">
      <c r="A122" s="18" t="s">
        <v>247</v>
      </c>
      <c r="B122" s="19">
        <v>838</v>
      </c>
      <c r="C122" s="18" t="s">
        <v>178</v>
      </c>
      <c r="D122" s="141">
        <v>43957</v>
      </c>
      <c r="E122" s="136">
        <v>187064884.76809999</v>
      </c>
      <c r="F122" s="136">
        <v>5984210.3158</v>
      </c>
      <c r="G122" s="136">
        <v>193049095.0839</v>
      </c>
      <c r="H122" s="136">
        <v>4391.7713921309496</v>
      </c>
      <c r="I122" s="141">
        <v>43870</v>
      </c>
      <c r="J122" s="136">
        <v>197411590.35473499</v>
      </c>
      <c r="K122" s="136">
        <v>5714409.3876518998</v>
      </c>
      <c r="L122" s="136">
        <v>203125999.742387</v>
      </c>
      <c r="M122" s="136">
        <v>4630.1800716295202</v>
      </c>
      <c r="N122" s="136">
        <v>0</v>
      </c>
      <c r="O122" s="140">
        <v>5.2200000000000003E-2</v>
      </c>
      <c r="P122" s="140">
        <v>5.4300000000000001E-2</v>
      </c>
    </row>
    <row r="123" spans="1:16" ht="15.75" customHeight="1" x14ac:dyDescent="0.35">
      <c r="A123" s="18" t="s">
        <v>247</v>
      </c>
      <c r="B123" s="19">
        <v>916</v>
      </c>
      <c r="C123" s="18" t="s">
        <v>179</v>
      </c>
      <c r="D123" s="141">
        <v>79442</v>
      </c>
      <c r="E123" s="136">
        <v>346890673.40380001</v>
      </c>
      <c r="F123" s="136">
        <v>3443298.8459000001</v>
      </c>
      <c r="G123" s="136">
        <v>350333972.24970001</v>
      </c>
      <c r="H123" s="136">
        <v>4409.93394236928</v>
      </c>
      <c r="I123" s="141">
        <v>80114.5</v>
      </c>
      <c r="J123" s="136">
        <v>366912149.62440902</v>
      </c>
      <c r="K123" s="136">
        <v>3827252.80307981</v>
      </c>
      <c r="L123" s="136">
        <v>370739402.42748898</v>
      </c>
      <c r="M123" s="136">
        <v>4627.6192502916301</v>
      </c>
      <c r="N123" s="136">
        <v>0</v>
      </c>
      <c r="O123" s="140">
        <v>5.8200000000000002E-2</v>
      </c>
      <c r="P123" s="140">
        <v>4.9399999999999999E-2</v>
      </c>
    </row>
    <row r="124" spans="1:16" ht="15.75" customHeight="1" x14ac:dyDescent="0.35">
      <c r="A124" s="18" t="s">
        <v>247</v>
      </c>
      <c r="B124" s="19">
        <v>802</v>
      </c>
      <c r="C124" s="18" t="s">
        <v>180</v>
      </c>
      <c r="D124" s="141">
        <v>27930.5</v>
      </c>
      <c r="E124" s="136">
        <v>119006321.64300001</v>
      </c>
      <c r="F124" s="136">
        <v>1138812.9114999999</v>
      </c>
      <c r="G124" s="136">
        <v>120145134.5545</v>
      </c>
      <c r="H124" s="136">
        <v>4301.5747857897304</v>
      </c>
      <c r="I124" s="141">
        <v>28159</v>
      </c>
      <c r="J124" s="136">
        <v>125845063.443763</v>
      </c>
      <c r="K124" s="136">
        <v>967429.64722660196</v>
      </c>
      <c r="L124" s="136">
        <v>126812493.09098899</v>
      </c>
      <c r="M124" s="136">
        <v>4503.4444792424902</v>
      </c>
      <c r="N124" s="136">
        <v>0</v>
      </c>
      <c r="O124" s="140">
        <v>5.5500000000000001E-2</v>
      </c>
      <c r="P124" s="140">
        <v>4.6899999999999997E-2</v>
      </c>
    </row>
    <row r="125" spans="1:16" ht="15.75" customHeight="1" x14ac:dyDescent="0.35">
      <c r="A125" s="18" t="s">
        <v>247</v>
      </c>
      <c r="B125" s="19">
        <v>879</v>
      </c>
      <c r="C125" s="18" t="s">
        <v>181</v>
      </c>
      <c r="D125" s="141">
        <v>34413</v>
      </c>
      <c r="E125" s="136">
        <v>150458281.56060001</v>
      </c>
      <c r="F125" s="136">
        <v>2368502.6571999998</v>
      </c>
      <c r="G125" s="136">
        <v>152826784.21779999</v>
      </c>
      <c r="H125" s="136">
        <v>4440.9608060267901</v>
      </c>
      <c r="I125" s="141">
        <v>34445.5</v>
      </c>
      <c r="J125" s="136">
        <v>159831285.65370101</v>
      </c>
      <c r="K125" s="136">
        <v>2323222.68624961</v>
      </c>
      <c r="L125" s="136">
        <v>162154508.33995101</v>
      </c>
      <c r="M125" s="136">
        <v>4707.5672682919703</v>
      </c>
      <c r="N125" s="136">
        <v>0</v>
      </c>
      <c r="O125" s="140">
        <v>6.0999999999999999E-2</v>
      </c>
      <c r="P125" s="140">
        <v>0.06</v>
      </c>
    </row>
    <row r="126" spans="1:16" ht="15.75" customHeight="1" x14ac:dyDescent="0.35">
      <c r="A126" s="18" t="s">
        <v>247</v>
      </c>
      <c r="B126" s="19">
        <v>933</v>
      </c>
      <c r="C126" s="18" t="s">
        <v>182</v>
      </c>
      <c r="D126" s="141">
        <v>66210.998999999996</v>
      </c>
      <c r="E126" s="136">
        <v>284175397.63819999</v>
      </c>
      <c r="F126" s="136">
        <v>4370595.1233000001</v>
      </c>
      <c r="G126" s="136">
        <v>288545992.7615</v>
      </c>
      <c r="H126" s="136">
        <v>4357.9767277261599</v>
      </c>
      <c r="I126" s="141">
        <v>66893.5</v>
      </c>
      <c r="J126" s="136">
        <v>303593919.17350101</v>
      </c>
      <c r="K126" s="136">
        <v>4231268.8767466797</v>
      </c>
      <c r="L126" s="136">
        <v>307825188.05024803</v>
      </c>
      <c r="M126" s="136">
        <v>4601.7204668652103</v>
      </c>
      <c r="N126" s="136">
        <v>0</v>
      </c>
      <c r="O126" s="140">
        <v>6.6799999999999998E-2</v>
      </c>
      <c r="P126" s="140">
        <v>5.5899999999999998E-2</v>
      </c>
    </row>
    <row r="127" spans="1:16" ht="15.75" customHeight="1" x14ac:dyDescent="0.35">
      <c r="A127" s="18" t="s">
        <v>247</v>
      </c>
      <c r="B127" s="19">
        <v>803</v>
      </c>
      <c r="C127" s="18" t="s">
        <v>183</v>
      </c>
      <c r="D127" s="141">
        <v>36526</v>
      </c>
      <c r="E127" s="136">
        <v>151110535.03240001</v>
      </c>
      <c r="F127" s="136">
        <v>2505795.13</v>
      </c>
      <c r="G127" s="136">
        <v>153616330.16240001</v>
      </c>
      <c r="H127" s="136">
        <v>4205.6707595247199</v>
      </c>
      <c r="I127" s="141">
        <v>36598</v>
      </c>
      <c r="J127" s="136">
        <v>159394748.75860199</v>
      </c>
      <c r="K127" s="136">
        <v>2623952.8830411001</v>
      </c>
      <c r="L127" s="136">
        <v>162018701.64164299</v>
      </c>
      <c r="M127" s="136">
        <v>4426.9823936183202</v>
      </c>
      <c r="N127" s="136">
        <v>0</v>
      </c>
      <c r="O127" s="140">
        <v>5.4699999999999999E-2</v>
      </c>
      <c r="P127" s="140">
        <v>5.2600000000000001E-2</v>
      </c>
    </row>
    <row r="128" spans="1:16" ht="15.75" customHeight="1" x14ac:dyDescent="0.35">
      <c r="A128" s="18" t="s">
        <v>247</v>
      </c>
      <c r="B128" s="19">
        <v>866</v>
      </c>
      <c r="C128" s="18" t="s">
        <v>184</v>
      </c>
      <c r="D128" s="141">
        <v>31273</v>
      </c>
      <c r="E128" s="136">
        <v>131698150.3203</v>
      </c>
      <c r="F128" s="136">
        <v>2749473.3659999999</v>
      </c>
      <c r="G128" s="136">
        <v>134447623.68630001</v>
      </c>
      <c r="H128" s="136">
        <v>4299.1597763661903</v>
      </c>
      <c r="I128" s="141">
        <v>31692.5</v>
      </c>
      <c r="J128" s="136">
        <v>140456693.07149601</v>
      </c>
      <c r="K128" s="136">
        <v>2715205.2599571799</v>
      </c>
      <c r="L128" s="136">
        <v>143171898.331453</v>
      </c>
      <c r="M128" s="136">
        <v>4517.5324865962903</v>
      </c>
      <c r="N128" s="136">
        <v>0</v>
      </c>
      <c r="O128" s="140">
        <v>6.4899999999999999E-2</v>
      </c>
      <c r="P128" s="140">
        <v>5.0799999999999998E-2</v>
      </c>
    </row>
    <row r="129" spans="1:16" ht="15.75" customHeight="1" x14ac:dyDescent="0.35">
      <c r="A129" s="18" t="s">
        <v>247</v>
      </c>
      <c r="B129" s="19">
        <v>880</v>
      </c>
      <c r="C129" s="18" t="s">
        <v>185</v>
      </c>
      <c r="D129" s="141">
        <v>16963</v>
      </c>
      <c r="E129" s="136">
        <v>74245573.859300002</v>
      </c>
      <c r="F129" s="136">
        <v>1263510.7838000001</v>
      </c>
      <c r="G129" s="136">
        <v>75509084.643099993</v>
      </c>
      <c r="H129" s="136">
        <v>4451.3992007958504</v>
      </c>
      <c r="I129" s="141">
        <v>17376</v>
      </c>
      <c r="J129" s="136">
        <v>80017240.710944206</v>
      </c>
      <c r="K129" s="136">
        <v>1294407.64061385</v>
      </c>
      <c r="L129" s="136">
        <v>81311648.351558104</v>
      </c>
      <c r="M129" s="136">
        <v>4679.5377734552303</v>
      </c>
      <c r="N129" s="136">
        <v>0</v>
      </c>
      <c r="O129" s="140">
        <v>7.6799999999999993E-2</v>
      </c>
      <c r="P129" s="140">
        <v>5.1299999999999998E-2</v>
      </c>
    </row>
    <row r="130" spans="1:16" ht="15.75" customHeight="1" x14ac:dyDescent="0.35">
      <c r="A130" s="18" t="s">
        <v>247</v>
      </c>
      <c r="B130" s="19">
        <v>865</v>
      </c>
      <c r="C130" s="18" t="s">
        <v>186</v>
      </c>
      <c r="D130" s="141">
        <v>62882.42</v>
      </c>
      <c r="E130" s="136">
        <v>267295583.86809999</v>
      </c>
      <c r="F130" s="136">
        <v>4258777.6397000002</v>
      </c>
      <c r="G130" s="136">
        <v>271554361.50779998</v>
      </c>
      <c r="H130" s="136">
        <v>4318.4464196479703</v>
      </c>
      <c r="I130" s="141">
        <v>63115.5</v>
      </c>
      <c r="J130" s="136">
        <v>282682930.61066598</v>
      </c>
      <c r="K130" s="136">
        <v>4332339.7062626705</v>
      </c>
      <c r="L130" s="136">
        <v>287015270.31692803</v>
      </c>
      <c r="M130" s="136">
        <v>4547.4609298338501</v>
      </c>
      <c r="N130" s="136">
        <v>0</v>
      </c>
      <c r="O130" s="140">
        <v>5.6899999999999999E-2</v>
      </c>
      <c r="P130" s="140">
        <v>5.2999999999999999E-2</v>
      </c>
    </row>
    <row r="131" spans="1:16" ht="15.75" customHeight="1" x14ac:dyDescent="0.35">
      <c r="A131" s="18" t="s">
        <v>248</v>
      </c>
      <c r="B131" s="19">
        <v>330</v>
      </c>
      <c r="C131" s="18" t="s">
        <v>187</v>
      </c>
      <c r="D131" s="141">
        <v>180548.33332999999</v>
      </c>
      <c r="E131" s="136">
        <v>897231678.3448</v>
      </c>
      <c r="F131" s="136">
        <v>11875578.6272</v>
      </c>
      <c r="G131" s="136">
        <v>909107256.972</v>
      </c>
      <c r="H131" s="136">
        <v>5035.2569874481496</v>
      </c>
      <c r="I131" s="141">
        <v>180755</v>
      </c>
      <c r="J131" s="136">
        <v>918589387.69184196</v>
      </c>
      <c r="K131" s="136">
        <v>12416736.706289699</v>
      </c>
      <c r="L131" s="136">
        <v>931006124.39813101</v>
      </c>
      <c r="M131" s="136">
        <v>5150.6521224758999</v>
      </c>
      <c r="N131" s="136">
        <v>0</v>
      </c>
      <c r="O131" s="140">
        <v>2.41E-2</v>
      </c>
      <c r="P131" s="140">
        <v>2.29E-2</v>
      </c>
    </row>
    <row r="132" spans="1:16" ht="15.75" customHeight="1" x14ac:dyDescent="0.35">
      <c r="A132" s="18" t="s">
        <v>248</v>
      </c>
      <c r="B132" s="19">
        <v>331</v>
      </c>
      <c r="C132" s="18" t="s">
        <v>188</v>
      </c>
      <c r="D132" s="141">
        <v>49105</v>
      </c>
      <c r="E132" s="136">
        <v>230573997.5368</v>
      </c>
      <c r="F132" s="136">
        <v>3584196.0378</v>
      </c>
      <c r="G132" s="136">
        <v>234158193.57460001</v>
      </c>
      <c r="H132" s="136">
        <v>4768.5203864087198</v>
      </c>
      <c r="I132" s="141">
        <v>49673.5</v>
      </c>
      <c r="J132" s="136">
        <v>238133113.93041</v>
      </c>
      <c r="K132" s="136">
        <v>3642697.5654539298</v>
      </c>
      <c r="L132" s="136">
        <v>241775811.495864</v>
      </c>
      <c r="M132" s="136">
        <v>4867.2996969382903</v>
      </c>
      <c r="N132" s="136">
        <v>0</v>
      </c>
      <c r="O132" s="140">
        <v>3.2500000000000001E-2</v>
      </c>
      <c r="P132" s="140">
        <v>2.07E-2</v>
      </c>
    </row>
    <row r="133" spans="1:16" ht="15.75" customHeight="1" x14ac:dyDescent="0.35">
      <c r="A133" s="18" t="s">
        <v>248</v>
      </c>
      <c r="B133" s="19">
        <v>332</v>
      </c>
      <c r="C133" s="18" t="s">
        <v>189</v>
      </c>
      <c r="D133" s="141">
        <v>43662</v>
      </c>
      <c r="E133" s="136">
        <v>195604490.34830001</v>
      </c>
      <c r="F133" s="136">
        <v>4027074.4303000001</v>
      </c>
      <c r="G133" s="136">
        <v>199631564.77860001</v>
      </c>
      <c r="H133" s="136">
        <v>4572.2038564106097</v>
      </c>
      <c r="I133" s="141">
        <v>44079</v>
      </c>
      <c r="J133" s="136">
        <v>204182996.684315</v>
      </c>
      <c r="K133" s="136">
        <v>4200024.2277058596</v>
      </c>
      <c r="L133" s="136">
        <v>208383020.91202101</v>
      </c>
      <c r="M133" s="136">
        <v>4727.4897550312198</v>
      </c>
      <c r="N133" s="136">
        <v>0</v>
      </c>
      <c r="O133" s="140">
        <v>4.3799999999999999E-2</v>
      </c>
      <c r="P133" s="140">
        <v>3.4000000000000002E-2</v>
      </c>
    </row>
    <row r="134" spans="1:16" ht="15.75" customHeight="1" x14ac:dyDescent="0.35">
      <c r="A134" s="18" t="s">
        <v>248</v>
      </c>
      <c r="B134" s="19">
        <v>884</v>
      </c>
      <c r="C134" s="18" t="s">
        <v>190</v>
      </c>
      <c r="D134" s="141">
        <v>22106</v>
      </c>
      <c r="E134" s="136">
        <v>97831312.657199994</v>
      </c>
      <c r="F134" s="136">
        <v>1619421.5771000001</v>
      </c>
      <c r="G134" s="136">
        <v>99450734.234300002</v>
      </c>
      <c r="H134" s="136">
        <v>4498.8118263955503</v>
      </c>
      <c r="I134" s="141">
        <v>22277</v>
      </c>
      <c r="J134" s="136">
        <v>102447550.12206601</v>
      </c>
      <c r="K134" s="136">
        <v>1594959.8870341501</v>
      </c>
      <c r="L134" s="136">
        <v>104042510.00910001</v>
      </c>
      <c r="M134" s="136">
        <v>4670.40041339048</v>
      </c>
      <c r="N134" s="136">
        <v>0</v>
      </c>
      <c r="O134" s="140">
        <v>4.6199999999999998E-2</v>
      </c>
      <c r="P134" s="140">
        <v>3.8100000000000002E-2</v>
      </c>
    </row>
    <row r="135" spans="1:16" ht="15.75" customHeight="1" x14ac:dyDescent="0.35">
      <c r="A135" s="18" t="s">
        <v>248</v>
      </c>
      <c r="B135" s="19">
        <v>333</v>
      </c>
      <c r="C135" s="18" t="s">
        <v>191</v>
      </c>
      <c r="D135" s="141">
        <v>52834</v>
      </c>
      <c r="E135" s="136">
        <v>250374671.4312</v>
      </c>
      <c r="F135" s="136">
        <v>4446926.6558999997</v>
      </c>
      <c r="G135" s="136">
        <v>254821598.0871</v>
      </c>
      <c r="H135" s="136">
        <v>4823.0608715429498</v>
      </c>
      <c r="I135" s="141">
        <v>53600.5</v>
      </c>
      <c r="J135" s="136">
        <v>261015052.85890701</v>
      </c>
      <c r="K135" s="136">
        <v>4461778.2711945102</v>
      </c>
      <c r="L135" s="136">
        <v>265476831.13010201</v>
      </c>
      <c r="M135" s="136">
        <v>4952.8797516833201</v>
      </c>
      <c r="N135" s="136">
        <v>0</v>
      </c>
      <c r="O135" s="140">
        <v>4.1799999999999997E-2</v>
      </c>
      <c r="P135" s="140">
        <v>2.69E-2</v>
      </c>
    </row>
    <row r="136" spans="1:16" ht="15.75" customHeight="1" x14ac:dyDescent="0.35">
      <c r="A136" s="18" t="s">
        <v>248</v>
      </c>
      <c r="B136" s="19">
        <v>893</v>
      </c>
      <c r="C136" s="18" t="s">
        <v>192</v>
      </c>
      <c r="D136" s="141">
        <v>35446</v>
      </c>
      <c r="E136" s="136">
        <v>156292117.55590001</v>
      </c>
      <c r="F136" s="136">
        <v>2685993.9582000002</v>
      </c>
      <c r="G136" s="136">
        <v>158978111.51409999</v>
      </c>
      <c r="H136" s="136">
        <v>4485.0790361140898</v>
      </c>
      <c r="I136" s="141">
        <v>35722.5</v>
      </c>
      <c r="J136" s="136">
        <v>164572809.68308499</v>
      </c>
      <c r="K136" s="136">
        <v>1519723.7608057801</v>
      </c>
      <c r="L136" s="136">
        <v>166092533.44389099</v>
      </c>
      <c r="M136" s="136">
        <v>4649.5215464732501</v>
      </c>
      <c r="N136" s="136">
        <v>0</v>
      </c>
      <c r="O136" s="140">
        <v>4.48E-2</v>
      </c>
      <c r="P136" s="140">
        <v>3.6700000000000003E-2</v>
      </c>
    </row>
    <row r="137" spans="1:16" ht="15.75" customHeight="1" x14ac:dyDescent="0.35">
      <c r="A137" s="18" t="s">
        <v>248</v>
      </c>
      <c r="B137" s="19">
        <v>334</v>
      </c>
      <c r="C137" s="18" t="s">
        <v>193</v>
      </c>
      <c r="D137" s="141">
        <v>34643.666669999999</v>
      </c>
      <c r="E137" s="136">
        <v>151007780.7254</v>
      </c>
      <c r="F137" s="136">
        <v>2537128.8898999998</v>
      </c>
      <c r="G137" s="136">
        <v>153544909.6153</v>
      </c>
      <c r="H137" s="136">
        <v>4432.1206261998695</v>
      </c>
      <c r="I137" s="141">
        <v>34751.5</v>
      </c>
      <c r="J137" s="136">
        <v>159526594.000891</v>
      </c>
      <c r="K137" s="136">
        <v>2891818.3311920101</v>
      </c>
      <c r="L137" s="136">
        <v>162418412.33208299</v>
      </c>
      <c r="M137" s="136">
        <v>4673.7094033950398</v>
      </c>
      <c r="N137" s="136">
        <v>0</v>
      </c>
      <c r="O137" s="140">
        <v>5.7799999999999997E-2</v>
      </c>
      <c r="P137" s="140">
        <v>5.45E-2</v>
      </c>
    </row>
    <row r="138" spans="1:16" ht="15.75" customHeight="1" x14ac:dyDescent="0.35">
      <c r="A138" s="18" t="s">
        <v>248</v>
      </c>
      <c r="B138" s="19">
        <v>860</v>
      </c>
      <c r="C138" s="18" t="s">
        <v>194</v>
      </c>
      <c r="D138" s="141">
        <v>109746.13</v>
      </c>
      <c r="E138" s="136">
        <v>471186096.83160001</v>
      </c>
      <c r="F138" s="136">
        <v>6116003.4029999999</v>
      </c>
      <c r="G138" s="136">
        <v>477302100.23460001</v>
      </c>
      <c r="H138" s="136">
        <v>4349.1474390450003</v>
      </c>
      <c r="I138" s="141">
        <v>110651.5</v>
      </c>
      <c r="J138" s="136">
        <v>497265918.27906001</v>
      </c>
      <c r="K138" s="136">
        <v>4845405.6987660602</v>
      </c>
      <c r="L138" s="136">
        <v>502111323.977826</v>
      </c>
      <c r="M138" s="136">
        <v>4537.7724113801096</v>
      </c>
      <c r="N138" s="136">
        <v>0</v>
      </c>
      <c r="O138" s="140">
        <v>5.1999999999999998E-2</v>
      </c>
      <c r="P138" s="140">
        <v>4.3400000000000001E-2</v>
      </c>
    </row>
    <row r="139" spans="1:16" ht="15.75" customHeight="1" x14ac:dyDescent="0.35">
      <c r="A139" s="18" t="s">
        <v>248</v>
      </c>
      <c r="B139" s="19">
        <v>861</v>
      </c>
      <c r="C139" s="18" t="s">
        <v>195</v>
      </c>
      <c r="D139" s="141">
        <v>35098</v>
      </c>
      <c r="E139" s="136">
        <v>159638129.0302</v>
      </c>
      <c r="F139" s="136">
        <v>3491816.7269000001</v>
      </c>
      <c r="G139" s="136">
        <v>163129945.75709999</v>
      </c>
      <c r="H139" s="136">
        <v>4647.8416364778604</v>
      </c>
      <c r="I139" s="141">
        <v>35989</v>
      </c>
      <c r="J139" s="136">
        <v>171656863.546002</v>
      </c>
      <c r="K139" s="136">
        <v>3593137.4149678899</v>
      </c>
      <c r="L139" s="136">
        <v>175250000.96097001</v>
      </c>
      <c r="M139" s="136">
        <v>4869.5434983180903</v>
      </c>
      <c r="N139" s="136">
        <v>0</v>
      </c>
      <c r="O139" s="140">
        <v>7.4300000000000005E-2</v>
      </c>
      <c r="P139" s="140">
        <v>4.7699999999999999E-2</v>
      </c>
    </row>
    <row r="140" spans="1:16" ht="15.75" customHeight="1" x14ac:dyDescent="0.35">
      <c r="A140" s="18" t="s">
        <v>248</v>
      </c>
      <c r="B140" s="19">
        <v>894</v>
      </c>
      <c r="C140" s="18" t="s">
        <v>196</v>
      </c>
      <c r="D140" s="141">
        <v>25205.33</v>
      </c>
      <c r="E140" s="136">
        <v>110036959.6276</v>
      </c>
      <c r="F140" s="136">
        <v>4352212.5976999998</v>
      </c>
      <c r="G140" s="136">
        <v>114389172.2253</v>
      </c>
      <c r="H140" s="136">
        <v>4538.2929810996302</v>
      </c>
      <c r="I140" s="141">
        <v>25574</v>
      </c>
      <c r="J140" s="136">
        <v>118027132.496839</v>
      </c>
      <c r="K140" s="136">
        <v>3642383.60417121</v>
      </c>
      <c r="L140" s="136">
        <v>121669516.10100999</v>
      </c>
      <c r="M140" s="136">
        <v>4757.5473567298995</v>
      </c>
      <c r="N140" s="136">
        <v>0</v>
      </c>
      <c r="O140" s="140">
        <v>6.3600000000000004E-2</v>
      </c>
      <c r="P140" s="140">
        <v>4.8300000000000003E-2</v>
      </c>
    </row>
    <row r="141" spans="1:16" ht="15.75" customHeight="1" x14ac:dyDescent="0.35">
      <c r="A141" s="18" t="s">
        <v>248</v>
      </c>
      <c r="B141" s="19">
        <v>335</v>
      </c>
      <c r="C141" s="18" t="s">
        <v>197</v>
      </c>
      <c r="D141" s="141">
        <v>43480.75</v>
      </c>
      <c r="E141" s="136">
        <v>204391664.60609999</v>
      </c>
      <c r="F141" s="136">
        <v>1937203.04</v>
      </c>
      <c r="G141" s="136">
        <v>206328867.64610001</v>
      </c>
      <c r="H141" s="136">
        <v>4745.2922878768204</v>
      </c>
      <c r="I141" s="141">
        <v>43821.5</v>
      </c>
      <c r="J141" s="136">
        <v>213057659.69058499</v>
      </c>
      <c r="K141" s="136">
        <v>2039647.88</v>
      </c>
      <c r="L141" s="136">
        <v>215097307.57058501</v>
      </c>
      <c r="M141" s="136">
        <v>4908.4880154851999</v>
      </c>
      <c r="N141" s="136">
        <v>0</v>
      </c>
      <c r="O141" s="140">
        <v>4.2500000000000003E-2</v>
      </c>
      <c r="P141" s="140">
        <v>3.44E-2</v>
      </c>
    </row>
    <row r="142" spans="1:16" ht="15.75" customHeight="1" x14ac:dyDescent="0.35">
      <c r="A142" s="18" t="s">
        <v>248</v>
      </c>
      <c r="B142" s="19">
        <v>937</v>
      </c>
      <c r="C142" s="18" t="s">
        <v>198</v>
      </c>
      <c r="D142" s="141">
        <v>73719.416670000006</v>
      </c>
      <c r="E142" s="136">
        <v>315350466.14880002</v>
      </c>
      <c r="F142" s="136">
        <v>3383921.5980000002</v>
      </c>
      <c r="G142" s="136">
        <v>318734387.74680001</v>
      </c>
      <c r="H142" s="136">
        <v>4323.6151633374002</v>
      </c>
      <c r="I142" s="141">
        <v>74887.5</v>
      </c>
      <c r="J142" s="136">
        <v>336261432.572218</v>
      </c>
      <c r="K142" s="136">
        <v>3600931.04</v>
      </c>
      <c r="L142" s="136">
        <v>339862363.61221802</v>
      </c>
      <c r="M142" s="136">
        <v>4538.3056399561801</v>
      </c>
      <c r="N142" s="136">
        <v>0</v>
      </c>
      <c r="O142" s="140">
        <v>6.6299999999999998E-2</v>
      </c>
      <c r="P142" s="140">
        <v>4.9700000000000001E-2</v>
      </c>
    </row>
    <row r="143" spans="1:16" ht="15.75" customHeight="1" x14ac:dyDescent="0.35">
      <c r="A143" s="18" t="s">
        <v>248</v>
      </c>
      <c r="B143" s="19">
        <v>336</v>
      </c>
      <c r="C143" s="18" t="s">
        <v>199</v>
      </c>
      <c r="D143" s="141">
        <v>38218.25</v>
      </c>
      <c r="E143" s="136">
        <v>178762004.27700001</v>
      </c>
      <c r="F143" s="136">
        <v>5148590.9726999998</v>
      </c>
      <c r="G143" s="136">
        <v>183910595.24970001</v>
      </c>
      <c r="H143" s="136">
        <v>4812.114506805</v>
      </c>
      <c r="I143" s="141">
        <v>39229</v>
      </c>
      <c r="J143" s="136">
        <v>193042382.04729599</v>
      </c>
      <c r="K143" s="136">
        <v>4904853.9127730299</v>
      </c>
      <c r="L143" s="136">
        <v>197947235.960069</v>
      </c>
      <c r="M143" s="136">
        <v>5045.9414198697204</v>
      </c>
      <c r="N143" s="136">
        <v>0</v>
      </c>
      <c r="O143" s="140">
        <v>7.6300000000000007E-2</v>
      </c>
      <c r="P143" s="140">
        <v>4.8599999999999997E-2</v>
      </c>
    </row>
    <row r="144" spans="1:16" ht="15.75" customHeight="1" x14ac:dyDescent="0.35">
      <c r="A144" s="18" t="s">
        <v>248</v>
      </c>
      <c r="B144" s="19">
        <v>885</v>
      </c>
      <c r="C144" s="18" t="s">
        <v>200</v>
      </c>
      <c r="D144" s="141">
        <v>72217</v>
      </c>
      <c r="E144" s="136">
        <v>310764674.62769997</v>
      </c>
      <c r="F144" s="136">
        <v>7487542.6028000005</v>
      </c>
      <c r="G144" s="136">
        <v>318252217.23049998</v>
      </c>
      <c r="H144" s="136">
        <v>4406.8878135411296</v>
      </c>
      <c r="I144" s="141">
        <v>72885.5</v>
      </c>
      <c r="J144" s="136">
        <v>328473535.36527902</v>
      </c>
      <c r="K144" s="136">
        <v>7438440.0512776701</v>
      </c>
      <c r="L144" s="136">
        <v>335911975.41655701</v>
      </c>
      <c r="M144" s="136">
        <v>4608.7627225793503</v>
      </c>
      <c r="N144" s="136">
        <v>0</v>
      </c>
      <c r="O144" s="140">
        <v>5.5500000000000001E-2</v>
      </c>
      <c r="P144" s="140">
        <v>4.58E-2</v>
      </c>
    </row>
    <row r="145" spans="1:16" ht="15.75" customHeight="1" x14ac:dyDescent="0.35">
      <c r="A145" s="18" t="s">
        <v>249</v>
      </c>
      <c r="B145" s="19">
        <v>370</v>
      </c>
      <c r="C145" s="18" t="s">
        <v>201</v>
      </c>
      <c r="D145" s="141">
        <v>31075</v>
      </c>
      <c r="E145" s="136">
        <v>135147513.13170001</v>
      </c>
      <c r="F145" s="136">
        <v>10269488.9574</v>
      </c>
      <c r="G145" s="136">
        <v>145417002.0891</v>
      </c>
      <c r="H145" s="136">
        <v>4679.5495442992797</v>
      </c>
      <c r="I145" s="141">
        <v>31593</v>
      </c>
      <c r="J145" s="136">
        <v>146796139.18345499</v>
      </c>
      <c r="K145" s="136">
        <v>10229551.6009422</v>
      </c>
      <c r="L145" s="136">
        <v>157025690.78439701</v>
      </c>
      <c r="M145" s="136">
        <v>4970.2684387173404</v>
      </c>
      <c r="N145" s="136">
        <v>0</v>
      </c>
      <c r="O145" s="140">
        <v>7.9799999999999996E-2</v>
      </c>
      <c r="P145" s="140">
        <v>6.2100000000000002E-2</v>
      </c>
    </row>
    <row r="146" spans="1:16" ht="15.75" customHeight="1" x14ac:dyDescent="0.35">
      <c r="A146" s="18" t="s">
        <v>249</v>
      </c>
      <c r="B146" s="19">
        <v>380</v>
      </c>
      <c r="C146" s="18" t="s">
        <v>202</v>
      </c>
      <c r="D146" s="141">
        <v>86992.833329999994</v>
      </c>
      <c r="E146" s="136">
        <v>403369872.15469998</v>
      </c>
      <c r="F146" s="136">
        <v>11311078.8051</v>
      </c>
      <c r="G146" s="136">
        <v>414680950.9598</v>
      </c>
      <c r="H146" s="136">
        <v>4766.8403831237802</v>
      </c>
      <c r="I146" s="141">
        <v>87500.5</v>
      </c>
      <c r="J146" s="136">
        <v>417863956.68027198</v>
      </c>
      <c r="K146" s="136">
        <v>11120911.703134</v>
      </c>
      <c r="L146" s="136">
        <v>428984868.38340598</v>
      </c>
      <c r="M146" s="136">
        <v>4902.6561949178104</v>
      </c>
      <c r="N146" s="136">
        <v>0</v>
      </c>
      <c r="O146" s="140">
        <v>3.4500000000000003E-2</v>
      </c>
      <c r="P146" s="140">
        <v>2.8500000000000001E-2</v>
      </c>
    </row>
    <row r="147" spans="1:16" ht="15.75" customHeight="1" x14ac:dyDescent="0.35">
      <c r="A147" s="18" t="s">
        <v>249</v>
      </c>
      <c r="B147" s="19">
        <v>381</v>
      </c>
      <c r="C147" s="18" t="s">
        <v>203</v>
      </c>
      <c r="D147" s="141">
        <v>32424</v>
      </c>
      <c r="E147" s="136">
        <v>146120007.06459999</v>
      </c>
      <c r="F147" s="136">
        <v>2766648.2532000002</v>
      </c>
      <c r="G147" s="136">
        <v>148886655.31779999</v>
      </c>
      <c r="H147" s="136">
        <v>4591.8657573957598</v>
      </c>
      <c r="I147" s="141">
        <v>32881</v>
      </c>
      <c r="J147" s="136">
        <v>155020056.39666799</v>
      </c>
      <c r="K147" s="136">
        <v>2512169.39126339</v>
      </c>
      <c r="L147" s="136">
        <v>157532225.78793201</v>
      </c>
      <c r="M147" s="136">
        <v>4790.98037735871</v>
      </c>
      <c r="N147" s="136">
        <v>0</v>
      </c>
      <c r="O147" s="140">
        <v>5.8099999999999999E-2</v>
      </c>
      <c r="P147" s="140">
        <v>4.3400000000000001E-2</v>
      </c>
    </row>
    <row r="148" spans="1:16" ht="15.75" customHeight="1" x14ac:dyDescent="0.35">
      <c r="A148" s="18" t="s">
        <v>249</v>
      </c>
      <c r="B148" s="19">
        <v>371</v>
      </c>
      <c r="C148" s="18" t="s">
        <v>204</v>
      </c>
      <c r="D148" s="141">
        <v>41819.666669999999</v>
      </c>
      <c r="E148" s="136">
        <v>188378309.9014</v>
      </c>
      <c r="F148" s="136">
        <v>4840716.2379000001</v>
      </c>
      <c r="G148" s="136">
        <v>193219026.13929999</v>
      </c>
      <c r="H148" s="136">
        <v>4620.2909187200403</v>
      </c>
      <c r="I148" s="141">
        <v>41855</v>
      </c>
      <c r="J148" s="136">
        <v>196615857.20240799</v>
      </c>
      <c r="K148" s="136">
        <v>5387044.7003354803</v>
      </c>
      <c r="L148" s="136">
        <v>202002901.902744</v>
      </c>
      <c r="M148" s="136">
        <v>4826.2549731870504</v>
      </c>
      <c r="N148" s="136">
        <v>0</v>
      </c>
      <c r="O148" s="140">
        <v>4.5499999999999999E-2</v>
      </c>
      <c r="P148" s="140">
        <v>4.4600000000000001E-2</v>
      </c>
    </row>
    <row r="149" spans="1:16" ht="15.75" customHeight="1" x14ac:dyDescent="0.35">
      <c r="A149" s="18" t="s">
        <v>249</v>
      </c>
      <c r="B149" s="19">
        <v>811</v>
      </c>
      <c r="C149" s="18" t="s">
        <v>205</v>
      </c>
      <c r="D149" s="141">
        <v>41398</v>
      </c>
      <c r="E149" s="136">
        <v>178493235.329</v>
      </c>
      <c r="F149" s="136">
        <v>4647996.7461999999</v>
      </c>
      <c r="G149" s="136">
        <v>183141232.07519999</v>
      </c>
      <c r="H149" s="136">
        <v>4423.9149735542796</v>
      </c>
      <c r="I149" s="141">
        <v>41441</v>
      </c>
      <c r="J149" s="136">
        <v>187851070.46401799</v>
      </c>
      <c r="K149" s="136">
        <v>4367990.3750950899</v>
      </c>
      <c r="L149" s="136">
        <v>192219060.839113</v>
      </c>
      <c r="M149" s="136">
        <v>4638.3789203714496</v>
      </c>
      <c r="N149" s="136">
        <v>0</v>
      </c>
      <c r="O149" s="140">
        <v>4.9599999999999998E-2</v>
      </c>
      <c r="P149" s="140">
        <v>4.8500000000000001E-2</v>
      </c>
    </row>
    <row r="150" spans="1:16" ht="15.75" customHeight="1" x14ac:dyDescent="0.35">
      <c r="A150" s="18" t="s">
        <v>249</v>
      </c>
      <c r="B150" s="19">
        <v>810</v>
      </c>
      <c r="C150" s="18" t="s">
        <v>206</v>
      </c>
      <c r="D150" s="141">
        <v>36447</v>
      </c>
      <c r="E150" s="136">
        <v>169224596.80860001</v>
      </c>
      <c r="F150" s="136">
        <v>4325600.8753000004</v>
      </c>
      <c r="G150" s="136">
        <v>173550197.6839</v>
      </c>
      <c r="H150" s="136">
        <v>4761.7142064888703</v>
      </c>
      <c r="I150" s="141">
        <v>36833</v>
      </c>
      <c r="J150" s="136">
        <v>178531720.455093</v>
      </c>
      <c r="K150" s="136">
        <v>4194457.5160456896</v>
      </c>
      <c r="L150" s="136">
        <v>182726177.971138</v>
      </c>
      <c r="M150" s="136">
        <v>4960.9366049775599</v>
      </c>
      <c r="N150" s="136">
        <v>0</v>
      </c>
      <c r="O150" s="140">
        <v>5.2900000000000003E-2</v>
      </c>
      <c r="P150" s="140">
        <v>4.1799999999999997E-2</v>
      </c>
    </row>
    <row r="151" spans="1:16" ht="15.75" customHeight="1" x14ac:dyDescent="0.35">
      <c r="A151" s="18" t="s">
        <v>249</v>
      </c>
      <c r="B151" s="19">
        <v>382</v>
      </c>
      <c r="C151" s="18" t="s">
        <v>207</v>
      </c>
      <c r="D151" s="141">
        <v>62396.916669999999</v>
      </c>
      <c r="E151" s="136">
        <v>285870393.76440001</v>
      </c>
      <c r="F151" s="136">
        <v>5637538.4108999996</v>
      </c>
      <c r="G151" s="136">
        <v>291507932.1753</v>
      </c>
      <c r="H151" s="136">
        <v>4671.8323233342599</v>
      </c>
      <c r="I151" s="141">
        <v>62702.5</v>
      </c>
      <c r="J151" s="136">
        <v>295319645.23638803</v>
      </c>
      <c r="K151" s="136">
        <v>5805446.1428622501</v>
      </c>
      <c r="L151" s="136">
        <v>301125091.37924999</v>
      </c>
      <c r="M151" s="136">
        <v>4802.4415514413304</v>
      </c>
      <c r="N151" s="136">
        <v>0</v>
      </c>
      <c r="O151" s="140">
        <v>3.3000000000000002E-2</v>
      </c>
      <c r="P151" s="140">
        <v>2.8000000000000001E-2</v>
      </c>
    </row>
    <row r="152" spans="1:16" ht="15.75" customHeight="1" x14ac:dyDescent="0.35">
      <c r="A152" s="18" t="s">
        <v>249</v>
      </c>
      <c r="B152" s="19">
        <v>383</v>
      </c>
      <c r="C152" s="18" t="s">
        <v>208</v>
      </c>
      <c r="D152" s="141">
        <v>108978</v>
      </c>
      <c r="E152" s="136">
        <v>487922068.7464</v>
      </c>
      <c r="F152" s="136">
        <v>16313790.147399999</v>
      </c>
      <c r="G152" s="136">
        <v>504235858.89380002</v>
      </c>
      <c r="H152" s="136">
        <v>4626.9509340765999</v>
      </c>
      <c r="I152" s="141">
        <v>110782.5</v>
      </c>
      <c r="J152" s="136">
        <v>519361483.50396502</v>
      </c>
      <c r="K152" s="136">
        <v>16284361.123916199</v>
      </c>
      <c r="L152" s="136">
        <v>535645844.62788099</v>
      </c>
      <c r="M152" s="136">
        <v>4835.1124467120799</v>
      </c>
      <c r="N152" s="136">
        <v>0</v>
      </c>
      <c r="O152" s="140">
        <v>6.2300000000000001E-2</v>
      </c>
      <c r="P152" s="140">
        <v>4.4999999999999998E-2</v>
      </c>
    </row>
    <row r="153" spans="1:16" ht="15.75" customHeight="1" x14ac:dyDescent="0.35">
      <c r="A153" s="18" t="s">
        <v>249</v>
      </c>
      <c r="B153" s="19">
        <v>812</v>
      </c>
      <c r="C153" s="18" t="s">
        <v>209</v>
      </c>
      <c r="D153" s="141">
        <v>21712</v>
      </c>
      <c r="E153" s="136">
        <v>100415638.75</v>
      </c>
      <c r="F153" s="136">
        <v>627602.375</v>
      </c>
      <c r="G153" s="136">
        <v>101043241.125</v>
      </c>
      <c r="H153" s="136">
        <v>4653.7970304439896</v>
      </c>
      <c r="I153" s="141">
        <v>21773</v>
      </c>
      <c r="J153" s="136">
        <v>103351131.461263</v>
      </c>
      <c r="K153" s="136">
        <v>648783</v>
      </c>
      <c r="L153" s="136">
        <v>103999914.461263</v>
      </c>
      <c r="M153" s="136">
        <v>4776.5541937841699</v>
      </c>
      <c r="N153" s="136">
        <v>0</v>
      </c>
      <c r="O153" s="140">
        <v>2.93E-2</v>
      </c>
      <c r="P153" s="140">
        <v>2.64E-2</v>
      </c>
    </row>
    <row r="154" spans="1:16" ht="15.75" customHeight="1" x14ac:dyDescent="0.35">
      <c r="A154" s="18" t="s">
        <v>249</v>
      </c>
      <c r="B154" s="19">
        <v>813</v>
      </c>
      <c r="C154" s="18" t="s">
        <v>210</v>
      </c>
      <c r="D154" s="141">
        <v>22884</v>
      </c>
      <c r="E154" s="136">
        <v>102288764.80949999</v>
      </c>
      <c r="F154" s="136">
        <v>1732828.82</v>
      </c>
      <c r="G154" s="136">
        <v>104021593.6295</v>
      </c>
      <c r="H154" s="136">
        <v>4545.6036370171296</v>
      </c>
      <c r="I154" s="141">
        <v>23210</v>
      </c>
      <c r="J154" s="136">
        <v>108102974.575939</v>
      </c>
      <c r="K154" s="136">
        <v>1678723.49</v>
      </c>
      <c r="L154" s="136">
        <v>109781698.06593899</v>
      </c>
      <c r="M154" s="136">
        <v>4729.9309808676999</v>
      </c>
      <c r="N154" s="136">
        <v>0</v>
      </c>
      <c r="O154" s="140">
        <v>5.5399999999999998E-2</v>
      </c>
      <c r="P154" s="140">
        <v>4.0599999999999997E-2</v>
      </c>
    </row>
    <row r="155" spans="1:16" ht="15.75" customHeight="1" x14ac:dyDescent="0.35">
      <c r="A155" s="18" t="s">
        <v>249</v>
      </c>
      <c r="B155" s="19">
        <v>815</v>
      </c>
      <c r="C155" s="18" t="s">
        <v>211</v>
      </c>
      <c r="D155" s="141">
        <v>73816.600000000006</v>
      </c>
      <c r="E155" s="136">
        <v>329515097.54409999</v>
      </c>
      <c r="F155" s="136">
        <v>6374014.1140000001</v>
      </c>
      <c r="G155" s="136">
        <v>335889111.65810001</v>
      </c>
      <c r="H155" s="136">
        <v>4550.3194628051097</v>
      </c>
      <c r="I155" s="141">
        <v>74152</v>
      </c>
      <c r="J155" s="136">
        <v>347473831.93731499</v>
      </c>
      <c r="K155" s="136">
        <v>5842629.5528943604</v>
      </c>
      <c r="L155" s="136">
        <v>353316461.49020898</v>
      </c>
      <c r="M155" s="136">
        <v>4764.7597029103599</v>
      </c>
      <c r="N155" s="136">
        <v>0</v>
      </c>
      <c r="O155" s="140">
        <v>5.1900000000000002E-2</v>
      </c>
      <c r="P155" s="140">
        <v>4.7100000000000003E-2</v>
      </c>
    </row>
    <row r="156" spans="1:16" ht="15.75" customHeight="1" x14ac:dyDescent="0.35">
      <c r="A156" s="18" t="s">
        <v>249</v>
      </c>
      <c r="B156" s="19">
        <v>372</v>
      </c>
      <c r="C156" s="18" t="s">
        <v>212</v>
      </c>
      <c r="D156" s="141">
        <v>39511</v>
      </c>
      <c r="E156" s="136">
        <v>182375983.76069999</v>
      </c>
      <c r="F156" s="136">
        <v>5608105.2339000003</v>
      </c>
      <c r="G156" s="136">
        <v>187984088.9946</v>
      </c>
      <c r="H156" s="136">
        <v>4757.7659131533001</v>
      </c>
      <c r="I156" s="141">
        <v>39658.5</v>
      </c>
      <c r="J156" s="136">
        <v>189305097.460529</v>
      </c>
      <c r="K156" s="136">
        <v>5738026.4800142897</v>
      </c>
      <c r="L156" s="136">
        <v>195043123.940543</v>
      </c>
      <c r="M156" s="136">
        <v>4918.0660877376404</v>
      </c>
      <c r="N156" s="136">
        <v>0</v>
      </c>
      <c r="O156" s="140">
        <v>3.7600000000000001E-2</v>
      </c>
      <c r="P156" s="140">
        <v>3.3700000000000001E-2</v>
      </c>
    </row>
    <row r="157" spans="1:16" ht="15.75" customHeight="1" x14ac:dyDescent="0.35">
      <c r="A157" s="18" t="s">
        <v>249</v>
      </c>
      <c r="B157" s="19">
        <v>373</v>
      </c>
      <c r="C157" s="18" t="s">
        <v>213</v>
      </c>
      <c r="D157" s="141">
        <v>71464.166670000006</v>
      </c>
      <c r="E157" s="136">
        <v>315688589.19770002</v>
      </c>
      <c r="F157" s="136">
        <v>10663507.4366</v>
      </c>
      <c r="G157" s="136">
        <v>326352096.63429999</v>
      </c>
      <c r="H157" s="136">
        <v>4566.6536369380101</v>
      </c>
      <c r="I157" s="141">
        <v>71993</v>
      </c>
      <c r="J157" s="136">
        <v>337830924.466416</v>
      </c>
      <c r="K157" s="136">
        <v>10980515.2662994</v>
      </c>
      <c r="L157" s="136">
        <v>348811439.73271602</v>
      </c>
      <c r="M157" s="136">
        <v>4845.0743785189597</v>
      </c>
      <c r="N157" s="136">
        <v>0</v>
      </c>
      <c r="O157" s="140">
        <v>6.88E-2</v>
      </c>
      <c r="P157" s="140">
        <v>6.0999999999999999E-2</v>
      </c>
    </row>
    <row r="158" spans="1:16" ht="15.75" customHeight="1" x14ac:dyDescent="0.35">
      <c r="A158" s="18" t="s">
        <v>249</v>
      </c>
      <c r="B158" s="19">
        <v>384</v>
      </c>
      <c r="C158" s="18" t="s">
        <v>214</v>
      </c>
      <c r="D158" s="141">
        <v>46803</v>
      </c>
      <c r="E158" s="136">
        <v>211716682.1841</v>
      </c>
      <c r="F158" s="136">
        <v>1624036.2387999999</v>
      </c>
      <c r="G158" s="136">
        <v>213340718.42289999</v>
      </c>
      <c r="H158" s="136">
        <v>4558.2701626583803</v>
      </c>
      <c r="I158" s="141">
        <v>47514</v>
      </c>
      <c r="J158" s="136">
        <v>220694136.93461901</v>
      </c>
      <c r="K158" s="136">
        <v>1734297.15</v>
      </c>
      <c r="L158" s="136">
        <v>222428434.08461899</v>
      </c>
      <c r="M158" s="136">
        <v>4681.32411677862</v>
      </c>
      <c r="N158" s="136">
        <v>0</v>
      </c>
      <c r="O158" s="140">
        <v>4.2599999999999999E-2</v>
      </c>
      <c r="P158" s="140">
        <v>2.7E-2</v>
      </c>
    </row>
    <row r="159" spans="1:16" ht="15.75" customHeight="1" x14ac:dyDescent="0.35">
      <c r="A159" s="18" t="s">
        <v>249</v>
      </c>
      <c r="B159" s="19">
        <v>816</v>
      </c>
      <c r="C159" s="18" t="s">
        <v>215</v>
      </c>
      <c r="D159" s="141">
        <v>22642</v>
      </c>
      <c r="E159" s="136">
        <v>93862746.327800006</v>
      </c>
      <c r="F159" s="136">
        <v>2317355.6804999998</v>
      </c>
      <c r="G159" s="136">
        <v>96180102.008300006</v>
      </c>
      <c r="H159" s="136">
        <v>4247.8624683464404</v>
      </c>
      <c r="I159" s="141">
        <v>22917</v>
      </c>
      <c r="J159" s="136">
        <v>100435068.449783</v>
      </c>
      <c r="K159" s="136">
        <v>2145668.9870722499</v>
      </c>
      <c r="L159" s="136">
        <v>102580737.436855</v>
      </c>
      <c r="M159" s="136">
        <v>4476.1852527318197</v>
      </c>
      <c r="N159" s="136">
        <v>0</v>
      </c>
      <c r="O159" s="140">
        <v>6.6500000000000004E-2</v>
      </c>
      <c r="P159" s="140">
        <v>5.3800000000000001E-2</v>
      </c>
    </row>
    <row r="160" spans="1:16" ht="20.25" customHeight="1" x14ac:dyDescent="0.35">
      <c r="A160" s="104"/>
      <c r="B160" s="105"/>
      <c r="C160" s="104"/>
      <c r="D160" s="106"/>
      <c r="E160" s="107"/>
      <c r="F160" s="107"/>
      <c r="G160" s="107"/>
      <c r="H160" s="107"/>
      <c r="I160" s="108"/>
      <c r="J160" s="107"/>
      <c r="K160" s="107"/>
      <c r="L160" s="107"/>
      <c r="M160" s="107"/>
      <c r="N160" s="107"/>
      <c r="O160" s="109"/>
      <c r="P160" s="110"/>
    </row>
    <row r="161" spans="1:16" ht="20.25" customHeight="1" x14ac:dyDescent="0.35">
      <c r="L161" s="131"/>
    </row>
    <row r="164" spans="1:16" ht="20.25" customHeight="1" x14ac:dyDescent="0.35">
      <c r="A164" s="14"/>
      <c r="B164" s="14"/>
      <c r="C164" s="14"/>
      <c r="D164" s="14"/>
      <c r="E164" s="14"/>
      <c r="F164" s="14"/>
      <c r="G164" s="14"/>
      <c r="H164" s="14"/>
      <c r="I164" s="14"/>
      <c r="J164" s="14"/>
      <c r="K164" s="14"/>
      <c r="L164" s="14"/>
      <c r="M164" s="14"/>
      <c r="N164" s="14"/>
      <c r="O164" s="14"/>
      <c r="P164" s="14"/>
    </row>
  </sheetData>
  <pageMargins left="0.7" right="0.7" top="0.75" bottom="0.75" header="0.3" footer="0.3"/>
  <pageSetup paperSize="8"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159"/>
  <sheetViews>
    <sheetView zoomScale="80" zoomScaleNormal="80" workbookViewId="0">
      <selection activeCell="A2" sqref="A2"/>
    </sheetView>
  </sheetViews>
  <sheetFormatPr defaultColWidth="18.69140625" defaultRowHeight="15.5" x14ac:dyDescent="0.35"/>
  <cols>
    <col min="1" max="1" width="40.765625" style="55" customWidth="1"/>
    <col min="2" max="2" width="12.765625" style="55" customWidth="1"/>
    <col min="3" max="3" width="30.765625" style="55" customWidth="1"/>
    <col min="4" max="11" width="20.765625" style="55" customWidth="1"/>
    <col min="12" max="16384" width="18.69140625" style="55"/>
  </cols>
  <sheetData>
    <row r="1" spans="1:11" ht="30" customHeight="1" x14ac:dyDescent="0.5">
      <c r="A1" s="57" t="s">
        <v>287</v>
      </c>
      <c r="B1" s="95"/>
      <c r="C1" s="95"/>
      <c r="D1" s="95"/>
      <c r="E1" s="95"/>
      <c r="G1" s="237" t="s">
        <v>25</v>
      </c>
      <c r="H1" s="264" t="s">
        <v>27</v>
      </c>
      <c r="I1" s="235" t="s">
        <v>250</v>
      </c>
      <c r="J1" s="236" t="s">
        <v>216</v>
      </c>
      <c r="K1" s="211" t="s">
        <v>28</v>
      </c>
    </row>
    <row r="2" spans="1:11" ht="30" customHeight="1" x14ac:dyDescent="0.5">
      <c r="A2" s="57"/>
      <c r="B2" s="95"/>
      <c r="C2" s="95"/>
      <c r="D2" s="95"/>
      <c r="E2" s="95"/>
    </row>
    <row r="3" spans="1:11" ht="19.5" customHeight="1" x14ac:dyDescent="0.35"/>
    <row r="4" spans="1:11" x14ac:dyDescent="0.35">
      <c r="A4" s="72"/>
      <c r="B4" s="72"/>
      <c r="C4" s="72"/>
      <c r="D4" s="72"/>
      <c r="E4" s="72"/>
      <c r="F4" s="72"/>
      <c r="G4" s="72"/>
      <c r="H4" s="72"/>
      <c r="I4" s="72"/>
    </row>
    <row r="5" spans="1:11" ht="88.9" customHeight="1" x14ac:dyDescent="0.35">
      <c r="A5" s="73"/>
      <c r="B5" s="73"/>
      <c r="C5" s="73"/>
      <c r="D5" s="250" t="s">
        <v>267</v>
      </c>
      <c r="E5" s="250"/>
      <c r="F5" s="250"/>
      <c r="G5" s="249" t="s">
        <v>266</v>
      </c>
      <c r="H5" s="249"/>
      <c r="I5" s="249"/>
      <c r="J5" s="249"/>
      <c r="K5" s="249"/>
    </row>
    <row r="6" spans="1:11" ht="40" customHeight="1" thickBot="1" x14ac:dyDescent="0.4">
      <c r="A6" s="73"/>
      <c r="B6" s="73"/>
      <c r="C6" s="73"/>
      <c r="D6" s="251" t="s">
        <v>305</v>
      </c>
      <c r="E6" s="251"/>
      <c r="F6" s="251"/>
      <c r="G6" s="252" t="s">
        <v>301</v>
      </c>
      <c r="H6" s="252"/>
      <c r="I6" s="252"/>
      <c r="J6" s="252"/>
      <c r="K6" s="252"/>
    </row>
    <row r="7" spans="1:11" ht="227.25" customHeight="1" x14ac:dyDescent="0.35">
      <c r="A7" s="257" t="s">
        <v>217</v>
      </c>
      <c r="B7" s="258" t="s">
        <v>218</v>
      </c>
      <c r="C7" s="256" t="s">
        <v>219</v>
      </c>
      <c r="D7" s="74" t="s">
        <v>251</v>
      </c>
      <c r="E7" s="75" t="s">
        <v>252</v>
      </c>
      <c r="F7" s="76" t="s">
        <v>274</v>
      </c>
      <c r="G7" s="41" t="s">
        <v>264</v>
      </c>
      <c r="H7" s="77" t="s">
        <v>273</v>
      </c>
      <c r="I7" s="77" t="s">
        <v>253</v>
      </c>
      <c r="J7" s="78" t="s">
        <v>49</v>
      </c>
      <c r="K7" s="78" t="s">
        <v>265</v>
      </c>
    </row>
    <row r="8" spans="1:11" s="59" customFormat="1" ht="30" customHeight="1" x14ac:dyDescent="0.35">
      <c r="A8" s="253"/>
      <c r="B8" s="254"/>
      <c r="C8" s="255"/>
      <c r="D8" s="39" t="s">
        <v>55</v>
      </c>
      <c r="E8" s="25" t="s">
        <v>56</v>
      </c>
      <c r="F8" s="40" t="s">
        <v>254</v>
      </c>
      <c r="G8" s="123" t="s">
        <v>232</v>
      </c>
      <c r="H8" s="42" t="s">
        <v>57</v>
      </c>
      <c r="I8" s="42" t="s">
        <v>233</v>
      </c>
      <c r="J8" s="79" t="s">
        <v>263</v>
      </c>
      <c r="K8" s="79" t="s">
        <v>280</v>
      </c>
    </row>
    <row r="9" spans="1:11" ht="15.75" customHeight="1" x14ac:dyDescent="0.35">
      <c r="A9" s="80" t="s">
        <v>66</v>
      </c>
      <c r="B9" s="43"/>
      <c r="C9" s="44"/>
      <c r="D9" s="45">
        <v>5702659379.3583355</v>
      </c>
      <c r="E9" s="46">
        <v>574294715.46689785</v>
      </c>
      <c r="F9" s="47">
        <v>6276954094.8252335</v>
      </c>
      <c r="G9" s="124">
        <v>6449401534.272584</v>
      </c>
      <c r="H9" s="122"/>
      <c r="I9" s="46">
        <v>580938845.68466008</v>
      </c>
      <c r="J9" s="47">
        <v>7030340379.9572439</v>
      </c>
      <c r="K9" s="122"/>
    </row>
    <row r="10" spans="1:11" ht="15.75" customHeight="1" x14ac:dyDescent="0.35">
      <c r="A10" s="81" t="s">
        <v>240</v>
      </c>
      <c r="B10" s="82">
        <v>831</v>
      </c>
      <c r="C10" s="83" t="s">
        <v>67</v>
      </c>
      <c r="D10" s="84">
        <v>32627303.908654071</v>
      </c>
      <c r="E10" s="85">
        <v>3512214.1700000018</v>
      </c>
      <c r="F10" s="86">
        <v>36139518.078654073</v>
      </c>
      <c r="G10" s="84">
        <v>36595096.598866828</v>
      </c>
      <c r="H10" s="196">
        <v>0.11341413501473263</v>
      </c>
      <c r="I10" s="87">
        <v>3532391.3035999984</v>
      </c>
      <c r="J10" s="198">
        <v>40127487.902466826</v>
      </c>
      <c r="K10" s="199">
        <v>0.11034928067201477</v>
      </c>
    </row>
    <row r="11" spans="1:11" ht="15.75" customHeight="1" x14ac:dyDescent="0.35">
      <c r="A11" s="81" t="s">
        <v>240</v>
      </c>
      <c r="B11" s="82">
        <v>830</v>
      </c>
      <c r="C11" s="83" t="s">
        <v>68</v>
      </c>
      <c r="D11" s="84">
        <v>68107591.08588843</v>
      </c>
      <c r="E11" s="85">
        <v>1864499.9999999851</v>
      </c>
      <c r="F11" s="86">
        <v>69972091.085888416</v>
      </c>
      <c r="G11" s="84">
        <v>77504184.501163006</v>
      </c>
      <c r="H11" s="196">
        <v>0.1334217050717823</v>
      </c>
      <c r="I11" s="87">
        <v>1868540</v>
      </c>
      <c r="J11" s="198">
        <v>79372724.501163006</v>
      </c>
      <c r="K11" s="199">
        <v>0.13434832758871851</v>
      </c>
    </row>
    <row r="12" spans="1:11" ht="15.75" customHeight="1" x14ac:dyDescent="0.35">
      <c r="A12" s="81" t="s">
        <v>240</v>
      </c>
      <c r="B12" s="82">
        <v>856</v>
      </c>
      <c r="C12" s="83" t="s">
        <v>69</v>
      </c>
      <c r="D12" s="84">
        <v>44437415.14840053</v>
      </c>
      <c r="E12" s="85">
        <v>5872867.4166666567</v>
      </c>
      <c r="F12" s="86">
        <v>50310282.565067187</v>
      </c>
      <c r="G12" s="84">
        <v>50607831.545053102</v>
      </c>
      <c r="H12" s="196">
        <v>0.12336161268641344</v>
      </c>
      <c r="I12" s="87">
        <v>6135041.3200000003</v>
      </c>
      <c r="J12" s="198">
        <v>56742872.865053102</v>
      </c>
      <c r="K12" s="199">
        <v>0.12785836159171904</v>
      </c>
    </row>
    <row r="13" spans="1:11" ht="15.75" customHeight="1" x14ac:dyDescent="0.35">
      <c r="A13" s="81" t="s">
        <v>240</v>
      </c>
      <c r="B13" s="82">
        <v>855</v>
      </c>
      <c r="C13" s="83" t="s">
        <v>70</v>
      </c>
      <c r="D13" s="84">
        <v>62346689.087709516</v>
      </c>
      <c r="E13" s="85">
        <v>6156323.5599999875</v>
      </c>
      <c r="F13" s="86">
        <v>68503012.647709504</v>
      </c>
      <c r="G13" s="84">
        <v>67978182.658452258</v>
      </c>
      <c r="H13" s="196">
        <v>8.0000000000000071E-2</v>
      </c>
      <c r="I13" s="87">
        <v>6206803.8447999954</v>
      </c>
      <c r="J13" s="198">
        <v>74184986.503252253</v>
      </c>
      <c r="K13" s="199">
        <v>8.2944875501511639E-2</v>
      </c>
    </row>
    <row r="14" spans="1:11" ht="15.75" customHeight="1" x14ac:dyDescent="0.35">
      <c r="A14" s="81" t="s">
        <v>240</v>
      </c>
      <c r="B14" s="82">
        <v>925</v>
      </c>
      <c r="C14" s="83" t="s">
        <v>71</v>
      </c>
      <c r="D14" s="84">
        <v>76189917.133542538</v>
      </c>
      <c r="E14" s="85">
        <v>9107147.7600000054</v>
      </c>
      <c r="F14" s="86">
        <v>85297064.893542543</v>
      </c>
      <c r="G14" s="84">
        <v>83068302.061584994</v>
      </c>
      <c r="H14" s="196">
        <v>8.0000000000000071E-2</v>
      </c>
      <c r="I14" s="87">
        <v>9260439.5807999969</v>
      </c>
      <c r="J14" s="198">
        <v>92328741.642384991</v>
      </c>
      <c r="K14" s="199">
        <v>8.2437499550758631E-2</v>
      </c>
    </row>
    <row r="15" spans="1:11" ht="15.75" customHeight="1" x14ac:dyDescent="0.35">
      <c r="A15" s="81" t="s">
        <v>240</v>
      </c>
      <c r="B15" s="82">
        <v>928</v>
      </c>
      <c r="C15" s="83" t="s">
        <v>72</v>
      </c>
      <c r="D15" s="84">
        <v>67587594.302592143</v>
      </c>
      <c r="E15" s="85">
        <v>10321096.660725683</v>
      </c>
      <c r="F15" s="86">
        <v>77908690.963317826</v>
      </c>
      <c r="G15" s="84">
        <v>77980626.170180082</v>
      </c>
      <c r="H15" s="196">
        <v>0.14165714853228861</v>
      </c>
      <c r="I15" s="87">
        <v>10427618.144555286</v>
      </c>
      <c r="J15" s="198">
        <v>88408244.314735368</v>
      </c>
      <c r="K15" s="199">
        <v>0.13476742095899286</v>
      </c>
    </row>
    <row r="16" spans="1:11" ht="15.75" customHeight="1" x14ac:dyDescent="0.35">
      <c r="A16" s="81" t="s">
        <v>240</v>
      </c>
      <c r="B16" s="82">
        <v>892</v>
      </c>
      <c r="C16" s="83" t="s">
        <v>73</v>
      </c>
      <c r="D16" s="84">
        <v>29579781.242341738</v>
      </c>
      <c r="E16" s="85">
        <v>4116862.2100207061</v>
      </c>
      <c r="F16" s="86">
        <v>33696643.452362448</v>
      </c>
      <c r="G16" s="84">
        <v>35076549.369297758</v>
      </c>
      <c r="H16" s="196">
        <v>0.16999999999999993</v>
      </c>
      <c r="I16" s="87">
        <v>4257294.5882326365</v>
      </c>
      <c r="J16" s="198">
        <v>39333843.957530394</v>
      </c>
      <c r="K16" s="199">
        <v>0.16729264186616555</v>
      </c>
    </row>
    <row r="17" spans="1:11" ht="15.75" customHeight="1" x14ac:dyDescent="0.35">
      <c r="A17" s="81" t="s">
        <v>240</v>
      </c>
      <c r="B17" s="82">
        <v>891</v>
      </c>
      <c r="C17" s="83" t="s">
        <v>74</v>
      </c>
      <c r="D17" s="84">
        <v>63628631.643144339</v>
      </c>
      <c r="E17" s="85">
        <v>2733069.9470004067</v>
      </c>
      <c r="F17" s="86">
        <v>66361701.590144746</v>
      </c>
      <c r="G17" s="84">
        <v>75153083.342489988</v>
      </c>
      <c r="H17" s="196">
        <v>0.16999999999999993</v>
      </c>
      <c r="I17" s="87">
        <v>2733427.3099967986</v>
      </c>
      <c r="J17" s="198">
        <v>77886510.652486786</v>
      </c>
      <c r="K17" s="199">
        <v>0.17366656951505255</v>
      </c>
    </row>
    <row r="18" spans="1:11" ht="15.75" customHeight="1" x14ac:dyDescent="0.35">
      <c r="A18" s="81" t="s">
        <v>240</v>
      </c>
      <c r="B18" s="82">
        <v>857</v>
      </c>
      <c r="C18" s="83" t="s">
        <v>75</v>
      </c>
      <c r="D18" s="84">
        <v>3935116.5903505622</v>
      </c>
      <c r="E18" s="85">
        <v>-68000.000000000466</v>
      </c>
      <c r="F18" s="86">
        <v>3867116.5903505618</v>
      </c>
      <c r="G18" s="84">
        <v>4280362.9505115366</v>
      </c>
      <c r="H18" s="196">
        <v>8.0000000000000071E-2</v>
      </c>
      <c r="I18" s="87">
        <v>-68000</v>
      </c>
      <c r="J18" s="198">
        <v>4212362.9505115366</v>
      </c>
      <c r="K18" s="199">
        <v>8.9277463478202979E-2</v>
      </c>
    </row>
    <row r="19" spans="1:11" ht="15.75" customHeight="1" x14ac:dyDescent="0.35">
      <c r="A19" s="81" t="s">
        <v>241</v>
      </c>
      <c r="B19" s="82">
        <v>822</v>
      </c>
      <c r="C19" s="83" t="s">
        <v>76</v>
      </c>
      <c r="D19" s="84">
        <v>19597244.83950134</v>
      </c>
      <c r="E19" s="85">
        <v>2849241.0458033346</v>
      </c>
      <c r="F19" s="86">
        <v>22446485.885304675</v>
      </c>
      <c r="G19" s="84">
        <v>21510868.102840181</v>
      </c>
      <c r="H19" s="196">
        <v>8.0000000000000071E-2</v>
      </c>
      <c r="I19" s="87">
        <v>2903739.3596193306</v>
      </c>
      <c r="J19" s="198">
        <v>24414607.462459512</v>
      </c>
      <c r="K19" s="199">
        <v>8.7680610105804302E-2</v>
      </c>
    </row>
    <row r="20" spans="1:11" ht="15.75" customHeight="1" x14ac:dyDescent="0.35">
      <c r="A20" s="81" t="s">
        <v>241</v>
      </c>
      <c r="B20" s="82">
        <v>873</v>
      </c>
      <c r="C20" s="83" t="s">
        <v>77</v>
      </c>
      <c r="D20" s="84">
        <v>63260392.275789432</v>
      </c>
      <c r="E20" s="85">
        <v>5582727.7513996586</v>
      </c>
      <c r="F20" s="86">
        <v>68843120.027189091</v>
      </c>
      <c r="G20" s="84">
        <v>68958916.258511111</v>
      </c>
      <c r="H20" s="196">
        <v>8.0000000000000071E-2</v>
      </c>
      <c r="I20" s="87">
        <v>5635030.050704509</v>
      </c>
      <c r="J20" s="198">
        <v>74593946.30921562</v>
      </c>
      <c r="K20" s="199">
        <v>8.3535236051987205E-2</v>
      </c>
    </row>
    <row r="21" spans="1:11" ht="15.75" customHeight="1" x14ac:dyDescent="0.35">
      <c r="A21" s="81" t="s">
        <v>241</v>
      </c>
      <c r="B21" s="82">
        <v>823</v>
      </c>
      <c r="C21" s="83" t="s">
        <v>78</v>
      </c>
      <c r="D21" s="84">
        <v>25438776.201090083</v>
      </c>
      <c r="E21" s="85">
        <v>3624119.7866875194</v>
      </c>
      <c r="F21" s="86">
        <v>29062895.987777602</v>
      </c>
      <c r="G21" s="84">
        <v>28576676.48855754</v>
      </c>
      <c r="H21" s="196">
        <v>0.10534565903175297</v>
      </c>
      <c r="I21" s="87">
        <v>3678792.4946435764</v>
      </c>
      <c r="J21" s="198">
        <v>32255468.983201116</v>
      </c>
      <c r="K21" s="199">
        <v>0.10985047728093411</v>
      </c>
    </row>
    <row r="22" spans="1:11" ht="15.75" customHeight="1" x14ac:dyDescent="0.35">
      <c r="A22" s="81" t="s">
        <v>241</v>
      </c>
      <c r="B22" s="82">
        <v>881</v>
      </c>
      <c r="C22" s="83" t="s">
        <v>79</v>
      </c>
      <c r="D22" s="84">
        <v>130371218.0943194</v>
      </c>
      <c r="E22" s="85">
        <v>10560968.26031363</v>
      </c>
      <c r="F22" s="86">
        <v>140932186.35463303</v>
      </c>
      <c r="G22" s="84">
        <v>149950432.52664763</v>
      </c>
      <c r="H22" s="196">
        <v>0.13713989178834285</v>
      </c>
      <c r="I22" s="87">
        <v>10564387.695361137</v>
      </c>
      <c r="J22" s="198">
        <v>160514820.22200876</v>
      </c>
      <c r="K22" s="199">
        <v>0.13895075620340691</v>
      </c>
    </row>
    <row r="23" spans="1:11" ht="15.75" customHeight="1" x14ac:dyDescent="0.35">
      <c r="A23" s="81" t="s">
        <v>241</v>
      </c>
      <c r="B23" s="82">
        <v>919</v>
      </c>
      <c r="C23" s="83" t="s">
        <v>80</v>
      </c>
      <c r="D23" s="84">
        <v>101974651.50276043</v>
      </c>
      <c r="E23" s="85">
        <v>13041264.333681017</v>
      </c>
      <c r="F23" s="86">
        <v>115015915.83644144</v>
      </c>
      <c r="G23" s="84">
        <v>117742065.24410376</v>
      </c>
      <c r="H23" s="196">
        <v>0.14050935778865492</v>
      </c>
      <c r="I23" s="87">
        <v>13156257.5267708</v>
      </c>
      <c r="J23" s="198">
        <v>130898322.77087456</v>
      </c>
      <c r="K23" s="199">
        <v>0.13808877509629824</v>
      </c>
    </row>
    <row r="24" spans="1:11" ht="15.75" customHeight="1" x14ac:dyDescent="0.35">
      <c r="A24" s="81" t="s">
        <v>241</v>
      </c>
      <c r="B24" s="82">
        <v>821</v>
      </c>
      <c r="C24" s="83" t="s">
        <v>81</v>
      </c>
      <c r="D24" s="84">
        <v>27541934.083206706</v>
      </c>
      <c r="E24" s="85">
        <v>932129.59242969006</v>
      </c>
      <c r="F24" s="86">
        <v>28474063.675636396</v>
      </c>
      <c r="G24" s="84">
        <v>31898573.48447597</v>
      </c>
      <c r="H24" s="196">
        <v>0.14163164423916696</v>
      </c>
      <c r="I24" s="87">
        <v>937613.15922457725</v>
      </c>
      <c r="J24" s="198">
        <v>32836186.643700548</v>
      </c>
      <c r="K24" s="199">
        <v>0.15319636205620224</v>
      </c>
    </row>
    <row r="25" spans="1:11" ht="15.75" customHeight="1" x14ac:dyDescent="0.35">
      <c r="A25" s="81" t="s">
        <v>241</v>
      </c>
      <c r="B25" s="82">
        <v>926</v>
      </c>
      <c r="C25" s="83" t="s">
        <v>82</v>
      </c>
      <c r="D25" s="84">
        <v>74192696.96905154</v>
      </c>
      <c r="E25" s="85">
        <v>7724660</v>
      </c>
      <c r="F25" s="86">
        <v>81917356.96905154</v>
      </c>
      <c r="G25" s="84">
        <v>84441334.203274444</v>
      </c>
      <c r="H25" s="196">
        <v>0.12785265408543212</v>
      </c>
      <c r="I25" s="87">
        <v>7724660</v>
      </c>
      <c r="J25" s="198">
        <v>92165994.203274444</v>
      </c>
      <c r="K25" s="199">
        <v>0.12510947146518481</v>
      </c>
    </row>
    <row r="26" spans="1:11" ht="15.75" customHeight="1" x14ac:dyDescent="0.35">
      <c r="A26" s="81" t="s">
        <v>241</v>
      </c>
      <c r="B26" s="82">
        <v>874</v>
      </c>
      <c r="C26" s="83" t="s">
        <v>83</v>
      </c>
      <c r="D26" s="84">
        <v>26841490.470675845</v>
      </c>
      <c r="E26" s="85">
        <v>3744501.5427370407</v>
      </c>
      <c r="F26" s="86">
        <v>30585992.013412885</v>
      </c>
      <c r="G26" s="84">
        <v>29640731.341531686</v>
      </c>
      <c r="H26" s="196">
        <v>8.6485099050555458E-2</v>
      </c>
      <c r="I26" s="87">
        <v>3765651.6365170702</v>
      </c>
      <c r="J26" s="198">
        <v>33406382.978048757</v>
      </c>
      <c r="K26" s="199">
        <v>9.2211851863396976E-2</v>
      </c>
    </row>
    <row r="27" spans="1:11" ht="15.75" customHeight="1" x14ac:dyDescent="0.35">
      <c r="A27" s="81" t="s">
        <v>241</v>
      </c>
      <c r="B27" s="82">
        <v>882</v>
      </c>
      <c r="C27" s="83" t="s">
        <v>84</v>
      </c>
      <c r="D27" s="84">
        <v>16598929.783849897</v>
      </c>
      <c r="E27" s="85">
        <v>2937033.2232105974</v>
      </c>
      <c r="F27" s="86">
        <v>19535963.007060494</v>
      </c>
      <c r="G27" s="84">
        <v>19600081.467031501</v>
      </c>
      <c r="H27" s="196">
        <v>0.16999999999999971</v>
      </c>
      <c r="I27" s="87">
        <v>2939857.0638066605</v>
      </c>
      <c r="J27" s="198">
        <v>22539938.530838162</v>
      </c>
      <c r="K27" s="199">
        <v>0.15376644205826961</v>
      </c>
    </row>
    <row r="28" spans="1:11" ht="15.75" customHeight="1" x14ac:dyDescent="0.35">
      <c r="A28" s="81" t="s">
        <v>241</v>
      </c>
      <c r="B28" s="82">
        <v>935</v>
      </c>
      <c r="C28" s="83" t="s">
        <v>85</v>
      </c>
      <c r="D28" s="84">
        <v>58867273.10013324</v>
      </c>
      <c r="E28" s="85">
        <v>5531373.483160302</v>
      </c>
      <c r="F28" s="86">
        <v>64398646.583293542</v>
      </c>
      <c r="G28" s="84">
        <v>69382706.107683912</v>
      </c>
      <c r="H28" s="196">
        <v>0.16999999999999993</v>
      </c>
      <c r="I28" s="87">
        <v>5541073.0317907333</v>
      </c>
      <c r="J28" s="198">
        <v>74923779.139474645</v>
      </c>
      <c r="K28" s="199">
        <v>0.16343717010524195</v>
      </c>
    </row>
    <row r="29" spans="1:11" ht="15.75" customHeight="1" x14ac:dyDescent="0.35">
      <c r="A29" s="81" t="s">
        <v>241</v>
      </c>
      <c r="B29" s="82">
        <v>883</v>
      </c>
      <c r="C29" s="83" t="s">
        <v>86</v>
      </c>
      <c r="D29" s="84">
        <v>22007827.27047646</v>
      </c>
      <c r="E29" s="85">
        <v>1244774.1840712987</v>
      </c>
      <c r="F29" s="86">
        <v>23252601.454547759</v>
      </c>
      <c r="G29" s="84">
        <v>24222389.278868504</v>
      </c>
      <c r="H29" s="196">
        <v>8.0000000000000071E-2</v>
      </c>
      <c r="I29" s="87">
        <v>1245635.3434331976</v>
      </c>
      <c r="J29" s="198">
        <v>25468024.622301701</v>
      </c>
      <c r="K29" s="199">
        <v>9.5276357446906212E-2</v>
      </c>
    </row>
    <row r="30" spans="1:11" ht="15.75" customHeight="1" x14ac:dyDescent="0.35">
      <c r="A30" s="81" t="s">
        <v>242</v>
      </c>
      <c r="B30" s="82">
        <v>202</v>
      </c>
      <c r="C30" s="83" t="s">
        <v>87</v>
      </c>
      <c r="D30" s="84">
        <v>30740174.088499539</v>
      </c>
      <c r="E30" s="85">
        <v>5884983.0271414518</v>
      </c>
      <c r="F30" s="86">
        <v>36625157.11564099</v>
      </c>
      <c r="G30" s="84">
        <v>33779411.210609406</v>
      </c>
      <c r="H30" s="196">
        <v>8.0000000000000071E-2</v>
      </c>
      <c r="I30" s="87">
        <v>6099006.4825195223</v>
      </c>
      <c r="J30" s="198">
        <v>39878417.693128929</v>
      </c>
      <c r="K30" s="199">
        <v>8.8825846322406976E-2</v>
      </c>
    </row>
    <row r="31" spans="1:11" ht="15.75" customHeight="1" x14ac:dyDescent="0.35">
      <c r="A31" s="81" t="s">
        <v>242</v>
      </c>
      <c r="B31" s="82">
        <v>204</v>
      </c>
      <c r="C31" s="83" t="s">
        <v>88</v>
      </c>
      <c r="D31" s="84">
        <v>41236995.445664786</v>
      </c>
      <c r="E31" s="85">
        <v>1876375.3673660904</v>
      </c>
      <c r="F31" s="86">
        <v>43113370.813030876</v>
      </c>
      <c r="G31" s="84">
        <v>45593224.957244478</v>
      </c>
      <c r="H31" s="196">
        <v>8.8345608026686895E-2</v>
      </c>
      <c r="I31" s="87">
        <v>1881099.1660192087</v>
      </c>
      <c r="J31" s="198">
        <v>47474324.123263687</v>
      </c>
      <c r="K31" s="199">
        <v>0.10115083158644422</v>
      </c>
    </row>
    <row r="32" spans="1:11" ht="15.75" customHeight="1" x14ac:dyDescent="0.35">
      <c r="A32" s="81" t="s">
        <v>242</v>
      </c>
      <c r="B32" s="82">
        <v>205</v>
      </c>
      <c r="C32" s="83" t="s">
        <v>89</v>
      </c>
      <c r="D32" s="84">
        <v>17466725.716338646</v>
      </c>
      <c r="E32" s="85">
        <v>4238491.0711758472</v>
      </c>
      <c r="F32" s="86">
        <v>21705216.787514493</v>
      </c>
      <c r="G32" s="84">
        <v>20363077.268138155</v>
      </c>
      <c r="H32" s="196">
        <v>0.16194079384621296</v>
      </c>
      <c r="I32" s="87">
        <v>4266979.9905992895</v>
      </c>
      <c r="J32" s="198">
        <v>24630057.258737445</v>
      </c>
      <c r="K32" s="199">
        <v>0.13475287991158935</v>
      </c>
    </row>
    <row r="33" spans="1:11" ht="15.75" customHeight="1" x14ac:dyDescent="0.35">
      <c r="A33" s="81" t="s">
        <v>242</v>
      </c>
      <c r="B33" s="82">
        <v>309</v>
      </c>
      <c r="C33" s="83" t="s">
        <v>90</v>
      </c>
      <c r="D33" s="84">
        <v>34290620.093046434</v>
      </c>
      <c r="E33" s="85">
        <v>1845916.131494455</v>
      </c>
      <c r="F33" s="86">
        <v>36136536.224540889</v>
      </c>
      <c r="G33" s="84">
        <v>38614244.451796085</v>
      </c>
      <c r="H33" s="196">
        <v>0.12010542376514177</v>
      </c>
      <c r="I33" s="87">
        <v>1872762.8734438419</v>
      </c>
      <c r="J33" s="198">
        <v>40487007.325239927</v>
      </c>
      <c r="K33" s="199">
        <v>0.12038982025467515</v>
      </c>
    </row>
    <row r="34" spans="1:11" ht="15.75" customHeight="1" x14ac:dyDescent="0.35">
      <c r="A34" s="81" t="s">
        <v>242</v>
      </c>
      <c r="B34" s="82">
        <v>206</v>
      </c>
      <c r="C34" s="83" t="s">
        <v>91</v>
      </c>
      <c r="D34" s="84">
        <v>27408364.253095526</v>
      </c>
      <c r="E34" s="85">
        <v>2735006.6132313088</v>
      </c>
      <c r="F34" s="86">
        <v>30143370.866326835</v>
      </c>
      <c r="G34" s="84">
        <v>30736523.583378013</v>
      </c>
      <c r="H34" s="196">
        <v>0.10464562463802651</v>
      </c>
      <c r="I34" s="87">
        <v>2739338.8448003046</v>
      </c>
      <c r="J34" s="198">
        <v>33475862.428178318</v>
      </c>
      <c r="K34" s="199">
        <v>0.11055470792001598</v>
      </c>
    </row>
    <row r="35" spans="1:11" ht="15.75" customHeight="1" x14ac:dyDescent="0.35">
      <c r="A35" s="81" t="s">
        <v>242</v>
      </c>
      <c r="B35" s="82">
        <v>207</v>
      </c>
      <c r="C35" s="83" t="s">
        <v>92</v>
      </c>
      <c r="D35" s="84">
        <v>14059586.87423976</v>
      </c>
      <c r="E35" s="85">
        <v>3111329.7301497608</v>
      </c>
      <c r="F35" s="86">
        <v>17170916.604389518</v>
      </c>
      <c r="G35" s="84">
        <v>15156394.947775329</v>
      </c>
      <c r="H35" s="196">
        <v>8.0000000000000071E-2</v>
      </c>
      <c r="I35" s="87">
        <v>3259935.4089997914</v>
      </c>
      <c r="J35" s="198">
        <v>18416330.35677512</v>
      </c>
      <c r="K35" s="199">
        <v>7.2530417628796195E-2</v>
      </c>
    </row>
    <row r="36" spans="1:11" ht="15.75" customHeight="1" x14ac:dyDescent="0.35">
      <c r="A36" s="81" t="s">
        <v>242</v>
      </c>
      <c r="B36" s="82">
        <v>208</v>
      </c>
      <c r="C36" s="83" t="s">
        <v>93</v>
      </c>
      <c r="D36" s="84">
        <v>40302293.043784946</v>
      </c>
      <c r="E36" s="85">
        <v>2427428.6498971581</v>
      </c>
      <c r="F36" s="86">
        <v>42729721.693682104</v>
      </c>
      <c r="G36" s="84">
        <v>44463948.80317378</v>
      </c>
      <c r="H36" s="196">
        <v>9.7117343181471139E-2</v>
      </c>
      <c r="I36" s="87">
        <v>2432689.8118891194</v>
      </c>
      <c r="J36" s="198">
        <v>46896638.6150629</v>
      </c>
      <c r="K36" s="199">
        <v>9.7517998157168106E-2</v>
      </c>
    </row>
    <row r="37" spans="1:11" ht="15.75" customHeight="1" x14ac:dyDescent="0.35">
      <c r="A37" s="81" t="s">
        <v>242</v>
      </c>
      <c r="B37" s="82">
        <v>209</v>
      </c>
      <c r="C37" s="83" t="s">
        <v>94</v>
      </c>
      <c r="D37" s="84">
        <v>49794418.453728825</v>
      </c>
      <c r="E37" s="85">
        <v>1703770.2864349335</v>
      </c>
      <c r="F37" s="86">
        <v>51498188.740163758</v>
      </c>
      <c r="G37" s="84">
        <v>54487426.259491093</v>
      </c>
      <c r="H37" s="196">
        <v>8.0000000000000071E-2</v>
      </c>
      <c r="I37" s="87">
        <v>1724094.6364995912</v>
      </c>
      <c r="J37" s="198">
        <v>56211520.895990685</v>
      </c>
      <c r="K37" s="199">
        <v>9.1524231650325305E-2</v>
      </c>
    </row>
    <row r="38" spans="1:11" ht="15.75" customHeight="1" x14ac:dyDescent="0.35">
      <c r="A38" s="81" t="s">
        <v>242</v>
      </c>
      <c r="B38" s="82">
        <v>316</v>
      </c>
      <c r="C38" s="83" t="s">
        <v>95</v>
      </c>
      <c r="D38" s="84">
        <v>47964134.190381482</v>
      </c>
      <c r="E38" s="85">
        <v>121153.19039137661</v>
      </c>
      <c r="F38" s="86">
        <v>48085287.380772859</v>
      </c>
      <c r="G38" s="84">
        <v>54708215.393846877</v>
      </c>
      <c r="H38" s="196">
        <v>0.12760091674624663</v>
      </c>
      <c r="I38" s="87">
        <v>121455.45064713061</v>
      </c>
      <c r="J38" s="198">
        <v>54829670.844494008</v>
      </c>
      <c r="K38" s="199">
        <v>0.14025877417170074</v>
      </c>
    </row>
    <row r="39" spans="1:11" ht="15.75" customHeight="1" x14ac:dyDescent="0.35">
      <c r="A39" s="81" t="s">
        <v>242</v>
      </c>
      <c r="B39" s="82">
        <v>210</v>
      </c>
      <c r="C39" s="83" t="s">
        <v>96</v>
      </c>
      <c r="D39" s="84">
        <v>40389692.794952944</v>
      </c>
      <c r="E39" s="85">
        <v>4114336.8215510771</v>
      </c>
      <c r="F39" s="86">
        <v>44504029.616504021</v>
      </c>
      <c r="G39" s="84">
        <v>45288634.97126583</v>
      </c>
      <c r="H39" s="196">
        <v>0.10840492455538153</v>
      </c>
      <c r="I39" s="87">
        <v>4326327.1867290437</v>
      </c>
      <c r="J39" s="198">
        <v>49614962.157994874</v>
      </c>
      <c r="K39" s="199">
        <v>0.11484201735286237</v>
      </c>
    </row>
    <row r="40" spans="1:11" ht="15.75" customHeight="1" x14ac:dyDescent="0.35">
      <c r="A40" s="81" t="s">
        <v>242</v>
      </c>
      <c r="B40" s="82">
        <v>211</v>
      </c>
      <c r="C40" s="83" t="s">
        <v>97</v>
      </c>
      <c r="D40" s="84">
        <v>45703304.706457898</v>
      </c>
      <c r="E40" s="85">
        <v>5074068.0143832937</v>
      </c>
      <c r="F40" s="86">
        <v>50777372.720841192</v>
      </c>
      <c r="G40" s="84">
        <v>52943283.668750763</v>
      </c>
      <c r="H40" s="196">
        <v>0.13345370217277686</v>
      </c>
      <c r="I40" s="87">
        <v>5116659.6350590885</v>
      </c>
      <c r="J40" s="198">
        <v>58059943.303809851</v>
      </c>
      <c r="K40" s="199">
        <v>0.143421571316934</v>
      </c>
    </row>
    <row r="41" spans="1:11" ht="15.75" customHeight="1" x14ac:dyDescent="0.35">
      <c r="A41" s="81" t="s">
        <v>242</v>
      </c>
      <c r="B41" s="82">
        <v>212</v>
      </c>
      <c r="C41" s="83" t="s">
        <v>98</v>
      </c>
      <c r="D41" s="84">
        <v>37578568.870245323</v>
      </c>
      <c r="E41" s="85">
        <v>6375723.4817255214</v>
      </c>
      <c r="F41" s="86">
        <v>43954292.351970844</v>
      </c>
      <c r="G41" s="84">
        <v>41060215.57930629</v>
      </c>
      <c r="H41" s="196">
        <v>8.0000000000000071E-2</v>
      </c>
      <c r="I41" s="87">
        <v>6450185.4592187032</v>
      </c>
      <c r="J41" s="198">
        <v>47510401.038524993</v>
      </c>
      <c r="K41" s="199">
        <v>8.0904696589767733E-2</v>
      </c>
    </row>
    <row r="42" spans="1:11" ht="15.75" customHeight="1" x14ac:dyDescent="0.35">
      <c r="A42" s="81" t="s">
        <v>242</v>
      </c>
      <c r="B42" s="82">
        <v>213</v>
      </c>
      <c r="C42" s="83" t="s">
        <v>99</v>
      </c>
      <c r="D42" s="84">
        <v>24610292.188872408</v>
      </c>
      <c r="E42" s="85">
        <v>1803068.9494391009</v>
      </c>
      <c r="F42" s="86">
        <v>26413361.138311509</v>
      </c>
      <c r="G42" s="84">
        <v>27220230.137695123</v>
      </c>
      <c r="H42" s="196">
        <v>9.2232857614504837E-2</v>
      </c>
      <c r="I42" s="87">
        <v>1841552.6143729351</v>
      </c>
      <c r="J42" s="198">
        <v>29061782.752068058</v>
      </c>
      <c r="K42" s="199">
        <v>0.10026825438414644</v>
      </c>
    </row>
    <row r="43" spans="1:11" ht="15.75" customHeight="1" x14ac:dyDescent="0.35">
      <c r="A43" s="81" t="s">
        <v>243</v>
      </c>
      <c r="B43" s="82">
        <v>841</v>
      </c>
      <c r="C43" s="83" t="s">
        <v>100</v>
      </c>
      <c r="D43" s="84">
        <v>11121025.850359628</v>
      </c>
      <c r="E43" s="85">
        <v>1719837</v>
      </c>
      <c r="F43" s="86">
        <v>12840862.850359628</v>
      </c>
      <c r="G43" s="84">
        <v>12665361.020724677</v>
      </c>
      <c r="H43" s="196">
        <v>0.13546469288812002</v>
      </c>
      <c r="I43" s="87">
        <v>1727957.4000000004</v>
      </c>
      <c r="J43" s="198">
        <v>14393318.420724677</v>
      </c>
      <c r="K43" s="199">
        <v>0.12089963022395889</v>
      </c>
    </row>
    <row r="44" spans="1:11" ht="15.75" customHeight="1" x14ac:dyDescent="0.35">
      <c r="A44" s="81" t="s">
        <v>243</v>
      </c>
      <c r="B44" s="82">
        <v>840</v>
      </c>
      <c r="C44" s="83" t="s">
        <v>101</v>
      </c>
      <c r="D44" s="84">
        <v>46831099.991715826</v>
      </c>
      <c r="E44" s="85">
        <v>5671660</v>
      </c>
      <c r="F44" s="86">
        <v>52502759.991715826</v>
      </c>
      <c r="G44" s="84">
        <v>55134938.625464357</v>
      </c>
      <c r="H44" s="196">
        <v>0.16999999999999971</v>
      </c>
      <c r="I44" s="87">
        <v>5749712.799999997</v>
      </c>
      <c r="J44" s="198">
        <v>60884651.425464354</v>
      </c>
      <c r="K44" s="199">
        <v>0.1596466820995901</v>
      </c>
    </row>
    <row r="45" spans="1:11" ht="15.75" customHeight="1" x14ac:dyDescent="0.35">
      <c r="A45" s="81" t="s">
        <v>243</v>
      </c>
      <c r="B45" s="82">
        <v>390</v>
      </c>
      <c r="C45" s="83" t="s">
        <v>102</v>
      </c>
      <c r="D45" s="84">
        <v>20186688.955604702</v>
      </c>
      <c r="E45" s="85">
        <v>2540000</v>
      </c>
      <c r="F45" s="86">
        <v>22726688.955604702</v>
      </c>
      <c r="G45" s="84">
        <v>22589601.631769281</v>
      </c>
      <c r="H45" s="196">
        <v>0.11411760033238272</v>
      </c>
      <c r="I45" s="87">
        <v>2540000</v>
      </c>
      <c r="J45" s="198">
        <v>25129601.631769281</v>
      </c>
      <c r="K45" s="199">
        <v>0.1057308735495317</v>
      </c>
    </row>
    <row r="46" spans="1:11" ht="15.75" customHeight="1" x14ac:dyDescent="0.35">
      <c r="A46" s="81" t="s">
        <v>243</v>
      </c>
      <c r="B46" s="82">
        <v>805</v>
      </c>
      <c r="C46" s="83" t="s">
        <v>103</v>
      </c>
      <c r="D46" s="84">
        <v>10167892.721297096</v>
      </c>
      <c r="E46" s="85">
        <v>835999.99999999814</v>
      </c>
      <c r="F46" s="86">
        <v>11003892.721297095</v>
      </c>
      <c r="G46" s="84">
        <v>11916311.59204958</v>
      </c>
      <c r="H46" s="196">
        <v>0.16999999999999993</v>
      </c>
      <c r="I46" s="87">
        <v>836000</v>
      </c>
      <c r="J46" s="198">
        <v>12752311.59204958</v>
      </c>
      <c r="K46" s="199">
        <v>0.15889094114563385</v>
      </c>
    </row>
    <row r="47" spans="1:11" ht="15.75" customHeight="1" x14ac:dyDescent="0.35">
      <c r="A47" s="81" t="s">
        <v>243</v>
      </c>
      <c r="B47" s="82">
        <v>806</v>
      </c>
      <c r="C47" s="83" t="s">
        <v>104</v>
      </c>
      <c r="D47" s="84">
        <v>19218414.938837711</v>
      </c>
      <c r="E47" s="85">
        <v>4049664</v>
      </c>
      <c r="F47" s="86">
        <v>23268078.938837711</v>
      </c>
      <c r="G47" s="84">
        <v>22042536.237283032</v>
      </c>
      <c r="H47" s="196">
        <v>0.14092970350747525</v>
      </c>
      <c r="I47" s="87">
        <v>4143957.6000000015</v>
      </c>
      <c r="J47" s="198">
        <v>26186493.837283034</v>
      </c>
      <c r="K47" s="199">
        <v>0.12542569182942209</v>
      </c>
    </row>
    <row r="48" spans="1:11" ht="15.75" customHeight="1" x14ac:dyDescent="0.35">
      <c r="A48" s="81" t="s">
        <v>243</v>
      </c>
      <c r="B48" s="82">
        <v>391</v>
      </c>
      <c r="C48" s="83" t="s">
        <v>105</v>
      </c>
      <c r="D48" s="84">
        <v>32171278.743381422</v>
      </c>
      <c r="E48" s="85">
        <v>6677649.9999999963</v>
      </c>
      <c r="F48" s="86">
        <v>38848928.743381418</v>
      </c>
      <c r="G48" s="84">
        <v>36354787.607152574</v>
      </c>
      <c r="H48" s="196">
        <v>0.11808830310553975</v>
      </c>
      <c r="I48" s="87">
        <v>6836422</v>
      </c>
      <c r="J48" s="198">
        <v>43191209.607152574</v>
      </c>
      <c r="K48" s="199">
        <v>0.1117735032657996</v>
      </c>
    </row>
    <row r="49" spans="1:11" ht="15.75" customHeight="1" x14ac:dyDescent="0.35">
      <c r="A49" s="81" t="s">
        <v>243</v>
      </c>
      <c r="B49" s="82">
        <v>392</v>
      </c>
      <c r="C49" s="83" t="s">
        <v>106</v>
      </c>
      <c r="D49" s="84">
        <v>18518489.649058502</v>
      </c>
      <c r="E49" s="85">
        <v>1681000</v>
      </c>
      <c r="F49" s="86">
        <v>20199489.649058502</v>
      </c>
      <c r="G49" s="84">
        <v>21385596.556542881</v>
      </c>
      <c r="H49" s="196">
        <v>0.14945124819554056</v>
      </c>
      <c r="I49" s="87">
        <v>1681000</v>
      </c>
      <c r="J49" s="198">
        <v>23066596.556542881</v>
      </c>
      <c r="K49" s="199">
        <v>0.14193957160784088</v>
      </c>
    </row>
    <row r="50" spans="1:11" ht="15.75" customHeight="1" x14ac:dyDescent="0.35">
      <c r="A50" s="81" t="s">
        <v>243</v>
      </c>
      <c r="B50" s="82">
        <v>929</v>
      </c>
      <c r="C50" s="83" t="s">
        <v>107</v>
      </c>
      <c r="D50" s="84">
        <v>30450367.301219456</v>
      </c>
      <c r="E50" s="85">
        <v>2413000</v>
      </c>
      <c r="F50" s="86">
        <v>32863367.301219456</v>
      </c>
      <c r="G50" s="84">
        <v>33203166.285033565</v>
      </c>
      <c r="H50" s="196">
        <v>9.2856828628478993E-2</v>
      </c>
      <c r="I50" s="87">
        <v>2413000.0000000037</v>
      </c>
      <c r="J50" s="198">
        <v>35616166.285033569</v>
      </c>
      <c r="K50" s="199">
        <v>8.3764970235170155E-2</v>
      </c>
    </row>
    <row r="51" spans="1:11" ht="15.75" customHeight="1" x14ac:dyDescent="0.35">
      <c r="A51" s="81" t="s">
        <v>243</v>
      </c>
      <c r="B51" s="82">
        <v>807</v>
      </c>
      <c r="C51" s="83" t="s">
        <v>108</v>
      </c>
      <c r="D51" s="84">
        <v>14915021.253669944</v>
      </c>
      <c r="E51" s="85">
        <v>1567340</v>
      </c>
      <c r="F51" s="86">
        <v>16482361.253669944</v>
      </c>
      <c r="G51" s="84">
        <v>17174450.608179837</v>
      </c>
      <c r="H51" s="196">
        <v>0.14546097337411701</v>
      </c>
      <c r="I51" s="87">
        <v>1578167.1999999993</v>
      </c>
      <c r="J51" s="198">
        <v>18752617.808179837</v>
      </c>
      <c r="K51" s="199">
        <v>0.13773855090115816</v>
      </c>
    </row>
    <row r="52" spans="1:11" ht="15.75" customHeight="1" x14ac:dyDescent="0.35">
      <c r="A52" s="81" t="s">
        <v>243</v>
      </c>
      <c r="B52" s="82">
        <v>393</v>
      </c>
      <c r="C52" s="83" t="s">
        <v>109</v>
      </c>
      <c r="D52" s="84">
        <v>15415797.021384854</v>
      </c>
      <c r="E52" s="85">
        <v>2371000</v>
      </c>
      <c r="F52" s="86">
        <v>17786797.021384854</v>
      </c>
      <c r="G52" s="84">
        <v>17894915.670551658</v>
      </c>
      <c r="H52" s="196">
        <v>0.15127360485395225</v>
      </c>
      <c r="I52" s="87">
        <v>2371000</v>
      </c>
      <c r="J52" s="198">
        <v>20265915.670551658</v>
      </c>
      <c r="K52" s="199">
        <v>0.13937971216437606</v>
      </c>
    </row>
    <row r="53" spans="1:11" ht="15.75" customHeight="1" x14ac:dyDescent="0.35">
      <c r="A53" s="81" t="s">
        <v>243</v>
      </c>
      <c r="B53" s="82">
        <v>808</v>
      </c>
      <c r="C53" s="83" t="s">
        <v>110</v>
      </c>
      <c r="D53" s="84">
        <v>23103887.694399048</v>
      </c>
      <c r="E53" s="85">
        <v>1555250</v>
      </c>
      <c r="F53" s="86">
        <v>24659137.694399048</v>
      </c>
      <c r="G53" s="84">
        <v>25725636.0168963</v>
      </c>
      <c r="H53" s="196">
        <v>0.10513647282020622</v>
      </c>
      <c r="I53" s="87">
        <v>1557270</v>
      </c>
      <c r="J53" s="198">
        <v>27282906.0168963</v>
      </c>
      <c r="K53" s="199">
        <v>0.1064014628172989</v>
      </c>
    </row>
    <row r="54" spans="1:11" ht="15.75" customHeight="1" x14ac:dyDescent="0.35">
      <c r="A54" s="81" t="s">
        <v>243</v>
      </c>
      <c r="B54" s="82">
        <v>394</v>
      </c>
      <c r="C54" s="83" t="s">
        <v>111</v>
      </c>
      <c r="D54" s="84">
        <v>21642020.575011857</v>
      </c>
      <c r="E54" s="85">
        <v>2766000</v>
      </c>
      <c r="F54" s="86">
        <v>24408020.575011857</v>
      </c>
      <c r="G54" s="84">
        <v>25411087.363893505</v>
      </c>
      <c r="H54" s="196">
        <v>0.16999999999999993</v>
      </c>
      <c r="I54" s="87">
        <v>2766000</v>
      </c>
      <c r="J54" s="198">
        <v>28177087.363893505</v>
      </c>
      <c r="K54" s="199">
        <v>0.15441919090892187</v>
      </c>
    </row>
    <row r="55" spans="1:11" ht="15.75" customHeight="1" x14ac:dyDescent="0.35">
      <c r="A55" s="81" t="s">
        <v>244</v>
      </c>
      <c r="B55" s="82">
        <v>889</v>
      </c>
      <c r="C55" s="83" t="s">
        <v>112</v>
      </c>
      <c r="D55" s="84">
        <v>18019625.278527256</v>
      </c>
      <c r="E55" s="85">
        <v>1886003.9999999963</v>
      </c>
      <c r="F55" s="86">
        <v>19905629.278527252</v>
      </c>
      <c r="G55" s="84">
        <v>20612892.703148846</v>
      </c>
      <c r="H55" s="196">
        <v>0.14257812558524452</v>
      </c>
      <c r="I55" s="87">
        <v>1915124.3200000003</v>
      </c>
      <c r="J55" s="198">
        <v>22528017.023148846</v>
      </c>
      <c r="K55" s="199">
        <v>0.13174101194833532</v>
      </c>
    </row>
    <row r="56" spans="1:11" ht="15.75" customHeight="1" x14ac:dyDescent="0.35">
      <c r="A56" s="81" t="s">
        <v>244</v>
      </c>
      <c r="B56" s="82">
        <v>890</v>
      </c>
      <c r="C56" s="83" t="s">
        <v>113</v>
      </c>
      <c r="D56" s="84">
        <v>15938795.559337135</v>
      </c>
      <c r="E56" s="85">
        <v>3563320</v>
      </c>
      <c r="F56" s="86">
        <v>19502115.559337135</v>
      </c>
      <c r="G56" s="84">
        <v>18381601.650317021</v>
      </c>
      <c r="H56" s="196">
        <v>0.14755288052198412</v>
      </c>
      <c r="I56" s="87">
        <v>3654785.6000000015</v>
      </c>
      <c r="J56" s="198">
        <v>22036387.250317022</v>
      </c>
      <c r="K56" s="199">
        <v>0.12994855267209915</v>
      </c>
    </row>
    <row r="57" spans="1:11" ht="15.75" customHeight="1" x14ac:dyDescent="0.35">
      <c r="A57" s="81" t="s">
        <v>244</v>
      </c>
      <c r="B57" s="82">
        <v>350</v>
      </c>
      <c r="C57" s="83" t="s">
        <v>114</v>
      </c>
      <c r="D57" s="84">
        <v>32471850.619337112</v>
      </c>
      <c r="E57" s="85">
        <v>2601839.0508881435</v>
      </c>
      <c r="F57" s="86">
        <v>35073689.670225255</v>
      </c>
      <c r="G57" s="84">
        <v>37533919.595872611</v>
      </c>
      <c r="H57" s="196">
        <v>0.14563584195384016</v>
      </c>
      <c r="I57" s="87">
        <v>2602360.7432623804</v>
      </c>
      <c r="J57" s="198">
        <v>40136280.339134991</v>
      </c>
      <c r="K57" s="199">
        <v>0.14434154822346712</v>
      </c>
    </row>
    <row r="58" spans="1:11" ht="15.75" customHeight="1" x14ac:dyDescent="0.35">
      <c r="A58" s="81" t="s">
        <v>244</v>
      </c>
      <c r="B58" s="82">
        <v>351</v>
      </c>
      <c r="C58" s="83" t="s">
        <v>115</v>
      </c>
      <c r="D58" s="84">
        <v>28398288.236989614</v>
      </c>
      <c r="E58" s="85">
        <v>2143262.2145907991</v>
      </c>
      <c r="F58" s="86">
        <v>30541550.451580413</v>
      </c>
      <c r="G58" s="84">
        <v>30934335.206529059</v>
      </c>
      <c r="H58" s="196">
        <v>8.0000000000000071E-2</v>
      </c>
      <c r="I58" s="87">
        <v>2157086.1200826019</v>
      </c>
      <c r="J58" s="198">
        <v>33091421.32661166</v>
      </c>
      <c r="K58" s="199">
        <v>8.3488586444677493E-2</v>
      </c>
    </row>
    <row r="59" spans="1:11" ht="15.75" customHeight="1" x14ac:dyDescent="0.35">
      <c r="A59" s="81" t="s">
        <v>244</v>
      </c>
      <c r="B59" s="82">
        <v>895</v>
      </c>
      <c r="C59" s="83" t="s">
        <v>116</v>
      </c>
      <c r="D59" s="84">
        <v>34695851.114289127</v>
      </c>
      <c r="E59" s="85">
        <v>1798309.3989157826</v>
      </c>
      <c r="F59" s="86">
        <v>36494160.51320491</v>
      </c>
      <c r="G59" s="84">
        <v>37681276.436992489</v>
      </c>
      <c r="H59" s="196">
        <v>8.0000000000000071E-2</v>
      </c>
      <c r="I59" s="87">
        <v>1798515.9502351284</v>
      </c>
      <c r="J59" s="198">
        <v>39479792.387227617</v>
      </c>
      <c r="K59" s="199">
        <v>8.1811222180118381E-2</v>
      </c>
    </row>
    <row r="60" spans="1:11" ht="15.75" customHeight="1" x14ac:dyDescent="0.35">
      <c r="A60" s="81" t="s">
        <v>244</v>
      </c>
      <c r="B60" s="82">
        <v>896</v>
      </c>
      <c r="C60" s="83" t="s">
        <v>117</v>
      </c>
      <c r="D60" s="84">
        <v>33947315.850733772</v>
      </c>
      <c r="E60" s="85">
        <v>4582898.607447952</v>
      </c>
      <c r="F60" s="86">
        <v>38530214.458181724</v>
      </c>
      <c r="G60" s="84">
        <v>36871379.896069668</v>
      </c>
      <c r="H60" s="196">
        <v>8.0000000000000071E-2</v>
      </c>
      <c r="I60" s="87">
        <v>4625797.852565527</v>
      </c>
      <c r="J60" s="198">
        <v>41497177.748635195</v>
      </c>
      <c r="K60" s="199">
        <v>7.700354986795177E-2</v>
      </c>
    </row>
    <row r="61" spans="1:11" ht="15.75" customHeight="1" x14ac:dyDescent="0.35">
      <c r="A61" s="81" t="s">
        <v>244</v>
      </c>
      <c r="B61" s="82">
        <v>909</v>
      </c>
      <c r="C61" s="83" t="s">
        <v>118</v>
      </c>
      <c r="D61" s="84">
        <v>40698979.202105924</v>
      </c>
      <c r="E61" s="85">
        <v>2380663.3699999899</v>
      </c>
      <c r="F61" s="86">
        <v>43079642.572105914</v>
      </c>
      <c r="G61" s="84">
        <v>45417904.956570484</v>
      </c>
      <c r="H61" s="196">
        <v>0.11504835270242264</v>
      </c>
      <c r="I61" s="87">
        <v>2445516.4395999983</v>
      </c>
      <c r="J61" s="198">
        <v>47863421.396170482</v>
      </c>
      <c r="K61" s="199">
        <v>0.11104499801867118</v>
      </c>
    </row>
    <row r="62" spans="1:11" ht="15.75" customHeight="1" x14ac:dyDescent="0.35">
      <c r="A62" s="81" t="s">
        <v>244</v>
      </c>
      <c r="B62" s="82">
        <v>876</v>
      </c>
      <c r="C62" s="83" t="s">
        <v>119</v>
      </c>
      <c r="D62" s="84">
        <v>15224102.893554244</v>
      </c>
      <c r="E62" s="85">
        <v>1546585.857192345</v>
      </c>
      <c r="F62" s="86">
        <v>16770688.750746589</v>
      </c>
      <c r="G62" s="84">
        <v>17411377.086906161</v>
      </c>
      <c r="H62" s="196">
        <v>0.13852503708141439</v>
      </c>
      <c r="I62" s="87">
        <v>1546746.752639655</v>
      </c>
      <c r="J62" s="198">
        <v>18958123.839545816</v>
      </c>
      <c r="K62" s="199">
        <v>0.13043203659133251</v>
      </c>
    </row>
    <row r="63" spans="1:11" ht="15.75" customHeight="1" x14ac:dyDescent="0.35">
      <c r="A63" s="81" t="s">
        <v>244</v>
      </c>
      <c r="B63" s="82">
        <v>340</v>
      </c>
      <c r="C63" s="83" t="s">
        <v>120</v>
      </c>
      <c r="D63" s="84">
        <v>19073924.270847507</v>
      </c>
      <c r="E63" s="85">
        <v>1250147.2773531936</v>
      </c>
      <c r="F63" s="86">
        <v>20324071.5482007</v>
      </c>
      <c r="G63" s="84">
        <v>21972600.631260835</v>
      </c>
      <c r="H63" s="196">
        <v>0.14183888841724968</v>
      </c>
      <c r="I63" s="87">
        <v>1259385.628436666</v>
      </c>
      <c r="J63" s="198">
        <v>23231986.259697501</v>
      </c>
      <c r="K63" s="199">
        <v>0.1430773703290884</v>
      </c>
    </row>
    <row r="64" spans="1:11" ht="15.75" customHeight="1" x14ac:dyDescent="0.35">
      <c r="A64" s="81" t="s">
        <v>244</v>
      </c>
      <c r="B64" s="82">
        <v>888</v>
      </c>
      <c r="C64" s="83" t="s">
        <v>121</v>
      </c>
      <c r="D64" s="84">
        <v>105427607.59462661</v>
      </c>
      <c r="E64" s="85">
        <v>12322420</v>
      </c>
      <c r="F64" s="86">
        <v>117750027.59462661</v>
      </c>
      <c r="G64" s="84">
        <v>122178881.17116146</v>
      </c>
      <c r="H64" s="196">
        <v>0.15326322323386843</v>
      </c>
      <c r="I64" s="87">
        <v>12371708.000000015</v>
      </c>
      <c r="J64" s="198">
        <v>134550589.17116147</v>
      </c>
      <c r="K64" s="199">
        <v>0.14267989502621181</v>
      </c>
    </row>
    <row r="65" spans="1:11" ht="15.75" customHeight="1" x14ac:dyDescent="0.35">
      <c r="A65" s="81" t="s">
        <v>244</v>
      </c>
      <c r="B65" s="82">
        <v>341</v>
      </c>
      <c r="C65" s="83" t="s">
        <v>122</v>
      </c>
      <c r="D65" s="84">
        <v>43527795.635253556</v>
      </c>
      <c r="E65" s="85">
        <v>6078590.2206623554</v>
      </c>
      <c r="F65" s="86">
        <v>49606385.855915911</v>
      </c>
      <c r="G65" s="84">
        <v>51645008.855592228</v>
      </c>
      <c r="H65" s="196">
        <v>0.16999999999999993</v>
      </c>
      <c r="I65" s="87">
        <v>6128258.6119593009</v>
      </c>
      <c r="J65" s="198">
        <v>57773267.467551529</v>
      </c>
      <c r="K65" s="199">
        <v>0.16463367509491045</v>
      </c>
    </row>
    <row r="66" spans="1:11" ht="15.75" customHeight="1" x14ac:dyDescent="0.35">
      <c r="A66" s="81" t="s">
        <v>244</v>
      </c>
      <c r="B66" s="82">
        <v>352</v>
      </c>
      <c r="C66" s="83" t="s">
        <v>123</v>
      </c>
      <c r="D66" s="84">
        <v>68670821.178215399</v>
      </c>
      <c r="E66" s="85">
        <v>8270722.9787649214</v>
      </c>
      <c r="F66" s="86">
        <v>76941544.156980321</v>
      </c>
      <c r="G66" s="84">
        <v>79828306.655232668</v>
      </c>
      <c r="H66" s="196">
        <v>0.14331144407748986</v>
      </c>
      <c r="I66" s="87">
        <v>8423805.1683486253</v>
      </c>
      <c r="J66" s="198">
        <v>88252111.823581293</v>
      </c>
      <c r="K66" s="199">
        <v>0.14700208828048122</v>
      </c>
    </row>
    <row r="67" spans="1:11" ht="15.75" customHeight="1" x14ac:dyDescent="0.35">
      <c r="A67" s="81" t="s">
        <v>244</v>
      </c>
      <c r="B67" s="82">
        <v>353</v>
      </c>
      <c r="C67" s="83" t="s">
        <v>124</v>
      </c>
      <c r="D67" s="84">
        <v>28709594.446598418</v>
      </c>
      <c r="E67" s="85">
        <v>4333334.7547759451</v>
      </c>
      <c r="F67" s="86">
        <v>33042929.201374363</v>
      </c>
      <c r="G67" s="84">
        <v>33879994.581342638</v>
      </c>
      <c r="H67" s="196">
        <v>0.16999999999999993</v>
      </c>
      <c r="I67" s="87">
        <v>4369874.5421153903</v>
      </c>
      <c r="J67" s="198">
        <v>38249869.123458028</v>
      </c>
      <c r="K67" s="199">
        <v>0.15758106342058475</v>
      </c>
    </row>
    <row r="68" spans="1:11" ht="15.75" customHeight="1" x14ac:dyDescent="0.35">
      <c r="A68" s="81" t="s">
        <v>244</v>
      </c>
      <c r="B68" s="82">
        <v>354</v>
      </c>
      <c r="C68" s="83" t="s">
        <v>125</v>
      </c>
      <c r="D68" s="84">
        <v>21784505.274048153</v>
      </c>
      <c r="E68" s="85">
        <v>2027927.2437206432</v>
      </c>
      <c r="F68" s="86">
        <v>23812432.517768797</v>
      </c>
      <c r="G68" s="84">
        <v>25677634.521261271</v>
      </c>
      <c r="H68" s="196">
        <v>0.16999999999999993</v>
      </c>
      <c r="I68" s="87">
        <v>2028300.6721064448</v>
      </c>
      <c r="J68" s="198">
        <v>27705935.193367716</v>
      </c>
      <c r="K68" s="199">
        <v>0.16350713740369005</v>
      </c>
    </row>
    <row r="69" spans="1:11" ht="15.75" customHeight="1" x14ac:dyDescent="0.35">
      <c r="A69" s="81" t="s">
        <v>244</v>
      </c>
      <c r="B69" s="82">
        <v>355</v>
      </c>
      <c r="C69" s="83" t="s">
        <v>126</v>
      </c>
      <c r="D69" s="84">
        <v>30464967.36892673</v>
      </c>
      <c r="E69" s="85">
        <v>2584948.8044385687</v>
      </c>
      <c r="F69" s="86">
        <v>33049916.173365299</v>
      </c>
      <c r="G69" s="84">
        <v>33556323.771157488</v>
      </c>
      <c r="H69" s="196">
        <v>8.3816977921038704E-2</v>
      </c>
      <c r="I69" s="87">
        <v>2585397.5952251256</v>
      </c>
      <c r="J69" s="198">
        <v>36141721.366382614</v>
      </c>
      <c r="K69" s="199">
        <v>9.3549562328662628E-2</v>
      </c>
    </row>
    <row r="70" spans="1:11" ht="15.75" customHeight="1" x14ac:dyDescent="0.35">
      <c r="A70" s="81" t="s">
        <v>244</v>
      </c>
      <c r="B70" s="82">
        <v>343</v>
      </c>
      <c r="C70" s="83" t="s">
        <v>127</v>
      </c>
      <c r="D70" s="84">
        <v>25644515.431409858</v>
      </c>
      <c r="E70" s="85">
        <v>2576403.8535209112</v>
      </c>
      <c r="F70" s="86">
        <v>28220919.284930769</v>
      </c>
      <c r="G70" s="84">
        <v>29294845.24419564</v>
      </c>
      <c r="H70" s="196">
        <v>0.13638460700190747</v>
      </c>
      <c r="I70" s="87">
        <v>2576486.3799322248</v>
      </c>
      <c r="J70" s="198">
        <v>31871331.624127865</v>
      </c>
      <c r="K70" s="199">
        <v>0.12935129087542951</v>
      </c>
    </row>
    <row r="71" spans="1:11" ht="15.75" customHeight="1" x14ac:dyDescent="0.35">
      <c r="A71" s="81" t="s">
        <v>244</v>
      </c>
      <c r="B71" s="82">
        <v>342</v>
      </c>
      <c r="C71" s="83" t="s">
        <v>128</v>
      </c>
      <c r="D71" s="84">
        <v>20503291.579568952</v>
      </c>
      <c r="E71" s="85">
        <v>1804732.6130110621</v>
      </c>
      <c r="F71" s="86">
        <v>22308024.192580014</v>
      </c>
      <c r="G71" s="84">
        <v>22297275.730444267</v>
      </c>
      <c r="H71" s="196">
        <v>8.0000000000000071E-2</v>
      </c>
      <c r="I71" s="87">
        <v>1804783.8210597038</v>
      </c>
      <c r="J71" s="198">
        <v>24102059.551503971</v>
      </c>
      <c r="K71" s="199">
        <v>8.0421078237878252E-2</v>
      </c>
    </row>
    <row r="72" spans="1:11" ht="15.75" customHeight="1" x14ac:dyDescent="0.35">
      <c r="A72" s="81" t="s">
        <v>244</v>
      </c>
      <c r="B72" s="82">
        <v>356</v>
      </c>
      <c r="C72" s="83" t="s">
        <v>129</v>
      </c>
      <c r="D72" s="84">
        <v>28899181.126738496</v>
      </c>
      <c r="E72" s="85">
        <v>2122495.4749470018</v>
      </c>
      <c r="F72" s="86">
        <v>31021676.601685498</v>
      </c>
      <c r="G72" s="84">
        <v>31567282.339517888</v>
      </c>
      <c r="H72" s="196">
        <v>8.0000000000000071E-2</v>
      </c>
      <c r="I72" s="87">
        <v>2126947.6611389108</v>
      </c>
      <c r="J72" s="198">
        <v>33694230.000656798</v>
      </c>
      <c r="K72" s="199">
        <v>8.6151159180935188E-2</v>
      </c>
    </row>
    <row r="73" spans="1:11" ht="15.75" customHeight="1" x14ac:dyDescent="0.35">
      <c r="A73" s="81" t="s">
        <v>244</v>
      </c>
      <c r="B73" s="82">
        <v>357</v>
      </c>
      <c r="C73" s="83" t="s">
        <v>130</v>
      </c>
      <c r="D73" s="84">
        <v>19119126.165282056</v>
      </c>
      <c r="E73" s="85">
        <v>1662574.8968811035</v>
      </c>
      <c r="F73" s="86">
        <v>20781701.062163159</v>
      </c>
      <c r="G73" s="84">
        <v>22570966.707107987</v>
      </c>
      <c r="H73" s="196">
        <v>0.16999999999999993</v>
      </c>
      <c r="I73" s="87">
        <v>1668950.1885577478</v>
      </c>
      <c r="J73" s="198">
        <v>24239916.895665735</v>
      </c>
      <c r="K73" s="199">
        <v>0.16640677407293114</v>
      </c>
    </row>
    <row r="74" spans="1:11" ht="15.75" customHeight="1" x14ac:dyDescent="0.35">
      <c r="A74" s="81" t="s">
        <v>244</v>
      </c>
      <c r="B74" s="82">
        <v>358</v>
      </c>
      <c r="C74" s="83" t="s">
        <v>131</v>
      </c>
      <c r="D74" s="84">
        <v>24212232.608157091</v>
      </c>
      <c r="E74" s="85">
        <v>2510682.3122636043</v>
      </c>
      <c r="F74" s="86">
        <v>26722914.920420695</v>
      </c>
      <c r="G74" s="84">
        <v>26516791.313019816</v>
      </c>
      <c r="H74" s="196">
        <v>8.0000000000000071E-2</v>
      </c>
      <c r="I74" s="87">
        <v>2511090.807235878</v>
      </c>
      <c r="J74" s="198">
        <v>29027882.120255694</v>
      </c>
      <c r="K74" s="199">
        <v>8.6254332908631381E-2</v>
      </c>
    </row>
    <row r="75" spans="1:11" ht="15.75" customHeight="1" x14ac:dyDescent="0.35">
      <c r="A75" s="81" t="s">
        <v>244</v>
      </c>
      <c r="B75" s="82">
        <v>877</v>
      </c>
      <c r="C75" s="83" t="s">
        <v>132</v>
      </c>
      <c r="D75" s="84">
        <v>18792141.147132888</v>
      </c>
      <c r="E75" s="85">
        <v>1344662.4912936091</v>
      </c>
      <c r="F75" s="86">
        <v>20136803.638426498</v>
      </c>
      <c r="G75" s="84">
        <v>21576704.227615945</v>
      </c>
      <c r="H75" s="196">
        <v>0.14014172816496684</v>
      </c>
      <c r="I75" s="87">
        <v>1370002.784400247</v>
      </c>
      <c r="J75" s="198">
        <v>22946707.012016192</v>
      </c>
      <c r="K75" s="199">
        <v>0.13954068500859962</v>
      </c>
    </row>
    <row r="76" spans="1:11" ht="15.75" customHeight="1" x14ac:dyDescent="0.35">
      <c r="A76" s="81" t="s">
        <v>244</v>
      </c>
      <c r="B76" s="82">
        <v>359</v>
      </c>
      <c r="C76" s="83" t="s">
        <v>133</v>
      </c>
      <c r="D76" s="84">
        <v>27342590.627434693</v>
      </c>
      <c r="E76" s="85">
        <v>2402888.9712467268</v>
      </c>
      <c r="F76" s="86">
        <v>29745479.59868142</v>
      </c>
      <c r="G76" s="84">
        <v>32061456.068861354</v>
      </c>
      <c r="H76" s="196">
        <v>0.16999999999999993</v>
      </c>
      <c r="I76" s="87">
        <v>2405773.758497078</v>
      </c>
      <c r="J76" s="198">
        <v>34467229.827358432</v>
      </c>
      <c r="K76" s="199">
        <v>0.15873841310954417</v>
      </c>
    </row>
    <row r="77" spans="1:11" ht="15.75" customHeight="1" x14ac:dyDescent="0.35">
      <c r="A77" s="81" t="s">
        <v>244</v>
      </c>
      <c r="B77" s="82">
        <v>344</v>
      </c>
      <c r="C77" s="83" t="s">
        <v>134</v>
      </c>
      <c r="D77" s="84">
        <v>31710196.811449435</v>
      </c>
      <c r="E77" s="85">
        <v>5199874.6386431418</v>
      </c>
      <c r="F77" s="86">
        <v>36910071.450092576</v>
      </c>
      <c r="G77" s="84">
        <v>37294508.097290851</v>
      </c>
      <c r="H77" s="196">
        <v>0.16999999999999993</v>
      </c>
      <c r="I77" s="87">
        <v>5309824.5370891392</v>
      </c>
      <c r="J77" s="198">
        <v>42604332.63437999</v>
      </c>
      <c r="K77" s="199">
        <v>0.15427391388247047</v>
      </c>
    </row>
    <row r="78" spans="1:11" ht="15.75" customHeight="1" x14ac:dyDescent="0.35">
      <c r="A78" s="81" t="s">
        <v>245</v>
      </c>
      <c r="B78" s="82">
        <v>301</v>
      </c>
      <c r="C78" s="83" t="s">
        <v>135</v>
      </c>
      <c r="D78" s="84">
        <v>28570843.552120976</v>
      </c>
      <c r="E78" s="85">
        <v>3106869.6575719267</v>
      </c>
      <c r="F78" s="86">
        <v>31677713.209692903</v>
      </c>
      <c r="G78" s="84">
        <v>34145106.3533905</v>
      </c>
      <c r="H78" s="196">
        <v>0.16999999999999993</v>
      </c>
      <c r="I78" s="87">
        <v>3107854.8021091744</v>
      </c>
      <c r="J78" s="198">
        <v>37252961.155499674</v>
      </c>
      <c r="K78" s="199">
        <v>0.17599906624891193</v>
      </c>
    </row>
    <row r="79" spans="1:11" ht="15.75" customHeight="1" x14ac:dyDescent="0.35">
      <c r="A79" s="81" t="s">
        <v>245</v>
      </c>
      <c r="B79" s="82">
        <v>302</v>
      </c>
      <c r="C79" s="83" t="s">
        <v>136</v>
      </c>
      <c r="D79" s="84">
        <v>45896804.455445096</v>
      </c>
      <c r="E79" s="85">
        <v>4154825.0735888928</v>
      </c>
      <c r="F79" s="86">
        <v>50051629.529033989</v>
      </c>
      <c r="G79" s="84">
        <v>50302230.494025655</v>
      </c>
      <c r="H79" s="196">
        <v>8.0000000000000071E-2</v>
      </c>
      <c r="I79" s="87">
        <v>4201382.904899247</v>
      </c>
      <c r="J79" s="198">
        <v>54503613.398924902</v>
      </c>
      <c r="K79" s="199">
        <v>8.8947830705659703E-2</v>
      </c>
    </row>
    <row r="80" spans="1:11" ht="15.75" customHeight="1" x14ac:dyDescent="0.35">
      <c r="A80" s="81" t="s">
        <v>245</v>
      </c>
      <c r="B80" s="82">
        <v>303</v>
      </c>
      <c r="C80" s="83" t="s">
        <v>137</v>
      </c>
      <c r="D80" s="84">
        <v>31077184.474183686</v>
      </c>
      <c r="E80" s="85">
        <v>1341621.738491293</v>
      </c>
      <c r="F80" s="86">
        <v>32418806.212674979</v>
      </c>
      <c r="G80" s="84">
        <v>34093003.561345465</v>
      </c>
      <c r="H80" s="196">
        <v>8.0000000000000071E-2</v>
      </c>
      <c r="I80" s="87">
        <v>1366731.6901540607</v>
      </c>
      <c r="J80" s="198">
        <v>35459735.251499526</v>
      </c>
      <c r="K80" s="199">
        <v>9.3801388579065392E-2</v>
      </c>
    </row>
    <row r="81" spans="1:11" ht="15.75" customHeight="1" x14ac:dyDescent="0.35">
      <c r="A81" s="81" t="s">
        <v>245</v>
      </c>
      <c r="B81" s="82">
        <v>304</v>
      </c>
      <c r="C81" s="83" t="s">
        <v>138</v>
      </c>
      <c r="D81" s="84">
        <v>54474218.13213101</v>
      </c>
      <c r="E81" s="85">
        <v>1811923.2809685841</v>
      </c>
      <c r="F81" s="86">
        <v>56286141.413099594</v>
      </c>
      <c r="G81" s="84">
        <v>59323438.394053899</v>
      </c>
      <c r="H81" s="196">
        <v>8.0000000000000071E-2</v>
      </c>
      <c r="I81" s="87">
        <v>1833515.4142810106</v>
      </c>
      <c r="J81" s="198">
        <v>61156953.808334909</v>
      </c>
      <c r="K81" s="199">
        <v>8.653661936935908E-2</v>
      </c>
    </row>
    <row r="82" spans="1:11" ht="15.75" customHeight="1" x14ac:dyDescent="0.35">
      <c r="A82" s="81" t="s">
        <v>245</v>
      </c>
      <c r="B82" s="82">
        <v>305</v>
      </c>
      <c r="C82" s="83" t="s">
        <v>139</v>
      </c>
      <c r="D82" s="84">
        <v>43904099.98187682</v>
      </c>
      <c r="E82" s="85">
        <v>5111519.2084299251</v>
      </c>
      <c r="F82" s="86">
        <v>49015619.190306745</v>
      </c>
      <c r="G82" s="84">
        <v>48165482.918511495</v>
      </c>
      <c r="H82" s="196">
        <v>8.0000000000000071E-2</v>
      </c>
      <c r="I82" s="87">
        <v>5170042.8353633583</v>
      </c>
      <c r="J82" s="198">
        <v>53335525.753874853</v>
      </c>
      <c r="K82" s="199">
        <v>8.8133265169940023E-2</v>
      </c>
    </row>
    <row r="83" spans="1:11" ht="15.75" customHeight="1" x14ac:dyDescent="0.35">
      <c r="A83" s="81" t="s">
        <v>245</v>
      </c>
      <c r="B83" s="82">
        <v>306</v>
      </c>
      <c r="C83" s="83" t="s">
        <v>140</v>
      </c>
      <c r="D83" s="84">
        <v>57608967.243024834</v>
      </c>
      <c r="E83" s="85">
        <v>3477385.0432545245</v>
      </c>
      <c r="F83" s="86">
        <v>61086352.286279358</v>
      </c>
      <c r="G83" s="84">
        <v>62979902.716026716</v>
      </c>
      <c r="H83" s="196">
        <v>8.0000000000000071E-2</v>
      </c>
      <c r="I83" s="87">
        <v>3511121.1413789764</v>
      </c>
      <c r="J83" s="198">
        <v>66491023.857405692</v>
      </c>
      <c r="K83" s="199">
        <v>8.8475925781220432E-2</v>
      </c>
    </row>
    <row r="84" spans="1:11" ht="15.75" customHeight="1" x14ac:dyDescent="0.35">
      <c r="A84" s="81" t="s">
        <v>245</v>
      </c>
      <c r="B84" s="82">
        <v>307</v>
      </c>
      <c r="C84" s="83" t="s">
        <v>141</v>
      </c>
      <c r="D84" s="84">
        <v>51284877.213686563</v>
      </c>
      <c r="E84" s="85">
        <v>3208550.4430587515</v>
      </c>
      <c r="F84" s="86">
        <v>54493427.656745315</v>
      </c>
      <c r="G84" s="84">
        <v>55757111.015557215</v>
      </c>
      <c r="H84" s="196">
        <v>8.0000000000000071E-2</v>
      </c>
      <c r="I84" s="87">
        <v>3212265.2863811851</v>
      </c>
      <c r="J84" s="198">
        <v>58969376.3019384</v>
      </c>
      <c r="K84" s="199">
        <v>8.2137403310122759E-2</v>
      </c>
    </row>
    <row r="85" spans="1:11" ht="15.75" customHeight="1" x14ac:dyDescent="0.35">
      <c r="A85" s="81" t="s">
        <v>245</v>
      </c>
      <c r="B85" s="82">
        <v>308</v>
      </c>
      <c r="C85" s="83" t="s">
        <v>142</v>
      </c>
      <c r="D85" s="84">
        <v>44861428.354110852</v>
      </c>
      <c r="E85" s="85">
        <v>2416452.2522939444</v>
      </c>
      <c r="F85" s="86">
        <v>47277880.606404796</v>
      </c>
      <c r="G85" s="84">
        <v>51783280.334860422</v>
      </c>
      <c r="H85" s="196">
        <v>0.14024936080816275</v>
      </c>
      <c r="I85" s="87">
        <v>2449533.6559114605</v>
      </c>
      <c r="J85" s="198">
        <v>54232813.990771882</v>
      </c>
      <c r="K85" s="199">
        <v>0.14710755421267541</v>
      </c>
    </row>
    <row r="86" spans="1:11" ht="15.75" customHeight="1" x14ac:dyDescent="0.35">
      <c r="A86" s="81" t="s">
        <v>245</v>
      </c>
      <c r="B86" s="82">
        <v>203</v>
      </c>
      <c r="C86" s="83" t="s">
        <v>143</v>
      </c>
      <c r="D86" s="84">
        <v>44062562.16131565</v>
      </c>
      <c r="E86" s="85">
        <v>3099214.9835630804</v>
      </c>
      <c r="F86" s="86">
        <v>47161777.14487873</v>
      </c>
      <c r="G86" s="84">
        <v>48289870.477737859</v>
      </c>
      <c r="H86" s="196">
        <v>8.0000000000000071E-2</v>
      </c>
      <c r="I86" s="87">
        <v>3141392.2549186051</v>
      </c>
      <c r="J86" s="198">
        <v>51431262.732656464</v>
      </c>
      <c r="K86" s="199">
        <v>9.0528513687303969E-2</v>
      </c>
    </row>
    <row r="87" spans="1:11" ht="15.75" customHeight="1" x14ac:dyDescent="0.35">
      <c r="A87" s="81" t="s">
        <v>245</v>
      </c>
      <c r="B87" s="82">
        <v>310</v>
      </c>
      <c r="C87" s="83" t="s">
        <v>144</v>
      </c>
      <c r="D87" s="84">
        <v>30994150.074086122</v>
      </c>
      <c r="E87" s="85">
        <v>1111631.3074733466</v>
      </c>
      <c r="F87" s="86">
        <v>32105781.381559469</v>
      </c>
      <c r="G87" s="84">
        <v>33851809.69861149</v>
      </c>
      <c r="H87" s="196">
        <v>8.0000000000000071E-2</v>
      </c>
      <c r="I87" s="87">
        <v>1127412.5414180607</v>
      </c>
      <c r="J87" s="198">
        <v>34979222.240029551</v>
      </c>
      <c r="K87" s="199">
        <v>8.9499172261868543E-2</v>
      </c>
    </row>
    <row r="88" spans="1:11" ht="15.75" customHeight="1" x14ac:dyDescent="0.35">
      <c r="A88" s="81" t="s">
        <v>245</v>
      </c>
      <c r="B88" s="82">
        <v>311</v>
      </c>
      <c r="C88" s="83" t="s">
        <v>145</v>
      </c>
      <c r="D88" s="84">
        <v>24181626.713726964</v>
      </c>
      <c r="E88" s="85">
        <v>1150762.9802763574</v>
      </c>
      <c r="F88" s="86">
        <v>25332389.694003321</v>
      </c>
      <c r="G88" s="84">
        <v>28246425.854011219</v>
      </c>
      <c r="H88" s="196">
        <v>0.14054179229839336</v>
      </c>
      <c r="I88" s="87">
        <v>1157892.0503053404</v>
      </c>
      <c r="J88" s="198">
        <v>29404317.904316559</v>
      </c>
      <c r="K88" s="199">
        <v>0.16073999569322694</v>
      </c>
    </row>
    <row r="89" spans="1:11" ht="15.75" customHeight="1" x14ac:dyDescent="0.35">
      <c r="A89" s="81" t="s">
        <v>245</v>
      </c>
      <c r="B89" s="82">
        <v>312</v>
      </c>
      <c r="C89" s="83" t="s">
        <v>146</v>
      </c>
      <c r="D89" s="84">
        <v>35167889.709753349</v>
      </c>
      <c r="E89" s="85">
        <v>5315969.1002900824</v>
      </c>
      <c r="F89" s="86">
        <v>40483858.810043432</v>
      </c>
      <c r="G89" s="84">
        <v>40064518.093221709</v>
      </c>
      <c r="H89" s="196">
        <v>0.11887557139551008</v>
      </c>
      <c r="I89" s="87">
        <v>5325675.9604542851</v>
      </c>
      <c r="J89" s="198">
        <v>45390194.053675994</v>
      </c>
      <c r="K89" s="199">
        <v>0.12119238105867947</v>
      </c>
    </row>
    <row r="90" spans="1:11" ht="15.75" customHeight="1" x14ac:dyDescent="0.35">
      <c r="A90" s="81" t="s">
        <v>245</v>
      </c>
      <c r="B90" s="82">
        <v>313</v>
      </c>
      <c r="C90" s="83" t="s">
        <v>147</v>
      </c>
      <c r="D90" s="84">
        <v>44574701.741779573</v>
      </c>
      <c r="E90" s="85">
        <v>4450847.6004663184</v>
      </c>
      <c r="F90" s="86">
        <v>49025549.342245892</v>
      </c>
      <c r="G90" s="84">
        <v>48740351.411246739</v>
      </c>
      <c r="H90" s="196">
        <v>8.0000000000000071E-2</v>
      </c>
      <c r="I90" s="87">
        <v>4547933.3550682366</v>
      </c>
      <c r="J90" s="198">
        <v>53288284.766314976</v>
      </c>
      <c r="K90" s="199">
        <v>8.6949263827949208E-2</v>
      </c>
    </row>
    <row r="91" spans="1:11" ht="15.75" customHeight="1" x14ac:dyDescent="0.35">
      <c r="A91" s="81" t="s">
        <v>245</v>
      </c>
      <c r="B91" s="82">
        <v>314</v>
      </c>
      <c r="C91" s="83" t="s">
        <v>148</v>
      </c>
      <c r="D91" s="84">
        <v>19244264.774379391</v>
      </c>
      <c r="E91" s="85">
        <v>4072566.4863487072</v>
      </c>
      <c r="F91" s="86">
        <v>23316831.260728098</v>
      </c>
      <c r="G91" s="84">
        <v>21185294.770045295</v>
      </c>
      <c r="H91" s="196">
        <v>8.0000000000000071E-2</v>
      </c>
      <c r="I91" s="87">
        <v>4074643.9163176715</v>
      </c>
      <c r="J91" s="198">
        <v>25259938.686362967</v>
      </c>
      <c r="K91" s="199">
        <v>8.3334969658059421E-2</v>
      </c>
    </row>
    <row r="92" spans="1:11" ht="15.75" customHeight="1" x14ac:dyDescent="0.35">
      <c r="A92" s="81" t="s">
        <v>245</v>
      </c>
      <c r="B92" s="82">
        <v>315</v>
      </c>
      <c r="C92" s="83" t="s">
        <v>149</v>
      </c>
      <c r="D92" s="84">
        <v>32123895.288554441</v>
      </c>
      <c r="E92" s="85">
        <v>967255.18523015454</v>
      </c>
      <c r="F92" s="86">
        <v>33091150.473784596</v>
      </c>
      <c r="G92" s="84">
        <v>35063961.468305029</v>
      </c>
      <c r="H92" s="196">
        <v>8.0000000000000071E-2</v>
      </c>
      <c r="I92" s="87">
        <v>973354.45622666925</v>
      </c>
      <c r="J92" s="198">
        <v>36037315.924531698</v>
      </c>
      <c r="K92" s="199">
        <v>8.9031822966720631E-2</v>
      </c>
    </row>
    <row r="93" spans="1:11" ht="15.75" customHeight="1" x14ac:dyDescent="0.35">
      <c r="A93" s="81" t="s">
        <v>245</v>
      </c>
      <c r="B93" s="82">
        <v>317</v>
      </c>
      <c r="C93" s="83" t="s">
        <v>150</v>
      </c>
      <c r="D93" s="84">
        <v>41999668.526522055</v>
      </c>
      <c r="E93" s="85">
        <v>788638.34778954089</v>
      </c>
      <c r="F93" s="86">
        <v>42788306.874311596</v>
      </c>
      <c r="G93" s="84">
        <v>45913339.911616229</v>
      </c>
      <c r="H93" s="196">
        <v>8.0000000000000071E-2</v>
      </c>
      <c r="I93" s="87">
        <v>789958.12505168468</v>
      </c>
      <c r="J93" s="198">
        <v>46703298.036667913</v>
      </c>
      <c r="K93" s="199">
        <v>9.1496753397052988E-2</v>
      </c>
    </row>
    <row r="94" spans="1:11" ht="15.75" customHeight="1" x14ac:dyDescent="0.35">
      <c r="A94" s="81" t="s">
        <v>245</v>
      </c>
      <c r="B94" s="82">
        <v>318</v>
      </c>
      <c r="C94" s="83" t="s">
        <v>151</v>
      </c>
      <c r="D94" s="84">
        <v>23611071.884057313</v>
      </c>
      <c r="E94" s="85">
        <v>1357830.6205026582</v>
      </c>
      <c r="F94" s="86">
        <v>24968902.504559971</v>
      </c>
      <c r="G94" s="84">
        <v>25773839.484587062</v>
      </c>
      <c r="H94" s="196">
        <v>8.0000000000000071E-2</v>
      </c>
      <c r="I94" s="87">
        <v>1359309.1889497526</v>
      </c>
      <c r="J94" s="198">
        <v>27133148.673536815</v>
      </c>
      <c r="K94" s="199">
        <v>8.6677665090870271E-2</v>
      </c>
    </row>
    <row r="95" spans="1:11" ht="15.75" customHeight="1" x14ac:dyDescent="0.35">
      <c r="A95" s="81" t="s">
        <v>245</v>
      </c>
      <c r="B95" s="82">
        <v>319</v>
      </c>
      <c r="C95" s="83" t="s">
        <v>152</v>
      </c>
      <c r="D95" s="84">
        <v>35678709.349760786</v>
      </c>
      <c r="E95" s="85">
        <v>2643202.2296992987</v>
      </c>
      <c r="F95" s="86">
        <v>38321911.579460084</v>
      </c>
      <c r="G95" s="84">
        <v>39190464.274354562</v>
      </c>
      <c r="H95" s="196">
        <v>8.0000000000000071E-2</v>
      </c>
      <c r="I95" s="87">
        <v>2667179.2724951878</v>
      </c>
      <c r="J95" s="198">
        <v>41857643.54684975</v>
      </c>
      <c r="K95" s="199">
        <v>9.2263976969373385E-2</v>
      </c>
    </row>
    <row r="96" spans="1:11" ht="15.75" customHeight="1" x14ac:dyDescent="0.35">
      <c r="A96" s="81" t="s">
        <v>245</v>
      </c>
      <c r="B96" s="82">
        <v>320</v>
      </c>
      <c r="C96" s="83" t="s">
        <v>153</v>
      </c>
      <c r="D96" s="84">
        <v>33117892.306261327</v>
      </c>
      <c r="E96" s="85">
        <v>4290811.0672807954</v>
      </c>
      <c r="F96" s="86">
        <v>37408703.373542123</v>
      </c>
      <c r="G96" s="84">
        <v>38016103.80298432</v>
      </c>
      <c r="H96" s="196">
        <v>0.13817194654206411</v>
      </c>
      <c r="I96" s="87">
        <v>4321951.578456305</v>
      </c>
      <c r="J96" s="198">
        <v>42338055.381440625</v>
      </c>
      <c r="K96" s="199">
        <v>0.13177019151604341</v>
      </c>
    </row>
    <row r="97" spans="1:11" ht="15.75" customHeight="1" x14ac:dyDescent="0.35">
      <c r="A97" s="81" t="s">
        <v>246</v>
      </c>
      <c r="B97" s="82">
        <v>867</v>
      </c>
      <c r="C97" s="83" t="s">
        <v>154</v>
      </c>
      <c r="D97" s="84">
        <v>15936464.514705976</v>
      </c>
      <c r="E97" s="85">
        <v>-146572.87921039015</v>
      </c>
      <c r="F97" s="86">
        <v>15789891.635495586</v>
      </c>
      <c r="G97" s="84">
        <v>17406044.513555761</v>
      </c>
      <c r="H97" s="196">
        <v>8.0000000000000071E-2</v>
      </c>
      <c r="I97" s="87">
        <v>-144039.38750899211</v>
      </c>
      <c r="J97" s="198">
        <v>17262005.126046769</v>
      </c>
      <c r="K97" s="199">
        <v>9.323138654364671E-2</v>
      </c>
    </row>
    <row r="98" spans="1:11" ht="15.75" customHeight="1" x14ac:dyDescent="0.35">
      <c r="A98" s="81" t="s">
        <v>246</v>
      </c>
      <c r="B98" s="82">
        <v>846</v>
      </c>
      <c r="C98" s="83" t="s">
        <v>155</v>
      </c>
      <c r="D98" s="84">
        <v>23835159.836293269</v>
      </c>
      <c r="E98" s="85">
        <v>1583036.7514235191</v>
      </c>
      <c r="F98" s="86">
        <v>25418196.587716788</v>
      </c>
      <c r="G98" s="84">
        <v>26362569.05416574</v>
      </c>
      <c r="H98" s="196">
        <v>0.10470827187865006</v>
      </c>
      <c r="I98" s="87">
        <v>1583131.1380823143</v>
      </c>
      <c r="J98" s="198">
        <v>27945700.192248054</v>
      </c>
      <c r="K98" s="199">
        <v>9.9436779309224121E-2</v>
      </c>
    </row>
    <row r="99" spans="1:11" ht="15.75" customHeight="1" x14ac:dyDescent="0.35">
      <c r="A99" s="81" t="s">
        <v>246</v>
      </c>
      <c r="B99" s="82">
        <v>825</v>
      </c>
      <c r="C99" s="83" t="s">
        <v>156</v>
      </c>
      <c r="D99" s="84">
        <v>77384330.862560183</v>
      </c>
      <c r="E99" s="85">
        <v>5187889.2983342707</v>
      </c>
      <c r="F99" s="86">
        <v>82572220.160894454</v>
      </c>
      <c r="G99" s="84">
        <v>84627381.926909283</v>
      </c>
      <c r="H99" s="196">
        <v>8.0000000000000071E-2</v>
      </c>
      <c r="I99" s="87">
        <v>5211773.5504395217</v>
      </c>
      <c r="J99" s="198">
        <v>89839155.477348804</v>
      </c>
      <c r="K99" s="199">
        <v>8.8007023455279665E-2</v>
      </c>
    </row>
    <row r="100" spans="1:11" ht="15.75" customHeight="1" x14ac:dyDescent="0.35">
      <c r="A100" s="81" t="s">
        <v>246</v>
      </c>
      <c r="B100" s="82">
        <v>845</v>
      </c>
      <c r="C100" s="83" t="s">
        <v>157</v>
      </c>
      <c r="D100" s="84">
        <v>48620285.916393086</v>
      </c>
      <c r="E100" s="85">
        <v>3643391.1984214783</v>
      </c>
      <c r="F100" s="86">
        <v>52263677.114814565</v>
      </c>
      <c r="G100" s="84">
        <v>55328264.983666457</v>
      </c>
      <c r="H100" s="196">
        <v>0.1300219632882369</v>
      </c>
      <c r="I100" s="87">
        <v>3643604.6648144498</v>
      </c>
      <c r="J100" s="198">
        <v>58971869.648480907</v>
      </c>
      <c r="K100" s="199">
        <v>0.12835286194902751</v>
      </c>
    </row>
    <row r="101" spans="1:11" ht="15.75" customHeight="1" x14ac:dyDescent="0.35">
      <c r="A101" s="81" t="s">
        <v>246</v>
      </c>
      <c r="B101" s="82">
        <v>850</v>
      </c>
      <c r="C101" s="83" t="s">
        <v>158</v>
      </c>
      <c r="D101" s="84">
        <v>101174914.3836752</v>
      </c>
      <c r="E101" s="85">
        <v>14454834.061424464</v>
      </c>
      <c r="F101" s="86">
        <v>115629748.44509967</v>
      </c>
      <c r="G101" s="84">
        <v>118983754.23363946</v>
      </c>
      <c r="H101" s="196">
        <v>0.16999999999999993</v>
      </c>
      <c r="I101" s="87">
        <v>14737708.930344626</v>
      </c>
      <c r="J101" s="198">
        <v>133721463.16398409</v>
      </c>
      <c r="K101" s="199">
        <v>0.15646245851234619</v>
      </c>
    </row>
    <row r="102" spans="1:11" ht="15.75" customHeight="1" x14ac:dyDescent="0.35">
      <c r="A102" s="81" t="s">
        <v>246</v>
      </c>
      <c r="B102" s="82">
        <v>921</v>
      </c>
      <c r="C102" s="83" t="s">
        <v>159</v>
      </c>
      <c r="D102" s="84">
        <v>14190256.445587875</v>
      </c>
      <c r="E102" s="85">
        <v>895066.82930358686</v>
      </c>
      <c r="F102" s="86">
        <v>15085323.274891462</v>
      </c>
      <c r="G102" s="84">
        <v>15325408.606540833</v>
      </c>
      <c r="H102" s="196">
        <v>8.0000000000000071E-2</v>
      </c>
      <c r="I102" s="87">
        <v>896466.44348649122</v>
      </c>
      <c r="J102" s="198">
        <v>16221875.050027324</v>
      </c>
      <c r="K102" s="199">
        <v>7.534155910517204E-2</v>
      </c>
    </row>
    <row r="103" spans="1:11" ht="15.75" customHeight="1" x14ac:dyDescent="0.35">
      <c r="A103" s="81" t="s">
        <v>246</v>
      </c>
      <c r="B103" s="82">
        <v>886</v>
      </c>
      <c r="C103" s="83" t="s">
        <v>160</v>
      </c>
      <c r="D103" s="84">
        <v>183872959.58832675</v>
      </c>
      <c r="E103" s="85">
        <v>19735411.78287518</v>
      </c>
      <c r="F103" s="86">
        <v>203608371.37120193</v>
      </c>
      <c r="G103" s="84">
        <v>200622172.8581838</v>
      </c>
      <c r="H103" s="196">
        <v>8.0000000000000071E-2</v>
      </c>
      <c r="I103" s="87">
        <v>19980633.106832027</v>
      </c>
      <c r="J103" s="198">
        <v>220602805.96501583</v>
      </c>
      <c r="K103" s="199">
        <v>8.3466286181480553E-2</v>
      </c>
    </row>
    <row r="104" spans="1:11" ht="15.75" customHeight="1" x14ac:dyDescent="0.35">
      <c r="A104" s="81" t="s">
        <v>246</v>
      </c>
      <c r="B104" s="82">
        <v>887</v>
      </c>
      <c r="C104" s="83" t="s">
        <v>161</v>
      </c>
      <c r="D104" s="84">
        <v>34000350.592382289</v>
      </c>
      <c r="E104" s="85">
        <v>4225717.0082122162</v>
      </c>
      <c r="F104" s="86">
        <v>38226067.600594506</v>
      </c>
      <c r="G104" s="84">
        <v>37220333.160811752</v>
      </c>
      <c r="H104" s="196">
        <v>8.0000000000000071E-2</v>
      </c>
      <c r="I104" s="87">
        <v>4225790.3754304051</v>
      </c>
      <c r="J104" s="198">
        <v>41446123.536242157</v>
      </c>
      <c r="K104" s="199">
        <v>8.4237174728314823E-2</v>
      </c>
    </row>
    <row r="105" spans="1:11" ht="15.75" customHeight="1" x14ac:dyDescent="0.35">
      <c r="A105" s="81" t="s">
        <v>246</v>
      </c>
      <c r="B105" s="82">
        <v>826</v>
      </c>
      <c r="C105" s="83" t="s">
        <v>162</v>
      </c>
      <c r="D105" s="84">
        <v>37194901.284495801</v>
      </c>
      <c r="E105" s="85">
        <v>3605525.9452475011</v>
      </c>
      <c r="F105" s="86">
        <v>40800427.229743302</v>
      </c>
      <c r="G105" s="84">
        <v>40727905.479065843</v>
      </c>
      <c r="H105" s="196">
        <v>8.0000000000000071E-2</v>
      </c>
      <c r="I105" s="87">
        <v>3608365.4794015437</v>
      </c>
      <c r="J105" s="198">
        <v>44336270.958467387</v>
      </c>
      <c r="K105" s="199">
        <v>8.6661929023784223E-2</v>
      </c>
    </row>
    <row r="106" spans="1:11" ht="15.75" customHeight="1" x14ac:dyDescent="0.35">
      <c r="A106" s="81" t="s">
        <v>246</v>
      </c>
      <c r="B106" s="82">
        <v>931</v>
      </c>
      <c r="C106" s="83" t="s">
        <v>163</v>
      </c>
      <c r="D106" s="84">
        <v>55043986.128850639</v>
      </c>
      <c r="E106" s="85">
        <v>9218651.9028456733</v>
      </c>
      <c r="F106" s="86">
        <v>64262638.031696312</v>
      </c>
      <c r="G106" s="84">
        <v>63286767.694526717</v>
      </c>
      <c r="H106" s="196">
        <v>0.14253687508980151</v>
      </c>
      <c r="I106" s="87">
        <v>9351694.1378404349</v>
      </c>
      <c r="J106" s="198">
        <v>72638461.832367152</v>
      </c>
      <c r="K106" s="199">
        <v>0.13033737887541474</v>
      </c>
    </row>
    <row r="107" spans="1:11" ht="15.75" customHeight="1" x14ac:dyDescent="0.35">
      <c r="A107" s="81" t="s">
        <v>246</v>
      </c>
      <c r="B107" s="82">
        <v>851</v>
      </c>
      <c r="C107" s="83" t="s">
        <v>164</v>
      </c>
      <c r="D107" s="84">
        <v>18105512.100746308</v>
      </c>
      <c r="E107" s="85">
        <v>3050621.6149044037</v>
      </c>
      <c r="F107" s="86">
        <v>21156133.715650711</v>
      </c>
      <c r="G107" s="84">
        <v>21397120.120707177</v>
      </c>
      <c r="H107" s="196">
        <v>0.16999999999999993</v>
      </c>
      <c r="I107" s="87">
        <v>3104812.0411188155</v>
      </c>
      <c r="J107" s="198">
        <v>24501932.161825992</v>
      </c>
      <c r="K107" s="199">
        <v>0.15814791545300899</v>
      </c>
    </row>
    <row r="108" spans="1:11" ht="15.75" customHeight="1" x14ac:dyDescent="0.35">
      <c r="A108" s="81" t="s">
        <v>246</v>
      </c>
      <c r="B108" s="82">
        <v>870</v>
      </c>
      <c r="C108" s="83" t="s">
        <v>165</v>
      </c>
      <c r="D108" s="84">
        <v>20843288.31760874</v>
      </c>
      <c r="E108" s="85">
        <v>-366238.14315244555</v>
      </c>
      <c r="F108" s="86">
        <v>20477050.174456295</v>
      </c>
      <c r="G108" s="84">
        <v>22778470.960183457</v>
      </c>
      <c r="H108" s="196">
        <v>8.0000000000000071E-2</v>
      </c>
      <c r="I108" s="87">
        <v>-350387.79309140891</v>
      </c>
      <c r="J108" s="198">
        <v>22428083.167092048</v>
      </c>
      <c r="K108" s="199">
        <v>9.5279006302847913E-2</v>
      </c>
    </row>
    <row r="109" spans="1:11" ht="15.75" customHeight="1" x14ac:dyDescent="0.35">
      <c r="A109" s="81" t="s">
        <v>246</v>
      </c>
      <c r="B109" s="82">
        <v>871</v>
      </c>
      <c r="C109" s="83" t="s">
        <v>166</v>
      </c>
      <c r="D109" s="84">
        <v>22278657.072872326</v>
      </c>
      <c r="E109" s="85">
        <v>1153388.6418454722</v>
      </c>
      <c r="F109" s="86">
        <v>23432045.714717798</v>
      </c>
      <c r="G109" s="84">
        <v>24359704.087967627</v>
      </c>
      <c r="H109" s="196">
        <v>8.0000000000000071E-2</v>
      </c>
      <c r="I109" s="87">
        <v>1164561.8473838493</v>
      </c>
      <c r="J109" s="198">
        <v>25524265.935351476</v>
      </c>
      <c r="K109" s="199">
        <v>8.9288841704484367E-2</v>
      </c>
    </row>
    <row r="110" spans="1:11" ht="15.75" customHeight="1" x14ac:dyDescent="0.35">
      <c r="A110" s="81" t="s">
        <v>246</v>
      </c>
      <c r="B110" s="82">
        <v>852</v>
      </c>
      <c r="C110" s="83" t="s">
        <v>167</v>
      </c>
      <c r="D110" s="84">
        <v>22621552.864189412</v>
      </c>
      <c r="E110" s="85">
        <v>2979305.2986576892</v>
      </c>
      <c r="F110" s="86">
        <v>25600858.162847102</v>
      </c>
      <c r="G110" s="84">
        <v>26847739.653788179</v>
      </c>
      <c r="H110" s="196">
        <v>0.16999999999999993</v>
      </c>
      <c r="I110" s="87">
        <v>2980377.9362663515</v>
      </c>
      <c r="J110" s="198">
        <v>29828117.590054531</v>
      </c>
      <c r="K110" s="199">
        <v>0.16512178616505069</v>
      </c>
    </row>
    <row r="111" spans="1:11" ht="15.75" customHeight="1" x14ac:dyDescent="0.35">
      <c r="A111" s="81" t="s">
        <v>246</v>
      </c>
      <c r="B111" s="82">
        <v>936</v>
      </c>
      <c r="C111" s="83" t="s">
        <v>168</v>
      </c>
      <c r="D111" s="84">
        <v>135177870.16619247</v>
      </c>
      <c r="E111" s="85">
        <v>11740150.905606925</v>
      </c>
      <c r="F111" s="86">
        <v>146918021.0717994</v>
      </c>
      <c r="G111" s="84">
        <v>147340016.74275333</v>
      </c>
      <c r="H111" s="196">
        <v>8.0000000000000071E-2</v>
      </c>
      <c r="I111" s="87">
        <v>11804453.459830016</v>
      </c>
      <c r="J111" s="198">
        <v>159144470.20258334</v>
      </c>
      <c r="K111" s="199">
        <v>8.321953318993347E-2</v>
      </c>
    </row>
    <row r="112" spans="1:11" ht="15.75" customHeight="1" x14ac:dyDescent="0.35">
      <c r="A112" s="81" t="s">
        <v>246</v>
      </c>
      <c r="B112" s="82">
        <v>869</v>
      </c>
      <c r="C112" s="83" t="s">
        <v>169</v>
      </c>
      <c r="D112" s="84">
        <v>17516354.200826563</v>
      </c>
      <c r="E112" s="85">
        <v>2583713.1260765865</v>
      </c>
      <c r="F112" s="86">
        <v>20100067.326903149</v>
      </c>
      <c r="G112" s="84">
        <v>19006642.267932653</v>
      </c>
      <c r="H112" s="196">
        <v>8.0000000000000071E-2</v>
      </c>
      <c r="I112" s="87">
        <v>2589040.6200905442</v>
      </c>
      <c r="J112" s="198">
        <v>21595682.888023198</v>
      </c>
      <c r="K112" s="199">
        <v>7.4408485145630587E-2</v>
      </c>
    </row>
    <row r="113" spans="1:11" ht="15.75" customHeight="1" x14ac:dyDescent="0.35">
      <c r="A113" s="81" t="s">
        <v>246</v>
      </c>
      <c r="B113" s="82">
        <v>938</v>
      </c>
      <c r="C113" s="83" t="s">
        <v>170</v>
      </c>
      <c r="D113" s="84">
        <v>73136000.750277519</v>
      </c>
      <c r="E113" s="85">
        <v>7463827.2821437567</v>
      </c>
      <c r="F113" s="86">
        <v>80599828.032421276</v>
      </c>
      <c r="G113" s="84">
        <v>80618571.070100635</v>
      </c>
      <c r="H113" s="196">
        <v>9.0523433493024719E-2</v>
      </c>
      <c r="I113" s="87">
        <v>7508834.9870295525</v>
      </c>
      <c r="J113" s="198">
        <v>88127406.057130188</v>
      </c>
      <c r="K113" s="199">
        <v>9.3394467562398997E-2</v>
      </c>
    </row>
    <row r="114" spans="1:11" ht="15.75" customHeight="1" x14ac:dyDescent="0.35">
      <c r="A114" s="81" t="s">
        <v>246</v>
      </c>
      <c r="B114" s="82">
        <v>868</v>
      </c>
      <c r="C114" s="83" t="s">
        <v>171</v>
      </c>
      <c r="D114" s="84">
        <v>17280624.369913146</v>
      </c>
      <c r="E114" s="85">
        <v>3113701.1583167799</v>
      </c>
      <c r="F114" s="86">
        <v>20394325.528229926</v>
      </c>
      <c r="G114" s="84">
        <v>18792794.289328717</v>
      </c>
      <c r="H114" s="196">
        <v>8.0000000000000071E-2</v>
      </c>
      <c r="I114" s="87">
        <v>3117945.6363598965</v>
      </c>
      <c r="J114" s="198">
        <v>21910739.925688613</v>
      </c>
      <c r="K114" s="199">
        <v>7.4354721628800968E-2</v>
      </c>
    </row>
    <row r="115" spans="1:11" ht="15.75" customHeight="1" x14ac:dyDescent="0.35">
      <c r="A115" s="81" t="s">
        <v>246</v>
      </c>
      <c r="B115" s="82">
        <v>872</v>
      </c>
      <c r="C115" s="83" t="s">
        <v>172</v>
      </c>
      <c r="D115" s="84">
        <v>17881081.340742461</v>
      </c>
      <c r="E115" s="85">
        <v>1015897.3445574418</v>
      </c>
      <c r="F115" s="86">
        <v>18896978.685299903</v>
      </c>
      <c r="G115" s="84">
        <v>19539138.197931126</v>
      </c>
      <c r="H115" s="196">
        <v>8.0000000000000071E-2</v>
      </c>
      <c r="I115" s="87">
        <v>1034941.9650679082</v>
      </c>
      <c r="J115" s="198">
        <v>20574080.162999034</v>
      </c>
      <c r="K115" s="199">
        <v>8.8749715265528772E-2</v>
      </c>
    </row>
    <row r="116" spans="1:11" ht="15.75" customHeight="1" x14ac:dyDescent="0.35">
      <c r="A116" s="81" t="s">
        <v>247</v>
      </c>
      <c r="B116" s="82">
        <v>800</v>
      </c>
      <c r="C116" s="83" t="s">
        <v>173</v>
      </c>
      <c r="D116" s="84">
        <v>21369998.636021629</v>
      </c>
      <c r="E116" s="85">
        <v>2724986.4306552298</v>
      </c>
      <c r="F116" s="86">
        <v>24094985.066676859</v>
      </c>
      <c r="G116" s="84">
        <v>23351171.766751729</v>
      </c>
      <c r="H116" s="196">
        <v>8.0000000000000071E-2</v>
      </c>
      <c r="I116" s="87">
        <v>2750770.5775448568</v>
      </c>
      <c r="J116" s="198">
        <v>26101942.344296586</v>
      </c>
      <c r="K116" s="199">
        <v>8.3293568021145292E-2</v>
      </c>
    </row>
    <row r="117" spans="1:11" ht="15.75" customHeight="1" x14ac:dyDescent="0.35">
      <c r="A117" s="81" t="s">
        <v>247</v>
      </c>
      <c r="B117" s="82">
        <v>839</v>
      </c>
      <c r="C117" s="83" t="s">
        <v>174</v>
      </c>
      <c r="D117" s="84">
        <v>36553619.823710926</v>
      </c>
      <c r="E117" s="85">
        <v>2632059.6101664677</v>
      </c>
      <c r="F117" s="86">
        <v>39185679.433877394</v>
      </c>
      <c r="G117" s="84">
        <v>39922496.366531171</v>
      </c>
      <c r="H117" s="196">
        <v>8.0000000000000071E-2</v>
      </c>
      <c r="I117" s="87">
        <v>2705264.799999997</v>
      </c>
      <c r="J117" s="198">
        <v>42627761.166531168</v>
      </c>
      <c r="K117" s="199">
        <v>8.7840297332651973E-2</v>
      </c>
    </row>
    <row r="118" spans="1:11" ht="15.75" customHeight="1" x14ac:dyDescent="0.35">
      <c r="A118" s="81" t="s">
        <v>247</v>
      </c>
      <c r="B118" s="82">
        <v>801</v>
      </c>
      <c r="C118" s="83" t="s">
        <v>175</v>
      </c>
      <c r="D118" s="84">
        <v>47299309.174414471</v>
      </c>
      <c r="E118" s="85">
        <v>6631975.9912978634</v>
      </c>
      <c r="F118" s="86">
        <v>53931285.165712334</v>
      </c>
      <c r="G118" s="84">
        <v>53735129.830358073</v>
      </c>
      <c r="H118" s="196">
        <v>0.11810526702260637</v>
      </c>
      <c r="I118" s="87">
        <v>6795765.3161551431</v>
      </c>
      <c r="J118" s="198">
        <v>60530895.146513216</v>
      </c>
      <c r="K118" s="199">
        <v>0.12237071600505245</v>
      </c>
    </row>
    <row r="119" spans="1:11" ht="15.75" customHeight="1" x14ac:dyDescent="0.35">
      <c r="A119" s="81" t="s">
        <v>247</v>
      </c>
      <c r="B119" s="82">
        <v>908</v>
      </c>
      <c r="C119" s="83" t="s">
        <v>176</v>
      </c>
      <c r="D119" s="84">
        <v>40250432.196778968</v>
      </c>
      <c r="E119" s="85">
        <v>2981940</v>
      </c>
      <c r="F119" s="86">
        <v>43232372.196778968</v>
      </c>
      <c r="G119" s="84">
        <v>47564213.115258224</v>
      </c>
      <c r="H119" s="196">
        <v>0.16999999999999993</v>
      </c>
      <c r="I119" s="87">
        <v>3155855.200000003</v>
      </c>
      <c r="J119" s="198">
        <v>50720068.315258227</v>
      </c>
      <c r="K119" s="199">
        <v>0.17319651312210738</v>
      </c>
    </row>
    <row r="120" spans="1:11" ht="15.75" customHeight="1" x14ac:dyDescent="0.35">
      <c r="A120" s="81" t="s">
        <v>247</v>
      </c>
      <c r="B120" s="82">
        <v>878</v>
      </c>
      <c r="C120" s="83" t="s">
        <v>177</v>
      </c>
      <c r="D120" s="84">
        <v>64393999.631890617</v>
      </c>
      <c r="E120" s="85">
        <v>4668120.0000000075</v>
      </c>
      <c r="F120" s="86">
        <v>69062119.631890625</v>
      </c>
      <c r="G120" s="84">
        <v>70192599.217413023</v>
      </c>
      <c r="H120" s="196">
        <v>8.0000000000000071E-2</v>
      </c>
      <c r="I120" s="87">
        <v>4822609.599999994</v>
      </c>
      <c r="J120" s="198">
        <v>75015208.817413017</v>
      </c>
      <c r="K120" s="199">
        <v>8.6199051191203857E-2</v>
      </c>
    </row>
    <row r="121" spans="1:11" ht="15.75" customHeight="1" x14ac:dyDescent="0.35">
      <c r="A121" s="81" t="s">
        <v>247</v>
      </c>
      <c r="B121" s="82">
        <v>838</v>
      </c>
      <c r="C121" s="83" t="s">
        <v>178</v>
      </c>
      <c r="D121" s="84">
        <v>32803932.315227587</v>
      </c>
      <c r="E121" s="85">
        <v>2688000.0705186166</v>
      </c>
      <c r="F121" s="86">
        <v>35491932.385746203</v>
      </c>
      <c r="G121" s="84">
        <v>35636217.108573072</v>
      </c>
      <c r="H121" s="196">
        <v>8.0000000000000071E-2</v>
      </c>
      <c r="I121" s="87">
        <v>2688000</v>
      </c>
      <c r="J121" s="198">
        <v>38324217.108573072</v>
      </c>
      <c r="K121" s="199">
        <v>7.9800803519064933E-2</v>
      </c>
    </row>
    <row r="122" spans="1:11" ht="15.75" customHeight="1" x14ac:dyDescent="0.35">
      <c r="A122" s="81" t="s">
        <v>247</v>
      </c>
      <c r="B122" s="82">
        <v>916</v>
      </c>
      <c r="C122" s="83" t="s">
        <v>179</v>
      </c>
      <c r="D122" s="84">
        <v>53944978.868619457</v>
      </c>
      <c r="E122" s="85">
        <v>5950425.8376991525</v>
      </c>
      <c r="F122" s="86">
        <v>59895404.706318609</v>
      </c>
      <c r="G122" s="84">
        <v>59938960.044365056</v>
      </c>
      <c r="H122" s="196">
        <v>0.10002207024304055</v>
      </c>
      <c r="I122" s="87">
        <v>6086751.222780861</v>
      </c>
      <c r="J122" s="198">
        <v>66025711.267145917</v>
      </c>
      <c r="K122" s="199">
        <v>0.10235019849829308</v>
      </c>
    </row>
    <row r="123" spans="1:11" ht="15.75" customHeight="1" x14ac:dyDescent="0.35">
      <c r="A123" s="81" t="s">
        <v>247</v>
      </c>
      <c r="B123" s="82">
        <v>802</v>
      </c>
      <c r="C123" s="83" t="s">
        <v>180</v>
      </c>
      <c r="D123" s="84">
        <v>22439788.340173442</v>
      </c>
      <c r="E123" s="85">
        <v>1426743.3860900439</v>
      </c>
      <c r="F123" s="86">
        <v>23866531.726263486</v>
      </c>
      <c r="G123" s="84">
        <v>24466948.745486416</v>
      </c>
      <c r="H123" s="196">
        <v>8.0000000000000071E-2</v>
      </c>
      <c r="I123" s="87">
        <v>1427356.9837347865</v>
      </c>
      <c r="J123" s="198">
        <v>25894305.729221202</v>
      </c>
      <c r="K123" s="199">
        <v>8.4963078264375103E-2</v>
      </c>
    </row>
    <row r="124" spans="1:11" ht="15.75" customHeight="1" x14ac:dyDescent="0.35">
      <c r="A124" s="81" t="s">
        <v>247</v>
      </c>
      <c r="B124" s="82">
        <v>879</v>
      </c>
      <c r="C124" s="83" t="s">
        <v>181</v>
      </c>
      <c r="D124" s="84">
        <v>26465941.275016781</v>
      </c>
      <c r="E124" s="85">
        <v>3700259.9999999963</v>
      </c>
      <c r="F124" s="86">
        <v>30166201.275016777</v>
      </c>
      <c r="G124" s="84">
        <v>30297174.190663964</v>
      </c>
      <c r="H124" s="196">
        <v>0.1357322334806077</v>
      </c>
      <c r="I124" s="87">
        <v>3750840.799999997</v>
      </c>
      <c r="J124" s="198">
        <v>34048014.990663961</v>
      </c>
      <c r="K124" s="199">
        <v>0.12868089290586449</v>
      </c>
    </row>
    <row r="125" spans="1:11" ht="15.75" customHeight="1" x14ac:dyDescent="0.35">
      <c r="A125" s="81" t="s">
        <v>247</v>
      </c>
      <c r="B125" s="82">
        <v>933</v>
      </c>
      <c r="C125" s="83" t="s">
        <v>182</v>
      </c>
      <c r="D125" s="84">
        <v>48021456.599098623</v>
      </c>
      <c r="E125" s="85">
        <v>4970177.9999999925</v>
      </c>
      <c r="F125" s="86">
        <v>52991634.599098615</v>
      </c>
      <c r="G125" s="84">
        <v>53057854.580056101</v>
      </c>
      <c r="H125" s="196">
        <v>9.4205297599580184E-2</v>
      </c>
      <c r="I125" s="87">
        <v>5140326.6400000006</v>
      </c>
      <c r="J125" s="198">
        <v>58198181.220056102</v>
      </c>
      <c r="K125" s="199">
        <v>9.8252236609550625E-2</v>
      </c>
    </row>
    <row r="126" spans="1:11" ht="15.75" customHeight="1" x14ac:dyDescent="0.35">
      <c r="A126" s="81" t="s">
        <v>247</v>
      </c>
      <c r="B126" s="82">
        <v>803</v>
      </c>
      <c r="C126" s="83" t="s">
        <v>183</v>
      </c>
      <c r="D126" s="84">
        <v>30030527.471211419</v>
      </c>
      <c r="E126" s="85">
        <v>2260363.2469816431</v>
      </c>
      <c r="F126" s="86">
        <v>32290890.718193062</v>
      </c>
      <c r="G126" s="84">
        <v>32813977.746132299</v>
      </c>
      <c r="H126" s="196">
        <v>8.0000000000000071E-2</v>
      </c>
      <c r="I126" s="87">
        <v>2262050.8742092699</v>
      </c>
      <c r="J126" s="198">
        <v>35076028.620341569</v>
      </c>
      <c r="K126" s="199">
        <v>8.6251504377961474E-2</v>
      </c>
    </row>
    <row r="127" spans="1:11" ht="15.75" customHeight="1" x14ac:dyDescent="0.35">
      <c r="A127" s="81" t="s">
        <v>247</v>
      </c>
      <c r="B127" s="82">
        <v>866</v>
      </c>
      <c r="C127" s="83" t="s">
        <v>184</v>
      </c>
      <c r="D127" s="84">
        <v>28269535.61161676</v>
      </c>
      <c r="E127" s="85">
        <v>2932527.5589962788</v>
      </c>
      <c r="F127" s="86">
        <v>31202063.170613039</v>
      </c>
      <c r="G127" s="84">
        <v>30836171.199273303</v>
      </c>
      <c r="H127" s="196">
        <v>8.0000000000000071E-2</v>
      </c>
      <c r="I127" s="87">
        <v>2970873.7919159457</v>
      </c>
      <c r="J127" s="198">
        <v>33807044.991189249</v>
      </c>
      <c r="K127" s="199">
        <v>8.3487486270768629E-2</v>
      </c>
    </row>
    <row r="128" spans="1:11" ht="15.75" customHeight="1" x14ac:dyDescent="0.35">
      <c r="A128" s="81" t="s">
        <v>247</v>
      </c>
      <c r="B128" s="82">
        <v>880</v>
      </c>
      <c r="C128" s="83" t="s">
        <v>185</v>
      </c>
      <c r="D128" s="84">
        <v>14902589.118129965</v>
      </c>
      <c r="E128" s="85">
        <v>2965650</v>
      </c>
      <c r="F128" s="86">
        <v>17868239.118129965</v>
      </c>
      <c r="G128" s="84">
        <v>16302323.226048058</v>
      </c>
      <c r="H128" s="196">
        <v>8.0000000000000071E-2</v>
      </c>
      <c r="I128" s="87">
        <v>2970902.0000000019</v>
      </c>
      <c r="J128" s="198">
        <v>19273225.22604806</v>
      </c>
      <c r="K128" s="199">
        <v>7.8630361874468591E-2</v>
      </c>
    </row>
    <row r="129" spans="1:11" ht="15.75" customHeight="1" x14ac:dyDescent="0.35">
      <c r="A129" s="81" t="s">
        <v>247</v>
      </c>
      <c r="B129" s="82">
        <v>865</v>
      </c>
      <c r="C129" s="83" t="s">
        <v>186</v>
      </c>
      <c r="D129" s="84">
        <v>44816675.239023536</v>
      </c>
      <c r="E129" s="85">
        <v>2050150.5276835337</v>
      </c>
      <c r="F129" s="86">
        <v>46866825.76670707</v>
      </c>
      <c r="G129" s="84">
        <v>49203811.336249553</v>
      </c>
      <c r="H129" s="196">
        <v>8.2155734750852805E-2</v>
      </c>
      <c r="I129" s="87">
        <v>2103530.9692646191</v>
      </c>
      <c r="J129" s="198">
        <v>51307342.305514172</v>
      </c>
      <c r="K129" s="199">
        <v>9.4747541916131217E-2</v>
      </c>
    </row>
    <row r="130" spans="1:11" ht="15.75" customHeight="1" x14ac:dyDescent="0.35">
      <c r="A130" s="81" t="s">
        <v>248</v>
      </c>
      <c r="B130" s="82">
        <v>330</v>
      </c>
      <c r="C130" s="83" t="s">
        <v>187</v>
      </c>
      <c r="D130" s="84">
        <v>141071452.52408642</v>
      </c>
      <c r="E130" s="85">
        <v>20698800.112520874</v>
      </c>
      <c r="F130" s="86">
        <v>161770252.63660729</v>
      </c>
      <c r="G130" s="84">
        <v>166695390.52968636</v>
      </c>
      <c r="H130" s="196">
        <v>0.16999999999999993</v>
      </c>
      <c r="I130" s="87">
        <v>21095429.924358934</v>
      </c>
      <c r="J130" s="198">
        <v>187790820.4540453</v>
      </c>
      <c r="K130" s="199">
        <v>0.16084890388277584</v>
      </c>
    </row>
    <row r="131" spans="1:11" ht="15.75" customHeight="1" x14ac:dyDescent="0.35">
      <c r="A131" s="81" t="s">
        <v>248</v>
      </c>
      <c r="B131" s="82">
        <v>331</v>
      </c>
      <c r="C131" s="83" t="s">
        <v>188</v>
      </c>
      <c r="D131" s="84">
        <v>34142712.621733129</v>
      </c>
      <c r="E131" s="85">
        <v>5037933.0706849992</v>
      </c>
      <c r="F131" s="86">
        <v>39180645.692418128</v>
      </c>
      <c r="G131" s="84">
        <v>40750214.761140347</v>
      </c>
      <c r="H131" s="196">
        <v>0.16999999999999993</v>
      </c>
      <c r="I131" s="87">
        <v>5078142.3200370669</v>
      </c>
      <c r="J131" s="198">
        <v>45828357.081177413</v>
      </c>
      <c r="K131" s="199">
        <v>0.16966824490198973</v>
      </c>
    </row>
    <row r="132" spans="1:11" ht="15.75" customHeight="1" x14ac:dyDescent="0.35">
      <c r="A132" s="81" t="s">
        <v>248</v>
      </c>
      <c r="B132" s="82">
        <v>332</v>
      </c>
      <c r="C132" s="83" t="s">
        <v>189</v>
      </c>
      <c r="D132" s="84">
        <v>27275112.059999153</v>
      </c>
      <c r="E132" s="85">
        <v>4660246.3757018074</v>
      </c>
      <c r="F132" s="86">
        <v>31935358.43570096</v>
      </c>
      <c r="G132" s="84">
        <v>32138366.733838823</v>
      </c>
      <c r="H132" s="196">
        <v>0.16999999999999993</v>
      </c>
      <c r="I132" s="87">
        <v>4760066.0356267579</v>
      </c>
      <c r="J132" s="198">
        <v>36898432.769465581</v>
      </c>
      <c r="K132" s="199">
        <v>0.15541000874492572</v>
      </c>
    </row>
    <row r="133" spans="1:11" ht="15.75" customHeight="1" x14ac:dyDescent="0.35">
      <c r="A133" s="81" t="s">
        <v>248</v>
      </c>
      <c r="B133" s="82">
        <v>884</v>
      </c>
      <c r="C133" s="83" t="s">
        <v>190</v>
      </c>
      <c r="D133" s="84">
        <v>13785156.643288227</v>
      </c>
      <c r="E133" s="85">
        <v>1896780</v>
      </c>
      <c r="F133" s="86">
        <v>15681936.643288227</v>
      </c>
      <c r="G133" s="84">
        <v>15817707.632317547</v>
      </c>
      <c r="H133" s="196">
        <v>0.13944301262876668</v>
      </c>
      <c r="I133" s="87">
        <v>1919242.3999999985</v>
      </c>
      <c r="J133" s="198">
        <v>17736950.032317545</v>
      </c>
      <c r="K133" s="199">
        <v>0.13104334214415103</v>
      </c>
    </row>
    <row r="134" spans="1:11" ht="15.75" customHeight="1" x14ac:dyDescent="0.35">
      <c r="A134" s="81" t="s">
        <v>248</v>
      </c>
      <c r="B134" s="82">
        <v>333</v>
      </c>
      <c r="C134" s="83" t="s">
        <v>191</v>
      </c>
      <c r="D134" s="84">
        <v>39096133.870092146</v>
      </c>
      <c r="E134" s="85">
        <v>3232579.3857993931</v>
      </c>
      <c r="F134" s="86">
        <v>42328713.255891539</v>
      </c>
      <c r="G134" s="84">
        <v>46183437.908526555</v>
      </c>
      <c r="H134" s="196">
        <v>0.16816398148918021</v>
      </c>
      <c r="I134" s="87">
        <v>3312325.3166716546</v>
      </c>
      <c r="J134" s="198">
        <v>49495763.225198209</v>
      </c>
      <c r="K134" s="199">
        <v>0.16931887170723581</v>
      </c>
    </row>
    <row r="135" spans="1:11" ht="15.75" customHeight="1" x14ac:dyDescent="0.35">
      <c r="A135" s="81" t="s">
        <v>248</v>
      </c>
      <c r="B135" s="82">
        <v>893</v>
      </c>
      <c r="C135" s="83" t="s">
        <v>192</v>
      </c>
      <c r="D135" s="84">
        <v>24678408.232395314</v>
      </c>
      <c r="E135" s="85">
        <v>1090049.9999999963</v>
      </c>
      <c r="F135" s="86">
        <v>25768458.23239531</v>
      </c>
      <c r="G135" s="84">
        <v>26951649.358732674</v>
      </c>
      <c r="H135" s="196">
        <v>9.0833169871155528E-2</v>
      </c>
      <c r="I135" s="87">
        <v>1098534</v>
      </c>
      <c r="J135" s="198">
        <v>28050183.358732674</v>
      </c>
      <c r="K135" s="199">
        <v>8.8547211701973216E-2</v>
      </c>
    </row>
    <row r="136" spans="1:11" ht="15.75" customHeight="1" x14ac:dyDescent="0.35">
      <c r="A136" s="81" t="s">
        <v>248</v>
      </c>
      <c r="B136" s="82">
        <v>334</v>
      </c>
      <c r="C136" s="83" t="s">
        <v>193</v>
      </c>
      <c r="D136" s="84">
        <v>24478758.706473995</v>
      </c>
      <c r="E136" s="85">
        <v>3322852.4577661119</v>
      </c>
      <c r="F136" s="86">
        <v>27801611.164240107</v>
      </c>
      <c r="G136" s="84">
        <v>26737951.119595684</v>
      </c>
      <c r="H136" s="196">
        <v>8.0000000000000071E-2</v>
      </c>
      <c r="I136" s="87">
        <v>3323130.7867415883</v>
      </c>
      <c r="J136" s="198">
        <v>30061081.906337272</v>
      </c>
      <c r="K136" s="199">
        <v>8.1271215856849821E-2</v>
      </c>
    </row>
    <row r="137" spans="1:11" ht="15.75" customHeight="1" x14ac:dyDescent="0.35">
      <c r="A137" s="81" t="s">
        <v>248</v>
      </c>
      <c r="B137" s="82">
        <v>860</v>
      </c>
      <c r="C137" s="83" t="s">
        <v>194</v>
      </c>
      <c r="D137" s="84">
        <v>65541898.544708185</v>
      </c>
      <c r="E137" s="85">
        <v>11505339.999999993</v>
      </c>
      <c r="F137" s="86">
        <v>77047238.544708177</v>
      </c>
      <c r="G137" s="84">
        <v>76680541.329754114</v>
      </c>
      <c r="H137" s="196">
        <v>0.16651150999985798</v>
      </c>
      <c r="I137" s="87">
        <v>11532327.200000003</v>
      </c>
      <c r="J137" s="198">
        <v>88212868.529754117</v>
      </c>
      <c r="K137" s="199">
        <v>0.14491927544641148</v>
      </c>
    </row>
    <row r="138" spans="1:11" ht="15.75" customHeight="1" x14ac:dyDescent="0.35">
      <c r="A138" s="81" t="s">
        <v>248</v>
      </c>
      <c r="B138" s="82">
        <v>861</v>
      </c>
      <c r="C138" s="83" t="s">
        <v>195</v>
      </c>
      <c r="D138" s="84">
        <v>29566391.412753366</v>
      </c>
      <c r="E138" s="85">
        <v>2702375.4999999963</v>
      </c>
      <c r="F138" s="86">
        <v>32268766.912753362</v>
      </c>
      <c r="G138" s="84">
        <v>34219879.976242796</v>
      </c>
      <c r="H138" s="196">
        <v>0.14663192483002785</v>
      </c>
      <c r="I138" s="87">
        <v>2717125.5399999991</v>
      </c>
      <c r="J138" s="198">
        <v>36937005.516242795</v>
      </c>
      <c r="K138" s="199">
        <v>0.14466739978354859</v>
      </c>
    </row>
    <row r="139" spans="1:11" ht="15.75" customHeight="1" x14ac:dyDescent="0.35">
      <c r="A139" s="81" t="s">
        <v>248</v>
      </c>
      <c r="B139" s="82">
        <v>894</v>
      </c>
      <c r="C139" s="83" t="s">
        <v>196</v>
      </c>
      <c r="D139" s="84">
        <v>19592418.272205837</v>
      </c>
      <c r="E139" s="85">
        <v>2364266.6599999964</v>
      </c>
      <c r="F139" s="86">
        <v>21956684.932205833</v>
      </c>
      <c r="G139" s="84">
        <v>22664166.338045083</v>
      </c>
      <c r="H139" s="196">
        <v>0.14833304290322591</v>
      </c>
      <c r="I139" s="87">
        <v>2365887.9928000011</v>
      </c>
      <c r="J139" s="198">
        <v>25030054.330845084</v>
      </c>
      <c r="K139" s="199">
        <v>0.139974199571961</v>
      </c>
    </row>
    <row r="140" spans="1:11" ht="15.75" customHeight="1" x14ac:dyDescent="0.35">
      <c r="A140" s="81" t="s">
        <v>248</v>
      </c>
      <c r="B140" s="82">
        <v>335</v>
      </c>
      <c r="C140" s="83" t="s">
        <v>197</v>
      </c>
      <c r="D140" s="84">
        <v>30048099.680345125</v>
      </c>
      <c r="E140" s="85">
        <v>3685533.1107553989</v>
      </c>
      <c r="F140" s="86">
        <v>33733632.791100524</v>
      </c>
      <c r="G140" s="84">
        <v>35537603.084619462</v>
      </c>
      <c r="H140" s="196">
        <v>0.16999999999999993</v>
      </c>
      <c r="I140" s="87">
        <v>3685824.1948891208</v>
      </c>
      <c r="J140" s="198">
        <v>39223427.279508583</v>
      </c>
      <c r="K140" s="199">
        <v>0.16273949866011339</v>
      </c>
    </row>
    <row r="141" spans="1:11" ht="15.75" customHeight="1" x14ac:dyDescent="0.35">
      <c r="A141" s="81" t="s">
        <v>248</v>
      </c>
      <c r="B141" s="82">
        <v>937</v>
      </c>
      <c r="C141" s="83" t="s">
        <v>198</v>
      </c>
      <c r="D141" s="84">
        <v>55543646.921206027</v>
      </c>
      <c r="E141" s="85">
        <v>7382571.6756483167</v>
      </c>
      <c r="F141" s="86">
        <v>62926218.596854344</v>
      </c>
      <c r="G141" s="84">
        <v>60372786.380946621</v>
      </c>
      <c r="H141" s="196">
        <v>8.0000000000000071E-2</v>
      </c>
      <c r="I141" s="87">
        <v>7392273.2258858681</v>
      </c>
      <c r="J141" s="198">
        <v>67765059.606832489</v>
      </c>
      <c r="K141" s="199">
        <v>7.689705686875703E-2</v>
      </c>
    </row>
    <row r="142" spans="1:11" ht="15.75" customHeight="1" x14ac:dyDescent="0.35">
      <c r="A142" s="81" t="s">
        <v>248</v>
      </c>
      <c r="B142" s="82">
        <v>336</v>
      </c>
      <c r="C142" s="83" t="s">
        <v>199</v>
      </c>
      <c r="D142" s="84">
        <v>31739183.928986367</v>
      </c>
      <c r="E142" s="85">
        <v>4352762.2077261172</v>
      </c>
      <c r="F142" s="86">
        <v>36091946.136712484</v>
      </c>
      <c r="G142" s="84">
        <v>37154100.861259378</v>
      </c>
      <c r="H142" s="196">
        <v>0.15385453623834699</v>
      </c>
      <c r="I142" s="87">
        <v>4388408.0108524486</v>
      </c>
      <c r="J142" s="198">
        <v>41542508.872111827</v>
      </c>
      <c r="K142" s="199">
        <v>0.15101880942504975</v>
      </c>
    </row>
    <row r="143" spans="1:11" ht="15.75" customHeight="1" x14ac:dyDescent="0.35">
      <c r="A143" s="81" t="s">
        <v>248</v>
      </c>
      <c r="B143" s="82">
        <v>885</v>
      </c>
      <c r="C143" s="83" t="s">
        <v>200</v>
      </c>
      <c r="D143" s="84">
        <v>46264636.329668745</v>
      </c>
      <c r="E143" s="85">
        <v>5364590</v>
      </c>
      <c r="F143" s="86">
        <v>51629226.329668745</v>
      </c>
      <c r="G143" s="84">
        <v>54282116.602917112</v>
      </c>
      <c r="H143" s="196">
        <v>0.16388008222669237</v>
      </c>
      <c r="I143" s="87">
        <v>5409757.200000003</v>
      </c>
      <c r="J143" s="198">
        <v>59691873.802917115</v>
      </c>
      <c r="K143" s="199">
        <v>0.15616440621763039</v>
      </c>
    </row>
    <row r="144" spans="1:11" ht="15.75" customHeight="1" x14ac:dyDescent="0.35">
      <c r="A144" s="81" t="s">
        <v>249</v>
      </c>
      <c r="B144" s="82">
        <v>370</v>
      </c>
      <c r="C144" s="83" t="s">
        <v>201</v>
      </c>
      <c r="D144" s="84">
        <v>21614520.119738124</v>
      </c>
      <c r="E144" s="85">
        <v>1567999.9999999963</v>
      </c>
      <c r="F144" s="86">
        <v>23182520.119738121</v>
      </c>
      <c r="G144" s="84">
        <v>25553157.169185039</v>
      </c>
      <c r="H144" s="196">
        <v>0.16999999999999993</v>
      </c>
      <c r="I144" s="87">
        <v>1568000</v>
      </c>
      <c r="J144" s="198">
        <v>27121157.169185039</v>
      </c>
      <c r="K144" s="199">
        <v>0.16989684594702337</v>
      </c>
    </row>
    <row r="145" spans="1:11" ht="15.75" customHeight="1" x14ac:dyDescent="0.35">
      <c r="A145" s="81" t="s">
        <v>249</v>
      </c>
      <c r="B145" s="82">
        <v>380</v>
      </c>
      <c r="C145" s="83" t="s">
        <v>202</v>
      </c>
      <c r="D145" s="84">
        <v>64209557.363876857</v>
      </c>
      <c r="E145" s="85">
        <v>5450658.7548196241</v>
      </c>
      <c r="F145" s="86">
        <v>69660216.118696481</v>
      </c>
      <c r="G145" s="84">
        <v>75389059.971821889</v>
      </c>
      <c r="H145" s="196">
        <v>0.16999999999999993</v>
      </c>
      <c r="I145" s="87">
        <v>5583516.7937857807</v>
      </c>
      <c r="J145" s="198">
        <v>80972576.76560767</v>
      </c>
      <c r="K145" s="199">
        <v>0.16239341875764013</v>
      </c>
    </row>
    <row r="146" spans="1:11" ht="15.75" customHeight="1" x14ac:dyDescent="0.35">
      <c r="A146" s="81" t="s">
        <v>249</v>
      </c>
      <c r="B146" s="82">
        <v>381</v>
      </c>
      <c r="C146" s="83" t="s">
        <v>203</v>
      </c>
      <c r="D146" s="84">
        <v>18047455.442199122</v>
      </c>
      <c r="E146" s="85">
        <v>1190366.4039609246</v>
      </c>
      <c r="F146" s="86">
        <v>19237821.846160047</v>
      </c>
      <c r="G146" s="84">
        <v>21248096.437821914</v>
      </c>
      <c r="H146" s="196">
        <v>0.16999999999999993</v>
      </c>
      <c r="I146" s="87">
        <v>1190373.2702210844</v>
      </c>
      <c r="J146" s="198">
        <v>22438469.708042998</v>
      </c>
      <c r="K146" s="199">
        <v>0.1663726739688991</v>
      </c>
    </row>
    <row r="147" spans="1:11" ht="15.75" customHeight="1" x14ac:dyDescent="0.35">
      <c r="A147" s="81" t="s">
        <v>249</v>
      </c>
      <c r="B147" s="82">
        <v>371</v>
      </c>
      <c r="C147" s="83" t="s">
        <v>204</v>
      </c>
      <c r="D147" s="84">
        <v>29297545.023401689</v>
      </c>
      <c r="E147" s="85">
        <v>2456560</v>
      </c>
      <c r="F147" s="86">
        <v>31754105.023401689</v>
      </c>
      <c r="G147" s="84">
        <v>34460992.714899935</v>
      </c>
      <c r="H147" s="196">
        <v>0.16999999999999993</v>
      </c>
      <c r="I147" s="87">
        <v>2477244.799999997</v>
      </c>
      <c r="J147" s="198">
        <v>36938237.514899932</v>
      </c>
      <c r="K147" s="199">
        <v>0.16325865546132423</v>
      </c>
    </row>
    <row r="148" spans="1:11" ht="15.75" customHeight="1" x14ac:dyDescent="0.35">
      <c r="A148" s="81" t="s">
        <v>249</v>
      </c>
      <c r="B148" s="82">
        <v>811</v>
      </c>
      <c r="C148" s="83" t="s">
        <v>205</v>
      </c>
      <c r="D148" s="84">
        <v>22173582.423742563</v>
      </c>
      <c r="E148" s="85">
        <v>1241999.9999999963</v>
      </c>
      <c r="F148" s="86">
        <v>23415582.423742559</v>
      </c>
      <c r="G148" s="84">
        <v>25985954.902429063</v>
      </c>
      <c r="H148" s="196">
        <v>0.16999999999999993</v>
      </c>
      <c r="I148" s="87">
        <v>1242000</v>
      </c>
      <c r="J148" s="198">
        <v>27227954.902429063</v>
      </c>
      <c r="K148" s="199">
        <v>0.16281348077086033</v>
      </c>
    </row>
    <row r="149" spans="1:11" ht="15.75" customHeight="1" x14ac:dyDescent="0.35">
      <c r="A149" s="81" t="s">
        <v>249</v>
      </c>
      <c r="B149" s="82">
        <v>810</v>
      </c>
      <c r="C149" s="83" t="s">
        <v>206</v>
      </c>
      <c r="D149" s="84">
        <v>27535898.120632142</v>
      </c>
      <c r="E149" s="85">
        <v>2952375</v>
      </c>
      <c r="F149" s="86">
        <v>30488273.120632142</v>
      </c>
      <c r="G149" s="84">
        <v>32515406.449156735</v>
      </c>
      <c r="H149" s="196">
        <v>0.16999999999999993</v>
      </c>
      <c r="I149" s="87">
        <v>3031739.9999999963</v>
      </c>
      <c r="J149" s="198">
        <v>35547146.449156731</v>
      </c>
      <c r="K149" s="199">
        <v>0.16592849678656041</v>
      </c>
    </row>
    <row r="150" spans="1:11" ht="15.75" customHeight="1" x14ac:dyDescent="0.35">
      <c r="A150" s="81" t="s">
        <v>249</v>
      </c>
      <c r="B150" s="82">
        <v>382</v>
      </c>
      <c r="C150" s="83" t="s">
        <v>207</v>
      </c>
      <c r="D150" s="84">
        <v>34053040.395013325</v>
      </c>
      <c r="E150" s="85">
        <v>3005809.5875316933</v>
      </c>
      <c r="F150" s="86">
        <v>37058849.982545018</v>
      </c>
      <c r="G150" s="84">
        <v>40064256.798254639</v>
      </c>
      <c r="H150" s="196">
        <v>0.16999999999999993</v>
      </c>
      <c r="I150" s="87">
        <v>3005824.7588704601</v>
      </c>
      <c r="J150" s="198">
        <v>43070081.557125099</v>
      </c>
      <c r="K150" s="199">
        <v>0.16220772035320619</v>
      </c>
    </row>
    <row r="151" spans="1:11" ht="15.75" customHeight="1" x14ac:dyDescent="0.35">
      <c r="A151" s="81" t="s">
        <v>249</v>
      </c>
      <c r="B151" s="82">
        <v>383</v>
      </c>
      <c r="C151" s="83" t="s">
        <v>208</v>
      </c>
      <c r="D151" s="84">
        <v>65721499.676871069</v>
      </c>
      <c r="E151" s="85">
        <v>7215157.6639146879</v>
      </c>
      <c r="F151" s="86">
        <v>72936657.340785757</v>
      </c>
      <c r="G151" s="84">
        <v>78019808.423781216</v>
      </c>
      <c r="H151" s="196">
        <v>0.16999999999999993</v>
      </c>
      <c r="I151" s="87">
        <v>7294975.9758547843</v>
      </c>
      <c r="J151" s="198">
        <v>85314784.399636</v>
      </c>
      <c r="K151" s="199">
        <v>0.16971064359332066</v>
      </c>
    </row>
    <row r="152" spans="1:11" ht="15.75" customHeight="1" x14ac:dyDescent="0.35">
      <c r="A152" s="81" t="s">
        <v>249</v>
      </c>
      <c r="B152" s="82">
        <v>812</v>
      </c>
      <c r="C152" s="83" t="s">
        <v>209</v>
      </c>
      <c r="D152" s="84">
        <v>16998140.968716305</v>
      </c>
      <c r="E152" s="85">
        <v>1586999.9999999963</v>
      </c>
      <c r="F152" s="86">
        <v>18585140.968716301</v>
      </c>
      <c r="G152" s="84">
        <v>19545437.007614885</v>
      </c>
      <c r="H152" s="196">
        <v>0.14408461875703171</v>
      </c>
      <c r="I152" s="87">
        <v>1587000</v>
      </c>
      <c r="J152" s="198">
        <v>21132437.007614885</v>
      </c>
      <c r="K152" s="199">
        <v>0.13706089414045097</v>
      </c>
    </row>
    <row r="153" spans="1:11" ht="15.75" customHeight="1" x14ac:dyDescent="0.35">
      <c r="A153" s="81" t="s">
        <v>249</v>
      </c>
      <c r="B153" s="82">
        <v>813</v>
      </c>
      <c r="C153" s="83" t="s">
        <v>210</v>
      </c>
      <c r="D153" s="84">
        <v>15750653.371853046</v>
      </c>
      <c r="E153" s="85">
        <v>1016999.9999999981</v>
      </c>
      <c r="F153" s="86">
        <v>16767653.371853044</v>
      </c>
      <c r="G153" s="84">
        <v>18122724.667457104</v>
      </c>
      <c r="H153" s="196">
        <v>0.1495074124100253</v>
      </c>
      <c r="I153" s="87">
        <v>1017000</v>
      </c>
      <c r="J153" s="198">
        <v>19139724.667457104</v>
      </c>
      <c r="K153" s="199">
        <v>0.14146709995722651</v>
      </c>
    </row>
    <row r="154" spans="1:11" ht="15.75" customHeight="1" x14ac:dyDescent="0.35">
      <c r="A154" s="81" t="s">
        <v>249</v>
      </c>
      <c r="B154" s="82">
        <v>815</v>
      </c>
      <c r="C154" s="83" t="s">
        <v>211</v>
      </c>
      <c r="D154" s="84">
        <v>47023612.788987458</v>
      </c>
      <c r="E154" s="85">
        <v>2525999.9999999925</v>
      </c>
      <c r="F154" s="86">
        <v>49549612.78898745</v>
      </c>
      <c r="G154" s="84">
        <v>52496133.64982228</v>
      </c>
      <c r="H154" s="196">
        <v>0.11330690421247169</v>
      </c>
      <c r="I154" s="87">
        <v>2534080</v>
      </c>
      <c r="J154" s="198">
        <v>55030213.64982228</v>
      </c>
      <c r="K154" s="199">
        <v>0.11060834893250493</v>
      </c>
    </row>
    <row r="155" spans="1:11" ht="15.75" customHeight="1" x14ac:dyDescent="0.35">
      <c r="A155" s="81" t="s">
        <v>249</v>
      </c>
      <c r="B155" s="82">
        <v>372</v>
      </c>
      <c r="C155" s="83" t="s">
        <v>212</v>
      </c>
      <c r="D155" s="84">
        <v>27949425.557292081</v>
      </c>
      <c r="E155" s="85">
        <v>3671000</v>
      </c>
      <c r="F155" s="86">
        <v>31620425.557292081</v>
      </c>
      <c r="G155" s="84">
        <v>32773145.370757096</v>
      </c>
      <c r="H155" s="196">
        <v>0.16414136860827866</v>
      </c>
      <c r="I155" s="87">
        <v>3671000</v>
      </c>
      <c r="J155" s="198">
        <v>36444145.370757096</v>
      </c>
      <c r="K155" s="199">
        <v>0.15255075567294507</v>
      </c>
    </row>
    <row r="156" spans="1:11" ht="15.75" customHeight="1" x14ac:dyDescent="0.35">
      <c r="A156" s="81" t="s">
        <v>249</v>
      </c>
      <c r="B156" s="82">
        <v>373</v>
      </c>
      <c r="C156" s="83" t="s">
        <v>213</v>
      </c>
      <c r="D156" s="84">
        <v>51067271.147015817</v>
      </c>
      <c r="E156" s="85">
        <v>6168670</v>
      </c>
      <c r="F156" s="86">
        <v>57235941.147015817</v>
      </c>
      <c r="G156" s="84">
        <v>60251847.672158629</v>
      </c>
      <c r="H156" s="196">
        <v>0.16999999999999993</v>
      </c>
      <c r="I156" s="87">
        <v>6295283.6000000015</v>
      </c>
      <c r="J156" s="198">
        <v>66547131.27215863</v>
      </c>
      <c r="K156" s="199">
        <v>0.16268082499466829</v>
      </c>
    </row>
    <row r="157" spans="1:11" ht="15.75" customHeight="1" x14ac:dyDescent="0.35">
      <c r="A157" s="81" t="s">
        <v>249</v>
      </c>
      <c r="B157" s="82">
        <v>384</v>
      </c>
      <c r="C157" s="83" t="s">
        <v>214</v>
      </c>
      <c r="D157" s="84">
        <v>27915648.379262682</v>
      </c>
      <c r="E157" s="85">
        <v>2937257.5627200305</v>
      </c>
      <c r="F157" s="86">
        <v>30852905.941982713</v>
      </c>
      <c r="G157" s="84">
        <v>33021573.227845058</v>
      </c>
      <c r="H157" s="196">
        <v>0.16999999999999993</v>
      </c>
      <c r="I157" s="87">
        <v>2992363.8139585331</v>
      </c>
      <c r="J157" s="198">
        <v>36013937.041803591</v>
      </c>
      <c r="K157" s="199">
        <v>0.16727860609065259</v>
      </c>
    </row>
    <row r="158" spans="1:11" ht="15.75" customHeight="1" thickBot="1" x14ac:dyDescent="0.4">
      <c r="A158" s="88" t="s">
        <v>249</v>
      </c>
      <c r="B158" s="89">
        <v>816</v>
      </c>
      <c r="C158" s="90" t="s">
        <v>215</v>
      </c>
      <c r="D158" s="91">
        <v>16688397.68814466</v>
      </c>
      <c r="E158" s="92">
        <v>2867387.2500000019</v>
      </c>
      <c r="F158" s="93">
        <v>19555784.938144661</v>
      </c>
      <c r="G158" s="91">
        <v>18147162.18593983</v>
      </c>
      <c r="H158" s="197">
        <v>8.0000000000000071E-2</v>
      </c>
      <c r="I158" s="94">
        <v>2884858.2300000004</v>
      </c>
      <c r="J158" s="200">
        <v>21032020.41593983</v>
      </c>
      <c r="K158" s="201">
        <v>7.5488428741905755E-2</v>
      </c>
    </row>
    <row r="159" spans="1:11" x14ac:dyDescent="0.35">
      <c r="A159" s="58"/>
      <c r="B159" s="58"/>
      <c r="C159" s="58"/>
      <c r="D159" s="58"/>
      <c r="E159" s="58"/>
      <c r="F159" s="58"/>
      <c r="G159" s="58"/>
      <c r="H159" s="12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159"/>
  <sheetViews>
    <sheetView showGridLines="0" zoomScale="80" zoomScaleNormal="80" workbookViewId="0">
      <selection activeCell="A2" sqref="A2"/>
    </sheetView>
  </sheetViews>
  <sheetFormatPr defaultColWidth="8.84375" defaultRowHeight="15.5" x14ac:dyDescent="0.35"/>
  <cols>
    <col min="1" max="1" width="40.765625" style="114" customWidth="1"/>
    <col min="2" max="2" width="12.765625" style="114" customWidth="1"/>
    <col min="3" max="3" width="30.765625" style="114" customWidth="1"/>
    <col min="4" max="12" width="20.765625" style="114" customWidth="1"/>
    <col min="13" max="16384" width="8.84375" style="114"/>
  </cols>
  <sheetData>
    <row r="1" spans="1:11" customFormat="1" ht="30" customHeight="1" x14ac:dyDescent="0.35">
      <c r="A1" s="133" t="s">
        <v>289</v>
      </c>
      <c r="B1" s="132"/>
      <c r="C1" s="132"/>
      <c r="D1" s="132"/>
      <c r="E1" s="132"/>
      <c r="F1" s="237" t="s">
        <v>25</v>
      </c>
      <c r="G1" s="264" t="s">
        <v>27</v>
      </c>
      <c r="H1" s="235" t="s">
        <v>250</v>
      </c>
      <c r="I1" s="236" t="s">
        <v>216</v>
      </c>
      <c r="J1" s="211" t="s">
        <v>28</v>
      </c>
    </row>
    <row r="2" spans="1:11" customFormat="1" ht="30" customHeight="1" x14ac:dyDescent="0.35">
      <c r="A2" s="133" t="s">
        <v>290</v>
      </c>
      <c r="B2" s="132"/>
      <c r="C2" s="132"/>
      <c r="D2" s="132"/>
      <c r="E2" s="132"/>
    </row>
    <row r="3" spans="1:11" customFormat="1" x14ac:dyDescent="0.35"/>
    <row r="4" spans="1:11" customFormat="1" x14ac:dyDescent="0.35"/>
    <row r="5" spans="1:11" customFormat="1" x14ac:dyDescent="0.35">
      <c r="A5" s="15"/>
      <c r="B5" s="15"/>
      <c r="C5" s="15"/>
      <c r="D5" s="116"/>
      <c r="E5" s="116"/>
      <c r="F5" s="116"/>
      <c r="G5" s="116"/>
      <c r="H5" s="116"/>
      <c r="I5" s="116"/>
      <c r="J5" s="116"/>
    </row>
    <row r="6" spans="1:11" customFormat="1" ht="88.5" customHeight="1" x14ac:dyDescent="0.35">
      <c r="A6" s="16"/>
      <c r="B6" s="16"/>
      <c r="C6" s="16"/>
      <c r="D6" s="238" t="s">
        <v>288</v>
      </c>
      <c r="E6" s="238"/>
      <c r="F6" s="238"/>
      <c r="G6" s="238" t="s">
        <v>255</v>
      </c>
      <c r="H6" s="238"/>
      <c r="I6" s="238"/>
      <c r="J6" s="238"/>
    </row>
    <row r="7" spans="1:11" customFormat="1" ht="40" customHeight="1" thickBot="1" x14ac:dyDescent="0.4">
      <c r="A7" s="16"/>
      <c r="B7" s="16"/>
      <c r="C7" s="16"/>
      <c r="D7" s="260" t="s">
        <v>306</v>
      </c>
      <c r="E7" s="260"/>
      <c r="F7" s="260"/>
      <c r="G7" s="259" t="s">
        <v>302</v>
      </c>
      <c r="H7" s="259"/>
      <c r="I7" s="259"/>
      <c r="J7" s="259"/>
    </row>
    <row r="8" spans="1:11" customFormat="1" ht="221.25" customHeight="1" x14ac:dyDescent="0.35">
      <c r="A8" s="263" t="s">
        <v>217</v>
      </c>
      <c r="B8" s="263" t="s">
        <v>218</v>
      </c>
      <c r="C8" s="263" t="s">
        <v>219</v>
      </c>
      <c r="D8" s="145" t="s">
        <v>256</v>
      </c>
      <c r="E8" s="145" t="s">
        <v>257</v>
      </c>
      <c r="F8" s="145" t="s">
        <v>258</v>
      </c>
      <c r="G8" s="146" t="s">
        <v>259</v>
      </c>
      <c r="H8" s="146" t="s">
        <v>260</v>
      </c>
      <c r="I8" s="146" t="s">
        <v>261</v>
      </c>
      <c r="J8" s="147" t="s">
        <v>262</v>
      </c>
    </row>
    <row r="9" spans="1:11" s="24" customFormat="1" ht="30" customHeight="1" x14ac:dyDescent="0.35">
      <c r="A9" s="261"/>
      <c r="B9" s="240"/>
      <c r="C9" s="262"/>
      <c r="D9" s="49" t="s">
        <v>55</v>
      </c>
      <c r="E9" s="49" t="s">
        <v>56</v>
      </c>
      <c r="F9" s="49" t="s">
        <v>254</v>
      </c>
      <c r="G9" s="56" t="s">
        <v>232</v>
      </c>
      <c r="H9" s="56" t="s">
        <v>57</v>
      </c>
      <c r="I9" s="56" t="s">
        <v>58</v>
      </c>
      <c r="J9" s="148" t="s">
        <v>281</v>
      </c>
    </row>
    <row r="10" spans="1:11" s="55" customFormat="1" ht="15.75" customHeight="1" x14ac:dyDescent="0.35">
      <c r="A10" s="111" t="s">
        <v>66</v>
      </c>
      <c r="B10" s="112"/>
      <c r="C10" s="113"/>
      <c r="D10" s="46">
        <f>SUM(D11:D159)</f>
        <v>247545742.83995804</v>
      </c>
      <c r="E10" s="46">
        <f t="shared" ref="E10" si="0">SUM(E11:E159)</f>
        <v>219969012.91077653</v>
      </c>
      <c r="F10" s="46">
        <f>SUM(F11:F159)</f>
        <v>467514755.75073457</v>
      </c>
      <c r="G10" s="46">
        <f t="shared" ref="G10" si="1">SUM(G11:G159)</f>
        <v>247545751.36762157</v>
      </c>
      <c r="H10" s="122"/>
      <c r="I10" s="46">
        <f t="shared" ref="I10" si="2">SUM(I11:I159)</f>
        <v>176406833.54836076</v>
      </c>
      <c r="J10" s="149">
        <f t="shared" ref="J10" si="3">SUM(J11:J159)</f>
        <v>423952584.91598213</v>
      </c>
    </row>
    <row r="11" spans="1:11" customFormat="1" ht="15.75" customHeight="1" x14ac:dyDescent="0.35">
      <c r="A11" s="150" t="s">
        <v>240</v>
      </c>
      <c r="B11" s="203">
        <v>831</v>
      </c>
      <c r="C11" s="115" t="s">
        <v>67</v>
      </c>
      <c r="D11" s="85">
        <v>1085753.6399999999</v>
      </c>
      <c r="E11" s="85">
        <v>2869999.9999999995</v>
      </c>
      <c r="F11" s="85">
        <v>3955753.64</v>
      </c>
      <c r="G11" s="85">
        <v>1106778.9117525653</v>
      </c>
      <c r="H11" s="143">
        <v>1.9364679958673969E-2</v>
      </c>
      <c r="I11" s="85">
        <v>2295999.9999999995</v>
      </c>
      <c r="J11" s="86">
        <v>3402778.9117525648</v>
      </c>
      <c r="K11" s="114"/>
    </row>
    <row r="12" spans="1:11" customFormat="1" ht="15.75" customHeight="1" x14ac:dyDescent="0.35">
      <c r="A12" s="150" t="s">
        <v>240</v>
      </c>
      <c r="B12" s="203">
        <v>830</v>
      </c>
      <c r="C12" s="115" t="s">
        <v>68</v>
      </c>
      <c r="D12" s="85">
        <v>2855771</v>
      </c>
      <c r="E12" s="85">
        <v>1736999.9999999998</v>
      </c>
      <c r="F12" s="85">
        <v>4592771</v>
      </c>
      <c r="G12" s="85">
        <v>2911072.0914502623</v>
      </c>
      <c r="H12" s="143">
        <v>1.9364679958673969E-2</v>
      </c>
      <c r="I12" s="85">
        <v>1389599.9999999998</v>
      </c>
      <c r="J12" s="86">
        <v>4300672.0914502619</v>
      </c>
      <c r="K12" s="114"/>
    </row>
    <row r="13" spans="1:11" customFormat="1" ht="15.75" customHeight="1" x14ac:dyDescent="0.35">
      <c r="A13" s="150" t="s">
        <v>240</v>
      </c>
      <c r="B13" s="203">
        <v>856</v>
      </c>
      <c r="C13" s="115" t="s">
        <v>69</v>
      </c>
      <c r="D13" s="85">
        <v>1716312.1049999995</v>
      </c>
      <c r="E13" s="85">
        <v>189000</v>
      </c>
      <c r="F13" s="85">
        <v>1905312.1049999995</v>
      </c>
      <c r="G13" s="85">
        <v>1710022.3013768941</v>
      </c>
      <c r="H13" s="143">
        <v>-3.6647201897499482E-3</v>
      </c>
      <c r="I13" s="85">
        <v>151200</v>
      </c>
      <c r="J13" s="86">
        <v>1861222.3013768941</v>
      </c>
      <c r="K13" s="114"/>
    </row>
    <row r="14" spans="1:11" customFormat="1" ht="15.75" customHeight="1" x14ac:dyDescent="0.35">
      <c r="A14" s="150" t="s">
        <v>240</v>
      </c>
      <c r="B14" s="203">
        <v>855</v>
      </c>
      <c r="C14" s="115" t="s">
        <v>70</v>
      </c>
      <c r="D14" s="85">
        <v>2445832.75</v>
      </c>
      <c r="E14" s="85">
        <v>922999.99999999988</v>
      </c>
      <c r="F14" s="85">
        <v>3368832.75</v>
      </c>
      <c r="G14" s="85">
        <v>2493195.5184361935</v>
      </c>
      <c r="H14" s="143">
        <v>1.9364679958673969E-2</v>
      </c>
      <c r="I14" s="85">
        <v>738399.99999999988</v>
      </c>
      <c r="J14" s="86">
        <v>3231595.5184361935</v>
      </c>
      <c r="K14" s="114"/>
    </row>
    <row r="15" spans="1:11" customFormat="1" ht="15.75" customHeight="1" x14ac:dyDescent="0.35">
      <c r="A15" s="150" t="s">
        <v>240</v>
      </c>
      <c r="B15" s="203">
        <v>925</v>
      </c>
      <c r="C15" s="115" t="s">
        <v>71</v>
      </c>
      <c r="D15" s="85">
        <v>3035347.625</v>
      </c>
      <c r="E15" s="85">
        <v>2780000</v>
      </c>
      <c r="F15" s="85">
        <v>5815347.625</v>
      </c>
      <c r="G15" s="85">
        <v>3043626.0558960689</v>
      </c>
      <c r="H15" s="143">
        <v>2.727341945247153E-3</v>
      </c>
      <c r="I15" s="85">
        <v>2224000</v>
      </c>
      <c r="J15" s="86">
        <v>5267626.0558960689</v>
      </c>
      <c r="K15" s="114"/>
    </row>
    <row r="16" spans="1:11" customFormat="1" ht="15.75" customHeight="1" x14ac:dyDescent="0.35">
      <c r="A16" s="150" t="s">
        <v>240</v>
      </c>
      <c r="B16" s="203">
        <v>928</v>
      </c>
      <c r="C16" s="115" t="s">
        <v>72</v>
      </c>
      <c r="D16" s="85">
        <v>3318457.3999791602</v>
      </c>
      <c r="E16" s="85">
        <v>7777317</v>
      </c>
      <c r="F16" s="85">
        <v>11095774.399979159</v>
      </c>
      <c r="G16" s="85">
        <v>3365860.5584856397</v>
      </c>
      <c r="H16" s="143">
        <v>1.428469701216506E-2</v>
      </c>
      <c r="I16" s="85">
        <v>6221853.5999999996</v>
      </c>
      <c r="J16" s="86">
        <v>9587714.1584856398</v>
      </c>
      <c r="K16" s="114"/>
    </row>
    <row r="17" spans="1:11" customFormat="1" ht="15.75" customHeight="1" x14ac:dyDescent="0.35">
      <c r="A17" s="150" t="s">
        <v>240</v>
      </c>
      <c r="B17" s="203">
        <v>892</v>
      </c>
      <c r="C17" s="115" t="s">
        <v>73</v>
      </c>
      <c r="D17" s="85">
        <v>1480306.96</v>
      </c>
      <c r="E17" s="85">
        <v>5598935</v>
      </c>
      <c r="F17" s="85">
        <v>7079241.96</v>
      </c>
      <c r="G17" s="85">
        <v>1443299.2860000001</v>
      </c>
      <c r="H17" s="143">
        <v>-2.4999999999999911E-2</v>
      </c>
      <c r="I17" s="85">
        <v>4539314.5638267798</v>
      </c>
      <c r="J17" s="86">
        <v>5982613.8498267801</v>
      </c>
      <c r="K17" s="114"/>
    </row>
    <row r="18" spans="1:11" customFormat="1" ht="15.75" customHeight="1" x14ac:dyDescent="0.35">
      <c r="A18" s="150" t="s">
        <v>240</v>
      </c>
      <c r="B18" s="203">
        <v>891</v>
      </c>
      <c r="C18" s="115" t="s">
        <v>74</v>
      </c>
      <c r="D18" s="85">
        <v>3068903.18</v>
      </c>
      <c r="E18" s="85">
        <v>3699538</v>
      </c>
      <c r="F18" s="85">
        <v>6768441.1799999997</v>
      </c>
      <c r="G18" s="85">
        <v>3128331.5079048574</v>
      </c>
      <c r="H18" s="143">
        <v>1.9364679958673969E-2</v>
      </c>
      <c r="I18" s="85">
        <v>2959630.4</v>
      </c>
      <c r="J18" s="86">
        <v>6087961.9079048578</v>
      </c>
      <c r="K18" s="114"/>
    </row>
    <row r="19" spans="1:11" customFormat="1" ht="15.75" customHeight="1" x14ac:dyDescent="0.35">
      <c r="A19" s="150" t="s">
        <v>240</v>
      </c>
      <c r="B19" s="203">
        <v>857</v>
      </c>
      <c r="C19" s="115" t="s">
        <v>75</v>
      </c>
      <c r="D19" s="85">
        <v>162752.83000000002</v>
      </c>
      <c r="E19" s="85">
        <v>0</v>
      </c>
      <c r="F19" s="85">
        <v>162752.83000000002</v>
      </c>
      <c r="G19" s="85">
        <v>162751.87506028023</v>
      </c>
      <c r="H19" s="143">
        <v>-5.8674231333544213E-6</v>
      </c>
      <c r="I19" s="85">
        <v>0</v>
      </c>
      <c r="J19" s="86">
        <v>162751.87506028023</v>
      </c>
      <c r="K19" s="114"/>
    </row>
    <row r="20" spans="1:11" customFormat="1" ht="15.75" customHeight="1" x14ac:dyDescent="0.35">
      <c r="A20" s="150" t="s">
        <v>241</v>
      </c>
      <c r="B20" s="203">
        <v>822</v>
      </c>
      <c r="C20" s="115" t="s">
        <v>76</v>
      </c>
      <c r="D20" s="85">
        <v>1007152.68</v>
      </c>
      <c r="E20" s="85">
        <v>2416500</v>
      </c>
      <c r="F20" s="85">
        <v>3423652.6799999997</v>
      </c>
      <c r="G20" s="85">
        <v>981973.86300000001</v>
      </c>
      <c r="H20" s="143">
        <v>-2.5000000000000026E-2</v>
      </c>
      <c r="I20" s="85">
        <v>1933200</v>
      </c>
      <c r="J20" s="86">
        <v>2915173.8629999999</v>
      </c>
      <c r="K20" s="114"/>
    </row>
    <row r="21" spans="1:11" customFormat="1" ht="15.75" customHeight="1" x14ac:dyDescent="0.35">
      <c r="A21" s="150" t="s">
        <v>241</v>
      </c>
      <c r="B21" s="203">
        <v>873</v>
      </c>
      <c r="C21" s="115" t="s">
        <v>77</v>
      </c>
      <c r="D21" s="85">
        <v>2340379.1</v>
      </c>
      <c r="E21" s="85">
        <v>5770000</v>
      </c>
      <c r="F21" s="85">
        <v>8110379.0999999996</v>
      </c>
      <c r="G21" s="85">
        <v>2385699.79225347</v>
      </c>
      <c r="H21" s="143">
        <v>1.9364679958674191E-2</v>
      </c>
      <c r="I21" s="85">
        <v>4616000</v>
      </c>
      <c r="J21" s="86">
        <v>7001699.79225347</v>
      </c>
      <c r="K21" s="114"/>
    </row>
    <row r="22" spans="1:11" customFormat="1" ht="15.75" customHeight="1" x14ac:dyDescent="0.35">
      <c r="A22" s="150" t="s">
        <v>241</v>
      </c>
      <c r="B22" s="203">
        <v>823</v>
      </c>
      <c r="C22" s="115" t="s">
        <v>78</v>
      </c>
      <c r="D22" s="85">
        <v>1274057.165</v>
      </c>
      <c r="E22" s="85">
        <v>0</v>
      </c>
      <c r="F22" s="85">
        <v>1274057.165</v>
      </c>
      <c r="G22" s="85">
        <v>1272613.0997671734</v>
      </c>
      <c r="H22" s="143">
        <v>-1.1334383358116984E-3</v>
      </c>
      <c r="I22" s="85">
        <v>0</v>
      </c>
      <c r="J22" s="86">
        <v>1272613.0997671734</v>
      </c>
      <c r="K22" s="114"/>
    </row>
    <row r="23" spans="1:11" customFormat="1" ht="15.75" customHeight="1" x14ac:dyDescent="0.35">
      <c r="A23" s="150" t="s">
        <v>241</v>
      </c>
      <c r="B23" s="203">
        <v>881</v>
      </c>
      <c r="C23" s="115" t="s">
        <v>79</v>
      </c>
      <c r="D23" s="85">
        <v>7184303.7000000002</v>
      </c>
      <c r="E23" s="85">
        <v>5005000</v>
      </c>
      <c r="F23" s="85">
        <v>12189303.699999999</v>
      </c>
      <c r="G23" s="85">
        <v>7004696.1074999999</v>
      </c>
      <c r="H23" s="143">
        <v>-2.5000000000000026E-2</v>
      </c>
      <c r="I23" s="85">
        <v>4004000</v>
      </c>
      <c r="J23" s="86">
        <v>11008696.1075</v>
      </c>
      <c r="K23" s="114"/>
    </row>
    <row r="24" spans="1:11" customFormat="1" ht="15.75" customHeight="1" x14ac:dyDescent="0.35">
      <c r="A24" s="150" t="s">
        <v>241</v>
      </c>
      <c r="B24" s="203">
        <v>919</v>
      </c>
      <c r="C24" s="115" t="s">
        <v>80</v>
      </c>
      <c r="D24" s="85">
        <v>5727245.2749999994</v>
      </c>
      <c r="E24" s="85">
        <v>0</v>
      </c>
      <c r="F24" s="85">
        <v>5727245.2749999994</v>
      </c>
      <c r="G24" s="85">
        <v>5725004.8009594446</v>
      </c>
      <c r="H24" s="143">
        <v>-3.9119575519741545E-4</v>
      </c>
      <c r="I24" s="85">
        <v>0</v>
      </c>
      <c r="J24" s="86">
        <v>5725004.8009594446</v>
      </c>
      <c r="K24" s="114"/>
    </row>
    <row r="25" spans="1:11" customFormat="1" ht="15.75" customHeight="1" x14ac:dyDescent="0.35">
      <c r="A25" s="150" t="s">
        <v>241</v>
      </c>
      <c r="B25" s="203">
        <v>821</v>
      </c>
      <c r="C25" s="115" t="s">
        <v>81</v>
      </c>
      <c r="D25" s="85">
        <v>1259754.22</v>
      </c>
      <c r="E25" s="85">
        <v>196467</v>
      </c>
      <c r="F25" s="85">
        <v>1456221.22</v>
      </c>
      <c r="G25" s="85">
        <v>1259313.4993274135</v>
      </c>
      <c r="H25" s="143">
        <v>-3.4984655386705032E-4</v>
      </c>
      <c r="I25" s="85">
        <v>157173.6</v>
      </c>
      <c r="J25" s="86">
        <v>1416487.0993274136</v>
      </c>
      <c r="K25" s="114"/>
    </row>
    <row r="26" spans="1:11" customFormat="1" ht="15.75" customHeight="1" x14ac:dyDescent="0.35">
      <c r="A26" s="150" t="s">
        <v>241</v>
      </c>
      <c r="B26" s="203">
        <v>926</v>
      </c>
      <c r="C26" s="115" t="s">
        <v>82</v>
      </c>
      <c r="D26" s="85">
        <v>3118215.12</v>
      </c>
      <c r="E26" s="85">
        <v>240000</v>
      </c>
      <c r="F26" s="85">
        <v>3358215.12</v>
      </c>
      <c r="G26" s="85">
        <v>3178598.3578410977</v>
      </c>
      <c r="H26" s="143">
        <v>1.9364679958673969E-2</v>
      </c>
      <c r="I26" s="85">
        <v>192000</v>
      </c>
      <c r="J26" s="86">
        <v>3370598.3578410977</v>
      </c>
      <c r="K26" s="114"/>
    </row>
    <row r="27" spans="1:11" customFormat="1" ht="15.75" customHeight="1" x14ac:dyDescent="0.35">
      <c r="A27" s="150" t="s">
        <v>241</v>
      </c>
      <c r="B27" s="203">
        <v>874</v>
      </c>
      <c r="C27" s="115" t="s">
        <v>83</v>
      </c>
      <c r="D27" s="85">
        <v>1167251.925</v>
      </c>
      <c r="E27" s="85">
        <v>321493.76000000001</v>
      </c>
      <c r="F27" s="85">
        <v>1488745.6850000001</v>
      </c>
      <c r="G27" s="85">
        <v>1166397.2200931087</v>
      </c>
      <c r="H27" s="143">
        <v>-7.3223687927648229E-4</v>
      </c>
      <c r="I27" s="85">
        <v>257195.008</v>
      </c>
      <c r="J27" s="86">
        <v>1423592.2280931086</v>
      </c>
      <c r="K27" s="114"/>
    </row>
    <row r="28" spans="1:11" customFormat="1" ht="15.75" customHeight="1" x14ac:dyDescent="0.35">
      <c r="A28" s="150" t="s">
        <v>241</v>
      </c>
      <c r="B28" s="203">
        <v>882</v>
      </c>
      <c r="C28" s="115" t="s">
        <v>84</v>
      </c>
      <c r="D28" s="85">
        <v>842840.07499999995</v>
      </c>
      <c r="E28" s="85">
        <v>904887.99999999988</v>
      </c>
      <c r="F28" s="85">
        <v>1747728.075</v>
      </c>
      <c r="G28" s="85">
        <v>841281.80520969327</v>
      </c>
      <c r="H28" s="143">
        <v>-1.8488321053158341E-3</v>
      </c>
      <c r="I28" s="85">
        <v>723910.39999999979</v>
      </c>
      <c r="J28" s="86">
        <v>1565192.2052096932</v>
      </c>
      <c r="K28" s="114"/>
    </row>
    <row r="29" spans="1:11" customFormat="1" ht="15.75" customHeight="1" x14ac:dyDescent="0.35">
      <c r="A29" s="150" t="s">
        <v>241</v>
      </c>
      <c r="B29" s="203">
        <v>935</v>
      </c>
      <c r="C29" s="115" t="s">
        <v>85</v>
      </c>
      <c r="D29" s="85">
        <v>2218493.6</v>
      </c>
      <c r="E29" s="85">
        <v>6620387</v>
      </c>
      <c r="F29" s="85">
        <v>8838880.5999999996</v>
      </c>
      <c r="G29" s="85">
        <v>2261454.0185543662</v>
      </c>
      <c r="H29" s="143">
        <v>1.9364679958673969E-2</v>
      </c>
      <c r="I29" s="85">
        <v>5296309.5999999996</v>
      </c>
      <c r="J29" s="86">
        <v>7557763.6185543668</v>
      </c>
      <c r="K29" s="114"/>
    </row>
    <row r="30" spans="1:11" customFormat="1" ht="15.75" customHeight="1" x14ac:dyDescent="0.35">
      <c r="A30" s="150" t="s">
        <v>241</v>
      </c>
      <c r="B30" s="203">
        <v>883</v>
      </c>
      <c r="C30" s="115" t="s">
        <v>86</v>
      </c>
      <c r="D30" s="85">
        <v>794904.6</v>
      </c>
      <c r="E30" s="85">
        <v>1278000</v>
      </c>
      <c r="F30" s="85">
        <v>2072904.6</v>
      </c>
      <c r="G30" s="85">
        <v>810297.67317667778</v>
      </c>
      <c r="H30" s="143">
        <v>1.9364679958673969E-2</v>
      </c>
      <c r="I30" s="85">
        <v>1022400</v>
      </c>
      <c r="J30" s="86">
        <v>1832697.6731766779</v>
      </c>
      <c r="K30" s="114"/>
    </row>
    <row r="31" spans="1:11" customFormat="1" ht="15.75" customHeight="1" x14ac:dyDescent="0.35">
      <c r="A31" s="150" t="s">
        <v>242</v>
      </c>
      <c r="B31" s="203">
        <v>202</v>
      </c>
      <c r="C31" s="115" t="s">
        <v>87</v>
      </c>
      <c r="D31" s="85">
        <v>721567.56</v>
      </c>
      <c r="E31" s="85">
        <v>708000</v>
      </c>
      <c r="F31" s="85">
        <v>1429567.56</v>
      </c>
      <c r="G31" s="85">
        <v>735540.4848679615</v>
      </c>
      <c r="H31" s="143">
        <v>1.9364679958673969E-2</v>
      </c>
      <c r="I31" s="85">
        <v>566400</v>
      </c>
      <c r="J31" s="86">
        <v>1301940.4848679614</v>
      </c>
      <c r="K31" s="114"/>
    </row>
    <row r="32" spans="1:11" customFormat="1" ht="15.75" customHeight="1" x14ac:dyDescent="0.35">
      <c r="A32" s="150" t="s">
        <v>242</v>
      </c>
      <c r="B32" s="203">
        <v>204</v>
      </c>
      <c r="C32" s="115" t="s">
        <v>88</v>
      </c>
      <c r="D32" s="85">
        <v>1100273.44</v>
      </c>
      <c r="E32" s="85">
        <v>961000</v>
      </c>
      <c r="F32" s="85">
        <v>2061273.44</v>
      </c>
      <c r="G32" s="85">
        <v>1121579.8830326295</v>
      </c>
      <c r="H32" s="143">
        <v>1.9364679958674191E-2</v>
      </c>
      <c r="I32" s="85">
        <v>768800</v>
      </c>
      <c r="J32" s="86">
        <v>1890379.8830326295</v>
      </c>
      <c r="K32" s="114"/>
    </row>
    <row r="33" spans="1:11" customFormat="1" ht="15.75" customHeight="1" x14ac:dyDescent="0.35">
      <c r="A33" s="150" t="s">
        <v>242</v>
      </c>
      <c r="B33" s="203">
        <v>205</v>
      </c>
      <c r="C33" s="115" t="s">
        <v>89</v>
      </c>
      <c r="D33" s="85">
        <v>1066447.4850000001</v>
      </c>
      <c r="E33" s="85">
        <v>3348101</v>
      </c>
      <c r="F33" s="85">
        <v>4414548.4850000003</v>
      </c>
      <c r="G33" s="85">
        <v>1039786.297875</v>
      </c>
      <c r="H33" s="143">
        <v>-2.5000000000000026E-2</v>
      </c>
      <c r="I33" s="85">
        <v>2833719.2225521849</v>
      </c>
      <c r="J33" s="86">
        <v>3873505.5204271846</v>
      </c>
      <c r="K33" s="114"/>
    </row>
    <row r="34" spans="1:11" customFormat="1" ht="15.75" customHeight="1" x14ac:dyDescent="0.35">
      <c r="A34" s="150" t="s">
        <v>242</v>
      </c>
      <c r="B34" s="203">
        <v>309</v>
      </c>
      <c r="C34" s="115" t="s">
        <v>90</v>
      </c>
      <c r="D34" s="85">
        <v>3026035.14</v>
      </c>
      <c r="E34" s="85">
        <v>0</v>
      </c>
      <c r="F34" s="85">
        <v>3026035.14</v>
      </c>
      <c r="G34" s="85">
        <v>2950384.2615000005</v>
      </c>
      <c r="H34" s="143">
        <v>-2.4999999999999911E-2</v>
      </c>
      <c r="I34" s="85">
        <v>0</v>
      </c>
      <c r="J34" s="86">
        <v>2950384.2615000005</v>
      </c>
      <c r="K34" s="114"/>
    </row>
    <row r="35" spans="1:11" customFormat="1" ht="15.75" customHeight="1" x14ac:dyDescent="0.35">
      <c r="A35" s="150" t="s">
        <v>242</v>
      </c>
      <c r="B35" s="203">
        <v>206</v>
      </c>
      <c r="C35" s="115" t="s">
        <v>91</v>
      </c>
      <c r="D35" s="85">
        <v>980815.42</v>
      </c>
      <c r="E35" s="85">
        <v>824000</v>
      </c>
      <c r="F35" s="85">
        <v>1804815.42</v>
      </c>
      <c r="G35" s="85">
        <v>979584.42352930608</v>
      </c>
      <c r="H35" s="143">
        <v>-1.2550745487810433E-3</v>
      </c>
      <c r="I35" s="85">
        <v>659200</v>
      </c>
      <c r="J35" s="86">
        <v>1638784.423529306</v>
      </c>
      <c r="K35" s="114"/>
    </row>
    <row r="36" spans="1:11" customFormat="1" ht="15.75" customHeight="1" x14ac:dyDescent="0.35">
      <c r="A36" s="150" t="s">
        <v>242</v>
      </c>
      <c r="B36" s="203">
        <v>207</v>
      </c>
      <c r="C36" s="115" t="s">
        <v>92</v>
      </c>
      <c r="D36" s="85">
        <v>533875.35499999998</v>
      </c>
      <c r="E36" s="85">
        <v>442000</v>
      </c>
      <c r="F36" s="85">
        <v>975875.35499999998</v>
      </c>
      <c r="G36" s="85">
        <v>520528.47112499998</v>
      </c>
      <c r="H36" s="143">
        <v>-2.5000000000000026E-2</v>
      </c>
      <c r="I36" s="85">
        <v>353600</v>
      </c>
      <c r="J36" s="86">
        <v>874128.47112500004</v>
      </c>
      <c r="K36" s="114"/>
    </row>
    <row r="37" spans="1:11" customFormat="1" ht="15.75" customHeight="1" x14ac:dyDescent="0.35">
      <c r="A37" s="150" t="s">
        <v>242</v>
      </c>
      <c r="B37" s="203">
        <v>208</v>
      </c>
      <c r="C37" s="115" t="s">
        <v>93</v>
      </c>
      <c r="D37" s="85">
        <v>1042130.23</v>
      </c>
      <c r="E37" s="85">
        <v>0</v>
      </c>
      <c r="F37" s="85">
        <v>1042130.23</v>
      </c>
      <c r="G37" s="85">
        <v>1062310.7483792093</v>
      </c>
      <c r="H37" s="143">
        <v>1.9364679958673969E-2</v>
      </c>
      <c r="I37" s="85">
        <v>0</v>
      </c>
      <c r="J37" s="86">
        <v>1062310.7483792093</v>
      </c>
      <c r="K37" s="114"/>
    </row>
    <row r="38" spans="1:11" customFormat="1" ht="15.75" customHeight="1" x14ac:dyDescent="0.35">
      <c r="A38" s="150" t="s">
        <v>242</v>
      </c>
      <c r="B38" s="203">
        <v>209</v>
      </c>
      <c r="C38" s="115" t="s">
        <v>94</v>
      </c>
      <c r="D38" s="85">
        <v>1464240.085</v>
      </c>
      <c r="E38" s="85">
        <v>3955886.6321206698</v>
      </c>
      <c r="F38" s="85">
        <v>5420126.7171206698</v>
      </c>
      <c r="G38" s="85">
        <v>1492594.6256286865</v>
      </c>
      <c r="H38" s="143">
        <v>1.9364679958673969E-2</v>
      </c>
      <c r="I38" s="85">
        <v>3164709.3056965359</v>
      </c>
      <c r="J38" s="86">
        <v>4657303.9313252224</v>
      </c>
      <c r="K38" s="114"/>
    </row>
    <row r="39" spans="1:11" customFormat="1" ht="15.75" customHeight="1" x14ac:dyDescent="0.35">
      <c r="A39" s="150" t="s">
        <v>242</v>
      </c>
      <c r="B39" s="203">
        <v>316</v>
      </c>
      <c r="C39" s="115" t="s">
        <v>95</v>
      </c>
      <c r="D39" s="85">
        <v>1955739.45</v>
      </c>
      <c r="E39" s="85">
        <v>0</v>
      </c>
      <c r="F39" s="85">
        <v>1955739.45</v>
      </c>
      <c r="G39" s="85">
        <v>1993611.718531803</v>
      </c>
      <c r="H39" s="143">
        <v>1.9364679958673969E-2</v>
      </c>
      <c r="I39" s="85">
        <v>0</v>
      </c>
      <c r="J39" s="86">
        <v>1993611.718531803</v>
      </c>
      <c r="K39" s="114"/>
    </row>
    <row r="40" spans="1:11" customFormat="1" ht="15.75" customHeight="1" x14ac:dyDescent="0.35">
      <c r="A40" s="150" t="s">
        <v>242</v>
      </c>
      <c r="B40" s="203">
        <v>210</v>
      </c>
      <c r="C40" s="115" t="s">
        <v>96</v>
      </c>
      <c r="D40" s="85">
        <v>1683256.905</v>
      </c>
      <c r="E40" s="85">
        <v>0</v>
      </c>
      <c r="F40" s="85">
        <v>1683256.905</v>
      </c>
      <c r="G40" s="85">
        <v>1683020.0242451874</v>
      </c>
      <c r="H40" s="143">
        <v>-1.4072762993522223E-4</v>
      </c>
      <c r="I40" s="85">
        <v>0</v>
      </c>
      <c r="J40" s="86">
        <v>1683020.0242451874</v>
      </c>
      <c r="K40" s="114"/>
    </row>
    <row r="41" spans="1:11" customFormat="1" ht="15.75" customHeight="1" x14ac:dyDescent="0.35">
      <c r="A41" s="150" t="s">
        <v>242</v>
      </c>
      <c r="B41" s="203">
        <v>211</v>
      </c>
      <c r="C41" s="115" t="s">
        <v>97</v>
      </c>
      <c r="D41" s="85">
        <v>2028722.6850000001</v>
      </c>
      <c r="E41" s="85">
        <v>2782000</v>
      </c>
      <c r="F41" s="85">
        <v>4810722.6850000005</v>
      </c>
      <c r="G41" s="85">
        <v>1978004.617875</v>
      </c>
      <c r="H41" s="143">
        <v>-2.5000000000000026E-2</v>
      </c>
      <c r="I41" s="85">
        <v>2225600</v>
      </c>
      <c r="J41" s="86">
        <v>4203604.6178750005</v>
      </c>
      <c r="K41" s="114"/>
    </row>
    <row r="42" spans="1:11" customFormat="1" ht="15.75" customHeight="1" x14ac:dyDescent="0.35">
      <c r="A42" s="150" t="s">
        <v>242</v>
      </c>
      <c r="B42" s="203">
        <v>212</v>
      </c>
      <c r="C42" s="115" t="s">
        <v>98</v>
      </c>
      <c r="D42" s="85">
        <v>1111532.03</v>
      </c>
      <c r="E42" s="85">
        <v>2129000</v>
      </c>
      <c r="F42" s="85">
        <v>3240532.0300000003</v>
      </c>
      <c r="G42" s="85">
        <v>1133056.4920247656</v>
      </c>
      <c r="H42" s="143">
        <v>1.9364679958674191E-2</v>
      </c>
      <c r="I42" s="85">
        <v>1703200</v>
      </c>
      <c r="J42" s="86">
        <v>2836256.4920247653</v>
      </c>
      <c r="K42" s="114"/>
    </row>
    <row r="43" spans="1:11" customFormat="1" ht="15.75" customHeight="1" x14ac:dyDescent="0.35">
      <c r="A43" s="150" t="s">
        <v>242</v>
      </c>
      <c r="B43" s="203">
        <v>213</v>
      </c>
      <c r="C43" s="115" t="s">
        <v>99</v>
      </c>
      <c r="D43" s="85">
        <v>910068.06499999994</v>
      </c>
      <c r="E43" s="85">
        <v>176000</v>
      </c>
      <c r="F43" s="85">
        <v>1086068.0649999999</v>
      </c>
      <c r="G43" s="85">
        <v>887316.36337499996</v>
      </c>
      <c r="H43" s="143">
        <v>-2.5000000000000026E-2</v>
      </c>
      <c r="I43" s="85">
        <v>140800</v>
      </c>
      <c r="J43" s="86">
        <v>1028116.363375</v>
      </c>
      <c r="K43" s="114"/>
    </row>
    <row r="44" spans="1:11" customFormat="1" ht="15.75" customHeight="1" x14ac:dyDescent="0.35">
      <c r="A44" s="150" t="s">
        <v>243</v>
      </c>
      <c r="B44" s="203">
        <v>841</v>
      </c>
      <c r="C44" s="115" t="s">
        <v>100</v>
      </c>
      <c r="D44" s="85">
        <v>487431.85</v>
      </c>
      <c r="E44" s="85">
        <v>972000</v>
      </c>
      <c r="F44" s="85">
        <v>1459431.85</v>
      </c>
      <c r="G44" s="85">
        <v>487456.58130039257</v>
      </c>
      <c r="H44" s="143">
        <v>5.0737965507696714E-5</v>
      </c>
      <c r="I44" s="85">
        <v>777600</v>
      </c>
      <c r="J44" s="86">
        <v>1265056.5813003925</v>
      </c>
      <c r="K44" s="114"/>
    </row>
    <row r="45" spans="1:11" customFormat="1" ht="15.75" customHeight="1" x14ac:dyDescent="0.35">
      <c r="A45" s="150" t="s">
        <v>243</v>
      </c>
      <c r="B45" s="203">
        <v>840</v>
      </c>
      <c r="C45" s="115" t="s">
        <v>101</v>
      </c>
      <c r="D45" s="85">
        <v>2115170.4000000004</v>
      </c>
      <c r="E45" s="85">
        <v>741000</v>
      </c>
      <c r="F45" s="85">
        <v>2856170.4000000004</v>
      </c>
      <c r="G45" s="85">
        <v>2116239.9580565612</v>
      </c>
      <c r="H45" s="143">
        <v>5.056604690389932E-4</v>
      </c>
      <c r="I45" s="85">
        <v>592800</v>
      </c>
      <c r="J45" s="86">
        <v>2709039.9580565612</v>
      </c>
      <c r="K45" s="114"/>
    </row>
    <row r="46" spans="1:11" customFormat="1" ht="15.75" customHeight="1" x14ac:dyDescent="0.35">
      <c r="A46" s="150" t="s">
        <v>243</v>
      </c>
      <c r="B46" s="203">
        <v>390</v>
      </c>
      <c r="C46" s="115" t="s">
        <v>102</v>
      </c>
      <c r="D46" s="85">
        <v>775578.60000000021</v>
      </c>
      <c r="E46" s="85">
        <v>953000</v>
      </c>
      <c r="F46" s="85">
        <v>1728578.6</v>
      </c>
      <c r="G46" s="85">
        <v>775108.6592367501</v>
      </c>
      <c r="H46" s="143">
        <v>-6.0592280814608657E-4</v>
      </c>
      <c r="I46" s="85">
        <v>762400</v>
      </c>
      <c r="J46" s="86">
        <v>1537508.6592367501</v>
      </c>
      <c r="K46" s="114"/>
    </row>
    <row r="47" spans="1:11" customFormat="1" ht="15.75" customHeight="1" x14ac:dyDescent="0.35">
      <c r="A47" s="150" t="s">
        <v>243</v>
      </c>
      <c r="B47" s="203">
        <v>805</v>
      </c>
      <c r="C47" s="115" t="s">
        <v>103</v>
      </c>
      <c r="D47" s="85">
        <v>453075.41</v>
      </c>
      <c r="E47" s="85">
        <v>464999.99999999994</v>
      </c>
      <c r="F47" s="85">
        <v>918075.41</v>
      </c>
      <c r="G47" s="85">
        <v>456048.82931598119</v>
      </c>
      <c r="H47" s="143">
        <v>6.5627470623073059E-3</v>
      </c>
      <c r="I47" s="85">
        <v>371999.99999999994</v>
      </c>
      <c r="J47" s="86">
        <v>828048.82931598113</v>
      </c>
      <c r="K47" s="114"/>
    </row>
    <row r="48" spans="1:11" customFormat="1" ht="15.75" customHeight="1" x14ac:dyDescent="0.35">
      <c r="A48" s="150" t="s">
        <v>243</v>
      </c>
      <c r="B48" s="203">
        <v>806</v>
      </c>
      <c r="C48" s="115" t="s">
        <v>104</v>
      </c>
      <c r="D48" s="85">
        <v>764252.58</v>
      </c>
      <c r="E48" s="85">
        <v>372000</v>
      </c>
      <c r="F48" s="85">
        <v>1136252.58</v>
      </c>
      <c r="G48" s="85">
        <v>745146.26549999998</v>
      </c>
      <c r="H48" s="143">
        <v>-2.5000000000000026E-2</v>
      </c>
      <c r="I48" s="85">
        <v>297600</v>
      </c>
      <c r="J48" s="86">
        <v>1042746.2655</v>
      </c>
      <c r="K48" s="114"/>
    </row>
    <row r="49" spans="1:11" customFormat="1" ht="15.75" customHeight="1" x14ac:dyDescent="0.35">
      <c r="A49" s="150" t="s">
        <v>243</v>
      </c>
      <c r="B49" s="203">
        <v>391</v>
      </c>
      <c r="C49" s="115" t="s">
        <v>105</v>
      </c>
      <c r="D49" s="85">
        <v>1109074.2250000001</v>
      </c>
      <c r="E49" s="85">
        <v>523230</v>
      </c>
      <c r="F49" s="85">
        <v>1632304.2250000001</v>
      </c>
      <c r="G49" s="85">
        <v>1130551.0924175391</v>
      </c>
      <c r="H49" s="143">
        <v>1.9364679958674191E-2</v>
      </c>
      <c r="I49" s="85">
        <v>418584</v>
      </c>
      <c r="J49" s="86">
        <v>1549135.0924175391</v>
      </c>
      <c r="K49" s="114"/>
    </row>
    <row r="50" spans="1:11" customFormat="1" ht="15.75" customHeight="1" x14ac:dyDescent="0.35">
      <c r="A50" s="150" t="s">
        <v>243</v>
      </c>
      <c r="B50" s="203">
        <v>392</v>
      </c>
      <c r="C50" s="115" t="s">
        <v>106</v>
      </c>
      <c r="D50" s="85">
        <v>788094.08</v>
      </c>
      <c r="E50" s="85">
        <v>1555000</v>
      </c>
      <c r="F50" s="85">
        <v>2343094.08</v>
      </c>
      <c r="G50" s="85">
        <v>803355.26963652566</v>
      </c>
      <c r="H50" s="143">
        <v>1.9364679958673969E-2</v>
      </c>
      <c r="I50" s="85">
        <v>1244000</v>
      </c>
      <c r="J50" s="86">
        <v>2047355.2696365255</v>
      </c>
      <c r="K50" s="114"/>
    </row>
    <row r="51" spans="1:11" customFormat="1" ht="15.75" customHeight="1" x14ac:dyDescent="0.35">
      <c r="A51" s="150" t="s">
        <v>243</v>
      </c>
      <c r="B51" s="203">
        <v>929</v>
      </c>
      <c r="C51" s="115" t="s">
        <v>107</v>
      </c>
      <c r="D51" s="85">
        <v>1298611.2749999999</v>
      </c>
      <c r="E51" s="85">
        <v>1829000</v>
      </c>
      <c r="F51" s="85">
        <v>3127611.2750000004</v>
      </c>
      <c r="G51" s="85">
        <v>1266145.993125</v>
      </c>
      <c r="H51" s="143">
        <v>-2.5000000000000026E-2</v>
      </c>
      <c r="I51" s="85">
        <v>1463200</v>
      </c>
      <c r="J51" s="86">
        <v>2729345.993125</v>
      </c>
      <c r="K51" s="114"/>
    </row>
    <row r="52" spans="1:11" customFormat="1" ht="15.75" customHeight="1" x14ac:dyDescent="0.35">
      <c r="A52" s="150" t="s">
        <v>243</v>
      </c>
      <c r="B52" s="203">
        <v>807</v>
      </c>
      <c r="C52" s="115" t="s">
        <v>108</v>
      </c>
      <c r="D52" s="85">
        <v>645500.30999999994</v>
      </c>
      <c r="E52" s="85">
        <v>211899.99999999997</v>
      </c>
      <c r="F52" s="85">
        <v>857400.31</v>
      </c>
      <c r="G52" s="85">
        <v>646147.21702573681</v>
      </c>
      <c r="H52" s="143">
        <v>1.0021792642311844E-3</v>
      </c>
      <c r="I52" s="85">
        <v>169519.99999999997</v>
      </c>
      <c r="J52" s="86">
        <v>815667.21702573681</v>
      </c>
      <c r="K52" s="114"/>
    </row>
    <row r="53" spans="1:11" customFormat="1" ht="15.75" customHeight="1" x14ac:dyDescent="0.35">
      <c r="A53" s="150" t="s">
        <v>243</v>
      </c>
      <c r="B53" s="203">
        <v>393</v>
      </c>
      <c r="C53" s="115" t="s">
        <v>109</v>
      </c>
      <c r="D53" s="85">
        <v>522781.36</v>
      </c>
      <c r="E53" s="85">
        <v>2876000</v>
      </c>
      <c r="F53" s="85">
        <v>3398781.36</v>
      </c>
      <c r="G53" s="85">
        <v>532904.85372476035</v>
      </c>
      <c r="H53" s="143">
        <v>1.9364679958673969E-2</v>
      </c>
      <c r="I53" s="85">
        <v>2417071.8303141091</v>
      </c>
      <c r="J53" s="86">
        <v>2949976.6840388696</v>
      </c>
      <c r="K53" s="114"/>
    </row>
    <row r="54" spans="1:11" customFormat="1" ht="15.75" customHeight="1" x14ac:dyDescent="0.35">
      <c r="A54" s="150" t="s">
        <v>243</v>
      </c>
      <c r="B54" s="203">
        <v>808</v>
      </c>
      <c r="C54" s="115" t="s">
        <v>110</v>
      </c>
      <c r="D54" s="85">
        <v>726399.80500000005</v>
      </c>
      <c r="E54" s="85">
        <v>149889</v>
      </c>
      <c r="F54" s="85">
        <v>876288.80500000005</v>
      </c>
      <c r="G54" s="85">
        <v>740466.30474586831</v>
      </c>
      <c r="H54" s="143">
        <v>1.9364679958674191E-2</v>
      </c>
      <c r="I54" s="85">
        <v>119911.2</v>
      </c>
      <c r="J54" s="86">
        <v>860377.50474586827</v>
      </c>
      <c r="K54" s="114"/>
    </row>
    <row r="55" spans="1:11" customFormat="1" ht="15.75" customHeight="1" x14ac:dyDescent="0.35">
      <c r="A55" s="150" t="s">
        <v>243</v>
      </c>
      <c r="B55" s="203">
        <v>394</v>
      </c>
      <c r="C55" s="115" t="s">
        <v>111</v>
      </c>
      <c r="D55" s="85">
        <v>1030050.14</v>
      </c>
      <c r="E55" s="85">
        <v>245000</v>
      </c>
      <c r="F55" s="85">
        <v>1275050.1399999999</v>
      </c>
      <c r="G55" s="85">
        <v>1049996.7313024872</v>
      </c>
      <c r="H55" s="143">
        <v>1.9364679958673969E-2</v>
      </c>
      <c r="I55" s="85">
        <v>196000</v>
      </c>
      <c r="J55" s="86">
        <v>1245996.7313024872</v>
      </c>
      <c r="K55" s="114"/>
    </row>
    <row r="56" spans="1:11" customFormat="1" ht="15.75" customHeight="1" x14ac:dyDescent="0.35">
      <c r="A56" s="150" t="s">
        <v>244</v>
      </c>
      <c r="B56" s="203">
        <v>889</v>
      </c>
      <c r="C56" s="115" t="s">
        <v>112</v>
      </c>
      <c r="D56" s="85">
        <v>1189570.925</v>
      </c>
      <c r="E56" s="85">
        <v>1440999.9999999998</v>
      </c>
      <c r="F56" s="85">
        <v>2630570.9249999998</v>
      </c>
      <c r="G56" s="85">
        <v>1159831.651875</v>
      </c>
      <c r="H56" s="143">
        <v>-2.5000000000000026E-2</v>
      </c>
      <c r="I56" s="85">
        <v>1152799.9999999998</v>
      </c>
      <c r="J56" s="86">
        <v>2312631.6518749995</v>
      </c>
      <c r="K56" s="114"/>
    </row>
    <row r="57" spans="1:11" customFormat="1" ht="15.75" customHeight="1" x14ac:dyDescent="0.35">
      <c r="A57" s="150" t="s">
        <v>244</v>
      </c>
      <c r="B57" s="203">
        <v>890</v>
      </c>
      <c r="C57" s="115" t="s">
        <v>113</v>
      </c>
      <c r="D57" s="85">
        <v>606139.10000000009</v>
      </c>
      <c r="E57" s="85">
        <v>1000000</v>
      </c>
      <c r="F57" s="85">
        <v>1606139.1</v>
      </c>
      <c r="G57" s="85">
        <v>616961.45027437271</v>
      </c>
      <c r="H57" s="143">
        <v>1.7854565518661936E-2</v>
      </c>
      <c r="I57" s="85">
        <v>800000</v>
      </c>
      <c r="J57" s="86">
        <v>1416961.4502743727</v>
      </c>
      <c r="K57" s="114"/>
    </row>
    <row r="58" spans="1:11" customFormat="1" ht="15.75" customHeight="1" x14ac:dyDescent="0.35">
      <c r="A58" s="150" t="s">
        <v>244</v>
      </c>
      <c r="B58" s="203">
        <v>350</v>
      </c>
      <c r="C58" s="115" t="s">
        <v>114</v>
      </c>
      <c r="D58" s="85">
        <v>1210841.81</v>
      </c>
      <c r="E58" s="85">
        <v>683999.99999999988</v>
      </c>
      <c r="F58" s="85">
        <v>1894841.81</v>
      </c>
      <c r="G58" s="85">
        <v>1234289.3741312318</v>
      </c>
      <c r="H58" s="143">
        <v>1.9364679958674191E-2</v>
      </c>
      <c r="I58" s="85">
        <v>547199.99999999988</v>
      </c>
      <c r="J58" s="86">
        <v>1781489.3741312316</v>
      </c>
      <c r="K58" s="114"/>
    </row>
    <row r="59" spans="1:11" customFormat="1" ht="15.75" customHeight="1" x14ac:dyDescent="0.35">
      <c r="A59" s="150" t="s">
        <v>244</v>
      </c>
      <c r="B59" s="203">
        <v>351</v>
      </c>
      <c r="C59" s="115" t="s">
        <v>115</v>
      </c>
      <c r="D59" s="85">
        <v>721026.44</v>
      </c>
      <c r="E59" s="85">
        <v>50803.999999999993</v>
      </c>
      <c r="F59" s="85">
        <v>771830.44</v>
      </c>
      <c r="G59" s="85">
        <v>734988.88625234202</v>
      </c>
      <c r="H59" s="143">
        <v>1.9364679958673969E-2</v>
      </c>
      <c r="I59" s="85">
        <v>40643.199999999997</v>
      </c>
      <c r="J59" s="86">
        <v>775632.08625234209</v>
      </c>
      <c r="K59" s="114"/>
    </row>
    <row r="60" spans="1:11" customFormat="1" ht="15.75" customHeight="1" x14ac:dyDescent="0.35">
      <c r="A60" s="150" t="s">
        <v>244</v>
      </c>
      <c r="B60" s="203">
        <v>895</v>
      </c>
      <c r="C60" s="115" t="s">
        <v>116</v>
      </c>
      <c r="D60" s="85">
        <v>1519536.875</v>
      </c>
      <c r="E60" s="85">
        <v>1468999.9999999998</v>
      </c>
      <c r="F60" s="85">
        <v>2988536.875</v>
      </c>
      <c r="G60" s="85">
        <v>1521993.1224638012</v>
      </c>
      <c r="H60" s="143">
        <v>1.6164447893383116E-3</v>
      </c>
      <c r="I60" s="85">
        <v>1175199.9999999998</v>
      </c>
      <c r="J60" s="86">
        <v>2697193.1224638009</v>
      </c>
      <c r="K60" s="114"/>
    </row>
    <row r="61" spans="1:11" customFormat="1" ht="15.75" customHeight="1" x14ac:dyDescent="0.35">
      <c r="A61" s="150" t="s">
        <v>244</v>
      </c>
      <c r="B61" s="203">
        <v>896</v>
      </c>
      <c r="C61" s="115" t="s">
        <v>117</v>
      </c>
      <c r="D61" s="85">
        <v>1762578.15</v>
      </c>
      <c r="E61" s="85">
        <v>1265248.9999999998</v>
      </c>
      <c r="F61" s="85">
        <v>3027827.149999999</v>
      </c>
      <c r="G61" s="85">
        <v>1718513.6962499998</v>
      </c>
      <c r="H61" s="143">
        <v>-2.5000000000000026E-2</v>
      </c>
      <c r="I61" s="85">
        <v>1012199.1999999998</v>
      </c>
      <c r="J61" s="86">
        <v>2730712.8962500002</v>
      </c>
      <c r="K61" s="114"/>
    </row>
    <row r="62" spans="1:11" customFormat="1" ht="15.75" customHeight="1" x14ac:dyDescent="0.35">
      <c r="A62" s="150" t="s">
        <v>244</v>
      </c>
      <c r="B62" s="203">
        <v>909</v>
      </c>
      <c r="C62" s="115" t="s">
        <v>118</v>
      </c>
      <c r="D62" s="85">
        <v>1873065.6</v>
      </c>
      <c r="E62" s="85">
        <v>3128781</v>
      </c>
      <c r="F62" s="85">
        <v>5001846.5999999996</v>
      </c>
      <c r="G62" s="85">
        <v>1909336.9158856017</v>
      </c>
      <c r="H62" s="143">
        <v>1.9364679958673969E-2</v>
      </c>
      <c r="I62" s="85">
        <v>2503024.7999999998</v>
      </c>
      <c r="J62" s="86">
        <v>4412361.7158856019</v>
      </c>
      <c r="K62" s="114"/>
    </row>
    <row r="63" spans="1:11" customFormat="1" ht="15.75" customHeight="1" x14ac:dyDescent="0.35">
      <c r="A63" s="150" t="s">
        <v>244</v>
      </c>
      <c r="B63" s="203">
        <v>876</v>
      </c>
      <c r="C63" s="115" t="s">
        <v>119</v>
      </c>
      <c r="D63" s="85">
        <v>620445.92999999993</v>
      </c>
      <c r="E63" s="85">
        <v>47099.999999999993</v>
      </c>
      <c r="F63" s="85">
        <v>667545.92999999993</v>
      </c>
      <c r="G63" s="85">
        <v>623227.78607207385</v>
      </c>
      <c r="H63" s="143">
        <v>4.4836398106018471E-3</v>
      </c>
      <c r="I63" s="85">
        <v>37679.999999999993</v>
      </c>
      <c r="J63" s="86">
        <v>660907.78607207385</v>
      </c>
      <c r="K63" s="114"/>
    </row>
    <row r="64" spans="1:11" customFormat="1" ht="15.75" customHeight="1" x14ac:dyDescent="0.35">
      <c r="A64" s="150" t="s">
        <v>244</v>
      </c>
      <c r="B64" s="203">
        <v>340</v>
      </c>
      <c r="C64" s="115" t="s">
        <v>120</v>
      </c>
      <c r="D64" s="85">
        <v>720935.05</v>
      </c>
      <c r="E64" s="85">
        <v>290000</v>
      </c>
      <c r="F64" s="85">
        <v>1010935.05</v>
      </c>
      <c r="G64" s="85">
        <v>702911.67374999996</v>
      </c>
      <c r="H64" s="143">
        <v>-2.5000000000000026E-2</v>
      </c>
      <c r="I64" s="85">
        <v>232000</v>
      </c>
      <c r="J64" s="86">
        <v>934911.67374999996</v>
      </c>
      <c r="K64" s="114"/>
    </row>
    <row r="65" spans="1:11" customFormat="1" ht="15.75" customHeight="1" x14ac:dyDescent="0.35">
      <c r="A65" s="150" t="s">
        <v>244</v>
      </c>
      <c r="B65" s="203">
        <v>888</v>
      </c>
      <c r="C65" s="115" t="s">
        <v>121</v>
      </c>
      <c r="D65" s="85">
        <v>4896596.6399999997</v>
      </c>
      <c r="E65" s="85">
        <v>1694999.9999999998</v>
      </c>
      <c r="F65" s="85">
        <v>6591596.6399999997</v>
      </c>
      <c r="G65" s="85">
        <v>4991417.6668203184</v>
      </c>
      <c r="H65" s="143">
        <v>1.9364679958673969E-2</v>
      </c>
      <c r="I65" s="85">
        <v>1355999.9999999998</v>
      </c>
      <c r="J65" s="86">
        <v>6347417.6668203184</v>
      </c>
      <c r="K65" s="114"/>
    </row>
    <row r="66" spans="1:11" customFormat="1" ht="15.75" customHeight="1" x14ac:dyDescent="0.35">
      <c r="A66" s="150" t="s">
        <v>244</v>
      </c>
      <c r="B66" s="203">
        <v>341</v>
      </c>
      <c r="C66" s="115" t="s">
        <v>122</v>
      </c>
      <c r="D66" s="85">
        <v>1854551.3</v>
      </c>
      <c r="E66" s="85">
        <v>5683314.9999999991</v>
      </c>
      <c r="F66" s="85">
        <v>7537866.299999998</v>
      </c>
      <c r="G66" s="85">
        <v>1890464.0923914432</v>
      </c>
      <c r="H66" s="143">
        <v>1.9364679958674191E-2</v>
      </c>
      <c r="I66" s="85">
        <v>4546651.9999999991</v>
      </c>
      <c r="J66" s="86">
        <v>6437116.0923914425</v>
      </c>
      <c r="K66" s="114"/>
    </row>
    <row r="67" spans="1:11" customFormat="1" ht="15.75" customHeight="1" x14ac:dyDescent="0.35">
      <c r="A67" s="150" t="s">
        <v>244</v>
      </c>
      <c r="B67" s="203">
        <v>352</v>
      </c>
      <c r="C67" s="115" t="s">
        <v>123</v>
      </c>
      <c r="D67" s="85">
        <v>3299553.2749999999</v>
      </c>
      <c r="E67" s="85">
        <v>358000</v>
      </c>
      <c r="F67" s="85">
        <v>3657553.2749999999</v>
      </c>
      <c r="G67" s="85">
        <v>3217064.4431250002</v>
      </c>
      <c r="H67" s="143">
        <v>-2.4999999999999911E-2</v>
      </c>
      <c r="I67" s="85">
        <v>286400</v>
      </c>
      <c r="J67" s="86">
        <v>3503464.4431250002</v>
      </c>
      <c r="K67" s="114"/>
    </row>
    <row r="68" spans="1:11" customFormat="1" ht="15.75" customHeight="1" x14ac:dyDescent="0.35">
      <c r="A68" s="150" t="s">
        <v>244</v>
      </c>
      <c r="B68" s="203">
        <v>353</v>
      </c>
      <c r="C68" s="115" t="s">
        <v>124</v>
      </c>
      <c r="D68" s="85">
        <v>1340097.615</v>
      </c>
      <c r="E68" s="85">
        <v>1658429.9999999998</v>
      </c>
      <c r="F68" s="85">
        <v>2998527.6150000002</v>
      </c>
      <c r="G68" s="85">
        <v>1343284.8525545425</v>
      </c>
      <c r="H68" s="143">
        <v>2.378362231875597E-3</v>
      </c>
      <c r="I68" s="85">
        <v>1326743.9999999998</v>
      </c>
      <c r="J68" s="86">
        <v>2670028.852554542</v>
      </c>
      <c r="K68" s="114"/>
    </row>
    <row r="69" spans="1:11" customFormat="1" ht="15.75" customHeight="1" x14ac:dyDescent="0.35">
      <c r="A69" s="150" t="s">
        <v>244</v>
      </c>
      <c r="B69" s="203">
        <v>354</v>
      </c>
      <c r="C69" s="115" t="s">
        <v>125</v>
      </c>
      <c r="D69" s="85">
        <v>1201696.6499999999</v>
      </c>
      <c r="E69" s="85">
        <v>0</v>
      </c>
      <c r="F69" s="85">
        <v>1201696.6499999999</v>
      </c>
      <c r="G69" s="85">
        <v>1171654.2337499999</v>
      </c>
      <c r="H69" s="143">
        <v>-2.5000000000000026E-2</v>
      </c>
      <c r="I69" s="85">
        <v>0</v>
      </c>
      <c r="J69" s="86">
        <v>1171654.2337499999</v>
      </c>
      <c r="K69" s="114"/>
    </row>
    <row r="70" spans="1:11" customFormat="1" ht="15.75" customHeight="1" x14ac:dyDescent="0.35">
      <c r="A70" s="150" t="s">
        <v>244</v>
      </c>
      <c r="B70" s="203">
        <v>355</v>
      </c>
      <c r="C70" s="115" t="s">
        <v>126</v>
      </c>
      <c r="D70" s="85">
        <v>942955.38</v>
      </c>
      <c r="E70" s="85">
        <v>1838224</v>
      </c>
      <c r="F70" s="85">
        <v>2781179.38</v>
      </c>
      <c r="G70" s="85">
        <v>961215.40914900997</v>
      </c>
      <c r="H70" s="143">
        <v>1.9364679958673969E-2</v>
      </c>
      <c r="I70" s="85">
        <v>1470579.1999999995</v>
      </c>
      <c r="J70" s="86">
        <v>2431794.6091490095</v>
      </c>
      <c r="K70" s="114"/>
    </row>
    <row r="71" spans="1:11" customFormat="1" ht="15.75" customHeight="1" x14ac:dyDescent="0.35">
      <c r="A71" s="150" t="s">
        <v>244</v>
      </c>
      <c r="B71" s="203">
        <v>343</v>
      </c>
      <c r="C71" s="115" t="s">
        <v>127</v>
      </c>
      <c r="D71" s="85">
        <v>599517.63499999989</v>
      </c>
      <c r="E71" s="85">
        <v>670999.99999999988</v>
      </c>
      <c r="F71" s="85">
        <v>1270517.6349999998</v>
      </c>
      <c r="G71" s="85">
        <v>611127.10213135614</v>
      </c>
      <c r="H71" s="143">
        <v>1.9364679958674191E-2</v>
      </c>
      <c r="I71" s="85">
        <v>536799.99999999988</v>
      </c>
      <c r="J71" s="86">
        <v>1147927.102131356</v>
      </c>
      <c r="K71" s="114"/>
    </row>
    <row r="72" spans="1:11" customFormat="1" ht="15.75" customHeight="1" x14ac:dyDescent="0.35">
      <c r="A72" s="150" t="s">
        <v>244</v>
      </c>
      <c r="B72" s="203">
        <v>342</v>
      </c>
      <c r="C72" s="115" t="s">
        <v>128</v>
      </c>
      <c r="D72" s="85">
        <v>703308.93</v>
      </c>
      <c r="E72" s="85">
        <v>901999.99999999988</v>
      </c>
      <c r="F72" s="85">
        <v>1605308.93</v>
      </c>
      <c r="G72" s="85">
        <v>716928.2823415274</v>
      </c>
      <c r="H72" s="143">
        <v>1.9364679958673969E-2</v>
      </c>
      <c r="I72" s="85">
        <v>721599.99999999988</v>
      </c>
      <c r="J72" s="86">
        <v>1438528.2823415273</v>
      </c>
      <c r="K72" s="114"/>
    </row>
    <row r="73" spans="1:11" customFormat="1" ht="15.75" customHeight="1" x14ac:dyDescent="0.35">
      <c r="A73" s="150" t="s">
        <v>244</v>
      </c>
      <c r="B73" s="203">
        <v>356</v>
      </c>
      <c r="C73" s="115" t="s">
        <v>129</v>
      </c>
      <c r="D73" s="85">
        <v>1348236.12</v>
      </c>
      <c r="E73" s="85">
        <v>612000</v>
      </c>
      <c r="F73" s="85">
        <v>1960236.12</v>
      </c>
      <c r="G73" s="85">
        <v>1314530.2169999999</v>
      </c>
      <c r="H73" s="143">
        <v>-2.5000000000000026E-2</v>
      </c>
      <c r="I73" s="85">
        <v>489600</v>
      </c>
      <c r="J73" s="86">
        <v>1804130.2169999999</v>
      </c>
      <c r="K73" s="114"/>
    </row>
    <row r="74" spans="1:11" customFormat="1" ht="15.75" customHeight="1" x14ac:dyDescent="0.35">
      <c r="A74" s="150" t="s">
        <v>244</v>
      </c>
      <c r="B74" s="203">
        <v>357</v>
      </c>
      <c r="C74" s="115" t="s">
        <v>130</v>
      </c>
      <c r="D74" s="85">
        <v>925298.17</v>
      </c>
      <c r="E74" s="85">
        <v>0</v>
      </c>
      <c r="F74" s="85">
        <v>925298.17</v>
      </c>
      <c r="G74" s="85">
        <v>943216.27292839659</v>
      </c>
      <c r="H74" s="143">
        <v>1.9364679958673969E-2</v>
      </c>
      <c r="I74" s="85">
        <v>0</v>
      </c>
      <c r="J74" s="86">
        <v>943216.27292839659</v>
      </c>
      <c r="K74" s="114"/>
    </row>
    <row r="75" spans="1:11" customFormat="1" ht="15.75" customHeight="1" x14ac:dyDescent="0.35">
      <c r="A75" s="150" t="s">
        <v>244</v>
      </c>
      <c r="B75" s="203">
        <v>358</v>
      </c>
      <c r="C75" s="115" t="s">
        <v>131</v>
      </c>
      <c r="D75" s="85">
        <v>1469053.98</v>
      </c>
      <c r="E75" s="85">
        <v>77000</v>
      </c>
      <c r="F75" s="85">
        <v>1546053.98</v>
      </c>
      <c r="G75" s="85">
        <v>1432327.6305</v>
      </c>
      <c r="H75" s="143">
        <v>-2.5000000000000026E-2</v>
      </c>
      <c r="I75" s="85">
        <v>61600</v>
      </c>
      <c r="J75" s="86">
        <v>1493927.6305</v>
      </c>
      <c r="K75" s="114"/>
    </row>
    <row r="76" spans="1:11" customFormat="1" ht="15.75" customHeight="1" x14ac:dyDescent="0.35">
      <c r="A76" s="150" t="s">
        <v>244</v>
      </c>
      <c r="B76" s="203">
        <v>877</v>
      </c>
      <c r="C76" s="115" t="s">
        <v>132</v>
      </c>
      <c r="D76" s="85">
        <v>885459.71499999997</v>
      </c>
      <c r="E76" s="85">
        <v>0</v>
      </c>
      <c r="F76" s="85">
        <v>885459.71499999997</v>
      </c>
      <c r="G76" s="85">
        <v>902606.35899727372</v>
      </c>
      <c r="H76" s="143">
        <v>1.9364679958673969E-2</v>
      </c>
      <c r="I76" s="85">
        <v>0</v>
      </c>
      <c r="J76" s="86">
        <v>902606.35899727372</v>
      </c>
      <c r="K76" s="114"/>
    </row>
    <row r="77" spans="1:11" customFormat="1" ht="15.75" customHeight="1" x14ac:dyDescent="0.35">
      <c r="A77" s="150" t="s">
        <v>244</v>
      </c>
      <c r="B77" s="203">
        <v>359</v>
      </c>
      <c r="C77" s="115" t="s">
        <v>133</v>
      </c>
      <c r="D77" s="85">
        <v>651653</v>
      </c>
      <c r="E77" s="85">
        <v>0</v>
      </c>
      <c r="F77" s="85">
        <v>651653</v>
      </c>
      <c r="G77" s="85">
        <v>664272.05178910971</v>
      </c>
      <c r="H77" s="143">
        <v>1.9364679958673747E-2</v>
      </c>
      <c r="I77" s="85">
        <v>0</v>
      </c>
      <c r="J77" s="86">
        <v>664272.05178910971</v>
      </c>
      <c r="K77" s="114"/>
    </row>
    <row r="78" spans="1:11" customFormat="1" ht="15.75" customHeight="1" x14ac:dyDescent="0.35">
      <c r="A78" s="150" t="s">
        <v>244</v>
      </c>
      <c r="B78" s="203">
        <v>344</v>
      </c>
      <c r="C78" s="115" t="s">
        <v>134</v>
      </c>
      <c r="D78" s="85">
        <v>1359412.32</v>
      </c>
      <c r="E78" s="85">
        <v>935600</v>
      </c>
      <c r="F78" s="85">
        <v>2295012.3200000003</v>
      </c>
      <c r="G78" s="85">
        <v>1385736.9045086787</v>
      </c>
      <c r="H78" s="143">
        <v>1.9364679958674191E-2</v>
      </c>
      <c r="I78" s="85">
        <v>748480</v>
      </c>
      <c r="J78" s="86">
        <v>2134216.9045086787</v>
      </c>
      <c r="K78" s="114"/>
    </row>
    <row r="79" spans="1:11" customFormat="1" ht="15.75" customHeight="1" x14ac:dyDescent="0.35">
      <c r="A79" s="150" t="s">
        <v>245</v>
      </c>
      <c r="B79" s="203">
        <v>301</v>
      </c>
      <c r="C79" s="115" t="s">
        <v>135</v>
      </c>
      <c r="D79" s="85">
        <v>1417698.87</v>
      </c>
      <c r="E79" s="85">
        <v>1156948.3500000001</v>
      </c>
      <c r="F79" s="85">
        <v>2574647.2199999997</v>
      </c>
      <c r="G79" s="85">
        <v>1412831.7836270493</v>
      </c>
      <c r="H79" s="143">
        <v>-3.4330889838056766E-3</v>
      </c>
      <c r="I79" s="85">
        <v>925558.68</v>
      </c>
      <c r="J79" s="86">
        <v>2338390.4636270492</v>
      </c>
      <c r="K79" s="114"/>
    </row>
    <row r="80" spans="1:11" customFormat="1" ht="15.75" customHeight="1" x14ac:dyDescent="0.35">
      <c r="A80" s="150" t="s">
        <v>245</v>
      </c>
      <c r="B80" s="203">
        <v>302</v>
      </c>
      <c r="C80" s="115" t="s">
        <v>136</v>
      </c>
      <c r="D80" s="85">
        <v>1718918.7400000002</v>
      </c>
      <c r="E80" s="85">
        <v>463688</v>
      </c>
      <c r="F80" s="85">
        <v>2182606.7400000002</v>
      </c>
      <c r="G80" s="85">
        <v>1752205.051275067</v>
      </c>
      <c r="H80" s="143">
        <v>1.9364679958673969E-2</v>
      </c>
      <c r="I80" s="85">
        <v>370950.40000000002</v>
      </c>
      <c r="J80" s="86">
        <v>2123155.4512750669</v>
      </c>
      <c r="K80" s="114"/>
    </row>
    <row r="81" spans="1:11" customFormat="1" ht="15.75" customHeight="1" x14ac:dyDescent="0.35">
      <c r="A81" s="150" t="s">
        <v>245</v>
      </c>
      <c r="B81" s="203">
        <v>303</v>
      </c>
      <c r="C81" s="115" t="s">
        <v>137</v>
      </c>
      <c r="D81" s="85">
        <v>1166610.8999999999</v>
      </c>
      <c r="E81" s="85">
        <v>868000</v>
      </c>
      <c r="F81" s="85">
        <v>2034610.9</v>
      </c>
      <c r="G81" s="85">
        <v>1189201.9467148008</v>
      </c>
      <c r="H81" s="143">
        <v>1.9364679958673969E-2</v>
      </c>
      <c r="I81" s="85">
        <v>694400</v>
      </c>
      <c r="J81" s="86">
        <v>1883601.9467148008</v>
      </c>
      <c r="K81" s="114"/>
    </row>
    <row r="82" spans="1:11" customFormat="1" ht="15.75" customHeight="1" x14ac:dyDescent="0.35">
      <c r="A82" s="150" t="s">
        <v>245</v>
      </c>
      <c r="B82" s="203">
        <v>304</v>
      </c>
      <c r="C82" s="115" t="s">
        <v>138</v>
      </c>
      <c r="D82" s="85">
        <v>1569555.4</v>
      </c>
      <c r="E82" s="85">
        <v>804573</v>
      </c>
      <c r="F82" s="85">
        <v>2374128.4000000004</v>
      </c>
      <c r="G82" s="85">
        <v>1562381.4665719359</v>
      </c>
      <c r="H82" s="143">
        <v>-4.5706786954218259E-3</v>
      </c>
      <c r="I82" s="85">
        <v>643658.4</v>
      </c>
      <c r="J82" s="86">
        <v>2206039.8665719358</v>
      </c>
      <c r="K82" s="114"/>
    </row>
    <row r="83" spans="1:11" customFormat="1" ht="15.75" customHeight="1" x14ac:dyDescent="0.35">
      <c r="A83" s="150" t="s">
        <v>245</v>
      </c>
      <c r="B83" s="203">
        <v>305</v>
      </c>
      <c r="C83" s="115" t="s">
        <v>139</v>
      </c>
      <c r="D83" s="85">
        <v>1938460.2749999999</v>
      </c>
      <c r="E83" s="85">
        <v>0</v>
      </c>
      <c r="F83" s="85">
        <v>1938460.2749999999</v>
      </c>
      <c r="G83" s="85">
        <v>1889998.7681249999</v>
      </c>
      <c r="H83" s="143">
        <v>-2.5000000000000026E-2</v>
      </c>
      <c r="I83" s="85">
        <v>0</v>
      </c>
      <c r="J83" s="86">
        <v>1889998.7681249999</v>
      </c>
      <c r="K83" s="114"/>
    </row>
    <row r="84" spans="1:11" customFormat="1" ht="15.75" customHeight="1" x14ac:dyDescent="0.35">
      <c r="A84" s="150" t="s">
        <v>245</v>
      </c>
      <c r="B84" s="203">
        <v>306</v>
      </c>
      <c r="C84" s="115" t="s">
        <v>140</v>
      </c>
      <c r="D84" s="85">
        <v>2904487.2149999999</v>
      </c>
      <c r="E84" s="85">
        <v>3212999.9999999995</v>
      </c>
      <c r="F84" s="85">
        <v>6117487.2149999999</v>
      </c>
      <c r="G84" s="85">
        <v>2831875.0346249999</v>
      </c>
      <c r="H84" s="143">
        <v>-2.5000000000000026E-2</v>
      </c>
      <c r="I84" s="85">
        <v>2570399.9999999995</v>
      </c>
      <c r="J84" s="86">
        <v>5402275.0346249994</v>
      </c>
      <c r="K84" s="114"/>
    </row>
    <row r="85" spans="1:11" customFormat="1" ht="15.75" customHeight="1" x14ac:dyDescent="0.35">
      <c r="A85" s="150" t="s">
        <v>245</v>
      </c>
      <c r="B85" s="203">
        <v>307</v>
      </c>
      <c r="C85" s="115" t="s">
        <v>141</v>
      </c>
      <c r="D85" s="85">
        <v>2065779.8</v>
      </c>
      <c r="E85" s="85">
        <v>1170000</v>
      </c>
      <c r="F85" s="85">
        <v>3235779.8</v>
      </c>
      <c r="G85" s="85">
        <v>2014135.3049999997</v>
      </c>
      <c r="H85" s="143">
        <v>-2.5000000000000133E-2</v>
      </c>
      <c r="I85" s="85">
        <v>936000</v>
      </c>
      <c r="J85" s="86">
        <v>2950135.3049999997</v>
      </c>
      <c r="K85" s="114"/>
    </row>
    <row r="86" spans="1:11" customFormat="1" ht="15.75" customHeight="1" x14ac:dyDescent="0.35">
      <c r="A86" s="150" t="s">
        <v>245</v>
      </c>
      <c r="B86" s="203">
        <v>308</v>
      </c>
      <c r="C86" s="115" t="s">
        <v>142</v>
      </c>
      <c r="D86" s="85">
        <v>2012391.7050000001</v>
      </c>
      <c r="E86" s="85">
        <v>912617.53142857109</v>
      </c>
      <c r="F86" s="85">
        <v>2925009.2364285709</v>
      </c>
      <c r="G86" s="85">
        <v>1962081.9123750001</v>
      </c>
      <c r="H86" s="143">
        <v>-2.4999999999999911E-2</v>
      </c>
      <c r="I86" s="85">
        <v>730094.02514285676</v>
      </c>
      <c r="J86" s="86">
        <v>2692175.9375178567</v>
      </c>
      <c r="K86" s="114"/>
    </row>
    <row r="87" spans="1:11" customFormat="1" ht="15.75" customHeight="1" x14ac:dyDescent="0.35">
      <c r="A87" s="150" t="s">
        <v>245</v>
      </c>
      <c r="B87" s="203">
        <v>203</v>
      </c>
      <c r="C87" s="115" t="s">
        <v>143</v>
      </c>
      <c r="D87" s="85">
        <v>1437141.09</v>
      </c>
      <c r="E87" s="85">
        <v>4747843.9207752701</v>
      </c>
      <c r="F87" s="85">
        <v>6184985.0107752699</v>
      </c>
      <c r="G87" s="85">
        <v>1464970.8672633099</v>
      </c>
      <c r="H87" s="143">
        <v>1.9364679958673969E-2</v>
      </c>
      <c r="I87" s="85">
        <v>3798275.1366202161</v>
      </c>
      <c r="J87" s="86">
        <v>5263246.0038835257</v>
      </c>
      <c r="K87" s="114"/>
    </row>
    <row r="88" spans="1:11" customFormat="1" ht="15.75" customHeight="1" x14ac:dyDescent="0.35">
      <c r="A88" s="150" t="s">
        <v>245</v>
      </c>
      <c r="B88" s="203">
        <v>310</v>
      </c>
      <c r="C88" s="115" t="s">
        <v>144</v>
      </c>
      <c r="D88" s="85">
        <v>1225113.3600000001</v>
      </c>
      <c r="E88" s="85">
        <v>0</v>
      </c>
      <c r="F88" s="85">
        <v>1225113.3600000001</v>
      </c>
      <c r="G88" s="85">
        <v>1222487.3875410834</v>
      </c>
      <c r="H88" s="143">
        <v>-2.1434526343886429E-3</v>
      </c>
      <c r="I88" s="85">
        <v>0</v>
      </c>
      <c r="J88" s="86">
        <v>1222487.3875410834</v>
      </c>
      <c r="K88" s="114"/>
    </row>
    <row r="89" spans="1:11" customFormat="1" ht="15.75" customHeight="1" x14ac:dyDescent="0.35">
      <c r="A89" s="150" t="s">
        <v>245</v>
      </c>
      <c r="B89" s="203">
        <v>311</v>
      </c>
      <c r="C89" s="115" t="s">
        <v>145</v>
      </c>
      <c r="D89" s="85">
        <v>1288167.335</v>
      </c>
      <c r="E89" s="85">
        <v>287489.99999999994</v>
      </c>
      <c r="F89" s="85">
        <v>1575657.335</v>
      </c>
      <c r="G89" s="85">
        <v>1287133.5991516281</v>
      </c>
      <c r="H89" s="143">
        <v>-8.0248568666874132E-4</v>
      </c>
      <c r="I89" s="85">
        <v>229991.99999999991</v>
      </c>
      <c r="J89" s="86">
        <v>1517125.5991516281</v>
      </c>
      <c r="K89" s="114"/>
    </row>
    <row r="90" spans="1:11" customFormat="1" ht="15.75" customHeight="1" x14ac:dyDescent="0.35">
      <c r="A90" s="150" t="s">
        <v>245</v>
      </c>
      <c r="B90" s="203">
        <v>312</v>
      </c>
      <c r="C90" s="115" t="s">
        <v>146</v>
      </c>
      <c r="D90" s="85">
        <v>1495482</v>
      </c>
      <c r="E90" s="85">
        <v>1323000</v>
      </c>
      <c r="F90" s="85">
        <v>2818482</v>
      </c>
      <c r="G90" s="85">
        <v>1524441.5303139579</v>
      </c>
      <c r="H90" s="143">
        <v>1.9364679958674191E-2</v>
      </c>
      <c r="I90" s="85">
        <v>1058400</v>
      </c>
      <c r="J90" s="86">
        <v>2582841.5303139579</v>
      </c>
      <c r="K90" s="114"/>
    </row>
    <row r="91" spans="1:11" customFormat="1" ht="15.75" customHeight="1" x14ac:dyDescent="0.35">
      <c r="A91" s="150" t="s">
        <v>245</v>
      </c>
      <c r="B91" s="203">
        <v>313</v>
      </c>
      <c r="C91" s="115" t="s">
        <v>147</v>
      </c>
      <c r="D91" s="85">
        <v>1404629.11</v>
      </c>
      <c r="E91" s="85">
        <v>0</v>
      </c>
      <c r="F91" s="85">
        <v>1404629.11</v>
      </c>
      <c r="G91" s="85">
        <v>1422217.7173760447</v>
      </c>
      <c r="H91" s="143">
        <v>1.2521887273178269E-2</v>
      </c>
      <c r="I91" s="85">
        <v>0</v>
      </c>
      <c r="J91" s="86">
        <v>1422217.7173760447</v>
      </c>
      <c r="K91" s="114"/>
    </row>
    <row r="92" spans="1:11" customFormat="1" ht="15.75" customHeight="1" x14ac:dyDescent="0.35">
      <c r="A92" s="150" t="s">
        <v>245</v>
      </c>
      <c r="B92" s="203">
        <v>314</v>
      </c>
      <c r="C92" s="115" t="s">
        <v>148</v>
      </c>
      <c r="D92" s="85">
        <v>802158.26</v>
      </c>
      <c r="E92" s="85">
        <v>305000</v>
      </c>
      <c r="F92" s="85">
        <v>1107158.26</v>
      </c>
      <c r="G92" s="85">
        <v>801090.40156864806</v>
      </c>
      <c r="H92" s="143">
        <v>-1.3312316092737309E-3</v>
      </c>
      <c r="I92" s="85">
        <v>244000</v>
      </c>
      <c r="J92" s="86">
        <v>1045090.4015686481</v>
      </c>
      <c r="K92" s="114"/>
    </row>
    <row r="93" spans="1:11" customFormat="1" ht="15.75" customHeight="1" x14ac:dyDescent="0.35">
      <c r="A93" s="150" t="s">
        <v>245</v>
      </c>
      <c r="B93" s="203">
        <v>315</v>
      </c>
      <c r="C93" s="115" t="s">
        <v>149</v>
      </c>
      <c r="D93" s="85">
        <v>833416.24</v>
      </c>
      <c r="E93" s="85">
        <v>207239.99999999997</v>
      </c>
      <c r="F93" s="85">
        <v>1040656.24</v>
      </c>
      <c r="G93" s="85">
        <v>849555.07875996141</v>
      </c>
      <c r="H93" s="143">
        <v>1.9364679958673969E-2</v>
      </c>
      <c r="I93" s="85">
        <v>165791.99999999997</v>
      </c>
      <c r="J93" s="86">
        <v>1015347.0787599614</v>
      </c>
      <c r="K93" s="114"/>
    </row>
    <row r="94" spans="1:11" customFormat="1" ht="15.75" customHeight="1" x14ac:dyDescent="0.35">
      <c r="A94" s="150" t="s">
        <v>245</v>
      </c>
      <c r="B94" s="203">
        <v>317</v>
      </c>
      <c r="C94" s="115" t="s">
        <v>150</v>
      </c>
      <c r="D94" s="85">
        <v>2019221.18</v>
      </c>
      <c r="E94" s="85">
        <v>5638999.9999999991</v>
      </c>
      <c r="F94" s="85">
        <v>7658221.1799999988</v>
      </c>
      <c r="G94" s="85">
        <v>1968740.6505</v>
      </c>
      <c r="H94" s="143">
        <v>-2.4999999999999911E-2</v>
      </c>
      <c r="I94" s="85">
        <v>4511199.9999999991</v>
      </c>
      <c r="J94" s="86">
        <v>6479940.6504999995</v>
      </c>
      <c r="K94" s="114"/>
    </row>
    <row r="95" spans="1:11" customFormat="1" ht="15.75" customHeight="1" x14ac:dyDescent="0.35">
      <c r="A95" s="150" t="s">
        <v>245</v>
      </c>
      <c r="B95" s="203">
        <v>318</v>
      </c>
      <c r="C95" s="115" t="s">
        <v>151</v>
      </c>
      <c r="D95" s="85">
        <v>788673.995</v>
      </c>
      <c r="E95" s="85">
        <v>133999.99999999997</v>
      </c>
      <c r="F95" s="85">
        <v>922673.995</v>
      </c>
      <c r="G95" s="85">
        <v>803946.41450490395</v>
      </c>
      <c r="H95" s="143">
        <v>1.9364679958674191E-2</v>
      </c>
      <c r="I95" s="85">
        <v>107199.99999999996</v>
      </c>
      <c r="J95" s="86">
        <v>911146.41450490395</v>
      </c>
      <c r="K95" s="114"/>
    </row>
    <row r="96" spans="1:11" customFormat="1" ht="15.75" customHeight="1" x14ac:dyDescent="0.35">
      <c r="A96" s="150" t="s">
        <v>245</v>
      </c>
      <c r="B96" s="203">
        <v>319</v>
      </c>
      <c r="C96" s="115" t="s">
        <v>152</v>
      </c>
      <c r="D96" s="85">
        <v>1190989.575</v>
      </c>
      <c r="E96" s="85">
        <v>636000</v>
      </c>
      <c r="F96" s="85">
        <v>1826989.575</v>
      </c>
      <c r="G96" s="85">
        <v>1191096.1373477073</v>
      </c>
      <c r="H96" s="143">
        <v>8.9473787129534799E-5</v>
      </c>
      <c r="I96" s="85">
        <v>508800</v>
      </c>
      <c r="J96" s="86">
        <v>1699896.1373477073</v>
      </c>
      <c r="K96" s="114"/>
    </row>
    <row r="97" spans="1:11" customFormat="1" ht="15.75" customHeight="1" x14ac:dyDescent="0.35">
      <c r="A97" s="150" t="s">
        <v>245</v>
      </c>
      <c r="B97" s="203">
        <v>320</v>
      </c>
      <c r="C97" s="115" t="s">
        <v>153</v>
      </c>
      <c r="D97" s="85">
        <v>1511883.2050000001</v>
      </c>
      <c r="E97" s="85">
        <v>0</v>
      </c>
      <c r="F97" s="85">
        <v>1511883.2050000001</v>
      </c>
      <c r="G97" s="85">
        <v>1474086.124875</v>
      </c>
      <c r="H97" s="143">
        <v>-2.5000000000000133E-2</v>
      </c>
      <c r="I97" s="85">
        <v>0</v>
      </c>
      <c r="J97" s="86">
        <v>1474086.124875</v>
      </c>
      <c r="K97" s="114"/>
    </row>
    <row r="98" spans="1:11" customFormat="1" ht="15.75" customHeight="1" x14ac:dyDescent="0.35">
      <c r="A98" s="150" t="s">
        <v>246</v>
      </c>
      <c r="B98" s="203">
        <v>867</v>
      </c>
      <c r="C98" s="115" t="s">
        <v>154</v>
      </c>
      <c r="D98" s="85">
        <v>624456.6</v>
      </c>
      <c r="E98" s="85">
        <v>405680</v>
      </c>
      <c r="F98" s="85">
        <v>1030136.6</v>
      </c>
      <c r="G98" s="85">
        <v>608845.18499999994</v>
      </c>
      <c r="H98" s="143">
        <v>-2.5000000000000026E-2</v>
      </c>
      <c r="I98" s="85">
        <v>324544</v>
      </c>
      <c r="J98" s="86">
        <v>933389.18500000006</v>
      </c>
      <c r="K98" s="114"/>
    </row>
    <row r="99" spans="1:11" customFormat="1" ht="15.75" customHeight="1" x14ac:dyDescent="0.35">
      <c r="A99" s="150" t="s">
        <v>246</v>
      </c>
      <c r="B99" s="203">
        <v>846</v>
      </c>
      <c r="C99" s="115" t="s">
        <v>155</v>
      </c>
      <c r="D99" s="85">
        <v>1978596.62</v>
      </c>
      <c r="E99" s="85">
        <v>648000</v>
      </c>
      <c r="F99" s="85">
        <v>2626596.62</v>
      </c>
      <c r="G99" s="85">
        <v>1929131.7045</v>
      </c>
      <c r="H99" s="143">
        <v>-2.4999999999999911E-2</v>
      </c>
      <c r="I99" s="85">
        <v>518400</v>
      </c>
      <c r="J99" s="86">
        <v>2447531.7045</v>
      </c>
      <c r="K99" s="114"/>
    </row>
    <row r="100" spans="1:11" customFormat="1" ht="15.75" customHeight="1" x14ac:dyDescent="0.35">
      <c r="A100" s="150" t="s">
        <v>246</v>
      </c>
      <c r="B100" s="203">
        <v>825</v>
      </c>
      <c r="C100" s="115" t="s">
        <v>156</v>
      </c>
      <c r="D100" s="85">
        <v>2771362.5</v>
      </c>
      <c r="E100" s="85">
        <v>4654000</v>
      </c>
      <c r="F100" s="85">
        <v>7425362.5</v>
      </c>
      <c r="G100" s="85">
        <v>2702078.4375</v>
      </c>
      <c r="H100" s="143">
        <v>-2.5000000000000026E-2</v>
      </c>
      <c r="I100" s="85">
        <v>3723200</v>
      </c>
      <c r="J100" s="86">
        <v>6425278.4375</v>
      </c>
      <c r="K100" s="114"/>
    </row>
    <row r="101" spans="1:11" customFormat="1" ht="15.75" customHeight="1" x14ac:dyDescent="0.35">
      <c r="A101" s="150" t="s">
        <v>246</v>
      </c>
      <c r="B101" s="203">
        <v>845</v>
      </c>
      <c r="C101" s="115" t="s">
        <v>157</v>
      </c>
      <c r="D101" s="85">
        <v>2011532.36</v>
      </c>
      <c r="E101" s="85">
        <v>6154999.9999999991</v>
      </c>
      <c r="F101" s="85">
        <v>8166532.3600000003</v>
      </c>
      <c r="G101" s="85">
        <v>2014080.9340008593</v>
      </c>
      <c r="H101" s="143">
        <v>1.266981357863628E-3</v>
      </c>
      <c r="I101" s="85">
        <v>4923999.9999999991</v>
      </c>
      <c r="J101" s="86">
        <v>6938080.9340008581</v>
      </c>
      <c r="K101" s="114"/>
    </row>
    <row r="102" spans="1:11" customFormat="1" ht="15.75" customHeight="1" x14ac:dyDescent="0.35">
      <c r="A102" s="150" t="s">
        <v>246</v>
      </c>
      <c r="B102" s="203">
        <v>850</v>
      </c>
      <c r="C102" s="115" t="s">
        <v>158</v>
      </c>
      <c r="D102" s="85">
        <v>5261171.46</v>
      </c>
      <c r="E102" s="85">
        <v>3014000</v>
      </c>
      <c r="F102" s="85">
        <v>8275171.46</v>
      </c>
      <c r="G102" s="85">
        <v>5363052.3615306094</v>
      </c>
      <c r="H102" s="143">
        <v>1.9364679958673969E-2</v>
      </c>
      <c r="I102" s="85">
        <v>2411200</v>
      </c>
      <c r="J102" s="86">
        <v>7774252.3615306094</v>
      </c>
      <c r="K102" s="114"/>
    </row>
    <row r="103" spans="1:11" customFormat="1" ht="15.75" customHeight="1" x14ac:dyDescent="0.35">
      <c r="A103" s="150" t="s">
        <v>246</v>
      </c>
      <c r="B103" s="203">
        <v>921</v>
      </c>
      <c r="C103" s="115" t="s">
        <v>159</v>
      </c>
      <c r="D103" s="85">
        <v>619099.29</v>
      </c>
      <c r="E103" s="85">
        <v>0</v>
      </c>
      <c r="F103" s="85">
        <v>619099.29</v>
      </c>
      <c r="G103" s="85">
        <v>603621.80774999992</v>
      </c>
      <c r="H103" s="143">
        <v>-2.5000000000000026E-2</v>
      </c>
      <c r="I103" s="85">
        <v>0</v>
      </c>
      <c r="J103" s="86">
        <v>603621.80774999992</v>
      </c>
      <c r="K103" s="114"/>
    </row>
    <row r="104" spans="1:11" customFormat="1" ht="15.75" customHeight="1" x14ac:dyDescent="0.35">
      <c r="A104" s="150" t="s">
        <v>246</v>
      </c>
      <c r="B104" s="203">
        <v>886</v>
      </c>
      <c r="C104" s="115" t="s">
        <v>160</v>
      </c>
      <c r="D104" s="85">
        <v>6709216.7500000009</v>
      </c>
      <c r="E104" s="85">
        <v>6983200</v>
      </c>
      <c r="F104" s="85">
        <v>13692416.75</v>
      </c>
      <c r="G104" s="85">
        <v>6694531.0213995865</v>
      </c>
      <c r="H104" s="143">
        <v>-2.1888886806964436E-3</v>
      </c>
      <c r="I104" s="85">
        <v>5586560</v>
      </c>
      <c r="J104" s="86">
        <v>12281091.021399587</v>
      </c>
      <c r="K104" s="114"/>
    </row>
    <row r="105" spans="1:11" customFormat="1" ht="15.75" customHeight="1" x14ac:dyDescent="0.35">
      <c r="A105" s="150" t="s">
        <v>246</v>
      </c>
      <c r="B105" s="203">
        <v>887</v>
      </c>
      <c r="C105" s="115" t="s">
        <v>161</v>
      </c>
      <c r="D105" s="85">
        <v>743418.97499999998</v>
      </c>
      <c r="E105" s="85">
        <v>0</v>
      </c>
      <c r="F105" s="85">
        <v>743418.97499999998</v>
      </c>
      <c r="G105" s="85">
        <v>757815.04552608053</v>
      </c>
      <c r="H105" s="143">
        <v>1.9364679958673969E-2</v>
      </c>
      <c r="I105" s="85">
        <v>0</v>
      </c>
      <c r="J105" s="86">
        <v>757815.04552608053</v>
      </c>
      <c r="K105" s="114"/>
    </row>
    <row r="106" spans="1:11" customFormat="1" ht="15.75" customHeight="1" x14ac:dyDescent="0.35">
      <c r="A106" s="150" t="s">
        <v>246</v>
      </c>
      <c r="B106" s="203">
        <v>826</v>
      </c>
      <c r="C106" s="115" t="s">
        <v>162</v>
      </c>
      <c r="D106" s="85">
        <v>1465715.1950000001</v>
      </c>
      <c r="E106" s="85">
        <v>0</v>
      </c>
      <c r="F106" s="85">
        <v>1465715.1950000001</v>
      </c>
      <c r="G106" s="85">
        <v>1463562.0577104853</v>
      </c>
      <c r="H106" s="143">
        <v>-1.4690011380519286E-3</v>
      </c>
      <c r="I106" s="85">
        <v>0</v>
      </c>
      <c r="J106" s="86">
        <v>1463562.0577104853</v>
      </c>
      <c r="K106" s="114"/>
    </row>
    <row r="107" spans="1:11" customFormat="1" ht="15.75" customHeight="1" x14ac:dyDescent="0.35">
      <c r="A107" s="150" t="s">
        <v>246</v>
      </c>
      <c r="B107" s="203">
        <v>931</v>
      </c>
      <c r="C107" s="115" t="s">
        <v>163</v>
      </c>
      <c r="D107" s="85">
        <v>2486367.2999999998</v>
      </c>
      <c r="E107" s="85">
        <v>1631085.1737999998</v>
      </c>
      <c r="F107" s="85">
        <v>4117452.4737999998</v>
      </c>
      <c r="G107" s="85">
        <v>2534515.0070242118</v>
      </c>
      <c r="H107" s="143">
        <v>1.9364679958673969E-2</v>
      </c>
      <c r="I107" s="85">
        <v>1304868.1390399998</v>
      </c>
      <c r="J107" s="86">
        <v>3839383.1460642111</v>
      </c>
      <c r="K107" s="114"/>
    </row>
    <row r="108" spans="1:11" customFormat="1" ht="15.75" customHeight="1" x14ac:dyDescent="0.35">
      <c r="A108" s="150" t="s">
        <v>246</v>
      </c>
      <c r="B108" s="203">
        <v>851</v>
      </c>
      <c r="C108" s="115" t="s">
        <v>164</v>
      </c>
      <c r="D108" s="85">
        <v>825482.66</v>
      </c>
      <c r="E108" s="85">
        <v>0</v>
      </c>
      <c r="F108" s="85">
        <v>825482.66</v>
      </c>
      <c r="G108" s="85">
        <v>841467.86752233491</v>
      </c>
      <c r="H108" s="143">
        <v>1.9364679958673969E-2</v>
      </c>
      <c r="I108" s="85">
        <v>0</v>
      </c>
      <c r="J108" s="86">
        <v>841467.86752233491</v>
      </c>
      <c r="K108" s="114"/>
    </row>
    <row r="109" spans="1:11" customFormat="1" ht="15.75" customHeight="1" x14ac:dyDescent="0.35">
      <c r="A109" s="150" t="s">
        <v>246</v>
      </c>
      <c r="B109" s="203">
        <v>870</v>
      </c>
      <c r="C109" s="115" t="s">
        <v>165</v>
      </c>
      <c r="D109" s="85">
        <v>650448.64500000002</v>
      </c>
      <c r="E109" s="85">
        <v>679999.99999999988</v>
      </c>
      <c r="F109" s="85">
        <v>1330448.645</v>
      </c>
      <c r="G109" s="85">
        <v>663044.37483997818</v>
      </c>
      <c r="H109" s="143">
        <v>1.9364679958673969E-2</v>
      </c>
      <c r="I109" s="85">
        <v>543999.99999999988</v>
      </c>
      <c r="J109" s="86">
        <v>1207044.3748399781</v>
      </c>
      <c r="K109" s="114"/>
    </row>
    <row r="110" spans="1:11" customFormat="1" ht="15.75" customHeight="1" x14ac:dyDescent="0.35">
      <c r="A110" s="150" t="s">
        <v>246</v>
      </c>
      <c r="B110" s="203">
        <v>871</v>
      </c>
      <c r="C110" s="115" t="s">
        <v>166</v>
      </c>
      <c r="D110" s="85">
        <v>575650.125</v>
      </c>
      <c r="E110" s="85">
        <v>78000</v>
      </c>
      <c r="F110" s="85">
        <v>653650.125</v>
      </c>
      <c r="G110" s="85">
        <v>586797.40543879569</v>
      </c>
      <c r="H110" s="143">
        <v>1.9364679958673969E-2</v>
      </c>
      <c r="I110" s="85">
        <v>62400</v>
      </c>
      <c r="J110" s="86">
        <v>649197.40543879569</v>
      </c>
      <c r="K110" s="114"/>
    </row>
    <row r="111" spans="1:11" customFormat="1" ht="15.75" customHeight="1" x14ac:dyDescent="0.35">
      <c r="A111" s="150" t="s">
        <v>246</v>
      </c>
      <c r="B111" s="203">
        <v>852</v>
      </c>
      <c r="C111" s="115" t="s">
        <v>167</v>
      </c>
      <c r="D111" s="85">
        <v>1419474.03</v>
      </c>
      <c r="E111" s="85">
        <v>626800</v>
      </c>
      <c r="F111" s="85">
        <v>2046274.03</v>
      </c>
      <c r="G111" s="85">
        <v>1383987.17925</v>
      </c>
      <c r="H111" s="143">
        <v>-2.5000000000000026E-2</v>
      </c>
      <c r="I111" s="85">
        <v>501440</v>
      </c>
      <c r="J111" s="86">
        <v>1885427.17925</v>
      </c>
      <c r="K111" s="114"/>
    </row>
    <row r="112" spans="1:11" customFormat="1" ht="15.75" customHeight="1" x14ac:dyDescent="0.35">
      <c r="A112" s="150" t="s">
        <v>246</v>
      </c>
      <c r="B112" s="203">
        <v>936</v>
      </c>
      <c r="C112" s="115" t="s">
        <v>168</v>
      </c>
      <c r="D112" s="85">
        <v>5147682</v>
      </c>
      <c r="E112" s="85">
        <v>1087000</v>
      </c>
      <c r="F112" s="85">
        <v>6234682</v>
      </c>
      <c r="G112" s="85">
        <v>5069067.0540985689</v>
      </c>
      <c r="H112" s="143">
        <v>-1.5271911882169698E-2</v>
      </c>
      <c r="I112" s="85">
        <v>869600</v>
      </c>
      <c r="J112" s="86">
        <v>5938667.0540985689</v>
      </c>
      <c r="K112" s="114"/>
    </row>
    <row r="113" spans="1:11" customFormat="1" ht="15.75" customHeight="1" x14ac:dyDescent="0.35">
      <c r="A113" s="150" t="s">
        <v>246</v>
      </c>
      <c r="B113" s="203">
        <v>869</v>
      </c>
      <c r="C113" s="115" t="s">
        <v>169</v>
      </c>
      <c r="D113" s="85">
        <v>976225.95</v>
      </c>
      <c r="E113" s="85">
        <v>0</v>
      </c>
      <c r="F113" s="85">
        <v>976225.95</v>
      </c>
      <c r="G113" s="85">
        <v>951820.30125000014</v>
      </c>
      <c r="H113" s="143">
        <v>-2.4999999999999911E-2</v>
      </c>
      <c r="I113" s="85">
        <v>0</v>
      </c>
      <c r="J113" s="86">
        <v>951820.30125000014</v>
      </c>
      <c r="K113" s="114"/>
    </row>
    <row r="114" spans="1:11" customFormat="1" ht="15.75" customHeight="1" x14ac:dyDescent="0.35">
      <c r="A114" s="150" t="s">
        <v>246</v>
      </c>
      <c r="B114" s="203">
        <v>938</v>
      </c>
      <c r="C114" s="115" t="s">
        <v>170</v>
      </c>
      <c r="D114" s="85">
        <v>3434367</v>
      </c>
      <c r="E114" s="85">
        <v>5189999.9999999991</v>
      </c>
      <c r="F114" s="85">
        <v>8624367</v>
      </c>
      <c r="G114" s="85">
        <v>3365717.5948923775</v>
      </c>
      <c r="H114" s="143">
        <v>-1.9988954327718189E-2</v>
      </c>
      <c r="I114" s="85">
        <v>4151999.9999999991</v>
      </c>
      <c r="J114" s="86">
        <v>7517717.594892377</v>
      </c>
      <c r="K114" s="114"/>
    </row>
    <row r="115" spans="1:11" customFormat="1" ht="15.75" customHeight="1" x14ac:dyDescent="0.35">
      <c r="A115" s="150" t="s">
        <v>246</v>
      </c>
      <c r="B115" s="203">
        <v>868</v>
      </c>
      <c r="C115" s="115" t="s">
        <v>171</v>
      </c>
      <c r="D115" s="85">
        <v>864825.53</v>
      </c>
      <c r="E115" s="85">
        <v>267999.99999999994</v>
      </c>
      <c r="F115" s="85">
        <v>1132825.53</v>
      </c>
      <c r="G115" s="85">
        <v>843204.89174999995</v>
      </c>
      <c r="H115" s="143">
        <v>-2.5000000000000026E-2</v>
      </c>
      <c r="I115" s="85">
        <v>214399.99999999991</v>
      </c>
      <c r="J115" s="86">
        <v>1057604.89175</v>
      </c>
      <c r="K115" s="114"/>
    </row>
    <row r="116" spans="1:11" customFormat="1" ht="15.75" customHeight="1" x14ac:dyDescent="0.35">
      <c r="A116" s="150" t="s">
        <v>246</v>
      </c>
      <c r="B116" s="203">
        <v>872</v>
      </c>
      <c r="C116" s="115" t="s">
        <v>172</v>
      </c>
      <c r="D116" s="85">
        <v>945975.03</v>
      </c>
      <c r="E116" s="85">
        <v>0</v>
      </c>
      <c r="F116" s="85">
        <v>945975.03</v>
      </c>
      <c r="G116" s="85">
        <v>922325.65425000014</v>
      </c>
      <c r="H116" s="143">
        <v>-2.4999999999999911E-2</v>
      </c>
      <c r="I116" s="85">
        <v>0</v>
      </c>
      <c r="J116" s="86">
        <v>922325.65425000014</v>
      </c>
      <c r="K116" s="114"/>
    </row>
    <row r="117" spans="1:11" customFormat="1" ht="15.75" customHeight="1" x14ac:dyDescent="0.35">
      <c r="A117" s="150" t="s">
        <v>247</v>
      </c>
      <c r="B117" s="203">
        <v>800</v>
      </c>
      <c r="C117" s="115" t="s">
        <v>173</v>
      </c>
      <c r="D117" s="85">
        <v>726154.1</v>
      </c>
      <c r="E117" s="85">
        <v>414000</v>
      </c>
      <c r="F117" s="85">
        <v>1140154.1000000001</v>
      </c>
      <c r="G117" s="85">
        <v>740215.84174717893</v>
      </c>
      <c r="H117" s="143">
        <v>1.9364679958673969E-2</v>
      </c>
      <c r="I117" s="85">
        <v>331200</v>
      </c>
      <c r="J117" s="86">
        <v>1071415.8417471787</v>
      </c>
      <c r="K117" s="114"/>
    </row>
    <row r="118" spans="1:11" customFormat="1" ht="15.75" customHeight="1" x14ac:dyDescent="0.35">
      <c r="A118" s="150" t="s">
        <v>247</v>
      </c>
      <c r="B118" s="203">
        <v>839</v>
      </c>
      <c r="C118" s="115" t="s">
        <v>174</v>
      </c>
      <c r="D118" s="85">
        <v>1771204.8150000002</v>
      </c>
      <c r="E118" s="85">
        <v>291000</v>
      </c>
      <c r="F118" s="85">
        <v>2062204.8149999999</v>
      </c>
      <c r="G118" s="85">
        <v>1726924.6946250002</v>
      </c>
      <c r="H118" s="143">
        <v>-2.5000000000000026E-2</v>
      </c>
      <c r="I118" s="85">
        <v>232800</v>
      </c>
      <c r="J118" s="86">
        <v>1959724.694625</v>
      </c>
      <c r="K118" s="114"/>
    </row>
    <row r="119" spans="1:11" customFormat="1" ht="15.75" customHeight="1" x14ac:dyDescent="0.35">
      <c r="A119" s="150" t="s">
        <v>247</v>
      </c>
      <c r="B119" s="203">
        <v>801</v>
      </c>
      <c r="C119" s="115" t="s">
        <v>175</v>
      </c>
      <c r="D119" s="85">
        <v>1729733.2799788802</v>
      </c>
      <c r="E119" s="85">
        <v>1165000</v>
      </c>
      <c r="F119" s="85">
        <v>2894733.2799788802</v>
      </c>
      <c r="G119" s="85">
        <v>1763229.0113595389</v>
      </c>
      <c r="H119" s="143">
        <v>1.9364679958673969E-2</v>
      </c>
      <c r="I119" s="85">
        <v>932000</v>
      </c>
      <c r="J119" s="86">
        <v>2695229.0113595389</v>
      </c>
      <c r="K119" s="114"/>
    </row>
    <row r="120" spans="1:11" customFormat="1" ht="15.75" customHeight="1" x14ac:dyDescent="0.35">
      <c r="A120" s="150" t="s">
        <v>247</v>
      </c>
      <c r="B120" s="203">
        <v>908</v>
      </c>
      <c r="C120" s="115" t="s">
        <v>176</v>
      </c>
      <c r="D120" s="85">
        <v>1699734.84</v>
      </c>
      <c r="E120" s="85">
        <v>2522999.9999999995</v>
      </c>
      <c r="F120" s="85">
        <v>4222734.84</v>
      </c>
      <c r="G120" s="85">
        <v>1732649.6611912081</v>
      </c>
      <c r="H120" s="143">
        <v>1.9364679958674191E-2</v>
      </c>
      <c r="I120" s="85">
        <v>2018399.9999999995</v>
      </c>
      <c r="J120" s="86">
        <v>3751049.6611912074</v>
      </c>
      <c r="K120" s="114"/>
    </row>
    <row r="121" spans="1:11" customFormat="1" ht="15.75" customHeight="1" x14ac:dyDescent="0.35">
      <c r="A121" s="150" t="s">
        <v>247</v>
      </c>
      <c r="B121" s="203">
        <v>878</v>
      </c>
      <c r="C121" s="115" t="s">
        <v>177</v>
      </c>
      <c r="D121" s="85">
        <v>2451538.19</v>
      </c>
      <c r="E121" s="85">
        <v>1186000</v>
      </c>
      <c r="F121" s="85">
        <v>3637538.19</v>
      </c>
      <c r="G121" s="85">
        <v>2499011.4424558175</v>
      </c>
      <c r="H121" s="143">
        <v>1.9364679958674191E-2</v>
      </c>
      <c r="I121" s="85">
        <v>948800</v>
      </c>
      <c r="J121" s="86">
        <v>3447811.4424558175</v>
      </c>
      <c r="K121" s="114"/>
    </row>
    <row r="122" spans="1:11" customFormat="1" ht="15.75" customHeight="1" x14ac:dyDescent="0.35">
      <c r="A122" s="150" t="s">
        <v>247</v>
      </c>
      <c r="B122" s="203">
        <v>838</v>
      </c>
      <c r="C122" s="115" t="s">
        <v>178</v>
      </c>
      <c r="D122" s="85">
        <v>1516585.9</v>
      </c>
      <c r="E122" s="85">
        <v>384000</v>
      </c>
      <c r="F122" s="85">
        <v>1900585.9</v>
      </c>
      <c r="G122" s="85">
        <v>1478671.2525000002</v>
      </c>
      <c r="H122" s="143">
        <v>-2.4999999999999911E-2</v>
      </c>
      <c r="I122" s="85">
        <v>307200</v>
      </c>
      <c r="J122" s="86">
        <v>1785871.2525000002</v>
      </c>
      <c r="K122" s="114"/>
    </row>
    <row r="123" spans="1:11" customFormat="1" ht="15.75" customHeight="1" x14ac:dyDescent="0.35">
      <c r="A123" s="150" t="s">
        <v>247</v>
      </c>
      <c r="B123" s="203">
        <v>916</v>
      </c>
      <c r="C123" s="115" t="s">
        <v>179</v>
      </c>
      <c r="D123" s="85">
        <v>2558857.13</v>
      </c>
      <c r="E123" s="85">
        <v>0</v>
      </c>
      <c r="F123" s="85">
        <v>2558857.13</v>
      </c>
      <c r="G123" s="85">
        <v>2558564.2810750012</v>
      </c>
      <c r="H123" s="143">
        <v>-1.1444520351122645E-4</v>
      </c>
      <c r="I123" s="85">
        <v>0</v>
      </c>
      <c r="J123" s="86">
        <v>2558564.2810750012</v>
      </c>
      <c r="K123" s="114"/>
    </row>
    <row r="124" spans="1:11" customFormat="1" ht="15.75" customHeight="1" x14ac:dyDescent="0.35">
      <c r="A124" s="150" t="s">
        <v>247</v>
      </c>
      <c r="B124" s="203">
        <v>802</v>
      </c>
      <c r="C124" s="115" t="s">
        <v>180</v>
      </c>
      <c r="D124" s="85">
        <v>924178.38</v>
      </c>
      <c r="E124" s="85">
        <v>1190893</v>
      </c>
      <c r="F124" s="85">
        <v>2115071.38</v>
      </c>
      <c r="G124" s="85">
        <v>924336.87831431953</v>
      </c>
      <c r="H124" s="143">
        <v>1.7150186343850571E-4</v>
      </c>
      <c r="I124" s="85">
        <v>952714.4</v>
      </c>
      <c r="J124" s="86">
        <v>1877051.2783143192</v>
      </c>
      <c r="K124" s="114"/>
    </row>
    <row r="125" spans="1:11" customFormat="1" ht="15.75" customHeight="1" x14ac:dyDescent="0.35">
      <c r="A125" s="150" t="s">
        <v>247</v>
      </c>
      <c r="B125" s="203">
        <v>879</v>
      </c>
      <c r="C125" s="115" t="s">
        <v>181</v>
      </c>
      <c r="D125" s="85">
        <v>1077799.6950000001</v>
      </c>
      <c r="E125" s="85">
        <v>2631560</v>
      </c>
      <c r="F125" s="85">
        <v>3709359.6949999998</v>
      </c>
      <c r="G125" s="85">
        <v>1098670.9411532315</v>
      </c>
      <c r="H125" s="143">
        <v>1.9364679958673969E-2</v>
      </c>
      <c r="I125" s="85">
        <v>2105248</v>
      </c>
      <c r="J125" s="86">
        <v>3203918.9411532315</v>
      </c>
      <c r="K125" s="114"/>
    </row>
    <row r="126" spans="1:11" customFormat="1" ht="15.75" customHeight="1" x14ac:dyDescent="0.35">
      <c r="A126" s="150" t="s">
        <v>247</v>
      </c>
      <c r="B126" s="203">
        <v>933</v>
      </c>
      <c r="C126" s="115" t="s">
        <v>182</v>
      </c>
      <c r="D126" s="85">
        <v>2103131.64</v>
      </c>
      <c r="E126" s="85">
        <v>6191999.9999999991</v>
      </c>
      <c r="F126" s="85">
        <v>8295131.6399999987</v>
      </c>
      <c r="G126" s="85">
        <v>2109572.1035929467</v>
      </c>
      <c r="H126" s="143">
        <v>3.0623207175688449E-3</v>
      </c>
      <c r="I126" s="85">
        <v>4953599.9999999991</v>
      </c>
      <c r="J126" s="86">
        <v>7063172.1035929453</v>
      </c>
      <c r="K126" s="114"/>
    </row>
    <row r="127" spans="1:11" customFormat="1" ht="15.75" customHeight="1" x14ac:dyDescent="0.35">
      <c r="A127" s="150" t="s">
        <v>247</v>
      </c>
      <c r="B127" s="203">
        <v>803</v>
      </c>
      <c r="C127" s="115" t="s">
        <v>183</v>
      </c>
      <c r="D127" s="85">
        <v>1158692.68</v>
      </c>
      <c r="E127" s="85">
        <v>3016006.4428374399</v>
      </c>
      <c r="F127" s="85">
        <v>4174699.1228374401</v>
      </c>
      <c r="G127" s="85">
        <v>1181130.3929186584</v>
      </c>
      <c r="H127" s="143">
        <v>1.9364679958674191E-2</v>
      </c>
      <c r="I127" s="85">
        <v>2412805.1542699519</v>
      </c>
      <c r="J127" s="86">
        <v>3593935.5471886103</v>
      </c>
      <c r="K127" s="114"/>
    </row>
    <row r="128" spans="1:11" customFormat="1" ht="15.75" customHeight="1" x14ac:dyDescent="0.35">
      <c r="A128" s="150" t="s">
        <v>247</v>
      </c>
      <c r="B128" s="203">
        <v>866</v>
      </c>
      <c r="C128" s="115" t="s">
        <v>184</v>
      </c>
      <c r="D128" s="85">
        <v>985636.75</v>
      </c>
      <c r="E128" s="85">
        <v>0</v>
      </c>
      <c r="F128" s="85">
        <v>985636.75</v>
      </c>
      <c r="G128" s="85">
        <v>1004723.2902192576</v>
      </c>
      <c r="H128" s="143">
        <v>1.9364679958673969E-2</v>
      </c>
      <c r="I128" s="85">
        <v>0</v>
      </c>
      <c r="J128" s="86">
        <v>1004723.2902192576</v>
      </c>
      <c r="K128" s="114"/>
    </row>
    <row r="129" spans="1:11" customFormat="1" ht="15.75" customHeight="1" x14ac:dyDescent="0.35">
      <c r="A129" s="150" t="s">
        <v>247</v>
      </c>
      <c r="B129" s="203">
        <v>880</v>
      </c>
      <c r="C129" s="115" t="s">
        <v>185</v>
      </c>
      <c r="D129" s="85">
        <v>894864</v>
      </c>
      <c r="E129" s="85">
        <v>415000</v>
      </c>
      <c r="F129" s="85">
        <v>1309864</v>
      </c>
      <c r="G129" s="85">
        <v>872492.4</v>
      </c>
      <c r="H129" s="143">
        <v>-2.5000000000000026E-2</v>
      </c>
      <c r="I129" s="85">
        <v>332000</v>
      </c>
      <c r="J129" s="86">
        <v>1204492.3999999999</v>
      </c>
      <c r="K129" s="114"/>
    </row>
    <row r="130" spans="1:11" customFormat="1" ht="15.75" customHeight="1" x14ac:dyDescent="0.35">
      <c r="A130" s="150" t="s">
        <v>247</v>
      </c>
      <c r="B130" s="203">
        <v>865</v>
      </c>
      <c r="C130" s="115" t="s">
        <v>186</v>
      </c>
      <c r="D130" s="85">
        <v>1996343.2649999999</v>
      </c>
      <c r="E130" s="85">
        <v>574000</v>
      </c>
      <c r="F130" s="85">
        <v>2570343.2649999997</v>
      </c>
      <c r="G130" s="85">
        <v>1996951.3752838855</v>
      </c>
      <c r="H130" s="143">
        <v>3.0461208477872148E-4</v>
      </c>
      <c r="I130" s="85">
        <v>459200</v>
      </c>
      <c r="J130" s="86">
        <v>2456151.3752838857</v>
      </c>
      <c r="K130" s="114"/>
    </row>
    <row r="131" spans="1:11" customFormat="1" ht="15.75" customHeight="1" x14ac:dyDescent="0.35">
      <c r="A131" s="150" t="s">
        <v>248</v>
      </c>
      <c r="B131" s="203">
        <v>330</v>
      </c>
      <c r="C131" s="115" t="s">
        <v>187</v>
      </c>
      <c r="D131" s="85">
        <v>5787775.1000000006</v>
      </c>
      <c r="E131" s="85">
        <v>12251999.999999998</v>
      </c>
      <c r="F131" s="85">
        <v>18039775.100000001</v>
      </c>
      <c r="G131" s="85">
        <v>5899853.5124842832</v>
      </c>
      <c r="H131" s="143">
        <v>1.9364679958673969E-2</v>
      </c>
      <c r="I131" s="85">
        <v>9801599.9999999981</v>
      </c>
      <c r="J131" s="86">
        <v>15701453.512484282</v>
      </c>
      <c r="K131" s="114"/>
    </row>
    <row r="132" spans="1:11" customFormat="1" ht="15.75" customHeight="1" x14ac:dyDescent="0.35">
      <c r="A132" s="150" t="s">
        <v>248</v>
      </c>
      <c r="B132" s="203">
        <v>331</v>
      </c>
      <c r="C132" s="115" t="s">
        <v>188</v>
      </c>
      <c r="D132" s="85">
        <v>1638728.7649999999</v>
      </c>
      <c r="E132" s="85">
        <v>2023000</v>
      </c>
      <c r="F132" s="85">
        <v>3661728.7650000001</v>
      </c>
      <c r="G132" s="85">
        <v>1638725.4597712688</v>
      </c>
      <c r="H132" s="143">
        <v>-2.0169467955799547E-6</v>
      </c>
      <c r="I132" s="85">
        <v>1618399.9999999998</v>
      </c>
      <c r="J132" s="86">
        <v>3257125.4597712685</v>
      </c>
      <c r="K132" s="114"/>
    </row>
    <row r="133" spans="1:11" customFormat="1" ht="15.75" customHeight="1" x14ac:dyDescent="0.35">
      <c r="A133" s="150" t="s">
        <v>248</v>
      </c>
      <c r="B133" s="203">
        <v>332</v>
      </c>
      <c r="C133" s="115" t="s">
        <v>189</v>
      </c>
      <c r="D133" s="85">
        <v>1645909.86</v>
      </c>
      <c r="E133" s="85">
        <v>341999.99999999994</v>
      </c>
      <c r="F133" s="85">
        <v>1987909.86</v>
      </c>
      <c r="G133" s="85">
        <v>1604762.1135</v>
      </c>
      <c r="H133" s="143">
        <v>-2.5000000000000026E-2</v>
      </c>
      <c r="I133" s="85">
        <v>273599.99999999994</v>
      </c>
      <c r="J133" s="86">
        <v>1878362.1135</v>
      </c>
      <c r="K133" s="114"/>
    </row>
    <row r="134" spans="1:11" customFormat="1" ht="15.75" customHeight="1" x14ac:dyDescent="0.35">
      <c r="A134" s="150" t="s">
        <v>248</v>
      </c>
      <c r="B134" s="203">
        <v>884</v>
      </c>
      <c r="C134" s="115" t="s">
        <v>190</v>
      </c>
      <c r="D134" s="85">
        <v>692814.70000000007</v>
      </c>
      <c r="E134" s="85">
        <v>0</v>
      </c>
      <c r="F134" s="85">
        <v>692814.70000000007</v>
      </c>
      <c r="G134" s="85">
        <v>693211.73760699423</v>
      </c>
      <c r="H134" s="143">
        <v>5.7307907438186589E-4</v>
      </c>
      <c r="I134" s="85">
        <v>0</v>
      </c>
      <c r="J134" s="86">
        <v>693211.73760699423</v>
      </c>
      <c r="K134" s="114"/>
    </row>
    <row r="135" spans="1:11" customFormat="1" ht="15.75" customHeight="1" x14ac:dyDescent="0.35">
      <c r="A135" s="150" t="s">
        <v>248</v>
      </c>
      <c r="B135" s="203">
        <v>333</v>
      </c>
      <c r="C135" s="115" t="s">
        <v>191</v>
      </c>
      <c r="D135" s="85">
        <v>1723256.075</v>
      </c>
      <c r="E135" s="85">
        <v>285000</v>
      </c>
      <c r="F135" s="85">
        <v>2008256.075</v>
      </c>
      <c r="G135" s="85">
        <v>1756626.3773792158</v>
      </c>
      <c r="H135" s="143">
        <v>1.9364679958674191E-2</v>
      </c>
      <c r="I135" s="85">
        <v>228000</v>
      </c>
      <c r="J135" s="86">
        <v>1984626.377379216</v>
      </c>
      <c r="K135" s="114"/>
    </row>
    <row r="136" spans="1:11" customFormat="1" ht="15.75" customHeight="1" x14ac:dyDescent="0.35">
      <c r="A136" s="150" t="s">
        <v>248</v>
      </c>
      <c r="B136" s="203">
        <v>893</v>
      </c>
      <c r="C136" s="115" t="s">
        <v>192</v>
      </c>
      <c r="D136" s="85">
        <v>1048098.15</v>
      </c>
      <c r="E136" s="85">
        <v>2142379.9999999995</v>
      </c>
      <c r="F136" s="85">
        <v>3190478.149999999</v>
      </c>
      <c r="G136" s="85">
        <v>1068394.2352400282</v>
      </c>
      <c r="H136" s="143">
        <v>1.9364679958673969E-2</v>
      </c>
      <c r="I136" s="85">
        <v>1713903.9999999995</v>
      </c>
      <c r="J136" s="86">
        <v>2782298.2352400278</v>
      </c>
      <c r="K136" s="114"/>
    </row>
    <row r="137" spans="1:11" customFormat="1" ht="15.75" customHeight="1" x14ac:dyDescent="0.35">
      <c r="A137" s="150" t="s">
        <v>248</v>
      </c>
      <c r="B137" s="203">
        <v>334</v>
      </c>
      <c r="C137" s="115" t="s">
        <v>193</v>
      </c>
      <c r="D137" s="85">
        <v>1097104.855</v>
      </c>
      <c r="E137" s="85">
        <v>1446999.9999999998</v>
      </c>
      <c r="F137" s="85">
        <v>2544104.8549999995</v>
      </c>
      <c r="G137" s="85">
        <v>1118349.9393981828</v>
      </c>
      <c r="H137" s="143">
        <v>1.9364679958674191E-2</v>
      </c>
      <c r="I137" s="85">
        <v>1157599.9999999998</v>
      </c>
      <c r="J137" s="86">
        <v>2275949.9393981826</v>
      </c>
      <c r="K137" s="114"/>
    </row>
    <row r="138" spans="1:11" customFormat="1" ht="15.75" customHeight="1" x14ac:dyDescent="0.35">
      <c r="A138" s="150" t="s">
        <v>248</v>
      </c>
      <c r="B138" s="203">
        <v>860</v>
      </c>
      <c r="C138" s="115" t="s">
        <v>194</v>
      </c>
      <c r="D138" s="85">
        <v>3387042.415</v>
      </c>
      <c r="E138" s="85">
        <v>3190410</v>
      </c>
      <c r="F138" s="85">
        <v>6577452.415</v>
      </c>
      <c r="G138" s="85">
        <v>3452631.4073729296</v>
      </c>
      <c r="H138" s="143">
        <v>1.9364679958674191E-2</v>
      </c>
      <c r="I138" s="85">
        <v>2552328</v>
      </c>
      <c r="J138" s="86">
        <v>6004959.4073729292</v>
      </c>
      <c r="K138" s="114"/>
    </row>
    <row r="139" spans="1:11" customFormat="1" ht="15.75" customHeight="1" x14ac:dyDescent="0.35">
      <c r="A139" s="150" t="s">
        <v>248</v>
      </c>
      <c r="B139" s="203">
        <v>861</v>
      </c>
      <c r="C139" s="115" t="s">
        <v>195</v>
      </c>
      <c r="D139" s="85">
        <v>1273290.82</v>
      </c>
      <c r="E139" s="85">
        <v>4135384</v>
      </c>
      <c r="F139" s="85">
        <v>5408674.8200000003</v>
      </c>
      <c r="G139" s="85">
        <v>1241458.5495</v>
      </c>
      <c r="H139" s="143">
        <v>-2.5000000000000026E-2</v>
      </c>
      <c r="I139" s="85">
        <v>3308307.2</v>
      </c>
      <c r="J139" s="86">
        <v>4549765.7494999999</v>
      </c>
      <c r="K139" s="114"/>
    </row>
    <row r="140" spans="1:11" customFormat="1" ht="15.75" customHeight="1" x14ac:dyDescent="0.35">
      <c r="A140" s="150" t="s">
        <v>248</v>
      </c>
      <c r="B140" s="203">
        <v>894</v>
      </c>
      <c r="C140" s="115" t="s">
        <v>196</v>
      </c>
      <c r="D140" s="85">
        <v>1050324.18</v>
      </c>
      <c r="E140" s="85">
        <v>24999.999999999996</v>
      </c>
      <c r="F140" s="85">
        <v>1075324.18</v>
      </c>
      <c r="G140" s="85">
        <v>1024066.0755</v>
      </c>
      <c r="H140" s="143">
        <v>-2.5000000000000026E-2</v>
      </c>
      <c r="I140" s="85">
        <v>19999.999999999996</v>
      </c>
      <c r="J140" s="86">
        <v>1044066.0755</v>
      </c>
      <c r="K140" s="114"/>
    </row>
    <row r="141" spans="1:11" customFormat="1" ht="15.75" customHeight="1" x14ac:dyDescent="0.35">
      <c r="A141" s="150" t="s">
        <v>248</v>
      </c>
      <c r="B141" s="203">
        <v>335</v>
      </c>
      <c r="C141" s="115" t="s">
        <v>197</v>
      </c>
      <c r="D141" s="85">
        <v>1337432.18</v>
      </c>
      <c r="E141" s="85">
        <v>38000</v>
      </c>
      <c r="F141" s="85">
        <v>1375432.18</v>
      </c>
      <c r="G141" s="85">
        <v>1363331.1261321318</v>
      </c>
      <c r="H141" s="143">
        <v>1.9364679958674191E-2</v>
      </c>
      <c r="I141" s="85">
        <v>30400</v>
      </c>
      <c r="J141" s="86">
        <v>1393731.1261321318</v>
      </c>
      <c r="K141" s="114"/>
    </row>
    <row r="142" spans="1:11" customFormat="1" ht="15.75" customHeight="1" x14ac:dyDescent="0.35">
      <c r="A142" s="150" t="s">
        <v>248</v>
      </c>
      <c r="B142" s="203">
        <v>937</v>
      </c>
      <c r="C142" s="115" t="s">
        <v>198</v>
      </c>
      <c r="D142" s="85">
        <v>2806783.4999999995</v>
      </c>
      <c r="E142" s="85">
        <v>1597889.35</v>
      </c>
      <c r="F142" s="85">
        <v>4404672.8499999996</v>
      </c>
      <c r="G142" s="85">
        <v>2736613.9125000001</v>
      </c>
      <c r="H142" s="143">
        <v>-2.4999999999999911E-2</v>
      </c>
      <c r="I142" s="85">
        <v>1278311.48</v>
      </c>
      <c r="J142" s="86">
        <v>4014925.3925000001</v>
      </c>
      <c r="K142" s="114"/>
    </row>
    <row r="143" spans="1:11" customFormat="1" ht="15.75" customHeight="1" x14ac:dyDescent="0.35">
      <c r="A143" s="150" t="s">
        <v>248</v>
      </c>
      <c r="B143" s="203">
        <v>336</v>
      </c>
      <c r="C143" s="115" t="s">
        <v>199</v>
      </c>
      <c r="D143" s="85">
        <v>1273373.3400000001</v>
      </c>
      <c r="E143" s="85">
        <v>760000</v>
      </c>
      <c r="F143" s="85">
        <v>2033373.34</v>
      </c>
      <c r="G143" s="85">
        <v>1298031.8071970078</v>
      </c>
      <c r="H143" s="143">
        <v>1.9364679958673969E-2</v>
      </c>
      <c r="I143" s="85">
        <v>608000</v>
      </c>
      <c r="J143" s="86">
        <v>1906031.807197008</v>
      </c>
      <c r="K143" s="114"/>
    </row>
    <row r="144" spans="1:11" customFormat="1" ht="15.75" customHeight="1" x14ac:dyDescent="0.35">
      <c r="A144" s="150" t="s">
        <v>248</v>
      </c>
      <c r="B144" s="203">
        <v>885</v>
      </c>
      <c r="C144" s="115" t="s">
        <v>200</v>
      </c>
      <c r="D144" s="85">
        <v>2292977.83</v>
      </c>
      <c r="E144" s="85">
        <v>1500000</v>
      </c>
      <c r="F144" s="85">
        <v>3792977.83</v>
      </c>
      <c r="G144" s="85">
        <v>2291007.8051575199</v>
      </c>
      <c r="H144" s="143">
        <v>-8.5915564324501315E-4</v>
      </c>
      <c r="I144" s="85">
        <v>1200000</v>
      </c>
      <c r="J144" s="86">
        <v>3491007.8051575199</v>
      </c>
      <c r="K144" s="114"/>
    </row>
    <row r="145" spans="1:11" customFormat="1" ht="15.75" customHeight="1" x14ac:dyDescent="0.35">
      <c r="A145" s="150" t="s">
        <v>249</v>
      </c>
      <c r="B145" s="203">
        <v>370</v>
      </c>
      <c r="C145" s="115" t="s">
        <v>201</v>
      </c>
      <c r="D145" s="85">
        <v>1001498.1</v>
      </c>
      <c r="E145" s="85">
        <v>875000</v>
      </c>
      <c r="F145" s="85">
        <v>1876498.1</v>
      </c>
      <c r="G145" s="85">
        <v>1020891.79018572</v>
      </c>
      <c r="H145" s="143">
        <v>1.9364679958673969E-2</v>
      </c>
      <c r="I145" s="85">
        <v>700000</v>
      </c>
      <c r="J145" s="86">
        <v>1720891.7901857202</v>
      </c>
      <c r="K145" s="114"/>
    </row>
    <row r="146" spans="1:11" customFormat="1" ht="15.75" customHeight="1" x14ac:dyDescent="0.35">
      <c r="A146" s="150" t="s">
        <v>249</v>
      </c>
      <c r="B146" s="203">
        <v>380</v>
      </c>
      <c r="C146" s="115" t="s">
        <v>202</v>
      </c>
      <c r="D146" s="85">
        <v>2487639.2149999999</v>
      </c>
      <c r="E146" s="85">
        <v>439728.74981461099</v>
      </c>
      <c r="F146" s="85">
        <v>2927367.9648146108</v>
      </c>
      <c r="G146" s="85">
        <v>2535811.552251122</v>
      </c>
      <c r="H146" s="143">
        <v>1.9364679958673969E-2</v>
      </c>
      <c r="I146" s="85">
        <v>351782.9998516888</v>
      </c>
      <c r="J146" s="86">
        <v>2887594.5521028107</v>
      </c>
      <c r="K146" s="114"/>
    </row>
    <row r="147" spans="1:11" customFormat="1" ht="15.75" customHeight="1" x14ac:dyDescent="0.35">
      <c r="A147" s="150" t="s">
        <v>249</v>
      </c>
      <c r="B147" s="203">
        <v>381</v>
      </c>
      <c r="C147" s="115" t="s">
        <v>203</v>
      </c>
      <c r="D147" s="85">
        <v>1058439.3899999999</v>
      </c>
      <c r="E147" s="85">
        <v>1722000</v>
      </c>
      <c r="F147" s="85">
        <v>2780439.3899999997</v>
      </c>
      <c r="G147" s="85">
        <v>1061408.7242475955</v>
      </c>
      <c r="H147" s="143">
        <v>2.8053890243024959E-3</v>
      </c>
      <c r="I147" s="85">
        <v>1377600</v>
      </c>
      <c r="J147" s="86">
        <v>2439008.7242475953</v>
      </c>
      <c r="K147" s="114"/>
    </row>
    <row r="148" spans="1:11" customFormat="1" ht="15.75" customHeight="1" x14ac:dyDescent="0.35">
      <c r="A148" s="150" t="s">
        <v>249</v>
      </c>
      <c r="B148" s="203">
        <v>371</v>
      </c>
      <c r="C148" s="115" t="s">
        <v>204</v>
      </c>
      <c r="D148" s="85">
        <v>1373681.1</v>
      </c>
      <c r="E148" s="85">
        <v>213000</v>
      </c>
      <c r="F148" s="85">
        <v>1586681.1</v>
      </c>
      <c r="G148" s="85">
        <v>1371300.9773052535</v>
      </c>
      <c r="H148" s="143">
        <v>-1.7326602912034472E-3</v>
      </c>
      <c r="I148" s="85">
        <v>170400</v>
      </c>
      <c r="J148" s="86">
        <v>1541700.9773052535</v>
      </c>
      <c r="K148" s="114"/>
    </row>
    <row r="149" spans="1:11" customFormat="1" ht="15.75" customHeight="1" x14ac:dyDescent="0.35">
      <c r="A149" s="150" t="s">
        <v>249</v>
      </c>
      <c r="B149" s="203">
        <v>811</v>
      </c>
      <c r="C149" s="115" t="s">
        <v>205</v>
      </c>
      <c r="D149" s="85">
        <v>1424741.58</v>
      </c>
      <c r="E149" s="85">
        <v>657590</v>
      </c>
      <c r="F149" s="85">
        <v>2082331.58</v>
      </c>
      <c r="G149" s="85">
        <v>1389123.0404999999</v>
      </c>
      <c r="H149" s="143">
        <v>-2.4999999999999911E-2</v>
      </c>
      <c r="I149" s="85">
        <v>526072</v>
      </c>
      <c r="J149" s="86">
        <v>1915195.0404999999</v>
      </c>
      <c r="K149" s="114"/>
    </row>
    <row r="150" spans="1:11" customFormat="1" ht="15.75" customHeight="1" x14ac:dyDescent="0.35">
      <c r="A150" s="150" t="s">
        <v>249</v>
      </c>
      <c r="B150" s="203">
        <v>810</v>
      </c>
      <c r="C150" s="115" t="s">
        <v>206</v>
      </c>
      <c r="D150" s="85">
        <v>1728572.69</v>
      </c>
      <c r="E150" s="85">
        <v>1151000</v>
      </c>
      <c r="F150" s="85">
        <v>2879572.69</v>
      </c>
      <c r="G150" s="85">
        <v>1685358.3727500001</v>
      </c>
      <c r="H150" s="143">
        <v>-2.5000000000000026E-2</v>
      </c>
      <c r="I150" s="85">
        <v>920800</v>
      </c>
      <c r="J150" s="86">
        <v>2606158.3727500001</v>
      </c>
      <c r="K150" s="114"/>
    </row>
    <row r="151" spans="1:11" customFormat="1" ht="15.75" customHeight="1" x14ac:dyDescent="0.35">
      <c r="A151" s="150" t="s">
        <v>249</v>
      </c>
      <c r="B151" s="203">
        <v>382</v>
      </c>
      <c r="C151" s="115" t="s">
        <v>207</v>
      </c>
      <c r="D151" s="85">
        <v>2131257.9750000001</v>
      </c>
      <c r="E151" s="85">
        <v>170400</v>
      </c>
      <c r="F151" s="85">
        <v>2301657.9750000001</v>
      </c>
      <c r="G151" s="85">
        <v>2077976.525625</v>
      </c>
      <c r="H151" s="143">
        <v>-2.5000000000000026E-2</v>
      </c>
      <c r="I151" s="85">
        <v>136320</v>
      </c>
      <c r="J151" s="86">
        <v>2214296.5256249998</v>
      </c>
      <c r="K151" s="114"/>
    </row>
    <row r="152" spans="1:11" customFormat="1" ht="15.75" customHeight="1" x14ac:dyDescent="0.35">
      <c r="A152" s="150" t="s">
        <v>249</v>
      </c>
      <c r="B152" s="203">
        <v>383</v>
      </c>
      <c r="C152" s="115" t="s">
        <v>208</v>
      </c>
      <c r="D152" s="85">
        <v>3622587.7500000009</v>
      </c>
      <c r="E152" s="85">
        <v>1702740</v>
      </c>
      <c r="F152" s="85">
        <v>5325327.75</v>
      </c>
      <c r="G152" s="85">
        <v>3635386.1843946623</v>
      </c>
      <c r="H152" s="143">
        <v>3.5329535895058939E-3</v>
      </c>
      <c r="I152" s="85">
        <v>1362192</v>
      </c>
      <c r="J152" s="86">
        <v>4997578.1843946632</v>
      </c>
      <c r="K152" s="114"/>
    </row>
    <row r="153" spans="1:11" customFormat="1" ht="15.75" customHeight="1" x14ac:dyDescent="0.35">
      <c r="A153" s="150" t="s">
        <v>249</v>
      </c>
      <c r="B153" s="203">
        <v>812</v>
      </c>
      <c r="C153" s="115" t="s">
        <v>209</v>
      </c>
      <c r="D153" s="85">
        <v>982397.75999999989</v>
      </c>
      <c r="E153" s="85">
        <v>434000</v>
      </c>
      <c r="F153" s="85">
        <v>1416397.7599999998</v>
      </c>
      <c r="G153" s="85">
        <v>957837.81599999999</v>
      </c>
      <c r="H153" s="143">
        <v>-2.5000000000000026E-2</v>
      </c>
      <c r="I153" s="85">
        <v>347200</v>
      </c>
      <c r="J153" s="86">
        <v>1305037.8160000001</v>
      </c>
      <c r="K153" s="114"/>
    </row>
    <row r="154" spans="1:11" customFormat="1" ht="15.75" customHeight="1" x14ac:dyDescent="0.35">
      <c r="A154" s="150" t="s">
        <v>249</v>
      </c>
      <c r="B154" s="203">
        <v>813</v>
      </c>
      <c r="C154" s="115" t="s">
        <v>210</v>
      </c>
      <c r="D154" s="85">
        <v>749450.9</v>
      </c>
      <c r="E154" s="85">
        <v>365000</v>
      </c>
      <c r="F154" s="85">
        <v>1114450.8999999999</v>
      </c>
      <c r="G154" s="85">
        <v>749407.28510259953</v>
      </c>
      <c r="H154" s="143">
        <v>-5.8195803621652331E-5</v>
      </c>
      <c r="I154" s="85">
        <v>292000</v>
      </c>
      <c r="J154" s="86">
        <v>1041407.2851025996</v>
      </c>
      <c r="K154" s="114"/>
    </row>
    <row r="155" spans="1:11" customFormat="1" ht="15.75" customHeight="1" x14ac:dyDescent="0.35">
      <c r="A155" s="150" t="s">
        <v>249</v>
      </c>
      <c r="B155" s="203">
        <v>815</v>
      </c>
      <c r="C155" s="115" t="s">
        <v>211</v>
      </c>
      <c r="D155" s="85">
        <v>2464070.96</v>
      </c>
      <c r="E155" s="85">
        <v>1787999.9999999998</v>
      </c>
      <c r="F155" s="85">
        <v>4252070.96</v>
      </c>
      <c r="G155" s="85">
        <v>2402469.1860000002</v>
      </c>
      <c r="H155" s="143">
        <v>-2.5000000000000026E-2</v>
      </c>
      <c r="I155" s="85">
        <v>1430399.9999999998</v>
      </c>
      <c r="J155" s="86">
        <v>3832869.1860000002</v>
      </c>
      <c r="K155" s="114"/>
    </row>
    <row r="156" spans="1:11" customFormat="1" ht="15.75" customHeight="1" x14ac:dyDescent="0.35">
      <c r="A156" s="150" t="s">
        <v>249</v>
      </c>
      <c r="B156" s="203">
        <v>372</v>
      </c>
      <c r="C156" s="115" t="s">
        <v>212</v>
      </c>
      <c r="D156" s="85">
        <v>1112420.925</v>
      </c>
      <c r="E156" s="85">
        <v>0</v>
      </c>
      <c r="F156" s="85">
        <v>1112420.925</v>
      </c>
      <c r="G156" s="85">
        <v>1133962.6001919571</v>
      </c>
      <c r="H156" s="143">
        <v>1.9364679958673969E-2</v>
      </c>
      <c r="I156" s="85">
        <v>0</v>
      </c>
      <c r="J156" s="86">
        <v>1133962.6001919571</v>
      </c>
      <c r="K156" s="114"/>
    </row>
    <row r="157" spans="1:11" customFormat="1" ht="15.75" customHeight="1" x14ac:dyDescent="0.35">
      <c r="A157" s="150" t="s">
        <v>249</v>
      </c>
      <c r="B157" s="203">
        <v>373</v>
      </c>
      <c r="C157" s="115" t="s">
        <v>213</v>
      </c>
      <c r="D157" s="85">
        <v>2123073.5699999998</v>
      </c>
      <c r="E157" s="85">
        <v>5928999.9999999991</v>
      </c>
      <c r="F157" s="85">
        <v>8052073.5699999984</v>
      </c>
      <c r="G157" s="85">
        <v>2164186.2102117692</v>
      </c>
      <c r="H157" s="143">
        <v>1.9364679958673969E-2</v>
      </c>
      <c r="I157" s="85">
        <v>4743199.9999999991</v>
      </c>
      <c r="J157" s="86">
        <v>6907386.2102117687</v>
      </c>
      <c r="K157" s="114"/>
    </row>
    <row r="158" spans="1:11" customFormat="1" ht="15.75" customHeight="1" x14ac:dyDescent="0.35">
      <c r="A158" s="150" t="s">
        <v>249</v>
      </c>
      <c r="B158" s="203">
        <v>384</v>
      </c>
      <c r="C158" s="115" t="s">
        <v>214</v>
      </c>
      <c r="D158" s="85">
        <v>1479585.96</v>
      </c>
      <c r="E158" s="85">
        <v>205000</v>
      </c>
      <c r="F158" s="85">
        <v>1684585.96</v>
      </c>
      <c r="G158" s="85">
        <v>1508237.6685867475</v>
      </c>
      <c r="H158" s="143">
        <v>1.9364679958673969E-2</v>
      </c>
      <c r="I158" s="85">
        <v>164000</v>
      </c>
      <c r="J158" s="86">
        <v>1672237.6685867475</v>
      </c>
      <c r="K158" s="114"/>
    </row>
    <row r="159" spans="1:11" customFormat="1" ht="15.75" customHeight="1" thickBot="1" x14ac:dyDescent="0.4">
      <c r="A159" s="151" t="s">
        <v>249</v>
      </c>
      <c r="B159" s="204">
        <v>816</v>
      </c>
      <c r="C159" s="152" t="s">
        <v>215</v>
      </c>
      <c r="D159" s="92">
        <v>708822.80999999994</v>
      </c>
      <c r="E159" s="92">
        <v>2953830</v>
      </c>
      <c r="F159" s="92">
        <v>3662652.81</v>
      </c>
      <c r="G159" s="92">
        <v>707988.15998015611</v>
      </c>
      <c r="H159" s="144">
        <v>-1.1775157459222862E-3</v>
      </c>
      <c r="I159" s="92">
        <v>2463010.4030464143</v>
      </c>
      <c r="J159" s="93">
        <v>3170998.5630265702</v>
      </c>
      <c r="K159" s="114"/>
    </row>
  </sheetData>
  <pageMargins left="0.7" right="0.7" top="0.75" bottom="0.75" header="0.3" footer="0.3"/>
  <pageSetup paperSize="8"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s q m i d = " 2 c 0 6 0 b 3 8 - 7 5 b e - 4 c 7 7 - 8 4 a c - 4 d c 0 1 3 0 e 7 f c 0 "   x m l n s = " h t t p : / / s c h e m a s . m i c r o s o f t . c o m / D a t a M a s h u p " > A A A A A B g D A A B Q S w M E F A A C A A g A Y 2 o 4 T 2 L P z 9 + o A A A A + A A A A B I A H A B D b 2 5 m a W c v U G F j a 2 F n Z S 5 4 b W w g o h g A K K A U A A A A A A A A A A A A A A A A A A A A A A A A A A A A h Y + 9 C s I w G E V f p W R v / t S i 5 W s K O r h Y E A R x L T G 2 w T a V J j V 9 N w c f y V e w o F U 3 x 3 s 4 w 7 m P 2 x 3 S v q 6 C q 2 q t b k y C G K Y o U E Y 2 R 2 2 K B H X u F M 5 R K m C b y 3 N e q G C Q j Y 1 7 e 0 x Q 6 d w l J s R 7 j / 0 E N 2 1 B O K W M H L L N T p a q z t F H 1 v / l U B v r c i M V E r B / x Q i O I 4 Z n b M H x N G J A R g y Z N l + F D 8 W Y A v m B s O o q 1 7 V K K B O u l 0 D G C e T 9 Q j w B U E s D B B Q A A g A I A G N q O 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j a j h P K I p H u A 4 A A A A R A A A A E w A c A E Z v c m 1 1 b G F z L 1 N l Y 3 R p b 2 4 x L m 0 g o h g A K K A U A A A A A A A A A A A A A A A A A A A A A A A A A A A A K 0 5 N L s n M z 1 M I h t C G 1 g B Q S w E C L Q A U A A I A C A B j a j h P Y s / P 3 6 g A A A D 4 A A A A E g A A A A A A A A A A A A A A A A A A A A A A Q 2 9 u Z m l n L 1 B h Y 2 t h Z 2 U u e G 1 s U E s B A i 0 A F A A C A A g A Y 2 o 4 T w / K 6 a u k A A A A 6 Q A A A B M A A A A A A A A A A A A A A A A A 9 A A A A F t D b 2 5 0 Z W 5 0 X 1 R 5 c G V z X S 5 4 b W x Q S w E C L Q A U A A I A C A B j a j h P 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q m J 0 V J t S E e E G w I 2 m K G p a Q A A A A A C A A A A A A A D Z g A A w A A A A B A A A A B I g t t a e 5 l X A T 7 E l J x J T Q s K A A A A A A S A A A C g A A A A E A A A A G a j V x r D R q r d m A c y o T C a I O B Q A A A A P D d E O P X w p 2 G J W c + b 2 4 l S S I d T L p 6 O q n j N W o b z X 1 3 T x y s y Q 8 4 N 5 / K 0 w e 2 H L f y u E n Q g f y 4 6 d v q M w G v M U E V / L o U F N 6 u y X 5 z O N D G d I s a o m n v M G t M U A A A A y w s v 2 9 7 j 8 F m D Q s t L a 7 g s A h s q E n 8 = < / D a t a M a s h u p > 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haredWithUsers xmlns="075f0024-1ef3-4388-a12f-6b3dbe873bc5">
      <UserInfo>
        <DisplayName>EWENS, Russell</DisplayName>
        <AccountId>43</AccountId>
        <AccountType/>
      </UserInfo>
      <UserInfo>
        <DisplayName>NUNN, Emily</DisplayName>
        <AccountId>79</AccountId>
        <AccountType/>
      </UserInfo>
      <UserInfo>
        <DisplayName>ROWAN, Anna</DisplayName>
        <AccountId>88</AccountId>
        <AccountType/>
      </UserInfo>
      <UserInfo>
        <DisplayName>THAMBYAHPILLAI, Shiyamala</DisplayName>
        <AccountId>103</AccountId>
        <AccountType/>
      </UserInfo>
      <UserInfo>
        <DisplayName>KIRBY, Mitchel</DisplayName>
        <AccountId>66</AccountId>
        <AccountType/>
      </UserInfo>
      <UserInfo>
        <DisplayName>CHRISTMAS, Shenka</DisplayName>
        <AccountId>28</AccountId>
        <AccountType/>
      </UserInfo>
      <UserInfo>
        <DisplayName>LUCAS, Paul</DisplayName>
        <AccountId>70</AccountId>
        <AccountType/>
      </UserInfo>
      <UserInfo>
        <DisplayName>GORKA, Maddy</DisplayName>
        <AccountId>52</AccountId>
        <AccountType/>
      </UserInfo>
      <UserInfo>
        <DisplayName>SUNTER, Leanne</DisplayName>
        <AccountId>413</AccountId>
        <AccountType/>
      </UserInfo>
      <UserInfo>
        <DisplayName>THAIR, Tim</DisplayName>
        <AccountId>390</AccountId>
        <AccountType/>
      </UserInfo>
    </SharedWithUsers>
    <_dlc_DocId xmlns="075f0024-1ef3-4388-a12f-6b3dbe873bc5">IFADOCS-634726643-345863</_dlc_DocId>
    <_dlc_DocIdUrl xmlns="075f0024-1ef3-4388-a12f-6b3dbe873bc5">
      <Url>https://educationgovuk.sharepoint.com/sites/ifdanalysis/_layouts/15/DocIdRedir.aspx?ID=IFADOCS-634726643-345863</Url>
      <Description>IFADOCS-634726643-345863</Description>
    </_dlc_DocIdUrl>
  </documentManagement>
</p:properties>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6.xml><?xml version="1.0" encoding="utf-8"?>
<ct:contentTypeSchema xmlns:ct="http://schemas.microsoft.com/office/2006/metadata/contentType" xmlns:ma="http://schemas.microsoft.com/office/2006/metadata/properties/metaAttributes" ct:_="" ma:_="" ma:contentTypeName="Document" ma:contentTypeID="0x010100AB6B0942CD5D9A45BDD9F7FD0360DB77" ma:contentTypeVersion="12" ma:contentTypeDescription="Create a new document." ma:contentTypeScope="" ma:versionID="f9177f413bf61f545c01eb88eda24cf2">
  <xsd:schema xmlns:xsd="http://www.w3.org/2001/XMLSchema" xmlns:xs="http://www.w3.org/2001/XMLSchema" xmlns:p="http://schemas.microsoft.com/office/2006/metadata/properties" xmlns:ns2="075f0024-1ef3-4388-a12f-6b3dbe873bc5" xmlns:ns3="5f633878-cdf3-4c8f-9aa8-535ead00829d" targetNamespace="http://schemas.microsoft.com/office/2006/metadata/properties" ma:root="true" ma:fieldsID="6c153acc9b0179ef2fe5f532be6d9a52" ns2:_="" ns3:_="">
    <xsd:import namespace="075f0024-1ef3-4388-a12f-6b3dbe873bc5"/>
    <xsd:import namespace="5f633878-cdf3-4c8f-9aa8-535ead00829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f0024-1ef3-4388-a12f-6b3dbe873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633878-cdf3-4c8f-9aa8-535ead00829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98ED92-D8D2-41DE-A87D-BFF1C6561029}">
  <ds:schemaRefs>
    <ds:schemaRef ds:uri="http://schemas.microsoft.com/sharepoint/v3/contenttype/forms"/>
  </ds:schemaRefs>
</ds:datastoreItem>
</file>

<file path=customXml/itemProps2.xml><?xml version="1.0" encoding="utf-8"?>
<ds:datastoreItem xmlns:ds="http://schemas.openxmlformats.org/officeDocument/2006/customXml" ds:itemID="{58AC80C0-208B-4811-AA91-D83BD8B7E2A9}">
  <ds:schemaRefs>
    <ds:schemaRef ds:uri="http://schemas.microsoft.com/DataMashup"/>
  </ds:schemaRefs>
</ds:datastoreItem>
</file>

<file path=customXml/itemProps3.xml><?xml version="1.0" encoding="utf-8"?>
<ds:datastoreItem xmlns:ds="http://schemas.openxmlformats.org/officeDocument/2006/customXml" ds:itemID="{F505706F-1010-4D2B-8536-A3D297D5075F}">
  <ds:schemaRefs>
    <ds:schemaRef ds:uri="http://schemas.microsoft.com/sharepoint/events"/>
  </ds:schemaRefs>
</ds:datastoreItem>
</file>

<file path=customXml/itemProps4.xml><?xml version="1.0" encoding="utf-8"?>
<ds:datastoreItem xmlns:ds="http://schemas.openxmlformats.org/officeDocument/2006/customXml" ds:itemID="{FDFED55D-EC3F-4097-BA8A-1E2C1E30697D}">
  <ds:schemaRefs>
    <ds:schemaRef ds:uri="http://schemas.microsoft.com/office/infopath/2007/PartnerControls"/>
    <ds:schemaRef ds:uri="http://schemas.microsoft.com/office/2006/documentManagement/types"/>
    <ds:schemaRef ds:uri="075f0024-1ef3-4388-a12f-6b3dbe873bc5"/>
    <ds:schemaRef ds:uri="http://purl.org/dc/elements/1.1/"/>
    <ds:schemaRef ds:uri="http://schemas.microsoft.com/office/2006/metadata/properties"/>
    <ds:schemaRef ds:uri="http://www.w3.org/XML/1998/namespace"/>
    <ds:schemaRef ds:uri="http://purl.org/dc/dcmitype/"/>
    <ds:schemaRef ds:uri="http://schemas.openxmlformats.org/package/2006/metadata/core-properties"/>
    <ds:schemaRef ds:uri="5f633878-cdf3-4c8f-9aa8-535ead00829d"/>
    <ds:schemaRef ds:uri="http://purl.org/dc/terms/"/>
  </ds:schemaRefs>
</ds:datastoreItem>
</file>

<file path=customXml/itemProps5.xml><?xml version="1.0" encoding="utf-8"?>
<ds:datastoreItem xmlns:ds="http://schemas.openxmlformats.org/officeDocument/2006/customXml" ds:itemID="{C565BF95-0ACE-4E76-ABEF-FB47AF2F0223}">
  <ds:schemaRefs>
    <ds:schemaRef ds:uri="http://schemas.microsoft.com/PowerBIAddIn"/>
  </ds:schemaRefs>
</ds:datastoreItem>
</file>

<file path=customXml/itemProps6.xml><?xml version="1.0" encoding="utf-8"?>
<ds:datastoreItem xmlns:ds="http://schemas.openxmlformats.org/officeDocument/2006/customXml" ds:itemID="{FE998415-6F6A-4803-87F2-2995808E6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f0024-1ef3-4388-a12f-6b3dbe873bc5"/>
    <ds:schemaRef ds:uri="5f633878-cdf3-4c8f-9aa8-535ead0082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Information</vt:lpstr>
      <vt:lpstr>2020-21 allocations</vt:lpstr>
      <vt:lpstr>Schools block</vt:lpstr>
      <vt:lpstr>High needs</vt:lpstr>
      <vt:lpstr>CSSB</vt:lpstr>
      <vt:lpstr>'2020-21 allocations'!Print_Area</vt:lpstr>
      <vt:lpstr>CSSB!Print_Area</vt:lpstr>
      <vt:lpstr>Information!Print_Area</vt:lpstr>
      <vt:lpstr>'Schools block'!Print_Area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NFF Summary Table</dc:title>
  <dc:subject/>
  <dc:creator>COLERIDGE, Emily</dc:creator>
  <cp:keywords/>
  <dc:description/>
  <cp:lastModifiedBy>BRENNAN, Maria</cp:lastModifiedBy>
  <cp:revision/>
  <dcterms:created xsi:type="dcterms:W3CDTF">2017-01-13T10:32:46Z</dcterms:created>
  <dcterms:modified xsi:type="dcterms:W3CDTF">2020-09-22T12:59:47Z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0x010100AB6B0942CD5D9A45BDD9F7FD0360DB77</vt:lpwstr>
  </property>
  <property fmtid="{D5CDD505-2E9C-101B-9397-08002B2CF9AE}" pid="3" name="_dlc_DocIdItemGuid">
    <vt:lpwstr>6bf6b6cb-369b-45c2-9cde-80b519748f75</vt:lpwstr>
  </property>
  <property fmtid="{D5CDD505-2E9C-101B-9397-08002B2CF9AE}" pid="4" name="IWPOrganisationalUnit">
    <vt:lpwstr>2;#Infrastructure and Funding Directorate|d1466afd-0cba-416f-9e94-17a6ba5b78bb</vt:lpwstr>
  </property>
  <property fmtid="{D5CDD505-2E9C-101B-9397-08002B2CF9AE}" pid="5" name="IWPOwner">
    <vt:lpwstr>3;#DfE|a484111e-5b24-4ad9-9778-c536c8c88985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IconOverlay">
    <vt:lpwstr/>
  </property>
  <property fmtid="{D5CDD505-2E9C-101B-9397-08002B2CF9AE}" pid="11" name="Tags">
    <vt:lpwstr/>
  </property>
  <property fmtid="{D5CDD505-2E9C-101B-9397-08002B2CF9AE}" pid="12" name="SharedWithUsers">
    <vt:lpwstr>43;#EWENS, Russell;#79;#NUNN, Emily;#88;#ROWAN, Anna;#103;#THAMBYAHPILLAI, Shiyamala;#66;#KIRBY, Mitchel;#28;#CHRISTMAS, Shenka;#70;#LUCAS, Paul;#52;#GORKA, Maddy;#413;#SUNTER, Leanne;#390;#THAIR, Tim</vt:lpwstr>
  </property>
  <property fmtid="{D5CDD505-2E9C-101B-9397-08002B2CF9AE}" pid="13" name="DfeOwner">
    <vt:lpwstr>3;#DfE|a484111e-5b24-4ad9-9778-c536c8c88985</vt:lpwstr>
  </property>
  <property fmtid="{D5CDD505-2E9C-101B-9397-08002B2CF9AE}" pid="14" name="h5181134883947a99a38d116ffff0102">
    <vt:lpwstr>DfE|a484111e-5b24-4ad9-9778-c536c8c88985</vt:lpwstr>
  </property>
  <property fmtid="{D5CDD505-2E9C-101B-9397-08002B2CF9AE}" pid="15" name="d59a6d3cd8784d8fa99931b3477ced08">
    <vt:lpwstr>Infrastructure and Funding Directorate|d1466afd-0cba-416f-9e94-17a6ba5b78bb</vt:lpwstr>
  </property>
  <property fmtid="{D5CDD505-2E9C-101B-9397-08002B2CF9AE}" pid="16" name="cd19ba31271941d0ba89f6fb44ad316e">
    <vt:lpwstr>Official|0884c477-2e62-47ea-b19c-5af6e91124c5</vt:lpwstr>
  </property>
  <property fmtid="{D5CDD505-2E9C-101B-9397-08002B2CF9AE}" pid="17" name="DfeOrganisationalUnit">
    <vt:lpwstr>4;#DfE|cc08a6d4-dfde-4d0f-bd85-069ebcef80d5</vt:lpwstr>
  </property>
  <property fmtid="{D5CDD505-2E9C-101B-9397-08002B2CF9AE}" pid="18" name="DfeRights:ProtectiveMarking">
    <vt:lpwstr>1;#Official|0884c477-2e62-47ea-b19c-5af6e91124c5</vt:lpwstr>
  </property>
  <property fmtid="{D5CDD505-2E9C-101B-9397-08002B2CF9AE}" pid="19" name="h5181134883947a99a38d116ffff0006">
    <vt:lpwstr/>
  </property>
  <property fmtid="{D5CDD505-2E9C-101B-9397-08002B2CF9AE}" pid="20" name="h1b1145f5c5c4834921dc3f8379498cf">
    <vt:lpwstr/>
  </property>
  <property fmtid="{D5CDD505-2E9C-101B-9397-08002B2CF9AE}" pid="21" name="j5857073a57040f39d760e85c5ef764a">
    <vt:lpwstr/>
  </property>
  <property fmtid="{D5CDD505-2E9C-101B-9397-08002B2CF9AE}" pid="22" name="DfeSubject">
    <vt:lpwstr/>
  </property>
</Properties>
</file>