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Q:\LGF3\LGF3Data\QRC4\2019-20\Stats Release\To send to ecomms\August update\"/>
    </mc:Choice>
  </mc:AlternateContent>
  <xr:revisionPtr revIDLastSave="0" documentId="13_ncr:1_{A9AB9F98-A871-4D17-B7B4-2DD0BDE365DE}" xr6:coauthVersionLast="45" xr6:coauthVersionMax="45" xr10:uidLastSave="{00000000-0000-0000-0000-000000000000}"/>
  <bookViews>
    <workbookView xWindow="-120" yWindow="-120" windowWidth="29040" windowHeight="14505" xr2:uid="{00000000-000D-0000-FFFF-FFFF00000000}"/>
  </bookViews>
  <sheets>
    <sheet name="Table 6" sheetId="4" r:id="rId1"/>
    <sheet name="Data" sheetId="3" r:id="rId2"/>
  </sheets>
  <externalReferences>
    <externalReference r:id="rId3"/>
  </externalReferences>
  <definedNames>
    <definedName name="_xlnm._FilterDatabase" localSheetId="1" hidden="1">Data!$A$12:$AN$350</definedName>
    <definedName name="_QRC4">'Table 6'!#REF!</definedName>
    <definedName name="ccc">'Table 6'!$A$1:$AI$39</definedName>
    <definedName name="CONTACT">'Table 6'!#REF!</definedName>
    <definedName name="datar">Data!$A$13:$V$344</definedName>
    <definedName name="LA_List">'Table 6'!#REF!</definedName>
    <definedName name="LAlist">Data!$B$13:$B$343</definedName>
    <definedName name="lanames">Data!$B$13:$B$341</definedName>
    <definedName name="_xlnm.Print_Area" localSheetId="0">'Table 6'!$A$1:$L$39</definedName>
    <definedName name="_xlnm.Print_Titles" localSheetId="1">Data!$A:$C,Data!$1:$12</definedName>
    <definedName name="Range">'[1]Area CT'!$B$421:$B$442</definedName>
    <definedName name="Table">Data!$A$13:$C$342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4" l="1"/>
  <c r="B33" i="4"/>
  <c r="G4" i="4"/>
  <c r="G6" i="4" s="1"/>
  <c r="C22" i="4" l="1"/>
  <c r="D22" i="4"/>
  <c r="D18" i="4"/>
  <c r="F35" i="4"/>
  <c r="C20" i="4"/>
  <c r="B35" i="4"/>
  <c r="D20" i="4"/>
  <c r="D35" i="4"/>
  <c r="C18" i="4"/>
  <c r="D33" i="4"/>
  <c r="F33" i="4"/>
  <c r="F18" i="4"/>
  <c r="C33" i="4"/>
  <c r="C37" i="4"/>
  <c r="C35" i="4"/>
  <c r="F20" i="4"/>
  <c r="B20" i="4"/>
  <c r="F22" i="4" l="1"/>
  <c r="F37" i="4" l="1"/>
  <c r="D37" i="4"/>
  <c r="H18" i="4" l="1"/>
  <c r="H33" i="4"/>
  <c r="H20" i="4"/>
  <c r="H35" i="4" l="1"/>
  <c r="H22" i="4"/>
  <c r="I20" i="4"/>
  <c r="H37" i="4"/>
  <c r="K33" i="4"/>
  <c r="I33" i="4"/>
  <c r="K18" i="4"/>
  <c r="I18" i="4"/>
  <c r="I35" i="4"/>
  <c r="K35" i="4" l="1"/>
  <c r="K20" i="4"/>
  <c r="I37" i="4" l="1"/>
  <c r="K22" i="4"/>
  <c r="I22" i="4"/>
  <c r="K37" i="4" l="1"/>
</calcChain>
</file>

<file path=xl/sharedStrings.xml><?xml version="1.0" encoding="utf-8"?>
<sst xmlns="http://schemas.openxmlformats.org/spreadsheetml/2006/main" count="1916" uniqueCount="717">
  <si>
    <t>%</t>
  </si>
  <si>
    <t>Adur</t>
  </si>
  <si>
    <t>E3831</t>
  </si>
  <si>
    <t>Allerdale</t>
  </si>
  <si>
    <t>E0931</t>
  </si>
  <si>
    <t>Amber Valley</t>
  </si>
  <si>
    <t>E1031</t>
  </si>
  <si>
    <t>Arun</t>
  </si>
  <si>
    <t>E3832</t>
  </si>
  <si>
    <t>Ashfield</t>
  </si>
  <si>
    <t>E3031</t>
  </si>
  <si>
    <t>Ashford</t>
  </si>
  <si>
    <t>E2231</t>
  </si>
  <si>
    <t>Aylesbury Vale</t>
  </si>
  <si>
    <t>E0431</t>
  </si>
  <si>
    <t>Babergh</t>
  </si>
  <si>
    <t>E3531</t>
  </si>
  <si>
    <t>E5030</t>
  </si>
  <si>
    <t>Barnet</t>
  </si>
  <si>
    <t>E5031</t>
  </si>
  <si>
    <t>Barnsley</t>
  </si>
  <si>
    <t>E4401</t>
  </si>
  <si>
    <t>Barrow-in-Furness</t>
  </si>
  <si>
    <t>E0932</t>
  </si>
  <si>
    <t>Basildon</t>
  </si>
  <si>
    <t>E1531</t>
  </si>
  <si>
    <t>Basingstoke &amp; Deane</t>
  </si>
  <si>
    <t>E1731</t>
  </si>
  <si>
    <t>Bassetlaw</t>
  </si>
  <si>
    <t>E3032</t>
  </si>
  <si>
    <t>E0101</t>
  </si>
  <si>
    <t>Bexley</t>
  </si>
  <si>
    <t>E5032</t>
  </si>
  <si>
    <t>Birmingham</t>
  </si>
  <si>
    <t>E4601</t>
  </si>
  <si>
    <t>Blaby</t>
  </si>
  <si>
    <t>E2431</t>
  </si>
  <si>
    <t>E2301</t>
  </si>
  <si>
    <t>E2302</t>
  </si>
  <si>
    <t>Bolsover</t>
  </si>
  <si>
    <t>E1032</t>
  </si>
  <si>
    <t>Bolton</t>
  </si>
  <si>
    <t>E4201</t>
  </si>
  <si>
    <t>Boston</t>
  </si>
  <si>
    <t>E2531</t>
  </si>
  <si>
    <t>E1202</t>
  </si>
  <si>
    <t>E0301</t>
  </si>
  <si>
    <t>Bradford</t>
  </si>
  <si>
    <t>E4701</t>
  </si>
  <si>
    <t>Braintree</t>
  </si>
  <si>
    <t>E1532</t>
  </si>
  <si>
    <t>Breckland</t>
  </si>
  <si>
    <t>E2631</t>
  </si>
  <si>
    <t>Brent</t>
  </si>
  <si>
    <t>E5033</t>
  </si>
  <si>
    <t>Brentwood</t>
  </si>
  <si>
    <t>E1533</t>
  </si>
  <si>
    <t>E1401</t>
  </si>
  <si>
    <t>E0102</t>
  </si>
  <si>
    <t>Broadland</t>
  </si>
  <si>
    <t>E2632</t>
  </si>
  <si>
    <t>Bromley</t>
  </si>
  <si>
    <t>E5034</t>
  </si>
  <si>
    <t>Bromsgrove</t>
  </si>
  <si>
    <t>E1831</t>
  </si>
  <si>
    <t>Broxbourne</t>
  </si>
  <si>
    <t>E1931</t>
  </si>
  <si>
    <t>Broxtowe</t>
  </si>
  <si>
    <t>E3033</t>
  </si>
  <si>
    <t>Burnley</t>
  </si>
  <si>
    <t>E2333</t>
  </si>
  <si>
    <t>Bury</t>
  </si>
  <si>
    <t>E4202</t>
  </si>
  <si>
    <t>Calderdale</t>
  </si>
  <si>
    <t>E4702</t>
  </si>
  <si>
    <t>Cambridge</t>
  </si>
  <si>
    <t>E0531</t>
  </si>
  <si>
    <t>Camden</t>
  </si>
  <si>
    <t>E5011</t>
  </si>
  <si>
    <t>Cannock Chase</t>
  </si>
  <si>
    <t>E3431</t>
  </si>
  <si>
    <t>Canterbury</t>
  </si>
  <si>
    <t>E2232</t>
  </si>
  <si>
    <t>Carlisle</t>
  </si>
  <si>
    <t>E0933</t>
  </si>
  <si>
    <t>Castle Point</t>
  </si>
  <si>
    <t>E1534</t>
  </si>
  <si>
    <t>Charnwood</t>
  </si>
  <si>
    <t>E2432</t>
  </si>
  <si>
    <t>Chelmsford</t>
  </si>
  <si>
    <t>E1535</t>
  </si>
  <si>
    <t>Cheltenham</t>
  </si>
  <si>
    <t>E1631</t>
  </si>
  <si>
    <t>Cherwell</t>
  </si>
  <si>
    <t>E3131</t>
  </si>
  <si>
    <t>Chesterfield</t>
  </si>
  <si>
    <t>E1033</t>
  </si>
  <si>
    <t>Chichester</t>
  </si>
  <si>
    <t>E3833</t>
  </si>
  <si>
    <t>Chiltern</t>
  </si>
  <si>
    <t>E0432</t>
  </si>
  <si>
    <t>Chorley</t>
  </si>
  <si>
    <t>E2334</t>
  </si>
  <si>
    <t>Christchurch</t>
  </si>
  <si>
    <t>E1232</t>
  </si>
  <si>
    <t>City of London</t>
  </si>
  <si>
    <t>E5010</t>
  </si>
  <si>
    <t>Colchester</t>
  </si>
  <si>
    <t>E1536</t>
  </si>
  <si>
    <t>Copeland</t>
  </si>
  <si>
    <t>E0934</t>
  </si>
  <si>
    <t>Corby</t>
  </si>
  <si>
    <t>E2831</t>
  </si>
  <si>
    <t>Cotswold</t>
  </si>
  <si>
    <t>E1632</t>
  </si>
  <si>
    <t>Coventry</t>
  </si>
  <si>
    <t>E4602</t>
  </si>
  <si>
    <t>Craven</t>
  </si>
  <si>
    <t>E2731</t>
  </si>
  <si>
    <t>Crawley</t>
  </si>
  <si>
    <t>E3834</t>
  </si>
  <si>
    <t>Croydon</t>
  </si>
  <si>
    <t>E5035</t>
  </si>
  <si>
    <t>Dacorum</t>
  </si>
  <si>
    <t>E1932</t>
  </si>
  <si>
    <t>E1301</t>
  </si>
  <si>
    <t>Dartford</t>
  </si>
  <si>
    <t>E2233</t>
  </si>
  <si>
    <t>Daventry</t>
  </si>
  <si>
    <t>E2832</t>
  </si>
  <si>
    <t>E1001</t>
  </si>
  <si>
    <t>Derbyshire Dales</t>
  </si>
  <si>
    <t>E1035</t>
  </si>
  <si>
    <t>Doncaster</t>
  </si>
  <si>
    <t>E4402</t>
  </si>
  <si>
    <t>Dover</t>
  </si>
  <si>
    <t>E2234</t>
  </si>
  <si>
    <t>Dudley</t>
  </si>
  <si>
    <t>E4603</t>
  </si>
  <si>
    <t>Ealing</t>
  </si>
  <si>
    <t>E5036</t>
  </si>
  <si>
    <t>East Cambridgeshire</t>
  </si>
  <si>
    <t>E0532</t>
  </si>
  <si>
    <t>East Devon</t>
  </si>
  <si>
    <t>E1131</t>
  </si>
  <si>
    <t>East Dorset</t>
  </si>
  <si>
    <t>E1233</t>
  </si>
  <si>
    <t>East Hampshire</t>
  </si>
  <si>
    <t>E1732</t>
  </si>
  <si>
    <t>East Hertfordshire</t>
  </si>
  <si>
    <t>E1933</t>
  </si>
  <si>
    <t>East Lindsey</t>
  </si>
  <si>
    <t>E2532</t>
  </si>
  <si>
    <t>East Northamptonshire</t>
  </si>
  <si>
    <t>E2833</t>
  </si>
  <si>
    <t>E2001</t>
  </si>
  <si>
    <t>East Staffordshire</t>
  </si>
  <si>
    <t>E3432</t>
  </si>
  <si>
    <t>Eastbourne</t>
  </si>
  <si>
    <t>E1432</t>
  </si>
  <si>
    <t>Eastleigh</t>
  </si>
  <si>
    <t>E1733</t>
  </si>
  <si>
    <t>Eden</t>
  </si>
  <si>
    <t>E0935</t>
  </si>
  <si>
    <t>Elmbridge</t>
  </si>
  <si>
    <t>E3631</t>
  </si>
  <si>
    <t>Enfield</t>
  </si>
  <si>
    <t>E5037</t>
  </si>
  <si>
    <t>Epping Forest</t>
  </si>
  <si>
    <t>E1537</t>
  </si>
  <si>
    <t>Epsom &amp; Ewell</t>
  </si>
  <si>
    <t>E3632</t>
  </si>
  <si>
    <t>Erewash</t>
  </si>
  <si>
    <t>E1036</t>
  </si>
  <si>
    <t>Exeter</t>
  </si>
  <si>
    <t>E1132</t>
  </si>
  <si>
    <t>Fareham</t>
  </si>
  <si>
    <t>E1734</t>
  </si>
  <si>
    <t>Fenland</t>
  </si>
  <si>
    <t>E0533</t>
  </si>
  <si>
    <t>Forest Heath</t>
  </si>
  <si>
    <t>E3532</t>
  </si>
  <si>
    <t>Forest of Dean</t>
  </si>
  <si>
    <t>E1633</t>
  </si>
  <si>
    <t>Fylde</t>
  </si>
  <si>
    <t>E2335</t>
  </si>
  <si>
    <t>Gateshead</t>
  </si>
  <si>
    <t>E4501</t>
  </si>
  <si>
    <t>Gedling</t>
  </si>
  <si>
    <t>E3034</t>
  </si>
  <si>
    <t>Gloucester</t>
  </si>
  <si>
    <t>E1634</t>
  </si>
  <si>
    <t>Gosport</t>
  </si>
  <si>
    <t>E1735</t>
  </si>
  <si>
    <t>Gravesham</t>
  </si>
  <si>
    <t>E2236</t>
  </si>
  <si>
    <t>Great Yarmouth</t>
  </si>
  <si>
    <t>E2633</t>
  </si>
  <si>
    <t>Greenwich</t>
  </si>
  <si>
    <t>E5012</t>
  </si>
  <si>
    <t>Guildford</t>
  </si>
  <si>
    <t>E3633</t>
  </si>
  <si>
    <t>Hackney</t>
  </si>
  <si>
    <t>E5013</t>
  </si>
  <si>
    <t>E0601</t>
  </si>
  <si>
    <t>Hambleton</t>
  </si>
  <si>
    <t>E2732</t>
  </si>
  <si>
    <t>E5014</t>
  </si>
  <si>
    <t>Harborough</t>
  </si>
  <si>
    <t>E2433</t>
  </si>
  <si>
    <t>Haringey</t>
  </si>
  <si>
    <t>E5038</t>
  </si>
  <si>
    <t>Harlow</t>
  </si>
  <si>
    <t>E1538</t>
  </si>
  <si>
    <t>Harrogate</t>
  </si>
  <si>
    <t>E2753</t>
  </si>
  <si>
    <t>Harrow</t>
  </si>
  <si>
    <t>E5039</t>
  </si>
  <si>
    <t>Hart</t>
  </si>
  <si>
    <t>E1736</t>
  </si>
  <si>
    <t>E0701</t>
  </si>
  <si>
    <t>Hastings</t>
  </si>
  <si>
    <t>E1433</t>
  </si>
  <si>
    <t>Havant</t>
  </si>
  <si>
    <t>E1737</t>
  </si>
  <si>
    <t>Havering</t>
  </si>
  <si>
    <t>E5040</t>
  </si>
  <si>
    <t>E1801</t>
  </si>
  <si>
    <t>Hertsmere</t>
  </si>
  <si>
    <t>E1934</t>
  </si>
  <si>
    <t>High Peak</t>
  </si>
  <si>
    <t>E1037</t>
  </si>
  <si>
    <t>Hillingdon</t>
  </si>
  <si>
    <t>E5041</t>
  </si>
  <si>
    <t>E2434</t>
  </si>
  <si>
    <t>Horsham</t>
  </si>
  <si>
    <t>E3835</t>
  </si>
  <si>
    <t>Hounslow</t>
  </si>
  <si>
    <t>E5042</t>
  </si>
  <si>
    <t>Huntingdonshire</t>
  </si>
  <si>
    <t>Hyndburn</t>
  </si>
  <si>
    <t>E2336</t>
  </si>
  <si>
    <t>Ipswich</t>
  </si>
  <si>
    <t>E3533</t>
  </si>
  <si>
    <t>E2101</t>
  </si>
  <si>
    <t>Isles of Scilly</t>
  </si>
  <si>
    <t>E4001</t>
  </si>
  <si>
    <t>Islington</t>
  </si>
  <si>
    <t>E5015</t>
  </si>
  <si>
    <t>E5016</t>
  </si>
  <si>
    <t>Kettering</t>
  </si>
  <si>
    <t>E2834</t>
  </si>
  <si>
    <t>E2634</t>
  </si>
  <si>
    <t>E2002</t>
  </si>
  <si>
    <t>Kingston upon Thames</t>
  </si>
  <si>
    <t>E5043</t>
  </si>
  <si>
    <t>Kirklees</t>
  </si>
  <si>
    <t>E4703</t>
  </si>
  <si>
    <t>Knowsley</t>
  </si>
  <si>
    <t>E4301</t>
  </si>
  <si>
    <t>Lambeth</t>
  </si>
  <si>
    <t>E5017</t>
  </si>
  <si>
    <t>Lancaster</t>
  </si>
  <si>
    <t>E2337</t>
  </si>
  <si>
    <t>Leeds</t>
  </si>
  <si>
    <t>E4704</t>
  </si>
  <si>
    <t>E2401</t>
  </si>
  <si>
    <t>Lewes</t>
  </si>
  <si>
    <t>E1435</t>
  </si>
  <si>
    <t>Lewisham</t>
  </si>
  <si>
    <t>E5018</t>
  </si>
  <si>
    <t>Lichfield</t>
  </si>
  <si>
    <t>E3433</t>
  </si>
  <si>
    <t>Lincoln</t>
  </si>
  <si>
    <t>E2533</t>
  </si>
  <si>
    <t>Liverpool</t>
  </si>
  <si>
    <t>E4302</t>
  </si>
  <si>
    <t>E0201</t>
  </si>
  <si>
    <t>Maidstone</t>
  </si>
  <si>
    <t>E2237</t>
  </si>
  <si>
    <t>Maldon</t>
  </si>
  <si>
    <t>E1539</t>
  </si>
  <si>
    <t>Malvern Hills</t>
  </si>
  <si>
    <t>E1851</t>
  </si>
  <si>
    <t>Manchester</t>
  </si>
  <si>
    <t>E4203</t>
  </si>
  <si>
    <t>Mansfield</t>
  </si>
  <si>
    <t>E3035</t>
  </si>
  <si>
    <t>E2201</t>
  </si>
  <si>
    <t>Melton</t>
  </si>
  <si>
    <t>E2436</t>
  </si>
  <si>
    <t>Mendip</t>
  </si>
  <si>
    <t>E3331</t>
  </si>
  <si>
    <t>Merton</t>
  </si>
  <si>
    <t>E5044</t>
  </si>
  <si>
    <t>Mid Devon</t>
  </si>
  <si>
    <t>E1133</t>
  </si>
  <si>
    <t>Mid Suffolk</t>
  </si>
  <si>
    <t>E3534</t>
  </si>
  <si>
    <t>Mid Sussex</t>
  </si>
  <si>
    <t>E3836</t>
  </si>
  <si>
    <t>E0702</t>
  </si>
  <si>
    <t>E0401</t>
  </si>
  <si>
    <t>Mole Valley</t>
  </si>
  <si>
    <t>E3634</t>
  </si>
  <si>
    <t>New Forest</t>
  </si>
  <si>
    <t>E1738</t>
  </si>
  <si>
    <t>E3036</t>
  </si>
  <si>
    <t>Newcastle upon Tyne</t>
  </si>
  <si>
    <t>E4502</t>
  </si>
  <si>
    <t>Newcastle-under-Lyme</t>
  </si>
  <si>
    <t>E3434</t>
  </si>
  <si>
    <t>Newham</t>
  </si>
  <si>
    <t>E5045</t>
  </si>
  <si>
    <t>North Devon</t>
  </si>
  <si>
    <t>E1134</t>
  </si>
  <si>
    <t>North Dorset</t>
  </si>
  <si>
    <t>E1234</t>
  </si>
  <si>
    <t>North East Derbyshire</t>
  </si>
  <si>
    <t>E1038</t>
  </si>
  <si>
    <t>E2003</t>
  </si>
  <si>
    <t>North Hertfordshire</t>
  </si>
  <si>
    <t>E1935</t>
  </si>
  <si>
    <t>North Kesteven</t>
  </si>
  <si>
    <t>E2534</t>
  </si>
  <si>
    <t>E2004</t>
  </si>
  <si>
    <t>North Norfolk</t>
  </si>
  <si>
    <t>E2635</t>
  </si>
  <si>
    <t>E0104</t>
  </si>
  <si>
    <t>North Tyneside</t>
  </si>
  <si>
    <t>E4503</t>
  </si>
  <si>
    <t>North Warwickshire</t>
  </si>
  <si>
    <t>E3731</t>
  </si>
  <si>
    <t>North West Leicestershire</t>
  </si>
  <si>
    <t>E2437</t>
  </si>
  <si>
    <t>Northampton</t>
  </si>
  <si>
    <t>E2835</t>
  </si>
  <si>
    <t>Norwich</t>
  </si>
  <si>
    <t>E2636</t>
  </si>
  <si>
    <t>E3001</t>
  </si>
  <si>
    <t>E3732</t>
  </si>
  <si>
    <t>E2438</t>
  </si>
  <si>
    <t>Oldham</t>
  </si>
  <si>
    <t>E4204</t>
  </si>
  <si>
    <t>Oxford</t>
  </si>
  <si>
    <t>E3132</t>
  </si>
  <si>
    <t>Pendle</t>
  </si>
  <si>
    <t>E2338</t>
  </si>
  <si>
    <t>E0501</t>
  </si>
  <si>
    <t>E1101</t>
  </si>
  <si>
    <t>E1201</t>
  </si>
  <si>
    <t>E1701</t>
  </si>
  <si>
    <t>Preston</t>
  </si>
  <si>
    <t>E2339</t>
  </si>
  <si>
    <t>Purbeck</t>
  </si>
  <si>
    <t>E1236</t>
  </si>
  <si>
    <t>E0303</t>
  </si>
  <si>
    <t>Redbridge</t>
  </si>
  <si>
    <t>E5046</t>
  </si>
  <si>
    <t>E0703</t>
  </si>
  <si>
    <t>Redditch</t>
  </si>
  <si>
    <t>E1835</t>
  </si>
  <si>
    <t>E3635</t>
  </si>
  <si>
    <t>Ribble Valley</t>
  </si>
  <si>
    <t>E2340</t>
  </si>
  <si>
    <t>Richmond upon Thames</t>
  </si>
  <si>
    <t>E5047</t>
  </si>
  <si>
    <t>Richmondshire</t>
  </si>
  <si>
    <t>E2734</t>
  </si>
  <si>
    <t>Rochdale</t>
  </si>
  <si>
    <t>E4205</t>
  </si>
  <si>
    <t>Rochford</t>
  </si>
  <si>
    <t>E1540</t>
  </si>
  <si>
    <t>Rossendale</t>
  </si>
  <si>
    <t>E2341</t>
  </si>
  <si>
    <t>Rother</t>
  </si>
  <si>
    <t>E1436</t>
  </si>
  <si>
    <t>Rotherham</t>
  </si>
  <si>
    <t>E4403</t>
  </si>
  <si>
    <t>Rugby</t>
  </si>
  <si>
    <t>E3733</t>
  </si>
  <si>
    <t>Runnymede</t>
  </si>
  <si>
    <t>E3636</t>
  </si>
  <si>
    <t>Rushcliffe</t>
  </si>
  <si>
    <t>E3038</t>
  </si>
  <si>
    <t>Rushmoor</t>
  </si>
  <si>
    <t>E1740</t>
  </si>
  <si>
    <t>E2402</t>
  </si>
  <si>
    <t>Ryedale</t>
  </si>
  <si>
    <t>E2755</t>
  </si>
  <si>
    <t>Salford</t>
  </si>
  <si>
    <t>E4206</t>
  </si>
  <si>
    <t>Sandwell</t>
  </si>
  <si>
    <t>E4604</t>
  </si>
  <si>
    <t>Scarborough</t>
  </si>
  <si>
    <t>E2736</t>
  </si>
  <si>
    <t>Sedgemoor</t>
  </si>
  <si>
    <t>E3332</t>
  </si>
  <si>
    <t>Sefton</t>
  </si>
  <si>
    <t>E4304</t>
  </si>
  <si>
    <t>Selby</t>
  </si>
  <si>
    <t>E2757</t>
  </si>
  <si>
    <t>Sevenoaks</t>
  </si>
  <si>
    <t>E2239</t>
  </si>
  <si>
    <t>Sheffield</t>
  </si>
  <si>
    <t>E4404</t>
  </si>
  <si>
    <t>E0304</t>
  </si>
  <si>
    <t>Solihull</t>
  </si>
  <si>
    <t>E4605</t>
  </si>
  <si>
    <t>South Bucks</t>
  </si>
  <si>
    <t>E0434</t>
  </si>
  <si>
    <t>South Cambridgeshire</t>
  </si>
  <si>
    <t>E0536</t>
  </si>
  <si>
    <t>South Derbyshire</t>
  </si>
  <si>
    <t>E1039</t>
  </si>
  <si>
    <t>E0103</t>
  </si>
  <si>
    <t>South Hams</t>
  </si>
  <si>
    <t>E1136</t>
  </si>
  <si>
    <t>South Holland</t>
  </si>
  <si>
    <t>E2535</t>
  </si>
  <si>
    <t>South Kesteven</t>
  </si>
  <si>
    <t>E2536</t>
  </si>
  <si>
    <t>South Lakeland</t>
  </si>
  <si>
    <t>E0936</t>
  </si>
  <si>
    <t>South Norfolk</t>
  </si>
  <si>
    <t>E2637</t>
  </si>
  <si>
    <t>South Northamptonshire</t>
  </si>
  <si>
    <t>E2836</t>
  </si>
  <si>
    <t>South Oxfordshire</t>
  </si>
  <si>
    <t>E3133</t>
  </si>
  <si>
    <t>South Ribble</t>
  </si>
  <si>
    <t>E2342</t>
  </si>
  <si>
    <t>South Somerset</t>
  </si>
  <si>
    <t>E3334</t>
  </si>
  <si>
    <t>South Staffordshire</t>
  </si>
  <si>
    <t>E3435</t>
  </si>
  <si>
    <t>South Tyneside</t>
  </si>
  <si>
    <t>E4504</t>
  </si>
  <si>
    <t>E1702</t>
  </si>
  <si>
    <t>E1501</t>
  </si>
  <si>
    <t>Southwark</t>
  </si>
  <si>
    <t>E5019</t>
  </si>
  <si>
    <t>Spelthorne</t>
  </si>
  <si>
    <t>E3637</t>
  </si>
  <si>
    <t>St Albans</t>
  </si>
  <si>
    <t>E1936</t>
  </si>
  <si>
    <t>St Edmundsbury</t>
  </si>
  <si>
    <t>E3535</t>
  </si>
  <si>
    <t>St Helens</t>
  </si>
  <si>
    <t>E4303</t>
  </si>
  <si>
    <t>Stafford</t>
  </si>
  <si>
    <t>E3436</t>
  </si>
  <si>
    <t>Staffordshire Moorlands</t>
  </si>
  <si>
    <t>E3437</t>
  </si>
  <si>
    <t>Stevenage</t>
  </si>
  <si>
    <t>E1937</t>
  </si>
  <si>
    <t>Stockport</t>
  </si>
  <si>
    <t>E4207</t>
  </si>
  <si>
    <t>E0704</t>
  </si>
  <si>
    <t>E3401</t>
  </si>
  <si>
    <t>Stratford-on-Avon</t>
  </si>
  <si>
    <t>E3734</t>
  </si>
  <si>
    <t>Stroud</t>
  </si>
  <si>
    <t>E1635</t>
  </si>
  <si>
    <t>Suffolk Coastal</t>
  </si>
  <si>
    <t>E3536</t>
  </si>
  <si>
    <t>Sunderland</t>
  </si>
  <si>
    <t>E4505</t>
  </si>
  <si>
    <t>Surrey Heath</t>
  </si>
  <si>
    <t>E3638</t>
  </si>
  <si>
    <t>Sutton</t>
  </si>
  <si>
    <t>E5048</t>
  </si>
  <si>
    <t>Swale</t>
  </si>
  <si>
    <t>E2241</t>
  </si>
  <si>
    <t>E3901</t>
  </si>
  <si>
    <t>Tameside</t>
  </si>
  <si>
    <t>E4208</t>
  </si>
  <si>
    <t>Tamworth</t>
  </si>
  <si>
    <t>E3439</t>
  </si>
  <si>
    <t>Tandridge</t>
  </si>
  <si>
    <t>E3639</t>
  </si>
  <si>
    <t>Taunton Deane</t>
  </si>
  <si>
    <t>E3333</t>
  </si>
  <si>
    <t>Teignbridge</t>
  </si>
  <si>
    <t>E1137</t>
  </si>
  <si>
    <t>E3201</t>
  </si>
  <si>
    <t>Tendring</t>
  </si>
  <si>
    <t>E1542</t>
  </si>
  <si>
    <t>Test Valley</t>
  </si>
  <si>
    <t>E1742</t>
  </si>
  <si>
    <t>Tewkesbury</t>
  </si>
  <si>
    <t>E1636</t>
  </si>
  <si>
    <t>Thanet</t>
  </si>
  <si>
    <t>E2242</t>
  </si>
  <si>
    <t>Three Rivers</t>
  </si>
  <si>
    <t>E1938</t>
  </si>
  <si>
    <t>E1502</t>
  </si>
  <si>
    <t>E2243</t>
  </si>
  <si>
    <t>E1102</t>
  </si>
  <si>
    <t>Torridge</t>
  </si>
  <si>
    <t>E1139</t>
  </si>
  <si>
    <t>Tower Hamlets</t>
  </si>
  <si>
    <t>E5020</t>
  </si>
  <si>
    <t>Trafford</t>
  </si>
  <si>
    <t>E4209</t>
  </si>
  <si>
    <t>Tunbridge Wells</t>
  </si>
  <si>
    <t>E2244</t>
  </si>
  <si>
    <t>Uttlesford</t>
  </si>
  <si>
    <t>E1544</t>
  </si>
  <si>
    <t>Vale of White Horse</t>
  </si>
  <si>
    <t>E3134</t>
  </si>
  <si>
    <t>Wakefield</t>
  </si>
  <si>
    <t>E4705</t>
  </si>
  <si>
    <t>Walsall</t>
  </si>
  <si>
    <t>E4606</t>
  </si>
  <si>
    <t>Waltham Forest</t>
  </si>
  <si>
    <t>E5049</t>
  </si>
  <si>
    <t>Wandsworth</t>
  </si>
  <si>
    <t>E5021</t>
  </si>
  <si>
    <t>E0602</t>
  </si>
  <si>
    <t>Warwick</t>
  </si>
  <si>
    <t>E3735</t>
  </si>
  <si>
    <t>Watford</t>
  </si>
  <si>
    <t>E1939</t>
  </si>
  <si>
    <t>Waveney</t>
  </si>
  <si>
    <t>E3537</t>
  </si>
  <si>
    <t>Waverley</t>
  </si>
  <si>
    <t>E3640</t>
  </si>
  <si>
    <t>Wealden</t>
  </si>
  <si>
    <t>E1437</t>
  </si>
  <si>
    <t>Wellingborough</t>
  </si>
  <si>
    <t>E2837</t>
  </si>
  <si>
    <t>Welwyn Hatfield</t>
  </si>
  <si>
    <t>E1940</t>
  </si>
  <si>
    <t>E0302</t>
  </si>
  <si>
    <t>West Devon</t>
  </si>
  <si>
    <t>E1140</t>
  </si>
  <si>
    <t>West Dorset</t>
  </si>
  <si>
    <t>E1237</t>
  </si>
  <si>
    <t>West Lancashire</t>
  </si>
  <si>
    <t>E2343</t>
  </si>
  <si>
    <t>West Lindsey</t>
  </si>
  <si>
    <t>E2537</t>
  </si>
  <si>
    <t>West Oxfordshire</t>
  </si>
  <si>
    <t>E3135</t>
  </si>
  <si>
    <t>West Somerset</t>
  </si>
  <si>
    <t>E3335</t>
  </si>
  <si>
    <t>Westminster</t>
  </si>
  <si>
    <t>E5022</t>
  </si>
  <si>
    <t>E1238</t>
  </si>
  <si>
    <t>Wigan</t>
  </si>
  <si>
    <t>E4210</t>
  </si>
  <si>
    <t>Winchester</t>
  </si>
  <si>
    <t>E1743</t>
  </si>
  <si>
    <t>E0305</t>
  </si>
  <si>
    <t>Wirral</t>
  </si>
  <si>
    <t>E4305</t>
  </si>
  <si>
    <t>Woking</t>
  </si>
  <si>
    <t>E3641</t>
  </si>
  <si>
    <t>E0306</t>
  </si>
  <si>
    <t>Wolverhampton</t>
  </si>
  <si>
    <t>E4607</t>
  </si>
  <si>
    <t>Worcester</t>
  </si>
  <si>
    <t>E1837</t>
  </si>
  <si>
    <t>Worthing</t>
  </si>
  <si>
    <t>E3837</t>
  </si>
  <si>
    <t>Wychavon</t>
  </si>
  <si>
    <t>E1838</t>
  </si>
  <si>
    <t>Wycombe</t>
  </si>
  <si>
    <t>E0435</t>
  </si>
  <si>
    <t>Wyre</t>
  </si>
  <si>
    <t>E2344</t>
  </si>
  <si>
    <t>Wyre Forest</t>
  </si>
  <si>
    <t>E1839</t>
  </si>
  <si>
    <t>E2701</t>
  </si>
  <si>
    <t>Central Bedfordshire UA</t>
  </si>
  <si>
    <t>Cheshire East UA</t>
  </si>
  <si>
    <t>Cheshire West and Chester UA</t>
  </si>
  <si>
    <t>Cornwall UA</t>
  </si>
  <si>
    <t>Northumberland UA</t>
  </si>
  <si>
    <t>Shropshire UA</t>
  </si>
  <si>
    <t>Wiltshire UA</t>
  </si>
  <si>
    <t>E0202</t>
  </si>
  <si>
    <t>E0203</t>
  </si>
  <si>
    <t>E0603</t>
  </si>
  <si>
    <t>E0604</t>
  </si>
  <si>
    <t>E0801</t>
  </si>
  <si>
    <t>E1302</t>
  </si>
  <si>
    <t>E2901</t>
  </si>
  <si>
    <t>E3202</t>
  </si>
  <si>
    <t>E3902</t>
  </si>
  <si>
    <t>Council Tax</t>
  </si>
  <si>
    <t>Non-Domestic Rates</t>
  </si>
  <si>
    <t>Barking and Dagenham</t>
  </si>
  <si>
    <t>Bath &amp; North East Somerset</t>
  </si>
  <si>
    <t>Bedford</t>
  </si>
  <si>
    <t>Blackburn with Darwen</t>
  </si>
  <si>
    <t>Blackpool</t>
  </si>
  <si>
    <t>Bournemouth</t>
  </si>
  <si>
    <t>Bracknell Forest</t>
  </si>
  <si>
    <t>Brighton &amp; Hove</t>
  </si>
  <si>
    <t>Bristol</t>
  </si>
  <si>
    <t>Darlington</t>
  </si>
  <si>
    <t>Derby</t>
  </si>
  <si>
    <t>Durham</t>
  </si>
  <si>
    <t>East Riding of Yorkshire</t>
  </si>
  <si>
    <t>Halton</t>
  </si>
  <si>
    <t>Hammersmith and Fulham</t>
  </si>
  <si>
    <t>Hartlepool</t>
  </si>
  <si>
    <t>Herefordshire</t>
  </si>
  <si>
    <t>Hinckley and Bosworth</t>
  </si>
  <si>
    <t>E0551</t>
  </si>
  <si>
    <t>Isle of Wight Council</t>
  </si>
  <si>
    <t>Kensington and Chelsea</t>
  </si>
  <si>
    <t>Kings Lynn and West Norfolk</t>
  </si>
  <si>
    <t>Kingston upon Hull</t>
  </si>
  <si>
    <t>Leicester</t>
  </si>
  <si>
    <t>Luton</t>
  </si>
  <si>
    <t>Medway</t>
  </si>
  <si>
    <t>Middlesbrough</t>
  </si>
  <si>
    <t>Milton Keynes</t>
  </si>
  <si>
    <t>Newark and Sherwood</t>
  </si>
  <si>
    <t>North East Lincolnshire</t>
  </si>
  <si>
    <t>North Lincolnshire</t>
  </si>
  <si>
    <t>North Somerset</t>
  </si>
  <si>
    <t>Nottingham</t>
  </si>
  <si>
    <t>Nuneaton and Bedworth</t>
  </si>
  <si>
    <t>Oadby and Wigston</t>
  </si>
  <si>
    <t>Peterborough</t>
  </si>
  <si>
    <t>Plymouth</t>
  </si>
  <si>
    <t>Poole</t>
  </si>
  <si>
    <t>Portsmouth</t>
  </si>
  <si>
    <t>Reading</t>
  </si>
  <si>
    <t>Redcar and Cleveland</t>
  </si>
  <si>
    <t>Reigate and Banstead</t>
  </si>
  <si>
    <t>Rutland</t>
  </si>
  <si>
    <t>Slough</t>
  </si>
  <si>
    <t>South Gloucestershire</t>
  </si>
  <si>
    <t>Southampton</t>
  </si>
  <si>
    <t>Southend-on-Sea</t>
  </si>
  <si>
    <t>Stockton-on-Tees</t>
  </si>
  <si>
    <t>Stoke-on-Trent</t>
  </si>
  <si>
    <t>Swindon</t>
  </si>
  <si>
    <t>Telford and the Wrekin</t>
  </si>
  <si>
    <t>Thurrock</t>
  </si>
  <si>
    <t>Tonbridge and Malling</t>
  </si>
  <si>
    <t>Torbay</t>
  </si>
  <si>
    <t>Warrington</t>
  </si>
  <si>
    <t>West Berkshire</t>
  </si>
  <si>
    <t>Weymouth and Portland</t>
  </si>
  <si>
    <t>Windsor and Maidenhead</t>
  </si>
  <si>
    <t>Wokingham</t>
  </si>
  <si>
    <t>York</t>
  </si>
  <si>
    <t>Inner London</t>
  </si>
  <si>
    <t>Outer London</t>
  </si>
  <si>
    <t>All London</t>
  </si>
  <si>
    <t>Shire Districts</t>
  </si>
  <si>
    <t>All England</t>
  </si>
  <si>
    <t>collectable debit</t>
  </si>
  <si>
    <t>as a % of net</t>
  </si>
  <si>
    <t/>
  </si>
  <si>
    <t>£000s</t>
  </si>
  <si>
    <t>Unitary Authority</t>
  </si>
  <si>
    <t>Shire District</t>
  </si>
  <si>
    <t>Metropolitan</t>
  </si>
  <si>
    <t>Local Authority :</t>
  </si>
  <si>
    <t>Class :</t>
  </si>
  <si>
    <t>Amount</t>
  </si>
  <si>
    <t xml:space="preserve">Amount collected </t>
  </si>
  <si>
    <t>collected by</t>
  </si>
  <si>
    <t>Estimate of</t>
  </si>
  <si>
    <t>as a % of amount</t>
  </si>
  <si>
    <t>collectable</t>
  </si>
  <si>
    <t xml:space="preserve"> collectable</t>
  </si>
  <si>
    <t>amount</t>
  </si>
  <si>
    <t>in the year*</t>
  </si>
  <si>
    <t>* Also known as the Net Collectable Debit</t>
  </si>
  <si>
    <t>Region</t>
  </si>
  <si>
    <t>SE</t>
  </si>
  <si>
    <t>NW</t>
  </si>
  <si>
    <t>EM</t>
  </si>
  <si>
    <t>E</t>
  </si>
  <si>
    <t>L</t>
  </si>
  <si>
    <t>YH</t>
  </si>
  <si>
    <t>SW</t>
  </si>
  <si>
    <t>WM</t>
  </si>
  <si>
    <t>NE</t>
  </si>
  <si>
    <t>London</t>
  </si>
  <si>
    <t>Yorkshire &amp; the Humber</t>
  </si>
  <si>
    <t>East</t>
  </si>
  <si>
    <t>North East</t>
  </si>
  <si>
    <t>North West</t>
  </si>
  <si>
    <t>East Midlands</t>
  </si>
  <si>
    <t>West Midlands</t>
  </si>
  <si>
    <t>South East</t>
  </si>
  <si>
    <t>South West</t>
  </si>
  <si>
    <t>Non-domestic rates</t>
  </si>
  <si>
    <t>2018-19</t>
  </si>
  <si>
    <t xml:space="preserve"> 31 March 2019</t>
  </si>
  <si>
    <t>by 31 March 2019</t>
  </si>
  <si>
    <t>Folkestone &amp; Hythe</t>
  </si>
  <si>
    <t>E2240</t>
  </si>
  <si>
    <r>
      <rPr>
        <sz val="14"/>
        <color theme="0"/>
        <rFont val="Arial"/>
        <family val="2"/>
      </rPr>
      <t xml:space="preserve">Table 6 </t>
    </r>
    <r>
      <rPr>
        <b/>
        <sz val="14"/>
        <color theme="0"/>
        <rFont val="Arial"/>
        <family val="2"/>
      </rPr>
      <t>: Council tax and non-domestic rates : collection amounts and rates - England : 2018-19 and 2019-20</t>
    </r>
  </si>
  <si>
    <t>2019-20</t>
  </si>
  <si>
    <t xml:space="preserve"> 31 March 2020</t>
  </si>
  <si>
    <t>by 31 March 2020</t>
  </si>
  <si>
    <t>Bournemouth, Christchurch and Poole</t>
  </si>
  <si>
    <t>E1204</t>
  </si>
  <si>
    <t>….</t>
  </si>
  <si>
    <t>Dorset UA</t>
  </si>
  <si>
    <t>East Suffolk</t>
  </si>
  <si>
    <t>E1203</t>
  </si>
  <si>
    <t>E3538</t>
  </si>
  <si>
    <t>Somerset West and Taunton</t>
  </si>
  <si>
    <t>E3336</t>
  </si>
  <si>
    <t>West Suffolk</t>
  </si>
  <si>
    <t>E3539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</si>
</sst>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&quot;£&quot;#,##0"/>
    <numFmt numFmtId="166" formatCode="0.0"/>
    <numFmt numFmtId="167" formatCode="#,##0.0"/>
    <numFmt numFmtId="168" formatCode="_-* #,##0_-;\-* #,##0_-;_-* &quot;-&quot;??_-;_-@_-"/>
    <numFmt numFmtId="169" formatCode="_-* #,##0.0_-;\-* #,##0.0_-;_-* &quot;-&quot;??_-;_-@_-"/>
  </numFmts>
  <fonts count="2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u/>
      <sz val="9"/>
      <color indexed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b/>
      <u/>
      <sz val="18"/>
      <name val="Arial"/>
      <family val="2"/>
    </font>
    <font>
      <u/>
      <sz val="14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6"/>
      <name val="Arial"/>
      <family val="2"/>
    </font>
    <font>
      <sz val="16"/>
      <color indexed="9"/>
      <name val="Arial"/>
      <family val="2"/>
    </font>
    <font>
      <u/>
      <sz val="18"/>
      <name val="Arial"/>
      <family val="2"/>
    </font>
    <font>
      <sz val="14"/>
      <color theme="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74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3" fillId="3" borderId="0" xfId="3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4" fillId="4" borderId="7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Continuous"/>
    </xf>
    <xf numFmtId="0" fontId="8" fillId="0" borderId="3" xfId="0" applyFont="1" applyFill="1" applyBorder="1" applyAlignment="1">
      <alignment horizontal="left"/>
    </xf>
    <xf numFmtId="0" fontId="0" fillId="0" borderId="3" xfId="0" applyFill="1" applyBorder="1" applyAlignment="1"/>
    <xf numFmtId="0" fontId="6" fillId="0" borderId="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14" xfId="0" applyFill="1" applyBorder="1"/>
    <xf numFmtId="0" fontId="0" fillId="0" borderId="0" xfId="0" applyBorder="1" applyAlignment="1">
      <alignment vertical="center" wrapText="1"/>
    </xf>
    <xf numFmtId="0" fontId="0" fillId="0" borderId="14" xfId="0" applyBorder="1"/>
    <xf numFmtId="0" fontId="7" fillId="0" borderId="0" xfId="0" applyFont="1" applyBorder="1" applyAlignment="1">
      <alignment vertical="center" wrapText="1"/>
    </xf>
    <xf numFmtId="0" fontId="4" fillId="4" borderId="0" xfId="0" applyFont="1" applyFill="1" applyBorder="1" applyAlignment="1">
      <alignment horizontal="center"/>
    </xf>
    <xf numFmtId="3" fontId="0" fillId="0" borderId="0" xfId="0" applyNumberFormat="1" applyFill="1" applyBorder="1"/>
    <xf numFmtId="3" fontId="3" fillId="0" borderId="0" xfId="0" applyNumberFormat="1" applyFont="1" applyFill="1" applyBorder="1"/>
    <xf numFmtId="0" fontId="4" fillId="4" borderId="5" xfId="0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169" fontId="6" fillId="0" borderId="0" xfId="1" applyNumberFormat="1" applyFont="1" applyBorder="1" applyAlignment="1">
      <alignment horizontal="right"/>
    </xf>
    <xf numFmtId="166" fontId="6" fillId="0" borderId="0" xfId="1" applyNumberFormat="1" applyFont="1" applyBorder="1" applyAlignment="1">
      <alignment horizontal="right"/>
    </xf>
    <xf numFmtId="168" fontId="6" fillId="0" borderId="0" xfId="1" applyNumberFormat="1" applyFont="1" applyBorder="1" applyAlignment="1" applyProtection="1">
      <alignment horizontal="right"/>
    </xf>
    <xf numFmtId="168" fontId="6" fillId="0" borderId="15" xfId="1" applyNumberFormat="1" applyFont="1" applyBorder="1" applyAlignment="1" applyProtection="1">
      <alignment horizontal="right"/>
    </xf>
    <xf numFmtId="169" fontId="6" fillId="0" borderId="15" xfId="1" applyNumberFormat="1" applyFont="1" applyBorder="1" applyAlignment="1" applyProtection="1">
      <alignment horizontal="right"/>
    </xf>
    <xf numFmtId="169" fontId="6" fillId="0" borderId="15" xfId="1" applyNumberFormat="1" applyFont="1" applyBorder="1" applyAlignment="1">
      <alignment horizontal="right"/>
    </xf>
    <xf numFmtId="3" fontId="3" fillId="5" borderId="0" xfId="0" applyNumberFormat="1" applyFont="1" applyFill="1" applyBorder="1"/>
    <xf numFmtId="0" fontId="0" fillId="5" borderId="0" xfId="0" applyFill="1" applyBorder="1"/>
    <xf numFmtId="168" fontId="4" fillId="0" borderId="0" xfId="1" applyNumberFormat="1" applyFont="1" applyBorder="1" applyAlignment="1" applyProtection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3" xfId="0" applyBorder="1"/>
    <xf numFmtId="0" fontId="0" fillId="0" borderId="14" xfId="0" applyFill="1" applyBorder="1" applyAlignment="1" applyProtection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/>
    <xf numFmtId="0" fontId="2" fillId="0" borderId="15" xfId="0" applyFont="1" applyBorder="1" applyAlignment="1">
      <alignment horizontal="center" vertical="center"/>
    </xf>
    <xf numFmtId="169" fontId="6" fillId="0" borderId="0" xfId="1" applyNumberFormat="1" applyFont="1" applyBorder="1"/>
    <xf numFmtId="0" fontId="0" fillId="0" borderId="16" xfId="0" applyBorder="1"/>
    <xf numFmtId="3" fontId="5" fillId="0" borderId="15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7" fontId="5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" fontId="2" fillId="0" borderId="15" xfId="0" applyNumberFormat="1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Fill="1" applyBorder="1"/>
    <xf numFmtId="165" fontId="2" fillId="0" borderId="15" xfId="0" applyNumberFormat="1" applyFont="1" applyFill="1" applyBorder="1" applyAlignment="1" applyProtection="1">
      <alignment horizontal="right"/>
    </xf>
    <xf numFmtId="0" fontId="2" fillId="0" borderId="15" xfId="0" applyFont="1" applyBorder="1" applyAlignment="1">
      <alignment horizont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0" fillId="0" borderId="12" xfId="0" applyBorder="1" applyAlignment="1"/>
    <xf numFmtId="0" fontId="0" fillId="0" borderId="13" xfId="0" applyFill="1" applyBorder="1" applyAlignment="1" applyProtection="1">
      <alignment vertical="center"/>
    </xf>
    <xf numFmtId="0" fontId="15" fillId="0" borderId="0" xfId="0" applyFont="1" applyBorder="1" applyAlignment="1">
      <alignment horizontal="right" vertical="center"/>
    </xf>
    <xf numFmtId="0" fontId="16" fillId="0" borderId="11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2" xfId="2" applyFont="1" applyFill="1" applyBorder="1" applyAlignment="1" applyProtection="1">
      <alignment horizontal="left" vertical="center"/>
    </xf>
    <xf numFmtId="0" fontId="18" fillId="0" borderId="13" xfId="0" applyFont="1" applyFill="1" applyBorder="1" applyAlignment="1" applyProtection="1">
      <alignment horizontal="left"/>
      <protection locked="0"/>
    </xf>
    <xf numFmtId="0" fontId="3" fillId="0" borderId="16" xfId="0" applyFont="1" applyFill="1" applyBorder="1" applyAlignment="1"/>
    <xf numFmtId="0" fontId="12" fillId="0" borderId="15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Continuous"/>
      <protection locked="0"/>
    </xf>
    <xf numFmtId="0" fontId="3" fillId="0" borderId="15" xfId="0" quotePrefix="1" applyFont="1" applyFill="1" applyBorder="1" applyAlignment="1" applyProtection="1">
      <alignment horizontal="centerContinuous"/>
      <protection locked="0"/>
    </xf>
    <xf numFmtId="0" fontId="3" fillId="0" borderId="15" xfId="0" applyFont="1" applyFill="1" applyBorder="1" applyAlignment="1" applyProtection="1">
      <alignment horizontal="centerContinuous"/>
      <protection locked="0"/>
    </xf>
    <xf numFmtId="0" fontId="3" fillId="0" borderId="17" xfId="0" applyFont="1" applyFill="1" applyBorder="1" applyAlignment="1" applyProtection="1">
      <alignment horizontal="centerContinuous"/>
      <protection locked="0"/>
    </xf>
    <xf numFmtId="0" fontId="4" fillId="4" borderId="19" xfId="0" applyFont="1" applyFill="1" applyBorder="1" applyAlignment="1">
      <alignment horizontal="center"/>
    </xf>
    <xf numFmtId="0" fontId="4" fillId="2" borderId="5" xfId="0" applyFont="1" applyFill="1" applyBorder="1"/>
    <xf numFmtId="0" fontId="6" fillId="0" borderId="14" xfId="0" applyFont="1" applyFill="1" applyBorder="1" applyAlignment="1" applyProtection="1">
      <alignment vertical="center"/>
    </xf>
    <xf numFmtId="0" fontId="6" fillId="0" borderId="0" xfId="0" applyFont="1" applyAlignment="1"/>
    <xf numFmtId="169" fontId="6" fillId="0" borderId="0" xfId="1" applyNumberFormat="1" applyFont="1" applyBorder="1" applyAlignment="1" applyProtection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right" vertical="center"/>
    </xf>
    <xf numFmtId="169" fontId="2" fillId="0" borderId="0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/>
    <xf numFmtId="0" fontId="0" fillId="0" borderId="0" xfId="0" applyAlignment="1">
      <alignment vertical="center"/>
    </xf>
    <xf numFmtId="3" fontId="6" fillId="0" borderId="0" xfId="0" applyNumberFormat="1" applyFont="1" applyFill="1" applyBorder="1" applyAlignment="1">
      <alignment horizontal="right" vertical="center" indent="1"/>
    </xf>
    <xf numFmtId="3" fontId="2" fillId="0" borderId="0" xfId="0" quotePrefix="1" applyNumberFormat="1" applyFont="1" applyFill="1" applyBorder="1" applyAlignment="1" applyProtection="1">
      <alignment horizontal="right" vertical="center" indent="1"/>
    </xf>
    <xf numFmtId="0" fontId="8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8" fillId="0" borderId="0" xfId="0" applyFont="1" applyBorder="1"/>
    <xf numFmtId="168" fontId="4" fillId="0" borderId="2" xfId="1" applyNumberFormat="1" applyFont="1" applyBorder="1" applyAlignment="1" applyProtection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68" fontId="4" fillId="0" borderId="7" xfId="1" applyNumberFormat="1" applyFont="1" applyBorder="1" applyAlignment="1" applyProtection="1">
      <alignment horizontal="right"/>
    </xf>
    <xf numFmtId="168" fontId="4" fillId="0" borderId="1" xfId="1" applyNumberFormat="1" applyFont="1" applyBorder="1" applyAlignment="1" applyProtection="1">
      <alignment horizontal="right"/>
    </xf>
    <xf numFmtId="169" fontId="4" fillId="0" borderId="19" xfId="1" applyNumberFormat="1" applyFont="1" applyBorder="1" applyAlignment="1" applyProtection="1">
      <alignment horizontal="right"/>
    </xf>
    <xf numFmtId="169" fontId="4" fillId="0" borderId="8" xfId="1" applyNumberFormat="1" applyFont="1" applyBorder="1" applyAlignment="1" applyProtection="1">
      <alignment horizontal="center"/>
    </xf>
    <xf numFmtId="169" fontId="4" fillId="0" borderId="19" xfId="1" applyNumberFormat="1" applyFont="1" applyBorder="1" applyAlignment="1" applyProtection="1">
      <alignment horizontal="center"/>
    </xf>
    <xf numFmtId="169" fontId="4" fillId="0" borderId="19" xfId="1" applyNumberFormat="1" applyFont="1" applyBorder="1" applyAlignment="1">
      <alignment horizontal="center"/>
    </xf>
    <xf numFmtId="166" fontId="4" fillId="0" borderId="19" xfId="1" applyNumberFormat="1" applyFont="1" applyBorder="1" applyAlignment="1" applyProtection="1">
      <alignment horizontal="center"/>
    </xf>
    <xf numFmtId="0" fontId="0" fillId="5" borderId="0" xfId="0" applyFill="1"/>
    <xf numFmtId="0" fontId="0" fillId="5" borderId="2" xfId="0" applyFill="1" applyBorder="1" applyAlignment="1">
      <alignment horizontal="right" wrapText="1"/>
    </xf>
    <xf numFmtId="0" fontId="0" fillId="5" borderId="0" xfId="0" applyFill="1" applyBorder="1" applyAlignment="1">
      <alignment horizontal="right" wrapText="1"/>
    </xf>
    <xf numFmtId="0" fontId="0" fillId="5" borderId="0" xfId="0" applyFill="1" applyBorder="1" applyAlignment="1">
      <alignment horizontal="center" wrapText="1"/>
    </xf>
    <xf numFmtId="166" fontId="0" fillId="5" borderId="0" xfId="0" applyNumberFormat="1" applyFill="1" applyBorder="1" applyAlignment="1">
      <alignment horizontal="right" wrapText="1"/>
    </xf>
    <xf numFmtId="0" fontId="0" fillId="5" borderId="19" xfId="0" applyFill="1" applyBorder="1" applyAlignment="1">
      <alignment horizontal="center" wrapText="1"/>
    </xf>
    <xf numFmtId="0" fontId="0" fillId="5" borderId="0" xfId="0" applyFill="1" applyAlignment="1">
      <alignment horizontal="right" wrapText="1"/>
    </xf>
    <xf numFmtId="0" fontId="0" fillId="5" borderId="0" xfId="0" applyFill="1" applyAlignment="1">
      <alignment horizontal="center" wrapText="1"/>
    </xf>
    <xf numFmtId="3" fontId="21" fillId="9" borderId="7" xfId="0" applyNumberFormat="1" applyFont="1" applyFill="1" applyBorder="1" applyAlignment="1" applyProtection="1">
      <alignment horizontal="left" vertical="center" wrapText="1"/>
    </xf>
    <xf numFmtId="3" fontId="21" fillId="9" borderId="1" xfId="0" applyNumberFormat="1" applyFont="1" applyFill="1" applyBorder="1" applyAlignment="1" applyProtection="1">
      <alignment horizontal="left" vertical="center" wrapText="1"/>
    </xf>
    <xf numFmtId="3" fontId="21" fillId="9" borderId="8" xfId="0" applyNumberFormat="1" applyFont="1" applyFill="1" applyBorder="1" applyAlignment="1" applyProtection="1">
      <alignment horizontal="left" vertical="center" wrapText="1"/>
    </xf>
    <xf numFmtId="0" fontId="14" fillId="9" borderId="2" xfId="0" quotePrefix="1" applyFont="1" applyFill="1" applyBorder="1" applyAlignment="1">
      <alignment horizontal="left"/>
    </xf>
    <xf numFmtId="0" fontId="14" fillId="9" borderId="0" xfId="0" quotePrefix="1" applyFont="1" applyFill="1" applyBorder="1" applyAlignment="1">
      <alignment horizontal="right"/>
    </xf>
    <xf numFmtId="0" fontId="14" fillId="9" borderId="9" xfId="0" quotePrefix="1" applyFont="1" applyFill="1" applyBorder="1" applyAlignment="1">
      <alignment horizontal="left"/>
    </xf>
    <xf numFmtId="0" fontId="14" fillId="9" borderId="18" xfId="0" quotePrefix="1" applyFont="1" applyFill="1" applyBorder="1" applyAlignment="1">
      <alignment horizontal="left"/>
    </xf>
    <xf numFmtId="0" fontId="21" fillId="9" borderId="18" xfId="0" applyFont="1" applyFill="1" applyBorder="1" applyAlignment="1">
      <alignment horizontal="center"/>
    </xf>
    <xf numFmtId="3" fontId="14" fillId="9" borderId="18" xfId="0" applyNumberFormat="1" applyFont="1" applyFill="1" applyBorder="1" applyAlignment="1" applyProtection="1">
      <alignment horizontal="center" vertical="center" wrapText="1"/>
    </xf>
    <xf numFmtId="0" fontId="20" fillId="9" borderId="18" xfId="0" applyFont="1" applyFill="1" applyBorder="1" applyAlignment="1">
      <alignment horizontal="left" wrapText="1"/>
    </xf>
    <xf numFmtId="0" fontId="20" fillId="9" borderId="18" xfId="0" applyFont="1" applyFill="1" applyBorder="1"/>
    <xf numFmtId="0" fontId="20" fillId="9" borderId="10" xfId="0" applyFont="1" applyFill="1" applyBorder="1" applyAlignment="1">
      <alignment horizontal="left" wrapText="1"/>
    </xf>
    <xf numFmtId="0" fontId="0" fillId="5" borderId="6" xfId="0" applyFill="1" applyBorder="1" applyAlignment="1">
      <alignment horizontal="right" wrapText="1"/>
    </xf>
    <xf numFmtId="168" fontId="1" fillId="0" borderId="0" xfId="1" applyNumberFormat="1" applyFont="1" applyBorder="1" applyAlignment="1" applyProtection="1">
      <alignment horizontal="right"/>
    </xf>
    <xf numFmtId="169" fontId="1" fillId="0" borderId="19" xfId="1" applyNumberFormat="1" applyFont="1" applyBorder="1" applyAlignment="1" applyProtection="1">
      <alignment horizontal="right"/>
    </xf>
    <xf numFmtId="169" fontId="1" fillId="0" borderId="19" xfId="1" applyNumberFormat="1" applyFont="1" applyBorder="1" applyAlignment="1" applyProtection="1">
      <alignment horizontal="center"/>
    </xf>
    <xf numFmtId="3" fontId="1" fillId="6" borderId="0" xfId="1" applyNumberFormat="1" applyFont="1" applyFill="1" applyBorder="1" applyAlignment="1">
      <alignment horizontal="right" vertical="center"/>
    </xf>
    <xf numFmtId="0" fontId="4" fillId="11" borderId="5" xfId="0" applyFont="1" applyFill="1" applyBorder="1"/>
    <xf numFmtId="0" fontId="3" fillId="0" borderId="0" xfId="0" applyFont="1" applyAlignment="1">
      <alignment horizontal="center"/>
    </xf>
    <xf numFmtId="0" fontId="13" fillId="10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/>
    <xf numFmtId="3" fontId="1" fillId="6" borderId="7" xfId="1" applyNumberFormat="1" applyFont="1" applyFill="1" applyBorder="1" applyAlignment="1">
      <alignment horizontal="right" vertical="center"/>
    </xf>
    <xf numFmtId="3" fontId="1" fillId="6" borderId="1" xfId="1" applyNumberFormat="1" applyFont="1" applyFill="1" applyBorder="1" applyAlignment="1">
      <alignment horizontal="right" vertical="center"/>
    </xf>
    <xf numFmtId="166" fontId="0" fillId="6" borderId="8" xfId="0" applyNumberFormat="1" applyFill="1" applyBorder="1" applyAlignment="1">
      <alignment horizontal="center"/>
    </xf>
    <xf numFmtId="3" fontId="1" fillId="6" borderId="2" xfId="1" applyNumberFormat="1" applyFont="1" applyFill="1" applyBorder="1" applyAlignment="1">
      <alignment horizontal="right" vertical="center"/>
    </xf>
    <xf numFmtId="166" fontId="0" fillId="6" borderId="19" xfId="0" applyNumberFormat="1" applyFill="1" applyBorder="1" applyAlignment="1">
      <alignment horizontal="center"/>
    </xf>
    <xf numFmtId="3" fontId="1" fillId="6" borderId="9" xfId="1" applyNumberFormat="1" applyFont="1" applyFill="1" applyBorder="1" applyAlignment="1">
      <alignment horizontal="right" vertical="center"/>
    </xf>
    <xf numFmtId="3" fontId="1" fillId="6" borderId="18" xfId="1" applyNumberFormat="1" applyFont="1" applyFill="1" applyBorder="1" applyAlignment="1">
      <alignment horizontal="right" vertical="center"/>
    </xf>
    <xf numFmtId="166" fontId="0" fillId="6" borderId="10" xfId="0" applyNumberFormat="1" applyFill="1" applyBorder="1" applyAlignment="1">
      <alignment horizontal="center"/>
    </xf>
    <xf numFmtId="169" fontId="4" fillId="5" borderId="0" xfId="1" applyNumberFormat="1" applyFont="1" applyFill="1" applyBorder="1" applyAlignment="1" applyProtection="1">
      <alignment horizontal="right"/>
    </xf>
    <xf numFmtId="0" fontId="4" fillId="5" borderId="0" xfId="0" applyFont="1" applyFill="1" applyBorder="1" applyAlignment="1">
      <alignment horizontal="right"/>
    </xf>
    <xf numFmtId="0" fontId="4" fillId="5" borderId="0" xfId="0" applyFont="1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166" fontId="0" fillId="5" borderId="0" xfId="0" applyNumberFormat="1" applyFill="1" applyAlignment="1">
      <alignment horizontal="center"/>
    </xf>
    <xf numFmtId="169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 applyProtection="1">
      <alignment horizontal="right"/>
    </xf>
    <xf numFmtId="0" fontId="4" fillId="5" borderId="5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9" fontId="3" fillId="5" borderId="0" xfId="1" applyNumberFormat="1" applyFont="1" applyFill="1" applyBorder="1" applyAlignment="1">
      <alignment horizontal="right"/>
    </xf>
    <xf numFmtId="169" fontId="3" fillId="5" borderId="5" xfId="1" applyNumberFormat="1" applyFont="1" applyFill="1" applyBorder="1" applyAlignment="1">
      <alignment horizontal="right"/>
    </xf>
    <xf numFmtId="0" fontId="3" fillId="0" borderId="0" xfId="0" applyFont="1"/>
    <xf numFmtId="168" fontId="3" fillId="0" borderId="9" xfId="1" applyNumberFormat="1" applyFont="1" applyBorder="1" applyAlignment="1" applyProtection="1">
      <alignment horizontal="right"/>
    </xf>
    <xf numFmtId="168" fontId="3" fillId="0" borderId="18" xfId="1" applyNumberFormat="1" applyFont="1" applyBorder="1" applyAlignment="1" applyProtection="1">
      <alignment horizontal="right"/>
    </xf>
    <xf numFmtId="169" fontId="3" fillId="0" borderId="10" xfId="1" quotePrefix="1" applyNumberFormat="1" applyFont="1" applyBorder="1" applyAlignment="1" applyProtection="1">
      <alignment horizontal="center"/>
    </xf>
    <xf numFmtId="169" fontId="3" fillId="5" borderId="0" xfId="1" applyNumberFormat="1" applyFont="1" applyFill="1" applyBorder="1" applyAlignment="1" applyProtection="1">
      <alignment horizontal="right"/>
    </xf>
    <xf numFmtId="169" fontId="3" fillId="5" borderId="5" xfId="1" applyNumberFormat="1" applyFont="1" applyFill="1" applyBorder="1" applyAlignment="1" applyProtection="1">
      <alignment horizontal="right"/>
    </xf>
    <xf numFmtId="0" fontId="3" fillId="12" borderId="4" xfId="0" applyFont="1" applyFill="1" applyBorder="1" applyAlignment="1">
      <alignment horizontal="right"/>
    </xf>
    <xf numFmtId="0" fontId="1" fillId="12" borderId="4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right" vertical="center"/>
    </xf>
    <xf numFmtId="0" fontId="3" fillId="12" borderId="5" xfId="0" applyFont="1" applyFill="1" applyBorder="1" applyAlignment="1">
      <alignment horizontal="right"/>
    </xf>
    <xf numFmtId="0" fontId="1" fillId="12" borderId="5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right" vertical="center"/>
    </xf>
    <xf numFmtId="0" fontId="3" fillId="12" borderId="2" xfId="0" applyFont="1" applyFill="1" applyBorder="1" applyAlignment="1">
      <alignment horizontal="right" vertical="center"/>
    </xf>
    <xf numFmtId="3" fontId="3" fillId="12" borderId="9" xfId="0" applyNumberFormat="1" applyFont="1" applyFill="1" applyBorder="1" applyAlignment="1">
      <alignment horizontal="right" vertical="center"/>
    </xf>
    <xf numFmtId="3" fontId="3" fillId="12" borderId="10" xfId="0" applyNumberFormat="1" applyFont="1" applyFill="1" applyBorder="1" applyAlignment="1">
      <alignment horizontal="center"/>
    </xf>
    <xf numFmtId="3" fontId="0" fillId="0" borderId="0" xfId="0" applyNumberFormat="1"/>
    <xf numFmtId="166" fontId="0" fillId="0" borderId="0" xfId="0" applyNumberFormat="1" applyAlignment="1">
      <alignment horizontal="center"/>
    </xf>
    <xf numFmtId="0" fontId="14" fillId="9" borderId="0" xfId="0" applyFont="1" applyFill="1" applyBorder="1" applyAlignment="1">
      <alignment horizontal="left" vertical="center" wrapText="1"/>
    </xf>
    <xf numFmtId="0" fontId="14" fillId="9" borderId="19" xfId="0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3" fontId="3" fillId="12" borderId="18" xfId="0" applyNumberFormat="1" applyFont="1" applyFill="1" applyBorder="1" applyAlignment="1">
      <alignment horizontal="right" vertical="center"/>
    </xf>
    <xf numFmtId="0" fontId="1" fillId="2" borderId="5" xfId="0" applyFont="1" applyFill="1" applyBorder="1"/>
    <xf numFmtId="0" fontId="4" fillId="4" borderId="26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right"/>
    </xf>
    <xf numFmtId="0" fontId="24" fillId="5" borderId="0" xfId="0" applyFont="1" applyFill="1" applyAlignment="1"/>
    <xf numFmtId="0" fontId="24" fillId="5" borderId="0" xfId="0" applyFont="1" applyFill="1"/>
    <xf numFmtId="0" fontId="0" fillId="5" borderId="0" xfId="0" applyFill="1" applyAlignment="1">
      <alignment horizontal="center"/>
    </xf>
    <xf numFmtId="166" fontId="0" fillId="5" borderId="0" xfId="0" applyNumberFormat="1" applyFill="1"/>
    <xf numFmtId="0" fontId="24" fillId="5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/>
    </xf>
    <xf numFmtId="0" fontId="1" fillId="5" borderId="1" xfId="0" applyFont="1" applyFill="1" applyBorder="1"/>
    <xf numFmtId="0" fontId="4" fillId="5" borderId="0" xfId="0" applyFont="1" applyFill="1" applyBorder="1"/>
    <xf numFmtId="0" fontId="4" fillId="0" borderId="0" xfId="0" applyFont="1" applyBorder="1"/>
    <xf numFmtId="0" fontId="1" fillId="0" borderId="2" xfId="0" applyFont="1" applyFill="1" applyBorder="1" applyAlignment="1">
      <alignment horizontal="left"/>
    </xf>
    <xf numFmtId="3" fontId="0" fillId="0" borderId="0" xfId="0" applyNumberFormat="1" applyBorder="1"/>
    <xf numFmtId="0" fontId="1" fillId="2" borderId="5" xfId="0" applyFont="1" applyFill="1" applyBorder="1" applyAlignment="1">
      <alignment horizontal="center"/>
    </xf>
    <xf numFmtId="3" fontId="0" fillId="0" borderId="3" xfId="0" applyNumberFormat="1" applyBorder="1"/>
    <xf numFmtId="3" fontId="1" fillId="0" borderId="0" xfId="4" applyNumberFormat="1" applyFont="1"/>
    <xf numFmtId="166" fontId="1" fillId="0" borderId="0" xfId="4" applyNumberFormat="1" applyFont="1" applyAlignment="1">
      <alignment horizont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0" fillId="14" borderId="0" xfId="0" applyNumberFormat="1" applyFill="1" applyBorder="1"/>
    <xf numFmtId="3" fontId="1" fillId="14" borderId="7" xfId="1" applyNumberFormat="1" applyFont="1" applyFill="1" applyBorder="1" applyAlignment="1">
      <alignment horizontal="right" vertical="center"/>
    </xf>
    <xf numFmtId="3" fontId="1" fillId="14" borderId="1" xfId="1" applyNumberFormat="1" applyFont="1" applyFill="1" applyBorder="1" applyAlignment="1">
      <alignment horizontal="right" vertical="center"/>
    </xf>
    <xf numFmtId="166" fontId="0" fillId="14" borderId="8" xfId="0" applyNumberFormat="1" applyFill="1" applyBorder="1" applyAlignment="1">
      <alignment horizontal="center"/>
    </xf>
    <xf numFmtId="3" fontId="1" fillId="14" borderId="2" xfId="1" applyNumberFormat="1" applyFont="1" applyFill="1" applyBorder="1" applyAlignment="1">
      <alignment horizontal="right" vertical="center"/>
    </xf>
    <xf numFmtId="3" fontId="1" fillId="14" borderId="0" xfId="1" applyNumberFormat="1" applyFont="1" applyFill="1" applyBorder="1" applyAlignment="1">
      <alignment horizontal="right" vertical="center"/>
    </xf>
    <xf numFmtId="166" fontId="0" fillId="14" borderId="19" xfId="0" applyNumberFormat="1" applyFill="1" applyBorder="1" applyAlignment="1">
      <alignment horizontal="center"/>
    </xf>
    <xf numFmtId="3" fontId="1" fillId="14" borderId="9" xfId="1" applyNumberFormat="1" applyFont="1" applyFill="1" applyBorder="1" applyAlignment="1">
      <alignment horizontal="right" vertical="center"/>
    </xf>
    <xf numFmtId="3" fontId="1" fillId="14" borderId="18" xfId="1" applyNumberFormat="1" applyFont="1" applyFill="1" applyBorder="1" applyAlignment="1">
      <alignment horizontal="right" vertical="center"/>
    </xf>
    <xf numFmtId="166" fontId="0" fillId="14" borderId="10" xfId="0" applyNumberFormat="1" applyFill="1" applyBorder="1" applyAlignment="1">
      <alignment horizontal="center"/>
    </xf>
    <xf numFmtId="167" fontId="0" fillId="14" borderId="0" xfId="0" applyNumberFormat="1" applyFill="1" applyBorder="1" applyAlignment="1">
      <alignment horizontal="center"/>
    </xf>
    <xf numFmtId="167" fontId="3" fillId="14" borderId="0" xfId="0" applyNumberFormat="1" applyFont="1" applyFill="1" applyBorder="1" applyAlignment="1">
      <alignment horizontal="center"/>
    </xf>
    <xf numFmtId="3" fontId="3" fillId="14" borderId="0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9" fontId="19" fillId="13" borderId="11" xfId="1" applyNumberFormat="1" applyFont="1" applyFill="1" applyBorder="1" applyAlignment="1" applyProtection="1">
      <alignment horizontal="left"/>
    </xf>
    <xf numFmtId="0" fontId="18" fillId="13" borderId="12" xfId="0" applyFont="1" applyFill="1" applyBorder="1" applyAlignment="1">
      <alignment horizontal="left"/>
    </xf>
    <xf numFmtId="0" fontId="18" fillId="13" borderId="13" xfId="0" applyFont="1" applyFill="1" applyBorder="1" applyAlignment="1">
      <alignment horizontal="left"/>
    </xf>
    <xf numFmtId="0" fontId="10" fillId="8" borderId="20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10" fillId="7" borderId="22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left" vertical="center" wrapText="1"/>
    </xf>
    <xf numFmtId="0" fontId="14" fillId="9" borderId="19" xfId="0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3" fontId="14" fillId="9" borderId="0" xfId="0" applyNumberFormat="1" applyFont="1" applyFill="1" applyBorder="1" applyAlignment="1" applyProtection="1">
      <alignment horizontal="left" vertical="center" wrapText="1"/>
    </xf>
    <xf numFmtId="3" fontId="14" fillId="9" borderId="19" xfId="0" applyNumberFormat="1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9" fontId="6" fillId="0" borderId="1" xfId="1" applyNumberFormat="1" applyFont="1" applyBorder="1" applyAlignment="1" applyProtection="1">
      <alignment horizontal="right"/>
    </xf>
    <xf numFmtId="169" fontId="6" fillId="0" borderId="0" xfId="1" applyNumberFormat="1" applyFont="1" applyBorder="1" applyAlignment="1" applyProtection="1">
      <alignment horizontal="right"/>
    </xf>
    <xf numFmtId="0" fontId="6" fillId="0" borderId="0" xfId="0" applyFont="1" applyBorder="1" applyAlignment="1">
      <alignment horizontal="right"/>
    </xf>
    <xf numFmtId="0" fontId="25" fillId="0" borderId="0" xfId="0" applyFont="1" applyAlignment="1">
      <alignment horizontal="center" wrapText="1"/>
    </xf>
    <xf numFmtId="0" fontId="25" fillId="0" borderId="19" xfId="0" applyFont="1" applyBorder="1" applyAlignment="1">
      <alignment horizontal="center" wrapText="1"/>
    </xf>
    <xf numFmtId="169" fontId="3" fillId="0" borderId="20" xfId="1" applyNumberFormat="1" applyFont="1" applyBorder="1" applyAlignment="1">
      <alignment horizontal="center"/>
    </xf>
    <xf numFmtId="169" fontId="3" fillId="0" borderId="21" xfId="1" applyNumberFormat="1" applyFont="1" applyBorder="1" applyAlignment="1">
      <alignment horizontal="center"/>
    </xf>
    <xf numFmtId="169" fontId="3" fillId="0" borderId="22" xfId="1" applyNumberFormat="1" applyFont="1" applyBorder="1" applyAlignment="1">
      <alignment horizontal="center"/>
    </xf>
    <xf numFmtId="168" fontId="3" fillId="0" borderId="20" xfId="1" applyNumberFormat="1" applyFont="1" applyBorder="1" applyAlignment="1">
      <alignment horizontal="center"/>
    </xf>
    <xf numFmtId="168" fontId="3" fillId="0" borderId="21" xfId="1" applyNumberFormat="1" applyFont="1" applyBorder="1" applyAlignment="1">
      <alignment horizontal="center"/>
    </xf>
    <xf numFmtId="168" fontId="3" fillId="0" borderId="22" xfId="1" applyNumberFormat="1" applyFont="1" applyBorder="1" applyAlignment="1">
      <alignment horizontal="center"/>
    </xf>
  </cellXfs>
  <cellStyles count="5">
    <cellStyle name="Comma" xfId="1" builtinId="3"/>
    <cellStyle name="Hyperlink" xfId="2" builtinId="8"/>
    <cellStyle name="Normal" xfId="0" builtinId="0"/>
    <cellStyle name="Normal 2" xfId="4" xr:uid="{0760C773-1196-481D-BB9E-E56F6BB72064}"/>
    <cellStyle name="Normal_10-11 Data (2009)" xfId="3" xr:uid="{00000000-0005-0000-0000-000003000000}"/>
  </cellStyles>
  <dxfs count="0"/>
  <tableStyles count="0" defaultTableStyle="TableStyleMedium2" defaultPivotStyle="PivotStyleLight16"/>
  <colors>
    <mruColors>
      <color rgb="FFD8E4BC"/>
      <color rgb="FF000080"/>
      <color rgb="FFDAEEF3"/>
      <color rgb="FFFFFF99"/>
      <color rgb="FFF5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6" fmlaLink="L2" fmlaRange="LAlist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</xdr:row>
          <xdr:rowOff>276225</xdr:rowOff>
        </xdr:from>
        <xdr:to>
          <xdr:col>1</xdr:col>
          <xdr:colOff>2085975</xdr:colOff>
          <xdr:row>7</xdr:row>
          <xdr:rowOff>57150</xdr:rowOff>
        </xdr:to>
        <xdr:sp macro="" textlink="">
          <xdr:nvSpPr>
            <xdr:cNvPr id="4192" name="List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gov.uk/government/uploads/system/uploads/attachment_data/file/298323/Band_D_time_series_text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c PPs"/>
      <sheetName val="exc PPs"/>
      <sheetName val="exc PPs %"/>
      <sheetName val="Area CT"/>
      <sheetName val="Area CT %"/>
      <sheetName val="list"/>
    </sheetNames>
    <sheetDataSet>
      <sheetData sheetId="0"/>
      <sheetData sheetId="1"/>
      <sheetData sheetId="2"/>
      <sheetData sheetId="3"/>
      <sheetData sheetId="4">
        <row r="421">
          <cell r="B421" t="str">
            <v>England</v>
          </cell>
        </row>
        <row r="423">
          <cell r="B423" t="str">
            <v>Inner London boroughs (excluding GLA)</v>
          </cell>
        </row>
        <row r="424">
          <cell r="B424" t="str">
            <v>Outer London boroughs (excluding GLA)</v>
          </cell>
        </row>
        <row r="425">
          <cell r="B425" t="str">
            <v>London boroughs (excluding GLA)</v>
          </cell>
        </row>
        <row r="426">
          <cell r="B426" t="str">
            <v>Greater London Authority</v>
          </cell>
        </row>
        <row r="427">
          <cell r="B427" t="str">
            <v>Metropolitan districts (excluding major precepting authorities)</v>
          </cell>
        </row>
        <row r="428">
          <cell r="B428" t="str">
            <v>Metropolitan police authorities</v>
          </cell>
        </row>
        <row r="429">
          <cell r="B429" t="str">
            <v>Metropolitan fire and rescue authorities</v>
          </cell>
        </row>
        <row r="430">
          <cell r="B430" t="str">
            <v>Unitary authorities  (excluding major precepting authorities)</v>
          </cell>
        </row>
        <row r="431">
          <cell r="B431" t="str">
            <v>Shire counties</v>
          </cell>
        </row>
        <row r="432">
          <cell r="B432" t="str">
            <v>Shire districts (excluding major precepting authorities)</v>
          </cell>
        </row>
        <row r="433">
          <cell r="B433" t="str">
            <v>Shire police authorities</v>
          </cell>
        </row>
        <row r="434">
          <cell r="B434" t="str">
            <v>Police and Crime Commissioners (excluding Met Police)</v>
          </cell>
        </row>
        <row r="435">
          <cell r="B435" t="str">
            <v>Combined fire and rescue authorities</v>
          </cell>
        </row>
        <row r="437">
          <cell r="B437" t="str">
            <v>Inner London boroughs (including GLA)</v>
          </cell>
        </row>
        <row r="438">
          <cell r="B438" t="str">
            <v>Outer London boroughs (including GLA)</v>
          </cell>
        </row>
        <row r="439">
          <cell r="B439" t="str">
            <v>London boroughs (including GLA)</v>
          </cell>
        </row>
        <row r="440">
          <cell r="B440" t="str">
            <v>Metropolitan districts (including major precepting authorities)</v>
          </cell>
        </row>
        <row r="441">
          <cell r="B441" t="str">
            <v>Unitary authorities  (including major precepting authorities)</v>
          </cell>
        </row>
        <row r="442">
          <cell r="B442" t="str">
            <v>Shire districts (including major precepting authorities)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39"/>
  <sheetViews>
    <sheetView showGridLines="0" tabSelected="1" zoomScale="90" zoomScaleNormal="90" zoomScaleSheetLayoutView="75" workbookViewId="0">
      <selection activeCell="Q6" sqref="Q6"/>
    </sheetView>
  </sheetViews>
  <sheetFormatPr defaultRowHeight="15" x14ac:dyDescent="0.2"/>
  <cols>
    <col min="1" max="1" width="3.5703125" style="2" customWidth="1"/>
    <col min="2" max="2" width="32.5703125" style="1" bestFit="1" customWidth="1"/>
    <col min="3" max="3" width="18.7109375" style="1" customWidth="1"/>
    <col min="4" max="4" width="21.140625" style="1" bestFit="1" customWidth="1"/>
    <col min="5" max="5" width="6.7109375" style="1" customWidth="1"/>
    <col min="6" max="6" width="18.7109375" style="1" customWidth="1"/>
    <col min="7" max="7" width="7.7109375" style="1" customWidth="1"/>
    <col min="8" max="8" width="18.7109375" style="1" customWidth="1"/>
    <col min="9" max="9" width="21.140625" style="1" bestFit="1" customWidth="1"/>
    <col min="10" max="10" width="6.7109375" style="1" customWidth="1"/>
    <col min="11" max="11" width="18.7109375" style="1" customWidth="1"/>
    <col min="12" max="12" width="5.7109375" style="3" customWidth="1"/>
  </cols>
  <sheetData>
    <row r="1" spans="1:12" s="3" customFormat="1" ht="18.75" thickBot="1" x14ac:dyDescent="0.3">
      <c r="A1" s="245" t="s">
        <v>702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7"/>
    </row>
    <row r="2" spans="1:12" s="8" customFormat="1" ht="23.25" x14ac:dyDescent="0.2">
      <c r="A2" s="71"/>
      <c r="B2" s="72"/>
      <c r="C2" s="73"/>
      <c r="D2" s="74"/>
      <c r="E2" s="75"/>
      <c r="F2" s="73"/>
      <c r="G2" s="73"/>
      <c r="H2" s="73"/>
      <c r="I2" s="73"/>
      <c r="J2" s="73"/>
      <c r="K2" s="73"/>
      <c r="L2" s="76">
        <v>1</v>
      </c>
    </row>
    <row r="3" spans="1:12" s="8" customFormat="1" ht="20.25" x14ac:dyDescent="0.2">
      <c r="A3" s="20"/>
      <c r="B3" s="19"/>
      <c r="C3" s="266"/>
      <c r="D3" s="267"/>
      <c r="E3" s="136"/>
      <c r="F3" s="137"/>
      <c r="G3" s="137"/>
      <c r="H3" s="137"/>
      <c r="I3" s="137"/>
      <c r="J3" s="137"/>
      <c r="K3" s="138"/>
      <c r="L3" s="32"/>
    </row>
    <row r="4" spans="1:12" s="8" customFormat="1" ht="20.25" x14ac:dyDescent="0.2">
      <c r="A4" s="21"/>
      <c r="B4" s="33"/>
      <c r="C4" s="266"/>
      <c r="D4" s="267"/>
      <c r="E4" s="256" t="s">
        <v>665</v>
      </c>
      <c r="F4" s="257"/>
      <c r="G4" s="254" t="str">
        <f>INDEX(Data!B13:B350,L2)</f>
        <v>Adur</v>
      </c>
      <c r="H4" s="254"/>
      <c r="I4" s="254"/>
      <c r="J4" s="254"/>
      <c r="K4" s="255"/>
      <c r="L4" s="32"/>
    </row>
    <row r="5" spans="1:12" s="8" customFormat="1" ht="20.25" x14ac:dyDescent="0.2">
      <c r="A5" s="21"/>
      <c r="B5" s="33"/>
      <c r="C5" s="225"/>
      <c r="D5" s="223"/>
      <c r="E5" s="202"/>
      <c r="F5" s="203"/>
      <c r="G5" s="200"/>
      <c r="H5" s="200"/>
      <c r="I5" s="200"/>
      <c r="J5" s="200"/>
      <c r="K5" s="201"/>
      <c r="L5" s="32"/>
    </row>
    <row r="6" spans="1:12" ht="20.25" x14ac:dyDescent="0.3">
      <c r="A6" s="21"/>
      <c r="B6" s="33"/>
      <c r="C6" s="225"/>
      <c r="D6" s="224"/>
      <c r="E6" s="139"/>
      <c r="F6" s="140" t="s">
        <v>666</v>
      </c>
      <c r="G6" s="258" t="str">
        <f>VLOOKUP(G$4,Data!B$13:U$350,3,FALSE)</f>
        <v>Shire District</v>
      </c>
      <c r="H6" s="258"/>
      <c r="I6" s="258"/>
      <c r="J6" s="258"/>
      <c r="K6" s="259"/>
      <c r="L6" s="32"/>
    </row>
    <row r="7" spans="1:12" s="3" customFormat="1" ht="14.1" customHeight="1" x14ac:dyDescent="0.3">
      <c r="A7" s="23"/>
      <c r="B7" s="33"/>
      <c r="C7" s="225"/>
      <c r="D7" s="224"/>
      <c r="E7" s="141"/>
      <c r="F7" s="142"/>
      <c r="G7" s="143"/>
      <c r="H7" s="144"/>
      <c r="I7" s="145"/>
      <c r="J7" s="146"/>
      <c r="K7" s="147"/>
      <c r="L7" s="32"/>
    </row>
    <row r="8" spans="1:12" s="3" customFormat="1" ht="14.1" customHeight="1" x14ac:dyDescent="0.2">
      <c r="A8" s="23"/>
      <c r="B8" s="31"/>
      <c r="C8" s="225"/>
      <c r="D8" s="225"/>
      <c r="E8" s="6"/>
      <c r="L8" s="32"/>
    </row>
    <row r="9" spans="1:12" s="3" customFormat="1" ht="14.1" customHeight="1" thickBot="1" x14ac:dyDescent="0.3">
      <c r="A9" s="77"/>
      <c r="B9" s="63"/>
      <c r="C9" s="78"/>
      <c r="D9" s="78"/>
      <c r="E9" s="79"/>
      <c r="F9" s="79"/>
      <c r="G9" s="80"/>
      <c r="H9" s="81"/>
      <c r="I9" s="82"/>
      <c r="J9" s="82"/>
      <c r="K9" s="82"/>
      <c r="L9" s="83"/>
    </row>
    <row r="10" spans="1:12" s="53" customFormat="1" x14ac:dyDescent="0.2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9"/>
    </row>
    <row r="11" spans="1:12" s="53" customFormat="1" ht="18" x14ac:dyDescent="0.25">
      <c r="A11" s="24"/>
      <c r="B11" s="25"/>
      <c r="C11" s="248" t="s">
        <v>591</v>
      </c>
      <c r="D11" s="249"/>
      <c r="E11" s="249"/>
      <c r="F11" s="249"/>
      <c r="G11" s="249"/>
      <c r="H11" s="249"/>
      <c r="I11" s="249"/>
      <c r="J11" s="249"/>
      <c r="K11" s="250"/>
      <c r="L11" s="26"/>
    </row>
    <row r="12" spans="1:12" s="53" customFormat="1" ht="15.75" x14ac:dyDescent="0.25">
      <c r="A12" s="24"/>
      <c r="B12" s="25"/>
      <c r="C12" s="260" t="s">
        <v>697</v>
      </c>
      <c r="D12" s="261"/>
      <c r="E12" s="261"/>
      <c r="F12" s="262"/>
      <c r="G12" s="89"/>
      <c r="H12" s="260" t="s">
        <v>703</v>
      </c>
      <c r="I12" s="261"/>
      <c r="J12" s="261"/>
      <c r="K12" s="262"/>
      <c r="L12" s="26"/>
    </row>
    <row r="13" spans="1:12" s="87" customFormat="1" ht="15.75" x14ac:dyDescent="0.2">
      <c r="A13" s="27"/>
      <c r="B13" s="25"/>
      <c r="C13" s="41" t="s">
        <v>670</v>
      </c>
      <c r="D13" s="41" t="s">
        <v>667</v>
      </c>
      <c r="E13" s="263" t="s">
        <v>668</v>
      </c>
      <c r="F13" s="263"/>
      <c r="G13" s="88"/>
      <c r="H13" s="41" t="s">
        <v>670</v>
      </c>
      <c r="I13" s="41" t="s">
        <v>667</v>
      </c>
      <c r="J13" s="263" t="s">
        <v>668</v>
      </c>
      <c r="K13" s="263"/>
      <c r="L13" s="86"/>
    </row>
    <row r="14" spans="1:12" s="87" customFormat="1" ht="15.75" x14ac:dyDescent="0.2">
      <c r="A14" s="27"/>
      <c r="B14" s="25"/>
      <c r="C14" s="41" t="s">
        <v>674</v>
      </c>
      <c r="D14" s="41" t="s">
        <v>669</v>
      </c>
      <c r="E14" s="264" t="s">
        <v>699</v>
      </c>
      <c r="F14" s="265"/>
      <c r="G14" s="88"/>
      <c r="H14" s="41" t="s">
        <v>674</v>
      </c>
      <c r="I14" s="41" t="s">
        <v>669</v>
      </c>
      <c r="J14" s="264" t="s">
        <v>705</v>
      </c>
      <c r="K14" s="265"/>
      <c r="L14" s="86"/>
    </row>
    <row r="15" spans="1:12" s="87" customFormat="1" ht="15.75" x14ac:dyDescent="0.2">
      <c r="A15" s="27"/>
      <c r="B15" s="25"/>
      <c r="C15" s="41" t="s">
        <v>673</v>
      </c>
      <c r="D15" s="41" t="s">
        <v>698</v>
      </c>
      <c r="E15" s="264" t="s">
        <v>671</v>
      </c>
      <c r="F15" s="264"/>
      <c r="G15" s="88"/>
      <c r="H15" s="41" t="s">
        <v>673</v>
      </c>
      <c r="I15" s="41" t="s">
        <v>704</v>
      </c>
      <c r="J15" s="264" t="s">
        <v>659</v>
      </c>
      <c r="K15" s="264"/>
      <c r="L15" s="86"/>
    </row>
    <row r="16" spans="1:12" s="87" customFormat="1" x14ac:dyDescent="0.2">
      <c r="A16" s="24"/>
      <c r="B16" s="25"/>
      <c r="C16" s="41" t="s">
        <v>675</v>
      </c>
      <c r="D16" s="41"/>
      <c r="E16" s="264" t="s">
        <v>672</v>
      </c>
      <c r="F16" s="264"/>
      <c r="G16" s="88"/>
      <c r="H16" s="41" t="s">
        <v>675</v>
      </c>
      <c r="I16" s="41"/>
      <c r="J16" s="264" t="s">
        <v>658</v>
      </c>
      <c r="K16" s="264"/>
      <c r="L16" s="86"/>
    </row>
    <row r="17" spans="1:12" ht="18.75" thickBot="1" x14ac:dyDescent="0.3">
      <c r="A17" s="28"/>
      <c r="B17" s="29"/>
      <c r="C17" s="42" t="s">
        <v>661</v>
      </c>
      <c r="D17" s="42" t="s">
        <v>661</v>
      </c>
      <c r="E17" s="43"/>
      <c r="F17" s="65" t="s">
        <v>0</v>
      </c>
      <c r="G17" s="90"/>
      <c r="H17" s="42" t="s">
        <v>661</v>
      </c>
      <c r="I17" s="42" t="s">
        <v>661</v>
      </c>
      <c r="J17" s="64"/>
      <c r="K17" s="65" t="s">
        <v>0</v>
      </c>
      <c r="L17" s="50"/>
    </row>
    <row r="18" spans="1:12" ht="18" x14ac:dyDescent="0.2">
      <c r="A18" s="28"/>
      <c r="B18" s="99" t="str">
        <f>INDEX(Data!$B$13:$B$350,L2)</f>
        <v>Adur</v>
      </c>
      <c r="C18" s="109">
        <f>VLOOKUP(G4,Data!B13:S350,4,FALSE)</f>
        <v>37633</v>
      </c>
      <c r="D18" s="109">
        <f>VLOOKUP(G4,Data!B13:S350,5,FALSE)</f>
        <v>36793</v>
      </c>
      <c r="E18" s="92"/>
      <c r="F18" s="93">
        <f>VLOOKUP(G4,Data!B13:S350,6,FALSE)</f>
        <v>97.767916456301649</v>
      </c>
      <c r="G18" s="94"/>
      <c r="H18" s="109">
        <f>VLOOKUP(G4,Data!B13:S350,8,FALSE)</f>
        <v>40133</v>
      </c>
      <c r="I18" s="109">
        <f>VLOOKUP(G4,Data!B13:S350,9,FALSE)</f>
        <v>39166</v>
      </c>
      <c r="J18" s="92"/>
      <c r="K18" s="93">
        <f>VLOOKUP(G4,Data!B13:S350,10,FALSE)</f>
        <v>97.59</v>
      </c>
      <c r="L18" s="50"/>
    </row>
    <row r="19" spans="1:12" ht="20.100000000000001" customHeight="1" x14ac:dyDescent="0.2">
      <c r="A19" s="28"/>
      <c r="B19" s="99"/>
      <c r="C19" s="109"/>
      <c r="D19" s="109"/>
      <c r="E19" s="92"/>
      <c r="F19" s="93"/>
      <c r="G19" s="94"/>
      <c r="H19" s="109"/>
      <c r="I19" s="109"/>
      <c r="J19" s="92"/>
      <c r="K19" s="93"/>
      <c r="L19" s="50"/>
    </row>
    <row r="20" spans="1:12" ht="15.75" x14ac:dyDescent="0.2">
      <c r="A20" s="22"/>
      <c r="B20" s="100" t="str">
        <f>+IF(G$6="Unitary Authority","Unitary Authorities",G$6)</f>
        <v>Shire District</v>
      </c>
      <c r="C20" s="109">
        <f>VLOOKUP($G$6,Data!$C$13:$S$350,3,FALSE)</f>
        <v>13794872</v>
      </c>
      <c r="D20" s="109">
        <f>VLOOKUP($G$6,Data!$C$13:$S$350,4,FALSE)</f>
        <v>13508249</v>
      </c>
      <c r="E20" s="92"/>
      <c r="F20" s="96">
        <f>VLOOKUP($G$6,Data!$C$13:$S$350,5,FALSE)</f>
        <v>97.922249659148704</v>
      </c>
      <c r="G20" s="94"/>
      <c r="H20" s="109">
        <f>VLOOKUP($G$6,Data!$C$13:$S$350,7,FALSE)</f>
        <v>14302607</v>
      </c>
      <c r="I20" s="109">
        <f>VLOOKUP($G$6,Data!$C$13:$S$350,8,FALSE)</f>
        <v>13980219</v>
      </c>
      <c r="J20" s="95"/>
      <c r="K20" s="96">
        <f>VLOOKUP($G$6,Data!$C$13:$S$350,9,FALSE)</f>
        <v>97.745949392303103</v>
      </c>
      <c r="L20" s="51"/>
    </row>
    <row r="21" spans="1:12" ht="15.75" x14ac:dyDescent="0.2">
      <c r="A21" s="22"/>
      <c r="B21" s="100"/>
      <c r="C21" s="109"/>
      <c r="D21" s="109"/>
      <c r="E21" s="92"/>
      <c r="F21" s="96"/>
      <c r="G21" s="94"/>
      <c r="H21" s="109"/>
      <c r="I21" s="109"/>
      <c r="J21" s="95"/>
      <c r="K21" s="96"/>
      <c r="L21" s="51"/>
    </row>
    <row r="22" spans="1:12" ht="15.75" x14ac:dyDescent="0.2">
      <c r="A22" s="49"/>
      <c r="B22" s="99" t="s">
        <v>657</v>
      </c>
      <c r="C22" s="109">
        <f>Data!$E$350</f>
        <v>30185510</v>
      </c>
      <c r="D22" s="109">
        <f>Data!$F$350</f>
        <v>29293470</v>
      </c>
      <c r="E22" s="92"/>
      <c r="F22" s="93">
        <f>Data!$G$350</f>
        <v>97.044807260172178</v>
      </c>
      <c r="G22" s="94"/>
      <c r="H22" s="109">
        <f>Data!$I$350</f>
        <v>32076334</v>
      </c>
      <c r="I22" s="109">
        <f>Data!$J$350</f>
        <v>31061572</v>
      </c>
      <c r="J22" s="95"/>
      <c r="K22" s="93">
        <f>Data!$K$350</f>
        <v>96.836415283616887</v>
      </c>
      <c r="L22" s="52"/>
    </row>
    <row r="23" spans="1:12" ht="16.5" x14ac:dyDescent="0.2">
      <c r="A23" s="49"/>
      <c r="B23" s="70"/>
      <c r="C23" s="98"/>
      <c r="D23" s="98"/>
      <c r="E23" s="92"/>
      <c r="F23" s="93"/>
      <c r="G23" s="94"/>
      <c r="H23" s="91"/>
      <c r="I23" s="91"/>
      <c r="J23" s="95"/>
      <c r="K23" s="93"/>
      <c r="L23" s="52"/>
    </row>
    <row r="24" spans="1:12" ht="18.75" thickBot="1" x14ac:dyDescent="0.25">
      <c r="A24" s="56"/>
      <c r="B24" s="54"/>
      <c r="C24" s="57"/>
      <c r="D24" s="57"/>
      <c r="E24" s="58"/>
      <c r="F24" s="59"/>
      <c r="G24" s="60"/>
      <c r="H24" s="57"/>
      <c r="I24" s="57"/>
      <c r="J24" s="61"/>
      <c r="K24" s="59"/>
      <c r="L24" s="62"/>
    </row>
    <row r="25" spans="1:12" ht="15.75" x14ac:dyDescent="0.2">
      <c r="A25" s="49"/>
      <c r="B25" s="48"/>
      <c r="C25" s="41"/>
      <c r="D25" s="41"/>
      <c r="E25" s="115"/>
      <c r="F25" s="39"/>
      <c r="G25" s="115"/>
      <c r="H25" s="41"/>
      <c r="I25" s="41"/>
      <c r="J25" s="55"/>
      <c r="K25" s="40"/>
      <c r="L25" s="52"/>
    </row>
    <row r="26" spans="1:12" ht="18" x14ac:dyDescent="0.25">
      <c r="A26" s="49"/>
      <c r="B26" s="48"/>
      <c r="C26" s="251" t="s">
        <v>696</v>
      </c>
      <c r="D26" s="252"/>
      <c r="E26" s="252"/>
      <c r="F26" s="252"/>
      <c r="G26" s="252"/>
      <c r="H26" s="252"/>
      <c r="I26" s="252"/>
      <c r="J26" s="252"/>
      <c r="K26" s="253"/>
      <c r="L26" s="52"/>
    </row>
    <row r="27" spans="1:12" ht="15.75" x14ac:dyDescent="0.25">
      <c r="A27" s="49"/>
      <c r="B27" s="48"/>
      <c r="C27" s="260" t="s">
        <v>697</v>
      </c>
      <c r="D27" s="261"/>
      <c r="E27" s="261"/>
      <c r="F27" s="262"/>
      <c r="G27" s="89"/>
      <c r="H27" s="260" t="s">
        <v>703</v>
      </c>
      <c r="I27" s="261"/>
      <c r="J27" s="261"/>
      <c r="K27" s="262"/>
      <c r="L27" s="52"/>
    </row>
    <row r="28" spans="1:12" ht="15.75" x14ac:dyDescent="0.2">
      <c r="A28" s="49"/>
      <c r="B28" s="48"/>
      <c r="C28" s="41" t="s">
        <v>670</v>
      </c>
      <c r="D28" s="41" t="s">
        <v>667</v>
      </c>
      <c r="E28" s="263" t="s">
        <v>668</v>
      </c>
      <c r="F28" s="263"/>
      <c r="G28" s="88"/>
      <c r="H28" s="41" t="s">
        <v>670</v>
      </c>
      <c r="I28" s="41" t="s">
        <v>667</v>
      </c>
      <c r="J28" s="263" t="s">
        <v>668</v>
      </c>
      <c r="K28" s="263"/>
      <c r="L28" s="52"/>
    </row>
    <row r="29" spans="1:12" ht="15.75" x14ac:dyDescent="0.2">
      <c r="A29" s="49"/>
      <c r="B29" s="48"/>
      <c r="C29" s="41" t="s">
        <v>674</v>
      </c>
      <c r="D29" s="41" t="s">
        <v>669</v>
      </c>
      <c r="E29" s="264" t="s">
        <v>699</v>
      </c>
      <c r="F29" s="265"/>
      <c r="G29" s="88"/>
      <c r="H29" s="41" t="s">
        <v>674</v>
      </c>
      <c r="I29" s="41" t="s">
        <v>669</v>
      </c>
      <c r="J29" s="264" t="s">
        <v>705</v>
      </c>
      <c r="K29" s="265"/>
      <c r="L29" s="52"/>
    </row>
    <row r="30" spans="1:12" ht="15.75" x14ac:dyDescent="0.2">
      <c r="A30" s="49"/>
      <c r="B30" s="48"/>
      <c r="C30" s="41" t="s">
        <v>673</v>
      </c>
      <c r="D30" s="41" t="s">
        <v>698</v>
      </c>
      <c r="E30" s="264" t="s">
        <v>659</v>
      </c>
      <c r="F30" s="264"/>
      <c r="G30" s="88"/>
      <c r="H30" s="41" t="s">
        <v>673</v>
      </c>
      <c r="I30" s="41" t="s">
        <v>704</v>
      </c>
      <c r="J30" s="264" t="s">
        <v>659</v>
      </c>
      <c r="K30" s="264"/>
      <c r="L30" s="52"/>
    </row>
    <row r="31" spans="1:12" x14ac:dyDescent="0.2">
      <c r="A31" s="49"/>
      <c r="B31" s="89"/>
      <c r="C31" s="41" t="s">
        <v>675</v>
      </c>
      <c r="D31" s="41"/>
      <c r="E31" s="264" t="s">
        <v>658</v>
      </c>
      <c r="F31" s="264"/>
      <c r="G31" s="88"/>
      <c r="H31" s="41" t="s">
        <v>675</v>
      </c>
      <c r="I31" s="41"/>
      <c r="J31" s="264" t="s">
        <v>658</v>
      </c>
      <c r="K31" s="264"/>
      <c r="L31" s="32"/>
    </row>
    <row r="32" spans="1:12" ht="16.5" thickBot="1" x14ac:dyDescent="0.3">
      <c r="A32" s="24"/>
      <c r="B32" s="102"/>
      <c r="C32" s="42" t="s">
        <v>661</v>
      </c>
      <c r="D32" s="42" t="s">
        <v>661</v>
      </c>
      <c r="E32" s="44"/>
      <c r="F32" s="65" t="s">
        <v>0</v>
      </c>
      <c r="G32" s="90"/>
      <c r="H32" s="42" t="s">
        <v>661</v>
      </c>
      <c r="I32" s="42" t="s">
        <v>661</v>
      </c>
      <c r="J32" s="44"/>
      <c r="K32" s="65" t="s">
        <v>0</v>
      </c>
      <c r="L32" s="26"/>
    </row>
    <row r="33" spans="1:12" ht="20.100000000000001" customHeight="1" x14ac:dyDescent="0.2">
      <c r="A33" s="28"/>
      <c r="B33" s="99" t="str">
        <f>INDEX(Data!B13:B350,L2)</f>
        <v>Adur</v>
      </c>
      <c r="C33" s="109">
        <f>VLOOKUP($G$4,Data!$B$13:$S$350,12,FALSE)</f>
        <v>19212</v>
      </c>
      <c r="D33" s="109">
        <f>VLOOKUP($G$4,Data!$B$13:$S$350,13,FALSE)</f>
        <v>18976</v>
      </c>
      <c r="E33" s="103"/>
      <c r="F33" s="93">
        <f>VLOOKUP($G$4,Data!$B$13:$S$350,14,FALSE)</f>
        <v>98.771601082656673</v>
      </c>
      <c r="G33" s="104"/>
      <c r="H33" s="109">
        <f>VLOOKUP($G$4,Data!$B$13:$S$350,16,FALSE)</f>
        <v>18721</v>
      </c>
      <c r="I33" s="109">
        <f>VLOOKUP($G$4,Data!$B$13:$S$350,17,FALSE)</f>
        <v>18403</v>
      </c>
      <c r="J33" s="103"/>
      <c r="K33" s="93">
        <f>VLOOKUP($G$4,Data!$B$13:$S$350,18,FALSE)</f>
        <v>98.3</v>
      </c>
      <c r="L33" s="26"/>
    </row>
    <row r="34" spans="1:12" ht="15.75" x14ac:dyDescent="0.25">
      <c r="A34" s="24"/>
      <c r="B34" s="101"/>
      <c r="C34" s="110"/>
      <c r="D34" s="110"/>
      <c r="E34" s="97"/>
      <c r="F34" s="105"/>
      <c r="G34" s="106"/>
      <c r="H34" s="109"/>
      <c r="I34" s="109"/>
      <c r="J34" s="97"/>
      <c r="K34" s="105"/>
      <c r="L34" s="26"/>
    </row>
    <row r="35" spans="1:12" ht="15.75" x14ac:dyDescent="0.2">
      <c r="A35" s="22"/>
      <c r="B35" s="100" t="str">
        <f>+IF(G$6="Unitary Authority","Unitary Authorities",G$6)</f>
        <v>Shire District</v>
      </c>
      <c r="C35" s="109">
        <f>VLOOKUP($G$6,Data!$C$13:$S$350,11,FALSE)</f>
        <v>8179527</v>
      </c>
      <c r="D35" s="109">
        <f>VLOOKUP($G$6,Data!$C$13:$S$350,12,FALSE)</f>
        <v>8052219</v>
      </c>
      <c r="E35" s="92"/>
      <c r="F35" s="96">
        <f>VLOOKUP($G$6,Data!$C$13:$S$350,13,FALSE)</f>
        <v>98.443577483147862</v>
      </c>
      <c r="G35" s="94"/>
      <c r="H35" s="109">
        <f>VLOOKUP($G$6,Data!$C$13:$S$350,15,FALSE)</f>
        <v>8089452</v>
      </c>
      <c r="I35" s="109">
        <f>VLOOKUP($G$6,Data!$C$13:$S$350,16,FALSE)</f>
        <v>7949515</v>
      </c>
      <c r="J35" s="95"/>
      <c r="K35" s="96">
        <f>VLOOKUP($G$6,Data!$C$13:$S$350,17,FALSE)</f>
        <v>98.270130040947151</v>
      </c>
      <c r="L35" s="30"/>
    </row>
    <row r="36" spans="1:12" ht="15.75" x14ac:dyDescent="0.25">
      <c r="A36" s="49"/>
      <c r="B36" s="101"/>
      <c r="C36" s="110"/>
      <c r="D36" s="110"/>
      <c r="E36" s="97"/>
      <c r="F36" s="105"/>
      <c r="G36" s="106"/>
      <c r="H36" s="109"/>
      <c r="I36" s="109"/>
      <c r="J36" s="97"/>
      <c r="K36" s="105"/>
      <c r="L36" s="32"/>
    </row>
    <row r="37" spans="1:12" ht="15.75" x14ac:dyDescent="0.2">
      <c r="A37" s="49"/>
      <c r="B37" s="99" t="s">
        <v>657</v>
      </c>
      <c r="C37" s="109">
        <f>Data!$M$350</f>
        <v>26188146</v>
      </c>
      <c r="D37" s="109">
        <f>Data!$N$350</f>
        <v>25748183</v>
      </c>
      <c r="E37" s="92"/>
      <c r="F37" s="93">
        <f>Data!$O$350</f>
        <v>98.319991800870525</v>
      </c>
      <c r="G37" s="94"/>
      <c r="H37" s="109">
        <f>Data!$Q$350</f>
        <v>26416752</v>
      </c>
      <c r="I37" s="109">
        <f>Data!$R$350</f>
        <v>25899784</v>
      </c>
      <c r="J37" s="95"/>
      <c r="K37" s="93">
        <f>Data!$S$350</f>
        <v>98.043029665418373</v>
      </c>
      <c r="L37" s="32"/>
    </row>
    <row r="38" spans="1:12" ht="15.75" thickBot="1" x14ac:dyDescent="0.25">
      <c r="A38" s="22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30"/>
    </row>
    <row r="39" spans="1:12" s="108" customFormat="1" ht="22.5" customHeight="1" thickBot="1" x14ac:dyDescent="0.25">
      <c r="A39" s="111"/>
      <c r="B39" s="112" t="s">
        <v>676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4"/>
    </row>
  </sheetData>
  <mergeCells count="27">
    <mergeCell ref="E31:F31"/>
    <mergeCell ref="J31:K31"/>
    <mergeCell ref="J16:K16"/>
    <mergeCell ref="C27:F27"/>
    <mergeCell ref="H27:K27"/>
    <mergeCell ref="E28:F28"/>
    <mergeCell ref="J28:K28"/>
    <mergeCell ref="E29:F29"/>
    <mergeCell ref="J29:K29"/>
    <mergeCell ref="E30:F30"/>
    <mergeCell ref="J30:K30"/>
    <mergeCell ref="A1:L1"/>
    <mergeCell ref="C11:K11"/>
    <mergeCell ref="C26:K26"/>
    <mergeCell ref="G4:K4"/>
    <mergeCell ref="E4:F4"/>
    <mergeCell ref="G6:K6"/>
    <mergeCell ref="C12:F12"/>
    <mergeCell ref="H12:K12"/>
    <mergeCell ref="E13:F13"/>
    <mergeCell ref="J13:K13"/>
    <mergeCell ref="E14:F14"/>
    <mergeCell ref="J14:K14"/>
    <mergeCell ref="E15:F15"/>
    <mergeCell ref="J15:K15"/>
    <mergeCell ref="E16:F16"/>
    <mergeCell ref="C3:D4"/>
  </mergeCells>
  <phoneticPr fontId="0" type="noConversion"/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1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2" r:id="rId4" name="List Box 96">
              <controlPr defaultSize="0" autoFill="0" autoLine="0" autoPict="0">
                <anchor moveWithCells="1">
                  <from>
                    <xdr:col>1</xdr:col>
                    <xdr:colOff>219075</xdr:colOff>
                    <xdr:row>1</xdr:row>
                    <xdr:rowOff>276225</xdr:rowOff>
                  </from>
                  <to>
                    <xdr:col>1</xdr:col>
                    <xdr:colOff>2085975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AN663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0" sqref="A10"/>
      <selection pane="bottomRight" activeCell="E13" sqref="E13"/>
    </sheetView>
  </sheetViews>
  <sheetFormatPr defaultRowHeight="12.75" x14ac:dyDescent="0.2"/>
  <cols>
    <col min="1" max="1" width="6.42578125" style="4" customWidth="1"/>
    <col min="2" max="2" width="27.5703125" style="4" bestFit="1" customWidth="1"/>
    <col min="3" max="3" width="15" style="5" bestFit="1" customWidth="1"/>
    <col min="4" max="4" width="22.85546875" style="5" bestFit="1" customWidth="1"/>
    <col min="5" max="5" width="15" bestFit="1" customWidth="1"/>
    <col min="6" max="6" width="11.140625" bestFit="1" customWidth="1"/>
    <col min="7" max="7" width="18.85546875" style="12" bestFit="1" customWidth="1"/>
    <col min="8" max="8" width="3.28515625" style="128" customWidth="1"/>
    <col min="9" max="9" width="15" style="11" bestFit="1" customWidth="1"/>
    <col min="10" max="10" width="15.85546875" bestFit="1" customWidth="1"/>
    <col min="11" max="11" width="17.7109375" style="12" customWidth="1"/>
    <col min="12" max="12" width="3.28515625" style="128" customWidth="1"/>
    <col min="13" max="13" width="15.7109375" bestFit="1" customWidth="1"/>
    <col min="14" max="14" width="13.42578125" bestFit="1" customWidth="1"/>
    <col min="15" max="15" width="18.85546875" style="12" bestFit="1" customWidth="1"/>
    <col min="16" max="16" width="3.28515625" style="128" customWidth="1"/>
    <col min="17" max="17" width="15.7109375" bestFit="1" customWidth="1"/>
    <col min="18" max="18" width="13.42578125" bestFit="1" customWidth="1"/>
    <col min="19" max="19" width="17.7109375" style="12" bestFit="1" customWidth="1"/>
    <col min="20" max="20" width="7.42578125" style="12" bestFit="1" customWidth="1"/>
    <col min="21" max="21" width="21.140625" bestFit="1" customWidth="1"/>
    <col min="22" max="22" width="14.28515625" customWidth="1"/>
  </cols>
  <sheetData>
    <row r="1" spans="1:22" x14ac:dyDescent="0.2">
      <c r="A1" s="17"/>
      <c r="B1" s="18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6">
        <v>10</v>
      </c>
      <c r="L1" s="206">
        <v>11</v>
      </c>
      <c r="M1" s="16">
        <v>12</v>
      </c>
      <c r="N1" s="16">
        <v>13</v>
      </c>
      <c r="O1" s="16">
        <v>14</v>
      </c>
      <c r="P1" s="16">
        <v>15</v>
      </c>
      <c r="Q1" s="16">
        <v>16</v>
      </c>
      <c r="R1" s="16">
        <v>17</v>
      </c>
      <c r="S1" s="16">
        <v>18</v>
      </c>
      <c r="T1" s="206">
        <v>19</v>
      </c>
      <c r="U1" s="206">
        <v>20</v>
      </c>
      <c r="V1" s="12"/>
    </row>
    <row r="2" spans="1:22" x14ac:dyDescent="0.2">
      <c r="A2" s="38"/>
      <c r="B2" s="84"/>
      <c r="C2" s="37"/>
      <c r="D2" s="34"/>
      <c r="E2" s="268" t="s">
        <v>591</v>
      </c>
      <c r="F2" s="269"/>
      <c r="G2" s="269"/>
      <c r="H2" s="269"/>
      <c r="I2" s="269"/>
      <c r="J2" s="269"/>
      <c r="K2" s="270"/>
      <c r="L2" s="173"/>
      <c r="M2" s="269" t="s">
        <v>592</v>
      </c>
      <c r="N2" s="269"/>
      <c r="O2" s="269"/>
      <c r="P2" s="269"/>
      <c r="Q2" s="269"/>
      <c r="R2" s="269"/>
      <c r="S2" s="270"/>
      <c r="U2" s="12"/>
      <c r="V2" s="12"/>
    </row>
    <row r="3" spans="1:22" s="183" customFormat="1" x14ac:dyDescent="0.2">
      <c r="A3" s="177"/>
      <c r="B3" s="178"/>
      <c r="C3" s="179"/>
      <c r="D3" s="180"/>
      <c r="E3" s="271" t="s">
        <v>697</v>
      </c>
      <c r="F3" s="272"/>
      <c r="G3" s="273"/>
      <c r="H3" s="181"/>
      <c r="I3" s="271" t="s">
        <v>703</v>
      </c>
      <c r="J3" s="272"/>
      <c r="K3" s="273"/>
      <c r="L3" s="182"/>
      <c r="M3" s="271" t="s">
        <v>697</v>
      </c>
      <c r="N3" s="272"/>
      <c r="O3" s="273"/>
      <c r="P3" s="181"/>
      <c r="Q3" s="271" t="s">
        <v>703</v>
      </c>
      <c r="R3" s="272"/>
      <c r="S3" s="273"/>
      <c r="T3" s="154"/>
      <c r="U3" s="154"/>
      <c r="V3" s="154"/>
    </row>
    <row r="4" spans="1:22" x14ac:dyDescent="0.2">
      <c r="A4" s="38"/>
      <c r="B4" s="84"/>
      <c r="C4" s="37"/>
      <c r="D4" s="34"/>
      <c r="E4" s="121"/>
      <c r="F4" s="122"/>
      <c r="G4" s="124"/>
      <c r="H4" s="168"/>
      <c r="I4" s="121"/>
      <c r="J4" s="122"/>
      <c r="K4" s="124"/>
      <c r="L4" s="174"/>
      <c r="M4" s="121"/>
      <c r="N4" s="122"/>
      <c r="O4" s="124"/>
      <c r="P4" s="168"/>
      <c r="Q4" s="121"/>
      <c r="R4" s="122"/>
      <c r="S4" s="124"/>
      <c r="U4" s="12"/>
      <c r="V4" s="12"/>
    </row>
    <row r="5" spans="1:22" x14ac:dyDescent="0.2">
      <c r="A5" s="38"/>
      <c r="B5" s="84"/>
      <c r="C5" s="37"/>
      <c r="D5" s="34"/>
      <c r="E5" s="116" t="s">
        <v>670</v>
      </c>
      <c r="F5" s="47" t="s">
        <v>667</v>
      </c>
      <c r="G5" s="123" t="s">
        <v>668</v>
      </c>
      <c r="H5" s="168"/>
      <c r="I5" s="116" t="s">
        <v>670</v>
      </c>
      <c r="J5" s="47" t="s">
        <v>667</v>
      </c>
      <c r="K5" s="125" t="s">
        <v>668</v>
      </c>
      <c r="L5" s="174"/>
      <c r="M5" s="116" t="s">
        <v>670</v>
      </c>
      <c r="N5" s="47" t="s">
        <v>667</v>
      </c>
      <c r="O5" s="125" t="s">
        <v>668</v>
      </c>
      <c r="P5" s="168"/>
      <c r="Q5" s="116" t="s">
        <v>670</v>
      </c>
      <c r="R5" s="47" t="s">
        <v>667</v>
      </c>
      <c r="S5" s="125" t="s">
        <v>668</v>
      </c>
      <c r="U5" s="12"/>
      <c r="V5" s="12"/>
    </row>
    <row r="6" spans="1:22" x14ac:dyDescent="0.2">
      <c r="A6" s="38"/>
      <c r="B6" s="84"/>
      <c r="C6" s="37"/>
      <c r="D6" s="34"/>
      <c r="E6" s="116" t="s">
        <v>674</v>
      </c>
      <c r="F6" s="47" t="s">
        <v>669</v>
      </c>
      <c r="G6" s="150" t="s">
        <v>699</v>
      </c>
      <c r="H6" s="169"/>
      <c r="I6" s="116" t="s">
        <v>674</v>
      </c>
      <c r="J6" s="47" t="s">
        <v>669</v>
      </c>
      <c r="K6" s="151" t="s">
        <v>705</v>
      </c>
      <c r="L6" s="175"/>
      <c r="M6" s="116" t="s">
        <v>674</v>
      </c>
      <c r="N6" s="47" t="s">
        <v>669</v>
      </c>
      <c r="O6" s="151" t="s">
        <v>699</v>
      </c>
      <c r="P6" s="169"/>
      <c r="Q6" s="116" t="s">
        <v>674</v>
      </c>
      <c r="R6" s="47" t="s">
        <v>669</v>
      </c>
      <c r="S6" s="151" t="s">
        <v>705</v>
      </c>
      <c r="U6" s="12"/>
      <c r="V6" s="12"/>
    </row>
    <row r="7" spans="1:22" x14ac:dyDescent="0.2">
      <c r="A7" s="38"/>
      <c r="B7" s="84"/>
      <c r="C7" s="37"/>
      <c r="D7" s="34"/>
      <c r="E7" s="116" t="s">
        <v>673</v>
      </c>
      <c r="F7" s="149" t="s">
        <v>698</v>
      </c>
      <c r="G7" s="123" t="s">
        <v>671</v>
      </c>
      <c r="H7" s="168"/>
      <c r="I7" s="116" t="s">
        <v>673</v>
      </c>
      <c r="J7" s="149" t="s">
        <v>704</v>
      </c>
      <c r="K7" s="125" t="s">
        <v>671</v>
      </c>
      <c r="L7" s="174"/>
      <c r="M7" s="116" t="s">
        <v>673</v>
      </c>
      <c r="N7" s="149" t="s">
        <v>698</v>
      </c>
      <c r="O7" s="125" t="s">
        <v>671</v>
      </c>
      <c r="P7" s="168"/>
      <c r="Q7" s="116" t="s">
        <v>673</v>
      </c>
      <c r="R7" s="149" t="s">
        <v>704</v>
      </c>
      <c r="S7" s="125" t="s">
        <v>671</v>
      </c>
      <c r="U7" s="12"/>
      <c r="V7" s="12"/>
    </row>
    <row r="8" spans="1:22" x14ac:dyDescent="0.2">
      <c r="A8" s="38"/>
      <c r="B8" s="84"/>
      <c r="C8" s="37"/>
      <c r="D8" s="34"/>
      <c r="E8" s="116" t="s">
        <v>675</v>
      </c>
      <c r="F8" s="47" t="s">
        <v>660</v>
      </c>
      <c r="G8" s="123" t="s">
        <v>672</v>
      </c>
      <c r="H8" s="168"/>
      <c r="I8" s="116" t="s">
        <v>675</v>
      </c>
      <c r="J8" s="47" t="s">
        <v>660</v>
      </c>
      <c r="K8" s="125" t="s">
        <v>672</v>
      </c>
      <c r="L8" s="174"/>
      <c r="M8" s="116" t="s">
        <v>675</v>
      </c>
      <c r="N8" s="47" t="s">
        <v>660</v>
      </c>
      <c r="O8" s="125" t="s">
        <v>672</v>
      </c>
      <c r="P8" s="168"/>
      <c r="Q8" s="116" t="s">
        <v>675</v>
      </c>
      <c r="R8" s="47" t="s">
        <v>660</v>
      </c>
      <c r="S8" s="125" t="s">
        <v>672</v>
      </c>
      <c r="U8" s="12"/>
      <c r="V8" s="12"/>
    </row>
    <row r="9" spans="1:22" x14ac:dyDescent="0.2">
      <c r="A9" s="38"/>
      <c r="B9" s="84"/>
      <c r="C9" s="37"/>
      <c r="D9" s="34"/>
      <c r="E9" s="116"/>
      <c r="F9" s="47"/>
      <c r="G9" s="126"/>
      <c r="H9" s="168"/>
      <c r="I9" s="116"/>
      <c r="J9" s="47"/>
      <c r="K9" s="127"/>
      <c r="L9" s="174"/>
      <c r="M9" s="116"/>
      <c r="N9" s="47"/>
      <c r="O9" s="127"/>
      <c r="P9" s="168"/>
      <c r="Q9" s="116"/>
      <c r="R9" s="47"/>
      <c r="S9" s="127"/>
      <c r="U9" s="12"/>
      <c r="V9" s="12"/>
    </row>
    <row r="10" spans="1:22" s="183" customFormat="1" x14ac:dyDescent="0.2">
      <c r="A10" s="177"/>
      <c r="B10" s="178"/>
      <c r="C10" s="179"/>
      <c r="D10" s="180"/>
      <c r="E10" s="184" t="s">
        <v>661</v>
      </c>
      <c r="F10" s="185" t="s">
        <v>661</v>
      </c>
      <c r="G10" s="186" t="s">
        <v>0</v>
      </c>
      <c r="H10" s="187"/>
      <c r="I10" s="184" t="s">
        <v>661</v>
      </c>
      <c r="J10" s="185" t="s">
        <v>661</v>
      </c>
      <c r="K10" s="186" t="s">
        <v>0</v>
      </c>
      <c r="L10" s="188"/>
      <c r="M10" s="184" t="s">
        <v>661</v>
      </c>
      <c r="N10" s="185" t="s">
        <v>661</v>
      </c>
      <c r="O10" s="186" t="s">
        <v>0</v>
      </c>
      <c r="P10" s="187"/>
      <c r="Q10" s="184" t="s">
        <v>661</v>
      </c>
      <c r="R10" s="185" t="s">
        <v>661</v>
      </c>
      <c r="S10" s="186" t="s">
        <v>0</v>
      </c>
      <c r="T10" s="154"/>
      <c r="U10" s="154"/>
      <c r="V10" s="154"/>
    </row>
    <row r="11" spans="1:22" x14ac:dyDescent="0.2">
      <c r="A11" s="38"/>
      <c r="B11" s="84"/>
      <c r="C11" s="37"/>
      <c r="D11" s="34"/>
      <c r="E11" s="117"/>
      <c r="F11" s="118"/>
      <c r="G11" s="118"/>
      <c r="H11" s="170"/>
      <c r="I11" s="119"/>
      <c r="J11" s="118"/>
      <c r="K11" s="120"/>
      <c r="L11" s="176"/>
      <c r="M11" s="119"/>
      <c r="N11" s="118"/>
      <c r="O11" s="118"/>
      <c r="P11" s="170"/>
      <c r="Q11" s="119"/>
      <c r="R11" s="118"/>
      <c r="S11" s="118"/>
      <c r="U11" s="12"/>
      <c r="V11" s="12"/>
    </row>
    <row r="12" spans="1:22" s="128" customFormat="1" x14ac:dyDescent="0.2">
      <c r="A12" s="38"/>
      <c r="B12" s="84"/>
      <c r="C12" s="37"/>
      <c r="D12" s="34"/>
      <c r="E12" s="129"/>
      <c r="F12" s="130"/>
      <c r="G12" s="131"/>
      <c r="H12" s="130"/>
      <c r="I12" s="132"/>
      <c r="J12" s="130"/>
      <c r="K12" s="133"/>
      <c r="L12" s="148"/>
      <c r="M12" s="134"/>
      <c r="N12" s="134"/>
      <c r="O12" s="135"/>
      <c r="P12" s="134"/>
      <c r="Q12" s="134"/>
      <c r="R12" s="134"/>
      <c r="S12" s="135"/>
      <c r="T12" s="154" t="s">
        <v>677</v>
      </c>
      <c r="U12" s="134"/>
      <c r="V12" s="134"/>
    </row>
    <row r="13" spans="1:22" x14ac:dyDescent="0.2">
      <c r="A13" s="10">
        <v>1</v>
      </c>
      <c r="B13" s="85" t="s">
        <v>1</v>
      </c>
      <c r="C13" s="13" t="s">
        <v>2</v>
      </c>
      <c r="D13" s="15" t="s">
        <v>663</v>
      </c>
      <c r="E13" s="198">
        <v>37633</v>
      </c>
      <c r="F13" s="198">
        <v>36793</v>
      </c>
      <c r="G13" s="199">
        <v>97.767916456301649</v>
      </c>
      <c r="H13" s="171"/>
      <c r="I13" s="226">
        <v>40133</v>
      </c>
      <c r="J13" s="226">
        <v>39166</v>
      </c>
      <c r="K13" s="236">
        <v>97.59</v>
      </c>
      <c r="L13" s="46"/>
      <c r="M13" s="218">
        <v>19212</v>
      </c>
      <c r="N13" s="218">
        <v>18976</v>
      </c>
      <c r="O13" s="242">
        <v>98.771601082656673</v>
      </c>
      <c r="Q13" s="226">
        <v>18721</v>
      </c>
      <c r="R13" s="226">
        <v>18403</v>
      </c>
      <c r="S13" s="236">
        <v>98.3</v>
      </c>
      <c r="T13" s="155" t="s">
        <v>678</v>
      </c>
      <c r="U13" s="159" t="s">
        <v>694</v>
      </c>
    </row>
    <row r="14" spans="1:22" x14ac:dyDescent="0.2">
      <c r="A14" s="10">
        <v>2</v>
      </c>
      <c r="B14" s="85" t="s">
        <v>3</v>
      </c>
      <c r="C14" s="14" t="s">
        <v>4</v>
      </c>
      <c r="D14" s="15" t="s">
        <v>663</v>
      </c>
      <c r="E14" s="198">
        <v>55351</v>
      </c>
      <c r="F14" s="198">
        <v>53944</v>
      </c>
      <c r="G14" s="199">
        <v>97.45804050513992</v>
      </c>
      <c r="H14" s="171"/>
      <c r="I14" s="226">
        <v>58663</v>
      </c>
      <c r="J14" s="226">
        <v>57123</v>
      </c>
      <c r="K14" s="236">
        <v>97.37</v>
      </c>
      <c r="L14" s="46"/>
      <c r="M14" s="218">
        <v>29157</v>
      </c>
      <c r="N14" s="218">
        <v>28742</v>
      </c>
      <c r="O14" s="242">
        <v>98.576671125287234</v>
      </c>
      <c r="Q14" s="226">
        <v>28935</v>
      </c>
      <c r="R14" s="226">
        <v>28493</v>
      </c>
      <c r="S14" s="236">
        <v>98.47</v>
      </c>
      <c r="T14" s="155" t="s">
        <v>679</v>
      </c>
      <c r="U14" s="159" t="s">
        <v>691</v>
      </c>
      <c r="V14" s="35"/>
    </row>
    <row r="15" spans="1:22" x14ac:dyDescent="0.2">
      <c r="A15" s="10">
        <v>3</v>
      </c>
      <c r="B15" s="85" t="s">
        <v>5</v>
      </c>
      <c r="C15" s="14" t="s">
        <v>6</v>
      </c>
      <c r="D15" s="15" t="s">
        <v>663</v>
      </c>
      <c r="E15" s="198">
        <v>69560</v>
      </c>
      <c r="F15" s="198">
        <v>68712</v>
      </c>
      <c r="G15" s="199">
        <v>98.780908568142607</v>
      </c>
      <c r="H15" s="171"/>
      <c r="I15" s="226">
        <v>73749</v>
      </c>
      <c r="J15" s="226">
        <v>72807</v>
      </c>
      <c r="K15" s="236">
        <v>98.72</v>
      </c>
      <c r="L15" s="46"/>
      <c r="M15" s="218">
        <v>32077</v>
      </c>
      <c r="N15" s="218">
        <v>31755</v>
      </c>
      <c r="O15" s="242">
        <v>98.996165476821403</v>
      </c>
      <c r="Q15" s="226">
        <v>32392</v>
      </c>
      <c r="R15" s="226">
        <v>31991</v>
      </c>
      <c r="S15" s="236">
        <v>98.76</v>
      </c>
      <c r="T15" s="155" t="s">
        <v>680</v>
      </c>
      <c r="U15" s="159" t="s">
        <v>692</v>
      </c>
      <c r="V15" s="35"/>
    </row>
    <row r="16" spans="1:22" x14ac:dyDescent="0.2">
      <c r="A16" s="10">
        <v>4</v>
      </c>
      <c r="B16" s="85" t="s">
        <v>7</v>
      </c>
      <c r="C16" s="14" t="s">
        <v>8</v>
      </c>
      <c r="D16" s="15" t="s">
        <v>663</v>
      </c>
      <c r="E16" s="198">
        <v>105821</v>
      </c>
      <c r="F16" s="198">
        <v>103486</v>
      </c>
      <c r="G16" s="199">
        <v>97.793443645401197</v>
      </c>
      <c r="H16" s="171"/>
      <c r="I16" s="226">
        <v>113221</v>
      </c>
      <c r="J16" s="226">
        <v>110404</v>
      </c>
      <c r="K16" s="236">
        <v>97.51</v>
      </c>
      <c r="L16" s="46"/>
      <c r="M16" s="218">
        <v>38186</v>
      </c>
      <c r="N16" s="218">
        <v>37639</v>
      </c>
      <c r="O16" s="242">
        <v>98.567537841093596</v>
      </c>
      <c r="Q16" s="226">
        <v>38723</v>
      </c>
      <c r="R16" s="226">
        <v>37689</v>
      </c>
      <c r="S16" s="236">
        <v>97.33</v>
      </c>
      <c r="T16" s="155" t="s">
        <v>678</v>
      </c>
      <c r="U16" s="159" t="s">
        <v>694</v>
      </c>
      <c r="V16" s="35"/>
    </row>
    <row r="17" spans="1:22" x14ac:dyDescent="0.2">
      <c r="A17" s="10">
        <v>5</v>
      </c>
      <c r="B17" s="85" t="s">
        <v>9</v>
      </c>
      <c r="C17" s="14" t="s">
        <v>10</v>
      </c>
      <c r="D17" s="15" t="s">
        <v>663</v>
      </c>
      <c r="E17" s="198">
        <v>62752</v>
      </c>
      <c r="F17" s="198">
        <v>60981</v>
      </c>
      <c r="G17" s="199">
        <v>97.177779194288632</v>
      </c>
      <c r="H17" s="171"/>
      <c r="I17" s="226">
        <v>66324</v>
      </c>
      <c r="J17" s="226">
        <v>64357</v>
      </c>
      <c r="K17" s="236">
        <v>97.03</v>
      </c>
      <c r="L17" s="46"/>
      <c r="M17" s="218">
        <v>37331</v>
      </c>
      <c r="N17" s="218">
        <v>36465</v>
      </c>
      <c r="O17" s="242">
        <v>97.680212156116895</v>
      </c>
      <c r="Q17" s="226">
        <v>38121</v>
      </c>
      <c r="R17" s="226">
        <v>37339</v>
      </c>
      <c r="S17" s="236">
        <v>97.95</v>
      </c>
      <c r="T17" s="155" t="s">
        <v>680</v>
      </c>
      <c r="U17" s="159" t="s">
        <v>692</v>
      </c>
      <c r="V17" s="35"/>
    </row>
    <row r="18" spans="1:22" x14ac:dyDescent="0.2">
      <c r="A18" s="10">
        <v>6</v>
      </c>
      <c r="B18" s="85" t="s">
        <v>11</v>
      </c>
      <c r="C18" s="14" t="s">
        <v>12</v>
      </c>
      <c r="D18" s="15" t="s">
        <v>663</v>
      </c>
      <c r="E18" s="198">
        <v>77170</v>
      </c>
      <c r="F18" s="198">
        <v>75551</v>
      </c>
      <c r="G18" s="199">
        <v>97.902034469353367</v>
      </c>
      <c r="H18" s="171"/>
      <c r="I18" s="226">
        <v>83283</v>
      </c>
      <c r="J18" s="226">
        <v>81388</v>
      </c>
      <c r="K18" s="236">
        <v>97.72</v>
      </c>
      <c r="L18" s="46"/>
      <c r="M18" s="218">
        <v>51428</v>
      </c>
      <c r="N18" s="218">
        <v>50769</v>
      </c>
      <c r="O18" s="242">
        <v>98.718596873298594</v>
      </c>
      <c r="Q18" s="226">
        <v>52688</v>
      </c>
      <c r="R18" s="226">
        <v>52023</v>
      </c>
      <c r="S18" s="236">
        <v>98.74</v>
      </c>
      <c r="T18" s="155" t="s">
        <v>678</v>
      </c>
      <c r="U18" s="159" t="s">
        <v>694</v>
      </c>
      <c r="V18" s="35"/>
    </row>
    <row r="19" spans="1:22" x14ac:dyDescent="0.2">
      <c r="A19" s="10">
        <v>7</v>
      </c>
      <c r="B19" s="85" t="s">
        <v>13</v>
      </c>
      <c r="C19" s="14" t="s">
        <v>14</v>
      </c>
      <c r="D19" s="15" t="s">
        <v>663</v>
      </c>
      <c r="E19" s="198">
        <v>130693</v>
      </c>
      <c r="F19" s="198">
        <v>129070</v>
      </c>
      <c r="G19" s="199">
        <v>98.758158432356751</v>
      </c>
      <c r="H19" s="171"/>
      <c r="I19" s="226">
        <v>139476</v>
      </c>
      <c r="J19" s="226">
        <v>137348</v>
      </c>
      <c r="K19" s="236">
        <v>98.47</v>
      </c>
      <c r="L19" s="46"/>
      <c r="M19" s="218">
        <v>58507</v>
      </c>
      <c r="N19" s="218">
        <v>58203</v>
      </c>
      <c r="O19" s="242">
        <v>99.480404054215725</v>
      </c>
      <c r="Q19" s="226">
        <v>52303</v>
      </c>
      <c r="R19" s="226">
        <v>51781</v>
      </c>
      <c r="S19" s="236">
        <v>99</v>
      </c>
      <c r="T19" s="155" t="s">
        <v>678</v>
      </c>
      <c r="U19" s="159" t="s">
        <v>694</v>
      </c>
      <c r="V19" s="35"/>
    </row>
    <row r="20" spans="1:22" x14ac:dyDescent="0.2">
      <c r="A20" s="10">
        <v>8</v>
      </c>
      <c r="B20" s="85" t="s">
        <v>15</v>
      </c>
      <c r="C20" s="14" t="s">
        <v>16</v>
      </c>
      <c r="D20" s="15" t="s">
        <v>663</v>
      </c>
      <c r="E20" s="198">
        <v>55165</v>
      </c>
      <c r="F20" s="198">
        <v>54292</v>
      </c>
      <c r="G20" s="199">
        <v>98.417474848182735</v>
      </c>
      <c r="H20" s="171"/>
      <c r="I20" s="226">
        <v>58745</v>
      </c>
      <c r="J20" s="226">
        <v>57818</v>
      </c>
      <c r="K20" s="236">
        <v>98.42</v>
      </c>
      <c r="L20" s="46"/>
      <c r="M20" s="218">
        <v>23791</v>
      </c>
      <c r="N20" s="218">
        <v>23431</v>
      </c>
      <c r="O20" s="242">
        <v>98.486822748098021</v>
      </c>
      <c r="Q20" s="226">
        <v>23718</v>
      </c>
      <c r="R20" s="226">
        <v>23322</v>
      </c>
      <c r="S20" s="236">
        <v>98.33</v>
      </c>
      <c r="T20" s="155" t="s">
        <v>681</v>
      </c>
      <c r="U20" s="159" t="s">
        <v>689</v>
      </c>
      <c r="V20" s="35"/>
    </row>
    <row r="21" spans="1:22" x14ac:dyDescent="0.2">
      <c r="A21" s="10">
        <v>9</v>
      </c>
      <c r="B21" s="85" t="s">
        <v>593</v>
      </c>
      <c r="C21" s="14" t="s">
        <v>17</v>
      </c>
      <c r="D21" s="15" t="s">
        <v>654</v>
      </c>
      <c r="E21" s="198">
        <v>76524</v>
      </c>
      <c r="F21" s="198">
        <v>73234</v>
      </c>
      <c r="G21" s="199">
        <v>95.700695206732533</v>
      </c>
      <c r="H21" s="171"/>
      <c r="I21" s="226">
        <v>81799</v>
      </c>
      <c r="J21" s="226">
        <v>78257</v>
      </c>
      <c r="K21" s="236">
        <v>95.67</v>
      </c>
      <c r="L21" s="46"/>
      <c r="M21" s="218">
        <v>61202</v>
      </c>
      <c r="N21" s="218">
        <v>60151</v>
      </c>
      <c r="O21" s="242">
        <v>98.282735858305287</v>
      </c>
      <c r="Q21" s="226">
        <v>62167</v>
      </c>
      <c r="R21" s="226">
        <v>60896</v>
      </c>
      <c r="S21" s="236">
        <v>97.96</v>
      </c>
      <c r="T21" s="155" t="s">
        <v>682</v>
      </c>
      <c r="U21" s="159" t="s">
        <v>687</v>
      </c>
      <c r="V21" s="35"/>
    </row>
    <row r="22" spans="1:22" x14ac:dyDescent="0.2">
      <c r="A22" s="10">
        <v>10</v>
      </c>
      <c r="B22" s="85" t="s">
        <v>18</v>
      </c>
      <c r="C22" s="14" t="s">
        <v>19</v>
      </c>
      <c r="D22" s="15" t="s">
        <v>654</v>
      </c>
      <c r="E22" s="198">
        <v>213045</v>
      </c>
      <c r="F22" s="198">
        <v>204141</v>
      </c>
      <c r="G22" s="199">
        <v>95.820601281419414</v>
      </c>
      <c r="H22" s="171"/>
      <c r="I22" s="226">
        <v>228942</v>
      </c>
      <c r="J22" s="226">
        <v>218983</v>
      </c>
      <c r="K22" s="236">
        <v>95.65</v>
      </c>
      <c r="L22" s="46"/>
      <c r="M22" s="218">
        <v>118018</v>
      </c>
      <c r="N22" s="218">
        <v>114206</v>
      </c>
      <c r="O22" s="242">
        <v>96.769984239692249</v>
      </c>
      <c r="Q22" s="226">
        <v>115638</v>
      </c>
      <c r="R22" s="226">
        <v>110954</v>
      </c>
      <c r="S22" s="236">
        <v>95.95</v>
      </c>
      <c r="T22" s="155" t="s">
        <v>682</v>
      </c>
      <c r="U22" s="159" t="s">
        <v>687</v>
      </c>
      <c r="V22" s="35"/>
    </row>
    <row r="23" spans="1:22" x14ac:dyDescent="0.2">
      <c r="A23" s="10">
        <v>11</v>
      </c>
      <c r="B23" s="85" t="s">
        <v>20</v>
      </c>
      <c r="C23" s="14" t="s">
        <v>21</v>
      </c>
      <c r="D23" s="15" t="s">
        <v>664</v>
      </c>
      <c r="E23" s="198">
        <v>113504</v>
      </c>
      <c r="F23" s="198">
        <v>108994</v>
      </c>
      <c r="G23" s="199">
        <v>96.026571750775304</v>
      </c>
      <c r="H23" s="171"/>
      <c r="I23" s="226">
        <v>121478</v>
      </c>
      <c r="J23" s="226">
        <v>116431</v>
      </c>
      <c r="K23" s="236">
        <v>95.85</v>
      </c>
      <c r="L23" s="46"/>
      <c r="M23" s="218">
        <v>54719</v>
      </c>
      <c r="N23" s="218">
        <v>53497</v>
      </c>
      <c r="O23" s="242">
        <v>97.766772053582855</v>
      </c>
      <c r="Q23" s="226">
        <v>54503</v>
      </c>
      <c r="R23" s="226">
        <v>53553</v>
      </c>
      <c r="S23" s="236">
        <v>98.26</v>
      </c>
      <c r="T23" s="155" t="s">
        <v>683</v>
      </c>
      <c r="U23" s="159" t="s">
        <v>688</v>
      </c>
      <c r="V23" s="35"/>
    </row>
    <row r="24" spans="1:22" x14ac:dyDescent="0.2">
      <c r="A24" s="10">
        <v>12</v>
      </c>
      <c r="B24" s="85" t="s">
        <v>22</v>
      </c>
      <c r="C24" s="14" t="s">
        <v>23</v>
      </c>
      <c r="D24" s="15" t="s">
        <v>663</v>
      </c>
      <c r="E24" s="198">
        <v>35052</v>
      </c>
      <c r="F24" s="198">
        <v>33799</v>
      </c>
      <c r="G24" s="199">
        <v>96.425310966563956</v>
      </c>
      <c r="H24" s="172"/>
      <c r="I24" s="226">
        <v>37116</v>
      </c>
      <c r="J24" s="226">
        <v>35648</v>
      </c>
      <c r="K24" s="236">
        <v>96.04</v>
      </c>
      <c r="M24" s="218">
        <v>23933</v>
      </c>
      <c r="N24" s="218">
        <v>23534</v>
      </c>
      <c r="O24" s="242">
        <v>98.332845861362969</v>
      </c>
      <c r="Q24" s="226">
        <v>23125</v>
      </c>
      <c r="R24" s="226">
        <v>22470</v>
      </c>
      <c r="S24" s="236">
        <v>97.17</v>
      </c>
      <c r="T24" s="155" t="s">
        <v>679</v>
      </c>
      <c r="U24" s="159" t="s">
        <v>691</v>
      </c>
      <c r="V24" s="35"/>
    </row>
    <row r="25" spans="1:22" x14ac:dyDescent="0.2">
      <c r="A25" s="10">
        <v>13</v>
      </c>
      <c r="B25" s="85" t="s">
        <v>24</v>
      </c>
      <c r="C25" s="14" t="s">
        <v>25</v>
      </c>
      <c r="D25" s="15" t="s">
        <v>663</v>
      </c>
      <c r="E25" s="198">
        <v>106588</v>
      </c>
      <c r="F25" s="198">
        <v>102720</v>
      </c>
      <c r="G25" s="199">
        <v>96.37107366682929</v>
      </c>
      <c r="H25" s="172"/>
      <c r="I25" s="226">
        <v>112461</v>
      </c>
      <c r="J25" s="226">
        <v>108764</v>
      </c>
      <c r="K25" s="236">
        <v>96.71</v>
      </c>
      <c r="M25" s="218">
        <v>83153</v>
      </c>
      <c r="N25" s="218">
        <v>82679</v>
      </c>
      <c r="O25" s="242">
        <v>99.429966447392161</v>
      </c>
      <c r="Q25" s="226">
        <v>82709</v>
      </c>
      <c r="R25" s="226">
        <v>81443</v>
      </c>
      <c r="S25" s="236">
        <v>98.47</v>
      </c>
      <c r="T25" s="155" t="s">
        <v>681</v>
      </c>
      <c r="U25" s="159" t="s">
        <v>689</v>
      </c>
      <c r="V25" s="35"/>
    </row>
    <row r="26" spans="1:22" x14ac:dyDescent="0.2">
      <c r="A26" s="10">
        <v>14</v>
      </c>
      <c r="B26" s="85" t="s">
        <v>26</v>
      </c>
      <c r="C26" s="14" t="s">
        <v>27</v>
      </c>
      <c r="D26" s="15" t="s">
        <v>663</v>
      </c>
      <c r="E26" s="198">
        <v>103308</v>
      </c>
      <c r="F26" s="198">
        <v>101869</v>
      </c>
      <c r="G26" s="199">
        <v>98.607077864250599</v>
      </c>
      <c r="H26" s="172"/>
      <c r="I26" s="226">
        <v>109766</v>
      </c>
      <c r="J26" s="226">
        <v>107960</v>
      </c>
      <c r="K26" s="236">
        <v>98.35</v>
      </c>
      <c r="M26" s="218">
        <v>78541</v>
      </c>
      <c r="N26" s="218">
        <v>77677</v>
      </c>
      <c r="O26" s="242">
        <v>98.89993761220255</v>
      </c>
      <c r="Q26" s="226">
        <v>78626</v>
      </c>
      <c r="R26" s="226">
        <v>77359</v>
      </c>
      <c r="S26" s="236">
        <v>98.39</v>
      </c>
      <c r="T26" s="155" t="s">
        <v>678</v>
      </c>
      <c r="U26" s="159" t="s">
        <v>694</v>
      </c>
      <c r="V26" s="35"/>
    </row>
    <row r="27" spans="1:22" x14ac:dyDescent="0.2">
      <c r="A27" s="10">
        <v>15</v>
      </c>
      <c r="B27" s="85" t="s">
        <v>28</v>
      </c>
      <c r="C27" s="14" t="s">
        <v>29</v>
      </c>
      <c r="D27" s="15" t="s">
        <v>663</v>
      </c>
      <c r="E27" s="198">
        <v>66131</v>
      </c>
      <c r="F27" s="198">
        <v>63847</v>
      </c>
      <c r="G27" s="199">
        <v>96.5462491116118</v>
      </c>
      <c r="H27" s="172"/>
      <c r="I27" s="226">
        <v>70249</v>
      </c>
      <c r="J27" s="226">
        <v>67428</v>
      </c>
      <c r="K27" s="236">
        <v>95.98</v>
      </c>
      <c r="M27" s="218">
        <v>52426</v>
      </c>
      <c r="N27" s="218">
        <v>51652</v>
      </c>
      <c r="O27" s="242">
        <v>98.523633311715571</v>
      </c>
      <c r="Q27" s="226">
        <v>50405</v>
      </c>
      <c r="R27" s="226">
        <v>50132</v>
      </c>
      <c r="S27" s="236">
        <v>99.46</v>
      </c>
      <c r="T27" s="155" t="s">
        <v>680</v>
      </c>
      <c r="U27" s="159" t="s">
        <v>692</v>
      </c>
      <c r="V27" s="35"/>
    </row>
    <row r="28" spans="1:22" x14ac:dyDescent="0.2">
      <c r="A28" s="10">
        <v>16</v>
      </c>
      <c r="B28" s="85" t="s">
        <v>594</v>
      </c>
      <c r="C28" s="14" t="s">
        <v>30</v>
      </c>
      <c r="D28" s="15" t="s">
        <v>662</v>
      </c>
      <c r="E28" s="198">
        <v>107815</v>
      </c>
      <c r="F28" s="198">
        <v>105891</v>
      </c>
      <c r="G28" s="199">
        <v>98.215461670454019</v>
      </c>
      <c r="H28" s="172"/>
      <c r="I28" s="226">
        <v>115245</v>
      </c>
      <c r="J28" s="226">
        <v>113104</v>
      </c>
      <c r="K28" s="236">
        <v>98.14</v>
      </c>
      <c r="M28" s="218">
        <v>70775</v>
      </c>
      <c r="N28" s="218">
        <v>69791</v>
      </c>
      <c r="O28" s="242">
        <v>98.609678558813144</v>
      </c>
      <c r="Q28" s="226">
        <v>71129</v>
      </c>
      <c r="R28" s="226">
        <v>69748</v>
      </c>
      <c r="S28" s="236">
        <v>98.06</v>
      </c>
      <c r="T28" s="155" t="s">
        <v>684</v>
      </c>
      <c r="U28" s="159" t="s">
        <v>695</v>
      </c>
      <c r="V28" s="35"/>
    </row>
    <row r="29" spans="1:22" x14ac:dyDescent="0.2">
      <c r="A29" s="10">
        <v>17</v>
      </c>
      <c r="B29" s="85" t="s">
        <v>595</v>
      </c>
      <c r="C29" s="14" t="s">
        <v>582</v>
      </c>
      <c r="D29" s="15" t="s">
        <v>662</v>
      </c>
      <c r="E29" s="198">
        <v>106035</v>
      </c>
      <c r="F29" s="198">
        <v>103445</v>
      </c>
      <c r="G29" s="199">
        <v>97.557410289055497</v>
      </c>
      <c r="H29" s="172"/>
      <c r="I29" s="226">
        <v>111923</v>
      </c>
      <c r="J29" s="226">
        <v>109024</v>
      </c>
      <c r="K29" s="236">
        <v>97.41</v>
      </c>
      <c r="M29" s="218">
        <v>68014</v>
      </c>
      <c r="N29" s="218">
        <v>67319</v>
      </c>
      <c r="O29" s="242">
        <v>98.978151557032376</v>
      </c>
      <c r="Q29" s="226">
        <v>67981</v>
      </c>
      <c r="R29" s="226">
        <v>66431</v>
      </c>
      <c r="S29" s="236">
        <v>97.72</v>
      </c>
      <c r="T29" s="155" t="s">
        <v>681</v>
      </c>
      <c r="U29" s="159" t="s">
        <v>689</v>
      </c>
      <c r="V29" s="35"/>
    </row>
    <row r="30" spans="1:22" x14ac:dyDescent="0.2">
      <c r="A30" s="10">
        <v>18</v>
      </c>
      <c r="B30" s="85" t="s">
        <v>31</v>
      </c>
      <c r="C30" s="14" t="s">
        <v>32</v>
      </c>
      <c r="D30" s="15" t="s">
        <v>654</v>
      </c>
      <c r="E30" s="198">
        <v>131446</v>
      </c>
      <c r="F30" s="198">
        <v>126585</v>
      </c>
      <c r="G30" s="199">
        <v>96.301903443239041</v>
      </c>
      <c r="H30" s="172"/>
      <c r="I30" s="226">
        <v>138685</v>
      </c>
      <c r="J30" s="226">
        <v>133566</v>
      </c>
      <c r="K30" s="236">
        <v>96.31</v>
      </c>
      <c r="M30" s="218">
        <v>76122</v>
      </c>
      <c r="N30" s="218">
        <v>75065</v>
      </c>
      <c r="O30" s="242">
        <v>98.611439531278734</v>
      </c>
      <c r="Q30" s="226">
        <v>78182</v>
      </c>
      <c r="R30" s="226">
        <v>77076</v>
      </c>
      <c r="S30" s="236">
        <v>98.59</v>
      </c>
      <c r="T30" s="155" t="s">
        <v>682</v>
      </c>
      <c r="U30" s="159" t="s">
        <v>687</v>
      </c>
      <c r="V30" s="35"/>
    </row>
    <row r="31" spans="1:22" x14ac:dyDescent="0.2">
      <c r="A31" s="10">
        <v>19</v>
      </c>
      <c r="B31" s="85" t="s">
        <v>33</v>
      </c>
      <c r="C31" s="14" t="s">
        <v>34</v>
      </c>
      <c r="D31" s="15" t="s">
        <v>664</v>
      </c>
      <c r="E31" s="198">
        <v>382636</v>
      </c>
      <c r="F31" s="198">
        <v>361225</v>
      </c>
      <c r="G31" s="199">
        <v>94.404342508284628</v>
      </c>
      <c r="H31" s="172"/>
      <c r="I31" s="226">
        <v>415415</v>
      </c>
      <c r="J31" s="226">
        <v>391655</v>
      </c>
      <c r="K31" s="236">
        <v>94.28</v>
      </c>
      <c r="M31" s="218">
        <v>444832</v>
      </c>
      <c r="N31" s="218">
        <v>428209</v>
      </c>
      <c r="O31" s="242">
        <v>96.263083591108554</v>
      </c>
      <c r="Q31" s="226">
        <v>443544</v>
      </c>
      <c r="R31" s="226">
        <v>429794</v>
      </c>
      <c r="S31" s="236">
        <v>96.9</v>
      </c>
      <c r="T31" s="155" t="s">
        <v>685</v>
      </c>
      <c r="U31" s="159" t="s">
        <v>693</v>
      </c>
      <c r="V31" s="35"/>
    </row>
    <row r="32" spans="1:22" x14ac:dyDescent="0.2">
      <c r="A32" s="10">
        <v>20</v>
      </c>
      <c r="B32" s="85" t="s">
        <v>35</v>
      </c>
      <c r="C32" s="14" t="s">
        <v>36</v>
      </c>
      <c r="D32" s="15" t="s">
        <v>663</v>
      </c>
      <c r="E32" s="198">
        <v>58356</v>
      </c>
      <c r="F32" s="198">
        <v>57168</v>
      </c>
      <c r="G32" s="199">
        <v>97.964219617520058</v>
      </c>
      <c r="H32" s="172"/>
      <c r="I32" s="226">
        <v>62251</v>
      </c>
      <c r="J32" s="226">
        <v>61029</v>
      </c>
      <c r="K32" s="236">
        <v>98.04</v>
      </c>
      <c r="M32" s="218">
        <v>47694</v>
      </c>
      <c r="N32" s="218">
        <v>47389</v>
      </c>
      <c r="O32" s="242">
        <v>99.360506562670352</v>
      </c>
      <c r="Q32" s="226">
        <v>48566</v>
      </c>
      <c r="R32" s="226">
        <v>48158</v>
      </c>
      <c r="S32" s="236">
        <v>99.16</v>
      </c>
      <c r="T32" s="155" t="s">
        <v>680</v>
      </c>
      <c r="U32" s="159" t="s">
        <v>692</v>
      </c>
      <c r="V32" s="35"/>
    </row>
    <row r="33" spans="1:22" x14ac:dyDescent="0.2">
      <c r="A33" s="10">
        <v>21</v>
      </c>
      <c r="B33" s="85" t="s">
        <v>596</v>
      </c>
      <c r="C33" s="14" t="s">
        <v>37</v>
      </c>
      <c r="D33" s="15" t="s">
        <v>662</v>
      </c>
      <c r="E33" s="198">
        <v>59969</v>
      </c>
      <c r="F33" s="198">
        <v>57018</v>
      </c>
      <c r="G33" s="199">
        <v>95.079124214177327</v>
      </c>
      <c r="H33" s="172"/>
      <c r="I33" s="226">
        <v>64202</v>
      </c>
      <c r="J33" s="226">
        <v>60926</v>
      </c>
      <c r="K33" s="236">
        <v>94.9</v>
      </c>
      <c r="M33" s="218">
        <v>46174</v>
      </c>
      <c r="N33" s="218">
        <v>45366</v>
      </c>
      <c r="O33" s="242">
        <v>98.250097457443587</v>
      </c>
      <c r="Q33" s="226">
        <v>45568</v>
      </c>
      <c r="R33" s="226">
        <v>44787</v>
      </c>
      <c r="S33" s="236">
        <v>98.29</v>
      </c>
      <c r="T33" s="155" t="s">
        <v>679</v>
      </c>
      <c r="U33" s="159" t="s">
        <v>691</v>
      </c>
      <c r="V33" s="35"/>
    </row>
    <row r="34" spans="1:22" x14ac:dyDescent="0.2">
      <c r="A34" s="10">
        <v>22</v>
      </c>
      <c r="B34" s="85" t="s">
        <v>597</v>
      </c>
      <c r="C34" s="14" t="s">
        <v>38</v>
      </c>
      <c r="D34" s="15" t="s">
        <v>662</v>
      </c>
      <c r="E34" s="198">
        <v>67112</v>
      </c>
      <c r="F34" s="198">
        <v>61742</v>
      </c>
      <c r="G34" s="199">
        <v>91.998450351650973</v>
      </c>
      <c r="H34" s="172"/>
      <c r="I34" s="226">
        <v>70825</v>
      </c>
      <c r="J34" s="226">
        <v>64795</v>
      </c>
      <c r="K34" s="236">
        <v>91.49</v>
      </c>
      <c r="M34" s="218">
        <v>49580</v>
      </c>
      <c r="N34" s="218">
        <v>47674</v>
      </c>
      <c r="O34" s="242">
        <v>96.155707946752727</v>
      </c>
      <c r="Q34" s="226">
        <v>48144</v>
      </c>
      <c r="R34" s="226">
        <v>46038</v>
      </c>
      <c r="S34" s="236">
        <v>95.63</v>
      </c>
      <c r="T34" s="155" t="s">
        <v>679</v>
      </c>
      <c r="U34" s="159" t="s">
        <v>691</v>
      </c>
      <c r="V34" s="35"/>
    </row>
    <row r="35" spans="1:22" x14ac:dyDescent="0.2">
      <c r="A35" s="10">
        <v>23</v>
      </c>
      <c r="B35" s="85" t="s">
        <v>39</v>
      </c>
      <c r="C35" s="14" t="s">
        <v>40</v>
      </c>
      <c r="D35" s="15" t="s">
        <v>663</v>
      </c>
      <c r="E35" s="198">
        <v>39524</v>
      </c>
      <c r="F35" s="198">
        <v>38553</v>
      </c>
      <c r="G35" s="199">
        <v>97.543264851735657</v>
      </c>
      <c r="H35" s="172"/>
      <c r="I35" s="226">
        <v>42019</v>
      </c>
      <c r="J35" s="226">
        <v>40886</v>
      </c>
      <c r="K35" s="236">
        <v>97.3</v>
      </c>
      <c r="M35" s="218">
        <v>27713</v>
      </c>
      <c r="N35" s="218">
        <v>27522</v>
      </c>
      <c r="O35" s="242">
        <v>99.31079276873669</v>
      </c>
      <c r="Q35" s="226">
        <v>28331</v>
      </c>
      <c r="R35" s="226">
        <v>28010</v>
      </c>
      <c r="S35" s="236">
        <v>98.87</v>
      </c>
      <c r="T35" s="155" t="s">
        <v>680</v>
      </c>
      <c r="U35" s="159" t="s">
        <v>692</v>
      </c>
      <c r="V35" s="35"/>
    </row>
    <row r="36" spans="1:22" x14ac:dyDescent="0.2">
      <c r="A36" s="10">
        <v>24</v>
      </c>
      <c r="B36" s="85" t="s">
        <v>41</v>
      </c>
      <c r="C36" s="14" t="s">
        <v>42</v>
      </c>
      <c r="D36" s="15" t="s">
        <v>664</v>
      </c>
      <c r="E36" s="198">
        <v>130294</v>
      </c>
      <c r="F36" s="198">
        <v>123818</v>
      </c>
      <c r="G36" s="199">
        <v>95.029702058421734</v>
      </c>
      <c r="H36" s="172"/>
      <c r="I36" s="226">
        <v>136581</v>
      </c>
      <c r="J36" s="226">
        <v>129933</v>
      </c>
      <c r="K36" s="236">
        <v>95.13</v>
      </c>
      <c r="M36" s="218">
        <v>91100</v>
      </c>
      <c r="N36" s="218">
        <v>86607</v>
      </c>
      <c r="O36" s="242">
        <v>95.068057080131723</v>
      </c>
      <c r="Q36" s="226">
        <v>91317</v>
      </c>
      <c r="R36" s="226">
        <v>86708</v>
      </c>
      <c r="S36" s="236">
        <v>94.95</v>
      </c>
      <c r="T36" s="155" t="s">
        <v>679</v>
      </c>
      <c r="U36" s="159" t="s">
        <v>691</v>
      </c>
      <c r="V36" s="35"/>
    </row>
    <row r="37" spans="1:22" x14ac:dyDescent="0.2">
      <c r="A37" s="10">
        <v>25</v>
      </c>
      <c r="B37" s="85" t="s">
        <v>43</v>
      </c>
      <c r="C37" s="14" t="s">
        <v>44</v>
      </c>
      <c r="D37" s="15" t="s">
        <v>663</v>
      </c>
      <c r="E37" s="198">
        <v>32337</v>
      </c>
      <c r="F37" s="198">
        <v>31047</v>
      </c>
      <c r="G37" s="199">
        <v>96.010761666202811</v>
      </c>
      <c r="H37" s="172"/>
      <c r="I37" s="226">
        <v>34472</v>
      </c>
      <c r="J37" s="226">
        <v>33042</v>
      </c>
      <c r="K37" s="236">
        <v>95.85</v>
      </c>
      <c r="M37" s="218">
        <v>20700</v>
      </c>
      <c r="N37" s="218">
        <v>19911</v>
      </c>
      <c r="O37" s="242">
        <v>96.188405797101453</v>
      </c>
      <c r="Q37" s="226">
        <v>20313</v>
      </c>
      <c r="R37" s="226">
        <v>19863</v>
      </c>
      <c r="S37" s="236">
        <v>97.78</v>
      </c>
      <c r="T37" s="155" t="s">
        <v>680</v>
      </c>
      <c r="U37" s="159" t="s">
        <v>692</v>
      </c>
      <c r="V37" s="35"/>
    </row>
    <row r="38" spans="1:22" x14ac:dyDescent="0.2">
      <c r="A38" s="10">
        <v>26</v>
      </c>
      <c r="B38" s="85" t="s">
        <v>598</v>
      </c>
      <c r="C38" s="14" t="s">
        <v>45</v>
      </c>
      <c r="D38" s="15" t="s">
        <v>662</v>
      </c>
      <c r="E38" s="198">
        <v>109344</v>
      </c>
      <c r="F38" s="198">
        <v>105999</v>
      </c>
      <c r="G38" s="199">
        <v>96.940847234416154</v>
      </c>
      <c r="H38" s="172"/>
      <c r="I38" s="226" t="s">
        <v>708</v>
      </c>
      <c r="J38" s="226" t="s">
        <v>708</v>
      </c>
      <c r="K38" s="236" t="s">
        <v>708</v>
      </c>
      <c r="M38" s="218">
        <v>68138</v>
      </c>
      <c r="N38" s="218">
        <v>66834</v>
      </c>
      <c r="O38" s="242">
        <v>98.086236754821101</v>
      </c>
      <c r="Q38" s="238" t="s">
        <v>708</v>
      </c>
      <c r="R38" s="238" t="s">
        <v>708</v>
      </c>
      <c r="S38" s="237" t="s">
        <v>708</v>
      </c>
      <c r="T38" s="155" t="s">
        <v>684</v>
      </c>
      <c r="U38" s="159" t="s">
        <v>695</v>
      </c>
      <c r="V38" s="35"/>
    </row>
    <row r="39" spans="1:22" x14ac:dyDescent="0.2">
      <c r="A39" s="10">
        <v>27</v>
      </c>
      <c r="B39" s="205" t="s">
        <v>706</v>
      </c>
      <c r="C39" s="219" t="s">
        <v>707</v>
      </c>
      <c r="D39" s="15" t="s">
        <v>662</v>
      </c>
      <c r="E39" s="240" t="s">
        <v>708</v>
      </c>
      <c r="F39" s="240" t="s">
        <v>708</v>
      </c>
      <c r="G39" s="239" t="s">
        <v>708</v>
      </c>
      <c r="H39" s="172"/>
      <c r="I39" s="226">
        <v>255678</v>
      </c>
      <c r="J39" s="226">
        <v>248422</v>
      </c>
      <c r="K39" s="236">
        <v>97.16</v>
      </c>
      <c r="M39" s="240" t="s">
        <v>708</v>
      </c>
      <c r="N39" s="240" t="s">
        <v>708</v>
      </c>
      <c r="O39" s="243" t="s">
        <v>708</v>
      </c>
      <c r="Q39" s="226">
        <v>149914</v>
      </c>
      <c r="R39" s="226">
        <v>147017</v>
      </c>
      <c r="S39" s="236">
        <v>98.07</v>
      </c>
      <c r="T39" s="155" t="s">
        <v>684</v>
      </c>
      <c r="U39" s="159" t="s">
        <v>695</v>
      </c>
      <c r="V39" s="35"/>
    </row>
    <row r="40" spans="1:22" x14ac:dyDescent="0.2">
      <c r="A40" s="10">
        <v>28</v>
      </c>
      <c r="B40" s="85" t="s">
        <v>599</v>
      </c>
      <c r="C40" s="14" t="s">
        <v>46</v>
      </c>
      <c r="D40" s="15" t="s">
        <v>662</v>
      </c>
      <c r="E40" s="198">
        <v>71467</v>
      </c>
      <c r="F40" s="198">
        <v>70300</v>
      </c>
      <c r="G40" s="199">
        <v>98.367078511760681</v>
      </c>
      <c r="H40" s="172"/>
      <c r="I40" s="226">
        <v>76195</v>
      </c>
      <c r="J40" s="226">
        <v>74571</v>
      </c>
      <c r="K40" s="236">
        <v>97.87</v>
      </c>
      <c r="M40" s="218">
        <v>77014</v>
      </c>
      <c r="N40" s="218">
        <v>76939</v>
      </c>
      <c r="O40" s="242">
        <v>99.902615108941234</v>
      </c>
      <c r="Q40" s="226">
        <v>75416</v>
      </c>
      <c r="R40" s="226">
        <v>75316</v>
      </c>
      <c r="S40" s="236">
        <v>99.87</v>
      </c>
      <c r="T40" s="155" t="s">
        <v>678</v>
      </c>
      <c r="U40" s="159" t="s">
        <v>694</v>
      </c>
      <c r="V40" s="35"/>
    </row>
    <row r="41" spans="1:22" x14ac:dyDescent="0.2">
      <c r="A41" s="10">
        <v>29</v>
      </c>
      <c r="B41" s="85" t="s">
        <v>47</v>
      </c>
      <c r="C41" s="14" t="s">
        <v>48</v>
      </c>
      <c r="D41" s="15" t="s">
        <v>664</v>
      </c>
      <c r="E41" s="198">
        <v>226772</v>
      </c>
      <c r="F41" s="198">
        <v>212987</v>
      </c>
      <c r="G41" s="199">
        <v>93.921207203711219</v>
      </c>
      <c r="H41" s="172"/>
      <c r="I41" s="226">
        <v>239322</v>
      </c>
      <c r="J41" s="226">
        <v>225091</v>
      </c>
      <c r="K41" s="236">
        <v>94.05</v>
      </c>
      <c r="M41" s="218">
        <v>140869</v>
      </c>
      <c r="N41" s="218">
        <v>137973</v>
      </c>
      <c r="O41" s="242">
        <v>97.944189282240941</v>
      </c>
      <c r="Q41" s="226">
        <v>140358</v>
      </c>
      <c r="R41" s="226">
        <v>135729</v>
      </c>
      <c r="S41" s="236">
        <v>96.7</v>
      </c>
      <c r="T41" s="155" t="s">
        <v>683</v>
      </c>
      <c r="U41" s="159" t="s">
        <v>688</v>
      </c>
      <c r="V41" s="35"/>
    </row>
    <row r="42" spans="1:22" x14ac:dyDescent="0.2">
      <c r="A42" s="10">
        <v>30</v>
      </c>
      <c r="B42" s="85" t="s">
        <v>49</v>
      </c>
      <c r="C42" s="14" t="s">
        <v>50</v>
      </c>
      <c r="D42" s="15" t="s">
        <v>663</v>
      </c>
      <c r="E42" s="198">
        <v>88481</v>
      </c>
      <c r="F42" s="198">
        <v>86906</v>
      </c>
      <c r="G42" s="199">
        <v>98.219956826889387</v>
      </c>
      <c r="H42" s="172"/>
      <c r="I42" s="226">
        <v>94311</v>
      </c>
      <c r="J42" s="226">
        <v>92430</v>
      </c>
      <c r="K42" s="236">
        <v>98.01</v>
      </c>
      <c r="M42" s="218">
        <v>43413</v>
      </c>
      <c r="N42" s="218">
        <v>43000</v>
      </c>
      <c r="O42" s="242">
        <v>99.048672056757198</v>
      </c>
      <c r="Q42" s="226">
        <v>43466</v>
      </c>
      <c r="R42" s="226">
        <v>43154</v>
      </c>
      <c r="S42" s="236">
        <v>99.28</v>
      </c>
      <c r="T42" s="155" t="s">
        <v>681</v>
      </c>
      <c r="U42" s="159" t="s">
        <v>689</v>
      </c>
      <c r="V42" s="35"/>
    </row>
    <row r="43" spans="1:22" x14ac:dyDescent="0.2">
      <c r="A43" s="10">
        <v>31</v>
      </c>
      <c r="B43" s="85" t="s">
        <v>51</v>
      </c>
      <c r="C43" s="14" t="s">
        <v>52</v>
      </c>
      <c r="D43" s="15" t="s">
        <v>663</v>
      </c>
      <c r="E43" s="198">
        <v>74637</v>
      </c>
      <c r="F43" s="198">
        <v>72814</v>
      </c>
      <c r="G43" s="199">
        <v>97.557511689912516</v>
      </c>
      <c r="H43" s="172"/>
      <c r="I43" s="226">
        <v>79102</v>
      </c>
      <c r="J43" s="226">
        <v>77132</v>
      </c>
      <c r="K43" s="236">
        <v>97.51</v>
      </c>
      <c r="M43" s="218">
        <v>34441</v>
      </c>
      <c r="N43" s="218">
        <v>33248</v>
      </c>
      <c r="O43" s="242">
        <v>96.536105223425579</v>
      </c>
      <c r="Q43" s="226">
        <v>34987</v>
      </c>
      <c r="R43" s="226">
        <v>34160</v>
      </c>
      <c r="S43" s="236">
        <v>97.64</v>
      </c>
      <c r="T43" s="155" t="s">
        <v>681</v>
      </c>
      <c r="U43" s="159" t="s">
        <v>689</v>
      </c>
      <c r="V43" s="35"/>
    </row>
    <row r="44" spans="1:22" x14ac:dyDescent="0.2">
      <c r="A44" s="10">
        <v>32</v>
      </c>
      <c r="B44" s="85" t="s">
        <v>53</v>
      </c>
      <c r="C44" s="14" t="s">
        <v>54</v>
      </c>
      <c r="D44" s="15" t="s">
        <v>654</v>
      </c>
      <c r="E44" s="198">
        <v>140643</v>
      </c>
      <c r="F44" s="198">
        <v>135133</v>
      </c>
      <c r="G44" s="199">
        <v>96.08227924603429</v>
      </c>
      <c r="H44" s="172"/>
      <c r="I44" s="226">
        <v>151831</v>
      </c>
      <c r="J44" s="226">
        <v>145596</v>
      </c>
      <c r="K44" s="236">
        <v>95.89</v>
      </c>
      <c r="M44" s="218">
        <v>131742</v>
      </c>
      <c r="N44" s="218">
        <v>130512</v>
      </c>
      <c r="O44" s="242">
        <v>99.066356970442229</v>
      </c>
      <c r="Q44" s="226">
        <v>128712</v>
      </c>
      <c r="R44" s="226">
        <v>126432</v>
      </c>
      <c r="S44" s="236">
        <v>98.23</v>
      </c>
      <c r="T44" s="155" t="s">
        <v>682</v>
      </c>
      <c r="U44" s="159" t="s">
        <v>687</v>
      </c>
      <c r="V44" s="35"/>
    </row>
    <row r="45" spans="1:22" x14ac:dyDescent="0.2">
      <c r="A45" s="10">
        <v>33</v>
      </c>
      <c r="B45" s="85" t="s">
        <v>55</v>
      </c>
      <c r="C45" s="14" t="s">
        <v>56</v>
      </c>
      <c r="D45" s="15" t="s">
        <v>663</v>
      </c>
      <c r="E45" s="198">
        <v>54892</v>
      </c>
      <c r="F45" s="198">
        <v>53631</v>
      </c>
      <c r="G45" s="199">
        <v>97.702761786781309</v>
      </c>
      <c r="H45" s="172"/>
      <c r="I45" s="226">
        <v>58220</v>
      </c>
      <c r="J45" s="226">
        <v>56957</v>
      </c>
      <c r="K45" s="236">
        <v>97.83</v>
      </c>
      <c r="M45" s="218">
        <v>29204</v>
      </c>
      <c r="N45" s="218">
        <v>28467</v>
      </c>
      <c r="O45" s="242">
        <v>97.476373099575397</v>
      </c>
      <c r="Q45" s="226">
        <v>27269</v>
      </c>
      <c r="R45" s="226">
        <v>26522</v>
      </c>
      <c r="S45" s="236">
        <v>97.26</v>
      </c>
      <c r="T45" s="155" t="s">
        <v>681</v>
      </c>
      <c r="U45" s="159" t="s">
        <v>689</v>
      </c>
      <c r="V45" s="35"/>
    </row>
    <row r="46" spans="1:22" x14ac:dyDescent="0.2">
      <c r="A46" s="10">
        <v>34</v>
      </c>
      <c r="B46" s="85" t="s">
        <v>600</v>
      </c>
      <c r="C46" s="14" t="s">
        <v>57</v>
      </c>
      <c r="D46" s="15" t="s">
        <v>662</v>
      </c>
      <c r="E46" s="198">
        <v>162015</v>
      </c>
      <c r="F46" s="198">
        <v>156289</v>
      </c>
      <c r="G46" s="199">
        <v>96.46575934327069</v>
      </c>
      <c r="H46" s="172"/>
      <c r="I46" s="226">
        <v>169702</v>
      </c>
      <c r="J46" s="226">
        <v>163571</v>
      </c>
      <c r="K46" s="236">
        <v>96.39</v>
      </c>
      <c r="M46" s="218">
        <v>120412</v>
      </c>
      <c r="N46" s="218">
        <v>116886</v>
      </c>
      <c r="O46" s="242">
        <v>97.071720426535563</v>
      </c>
      <c r="Q46" s="226">
        <v>119583</v>
      </c>
      <c r="R46" s="226">
        <v>115756</v>
      </c>
      <c r="S46" s="236">
        <v>96.8</v>
      </c>
      <c r="T46" s="155" t="s">
        <v>678</v>
      </c>
      <c r="U46" s="159" t="s">
        <v>694</v>
      </c>
      <c r="V46" s="35"/>
    </row>
    <row r="47" spans="1:22" x14ac:dyDescent="0.2">
      <c r="A47" s="10">
        <v>35</v>
      </c>
      <c r="B47" s="85" t="s">
        <v>601</v>
      </c>
      <c r="C47" s="14" t="s">
        <v>58</v>
      </c>
      <c r="D47" s="15" t="s">
        <v>662</v>
      </c>
      <c r="E47" s="198">
        <v>241381</v>
      </c>
      <c r="F47" s="198">
        <v>233712</v>
      </c>
      <c r="G47" s="199">
        <v>96.822865097087174</v>
      </c>
      <c r="H47" s="172"/>
      <c r="I47" s="226">
        <v>256058</v>
      </c>
      <c r="J47" s="226">
        <v>247750</v>
      </c>
      <c r="K47" s="236">
        <v>96.76</v>
      </c>
      <c r="M47" s="218">
        <v>229764</v>
      </c>
      <c r="N47" s="218">
        <v>225873</v>
      </c>
      <c r="O47" s="242">
        <v>98.306523215125083</v>
      </c>
      <c r="Q47" s="226">
        <v>232433</v>
      </c>
      <c r="R47" s="226">
        <v>228569</v>
      </c>
      <c r="S47" s="236">
        <v>98.34</v>
      </c>
      <c r="T47" s="155" t="s">
        <v>684</v>
      </c>
      <c r="U47" s="159" t="s">
        <v>695</v>
      </c>
      <c r="V47" s="35"/>
    </row>
    <row r="48" spans="1:22" x14ac:dyDescent="0.2">
      <c r="A48" s="10">
        <v>36</v>
      </c>
      <c r="B48" s="85" t="s">
        <v>59</v>
      </c>
      <c r="C48" s="14" t="s">
        <v>60</v>
      </c>
      <c r="D48" s="15" t="s">
        <v>663</v>
      </c>
      <c r="E48" s="198">
        <v>80045</v>
      </c>
      <c r="F48" s="198">
        <v>79218</v>
      </c>
      <c r="G48" s="199">
        <v>98.966831157473919</v>
      </c>
      <c r="H48" s="172"/>
      <c r="I48" s="226">
        <v>84229</v>
      </c>
      <c r="J48" s="226">
        <v>83237</v>
      </c>
      <c r="K48" s="236">
        <v>98.82</v>
      </c>
      <c r="M48" s="218">
        <v>31549</v>
      </c>
      <c r="N48" s="218">
        <v>31285</v>
      </c>
      <c r="O48" s="242">
        <v>99.163206440774658</v>
      </c>
      <c r="Q48" s="226">
        <v>31723</v>
      </c>
      <c r="R48" s="226">
        <v>31428</v>
      </c>
      <c r="S48" s="236">
        <v>99.07</v>
      </c>
      <c r="T48" s="155" t="s">
        <v>681</v>
      </c>
      <c r="U48" s="159" t="s">
        <v>689</v>
      </c>
      <c r="V48" s="35"/>
    </row>
    <row r="49" spans="1:22" x14ac:dyDescent="0.2">
      <c r="A49" s="10">
        <v>37</v>
      </c>
      <c r="B49" s="85" t="s">
        <v>61</v>
      </c>
      <c r="C49" s="14" t="s">
        <v>62</v>
      </c>
      <c r="D49" s="15" t="s">
        <v>654</v>
      </c>
      <c r="E49" s="198">
        <v>198303</v>
      </c>
      <c r="F49" s="198">
        <v>194330</v>
      </c>
      <c r="G49" s="199">
        <v>97.996500305088674</v>
      </c>
      <c r="H49" s="172"/>
      <c r="I49" s="226">
        <v>211176</v>
      </c>
      <c r="J49" s="226">
        <v>206677</v>
      </c>
      <c r="K49" s="236">
        <v>97.87</v>
      </c>
      <c r="M49" s="218">
        <v>93727</v>
      </c>
      <c r="N49" s="218">
        <v>92353</v>
      </c>
      <c r="O49" s="242">
        <v>98.534040351232832</v>
      </c>
      <c r="Q49" s="226">
        <v>94085</v>
      </c>
      <c r="R49" s="226">
        <v>92319</v>
      </c>
      <c r="S49" s="236">
        <v>98.12</v>
      </c>
      <c r="T49" s="155" t="s">
        <v>682</v>
      </c>
      <c r="U49" s="159" t="s">
        <v>687</v>
      </c>
      <c r="V49" s="35"/>
    </row>
    <row r="50" spans="1:22" x14ac:dyDescent="0.2">
      <c r="A50" s="10">
        <v>38</v>
      </c>
      <c r="B50" s="85" t="s">
        <v>63</v>
      </c>
      <c r="C50" s="14" t="s">
        <v>64</v>
      </c>
      <c r="D50" s="15" t="s">
        <v>663</v>
      </c>
      <c r="E50" s="198">
        <v>64222</v>
      </c>
      <c r="F50" s="198">
        <v>63204</v>
      </c>
      <c r="G50" s="199">
        <v>98.414873407866466</v>
      </c>
      <c r="H50" s="172"/>
      <c r="I50" s="226">
        <v>67805</v>
      </c>
      <c r="J50" s="226">
        <v>66800</v>
      </c>
      <c r="K50" s="236">
        <v>98.52</v>
      </c>
      <c r="M50" s="218">
        <v>26190</v>
      </c>
      <c r="N50" s="218">
        <v>25335</v>
      </c>
      <c r="O50" s="242">
        <v>96.735395189003441</v>
      </c>
      <c r="Q50" s="226">
        <v>25894</v>
      </c>
      <c r="R50" s="226">
        <v>25257</v>
      </c>
      <c r="S50" s="236">
        <v>97.54</v>
      </c>
      <c r="T50" s="155" t="s">
        <v>685</v>
      </c>
      <c r="U50" s="159" t="s">
        <v>693</v>
      </c>
      <c r="V50" s="35"/>
    </row>
    <row r="51" spans="1:22" x14ac:dyDescent="0.2">
      <c r="A51" s="10">
        <v>39</v>
      </c>
      <c r="B51" s="85" t="s">
        <v>65</v>
      </c>
      <c r="C51" s="14" t="s">
        <v>66</v>
      </c>
      <c r="D51" s="15" t="s">
        <v>663</v>
      </c>
      <c r="E51" s="198">
        <v>57735</v>
      </c>
      <c r="F51" s="198">
        <v>56334</v>
      </c>
      <c r="G51" s="199">
        <v>97.573395687191478</v>
      </c>
      <c r="H51" s="172"/>
      <c r="I51" s="226">
        <v>60651</v>
      </c>
      <c r="J51" s="226">
        <v>59108</v>
      </c>
      <c r="K51" s="236">
        <v>97.46</v>
      </c>
      <c r="M51" s="218">
        <v>41072</v>
      </c>
      <c r="N51" s="218">
        <v>40621</v>
      </c>
      <c r="O51" s="242">
        <v>98.901928320997271</v>
      </c>
      <c r="Q51" s="226">
        <v>40108</v>
      </c>
      <c r="R51" s="226">
        <v>39471</v>
      </c>
      <c r="S51" s="236">
        <v>98.41</v>
      </c>
      <c r="T51" s="155" t="s">
        <v>681</v>
      </c>
      <c r="U51" s="159" t="s">
        <v>689</v>
      </c>
      <c r="V51" s="35"/>
    </row>
    <row r="52" spans="1:22" x14ac:dyDescent="0.2">
      <c r="A52" s="10">
        <v>40</v>
      </c>
      <c r="B52" s="85" t="s">
        <v>67</v>
      </c>
      <c r="C52" s="14" t="s">
        <v>68</v>
      </c>
      <c r="D52" s="15" t="s">
        <v>663</v>
      </c>
      <c r="E52" s="198">
        <v>63586</v>
      </c>
      <c r="F52" s="198">
        <v>62612</v>
      </c>
      <c r="G52" s="199">
        <v>98.468216274022581</v>
      </c>
      <c r="H52" s="172"/>
      <c r="I52" s="226">
        <v>66779</v>
      </c>
      <c r="J52" s="226">
        <v>65625</v>
      </c>
      <c r="K52" s="236">
        <v>98.27</v>
      </c>
      <c r="M52" s="218">
        <v>26814</v>
      </c>
      <c r="N52" s="218">
        <v>26561</v>
      </c>
      <c r="O52" s="242">
        <v>99.056463041694641</v>
      </c>
      <c r="Q52" s="226">
        <v>27251</v>
      </c>
      <c r="R52" s="226">
        <v>26876</v>
      </c>
      <c r="S52" s="236">
        <v>98.62</v>
      </c>
      <c r="T52" s="155" t="s">
        <v>680</v>
      </c>
      <c r="U52" s="159" t="s">
        <v>692</v>
      </c>
      <c r="V52" s="35"/>
    </row>
    <row r="53" spans="1:22" x14ac:dyDescent="0.2">
      <c r="A53" s="10">
        <v>41</v>
      </c>
      <c r="B53" s="85" t="s">
        <v>69</v>
      </c>
      <c r="C53" s="14" t="s">
        <v>70</v>
      </c>
      <c r="D53" s="15" t="s">
        <v>663</v>
      </c>
      <c r="E53" s="198">
        <v>43129</v>
      </c>
      <c r="F53" s="198">
        <v>41021</v>
      </c>
      <c r="G53" s="199">
        <v>95.112337406385492</v>
      </c>
      <c r="H53" s="172"/>
      <c r="I53" s="226">
        <v>45764</v>
      </c>
      <c r="J53" s="226">
        <v>43333</v>
      </c>
      <c r="K53" s="236">
        <v>94.69</v>
      </c>
      <c r="M53" s="218">
        <v>29042</v>
      </c>
      <c r="N53" s="218">
        <v>27740</v>
      </c>
      <c r="O53" s="242">
        <v>95.516837683355135</v>
      </c>
      <c r="Q53" s="226">
        <v>29605</v>
      </c>
      <c r="R53" s="226">
        <v>28953</v>
      </c>
      <c r="S53" s="236">
        <v>97.8</v>
      </c>
      <c r="T53" s="155" t="s">
        <v>679</v>
      </c>
      <c r="U53" s="159" t="s">
        <v>691</v>
      </c>
      <c r="V53" s="35"/>
    </row>
    <row r="54" spans="1:22" x14ac:dyDescent="0.2">
      <c r="A54" s="10">
        <v>42</v>
      </c>
      <c r="B54" s="85" t="s">
        <v>71</v>
      </c>
      <c r="C54" s="14" t="s">
        <v>72</v>
      </c>
      <c r="D54" s="15" t="s">
        <v>664</v>
      </c>
      <c r="E54" s="198">
        <v>98875</v>
      </c>
      <c r="F54" s="198">
        <v>95408</v>
      </c>
      <c r="G54" s="199">
        <v>96.493552465233876</v>
      </c>
      <c r="H54" s="172"/>
      <c r="I54" s="226">
        <v>104032</v>
      </c>
      <c r="J54" s="226">
        <v>100027</v>
      </c>
      <c r="K54" s="236">
        <v>96.15</v>
      </c>
      <c r="M54" s="218">
        <v>51871</v>
      </c>
      <c r="N54" s="218">
        <v>49914</v>
      </c>
      <c r="O54" s="242">
        <v>96.227178963197161</v>
      </c>
      <c r="Q54" s="226">
        <v>51254</v>
      </c>
      <c r="R54" s="226">
        <v>48914</v>
      </c>
      <c r="S54" s="236">
        <v>95.43</v>
      </c>
      <c r="T54" s="155" t="s">
        <v>679</v>
      </c>
      <c r="U54" s="159" t="s">
        <v>691</v>
      </c>
      <c r="V54" s="35"/>
    </row>
    <row r="55" spans="1:22" x14ac:dyDescent="0.2">
      <c r="A55" s="10">
        <v>43</v>
      </c>
      <c r="B55" s="85" t="s">
        <v>73</v>
      </c>
      <c r="C55" s="14" t="s">
        <v>74</v>
      </c>
      <c r="D55" s="15" t="s">
        <v>664</v>
      </c>
      <c r="E55" s="198">
        <v>104952</v>
      </c>
      <c r="F55" s="198">
        <v>101470</v>
      </c>
      <c r="G55" s="199">
        <v>96.68229285768733</v>
      </c>
      <c r="H55" s="172"/>
      <c r="I55" s="226">
        <v>110785</v>
      </c>
      <c r="J55" s="226">
        <v>106731</v>
      </c>
      <c r="K55" s="236">
        <v>96.34</v>
      </c>
      <c r="M55" s="218">
        <v>59729</v>
      </c>
      <c r="N55" s="218">
        <v>58141</v>
      </c>
      <c r="O55" s="242">
        <v>97.341324984513392</v>
      </c>
      <c r="Q55" s="226">
        <v>58844</v>
      </c>
      <c r="R55" s="226">
        <v>57266</v>
      </c>
      <c r="S55" s="236">
        <v>97.32</v>
      </c>
      <c r="T55" s="155" t="s">
        <v>683</v>
      </c>
      <c r="U55" s="159" t="s">
        <v>688</v>
      </c>
      <c r="V55" s="35"/>
    </row>
    <row r="56" spans="1:22" x14ac:dyDescent="0.2">
      <c r="A56" s="10">
        <v>44</v>
      </c>
      <c r="B56" s="85" t="s">
        <v>75</v>
      </c>
      <c r="C56" s="14" t="s">
        <v>76</v>
      </c>
      <c r="D56" s="15" t="s">
        <v>663</v>
      </c>
      <c r="E56" s="198">
        <v>74779</v>
      </c>
      <c r="F56" s="198">
        <v>73278</v>
      </c>
      <c r="G56" s="199">
        <v>97.992751975822088</v>
      </c>
      <c r="H56" s="172"/>
      <c r="I56" s="226">
        <v>80175</v>
      </c>
      <c r="J56" s="226">
        <v>78257</v>
      </c>
      <c r="K56" s="236">
        <v>97.61</v>
      </c>
      <c r="M56" s="218">
        <v>111705</v>
      </c>
      <c r="N56" s="218">
        <v>110221</v>
      </c>
      <c r="O56" s="242">
        <v>98.671500828073945</v>
      </c>
      <c r="Q56" s="226">
        <v>115886</v>
      </c>
      <c r="R56" s="226">
        <v>114266</v>
      </c>
      <c r="S56" s="236">
        <v>98.6</v>
      </c>
      <c r="T56" s="155" t="s">
        <v>681</v>
      </c>
      <c r="U56" s="159" t="s">
        <v>689</v>
      </c>
      <c r="V56" s="35"/>
    </row>
    <row r="57" spans="1:22" x14ac:dyDescent="0.2">
      <c r="A57" s="10">
        <v>45</v>
      </c>
      <c r="B57" s="85" t="s">
        <v>77</v>
      </c>
      <c r="C57" s="14" t="s">
        <v>78</v>
      </c>
      <c r="D57" s="15" t="s">
        <v>653</v>
      </c>
      <c r="E57" s="198">
        <v>134327</v>
      </c>
      <c r="F57" s="198">
        <v>129461</v>
      </c>
      <c r="G57" s="199">
        <v>96.377496705800027</v>
      </c>
      <c r="H57" s="172"/>
      <c r="I57" s="226">
        <v>144100</v>
      </c>
      <c r="J57" s="226">
        <v>137404</v>
      </c>
      <c r="K57" s="236">
        <v>95.35</v>
      </c>
      <c r="M57" s="218">
        <v>643257</v>
      </c>
      <c r="N57" s="218">
        <v>640214</v>
      </c>
      <c r="O57" s="242">
        <v>99.526938688580145</v>
      </c>
      <c r="Q57" s="226">
        <v>655120</v>
      </c>
      <c r="R57" s="226">
        <v>648540</v>
      </c>
      <c r="S57" s="236">
        <v>99</v>
      </c>
      <c r="T57" s="155" t="s">
        <v>682</v>
      </c>
      <c r="U57" s="159" t="s">
        <v>687</v>
      </c>
      <c r="V57" s="35"/>
    </row>
    <row r="58" spans="1:22" x14ac:dyDescent="0.2">
      <c r="A58" s="10">
        <v>46</v>
      </c>
      <c r="B58" s="85" t="s">
        <v>79</v>
      </c>
      <c r="C58" s="14" t="s">
        <v>80</v>
      </c>
      <c r="D58" s="15" t="s">
        <v>663</v>
      </c>
      <c r="E58" s="198">
        <v>49594</v>
      </c>
      <c r="F58" s="198">
        <v>48285</v>
      </c>
      <c r="G58" s="199">
        <v>97.360567810622257</v>
      </c>
      <c r="H58" s="172"/>
      <c r="I58" s="226">
        <v>52450</v>
      </c>
      <c r="J58" s="226">
        <v>50909</v>
      </c>
      <c r="K58" s="236">
        <v>97.06</v>
      </c>
      <c r="M58" s="218">
        <v>33756</v>
      </c>
      <c r="N58" s="218">
        <v>33392</v>
      </c>
      <c r="O58" s="242">
        <v>98.921673184026545</v>
      </c>
      <c r="Q58" s="226">
        <v>33391</v>
      </c>
      <c r="R58" s="226">
        <v>32964</v>
      </c>
      <c r="S58" s="236">
        <v>98.72</v>
      </c>
      <c r="T58" s="155" t="s">
        <v>685</v>
      </c>
      <c r="U58" s="159" t="s">
        <v>693</v>
      </c>
      <c r="V58" s="35"/>
    </row>
    <row r="59" spans="1:22" x14ac:dyDescent="0.2">
      <c r="A59" s="10">
        <v>47</v>
      </c>
      <c r="B59" s="85" t="s">
        <v>81</v>
      </c>
      <c r="C59" s="14" t="s">
        <v>82</v>
      </c>
      <c r="D59" s="15" t="s">
        <v>663</v>
      </c>
      <c r="E59" s="198">
        <v>85585</v>
      </c>
      <c r="F59" s="198">
        <v>84270</v>
      </c>
      <c r="G59" s="199">
        <v>98.463515803002863</v>
      </c>
      <c r="H59" s="172"/>
      <c r="I59" s="226">
        <v>91532</v>
      </c>
      <c r="J59" s="226">
        <v>89743</v>
      </c>
      <c r="K59" s="236">
        <v>98.05</v>
      </c>
      <c r="M59" s="218">
        <v>54822</v>
      </c>
      <c r="N59" s="218">
        <v>54491</v>
      </c>
      <c r="O59" s="242">
        <v>99.396227791762428</v>
      </c>
      <c r="Q59" s="226">
        <v>54716</v>
      </c>
      <c r="R59" s="226">
        <v>53723</v>
      </c>
      <c r="S59" s="236">
        <v>98.19</v>
      </c>
      <c r="T59" s="155" t="s">
        <v>678</v>
      </c>
      <c r="U59" s="159" t="s">
        <v>694</v>
      </c>
      <c r="V59" s="35"/>
    </row>
    <row r="60" spans="1:22" x14ac:dyDescent="0.2">
      <c r="A60" s="10">
        <v>48</v>
      </c>
      <c r="B60" s="85" t="s">
        <v>83</v>
      </c>
      <c r="C60" s="14" t="s">
        <v>84</v>
      </c>
      <c r="D60" s="15" t="s">
        <v>663</v>
      </c>
      <c r="E60" s="198">
        <v>60387</v>
      </c>
      <c r="F60" s="198">
        <v>58791</v>
      </c>
      <c r="G60" s="199">
        <v>97.357047046549752</v>
      </c>
      <c r="H60" s="172"/>
      <c r="I60" s="226">
        <v>63990</v>
      </c>
      <c r="J60" s="226">
        <v>62144</v>
      </c>
      <c r="K60" s="236">
        <v>97.12</v>
      </c>
      <c r="M60" s="218">
        <v>44610</v>
      </c>
      <c r="N60" s="218">
        <v>43904</v>
      </c>
      <c r="O60" s="242">
        <v>98.417395202869301</v>
      </c>
      <c r="Q60" s="226">
        <v>44300</v>
      </c>
      <c r="R60" s="226">
        <v>43138</v>
      </c>
      <c r="S60" s="236">
        <v>97.38</v>
      </c>
      <c r="T60" s="155" t="s">
        <v>679</v>
      </c>
      <c r="U60" s="159" t="s">
        <v>691</v>
      </c>
      <c r="V60" s="35"/>
    </row>
    <row r="61" spans="1:22" x14ac:dyDescent="0.2">
      <c r="A61" s="10">
        <v>49</v>
      </c>
      <c r="B61" s="85" t="s">
        <v>85</v>
      </c>
      <c r="C61" s="14" t="s">
        <v>86</v>
      </c>
      <c r="D61" s="15" t="s">
        <v>663</v>
      </c>
      <c r="E61" s="198">
        <v>53348</v>
      </c>
      <c r="F61" s="198">
        <v>52379</v>
      </c>
      <c r="G61" s="199">
        <v>98.183624503261598</v>
      </c>
      <c r="H61" s="172"/>
      <c r="I61" s="226">
        <v>56162</v>
      </c>
      <c r="J61" s="226">
        <v>55012</v>
      </c>
      <c r="K61" s="236">
        <v>97.95</v>
      </c>
      <c r="M61" s="218">
        <v>14626</v>
      </c>
      <c r="N61" s="218">
        <v>14483</v>
      </c>
      <c r="O61" s="242">
        <v>99.022289074251333</v>
      </c>
      <c r="Q61" s="226">
        <v>14657</v>
      </c>
      <c r="R61" s="226">
        <v>14515</v>
      </c>
      <c r="S61" s="236">
        <v>99.03</v>
      </c>
      <c r="T61" s="155" t="s">
        <v>681</v>
      </c>
      <c r="U61" s="159" t="s">
        <v>689</v>
      </c>
      <c r="V61" s="35"/>
    </row>
    <row r="62" spans="1:22" x14ac:dyDescent="0.2">
      <c r="A62" s="10">
        <v>50</v>
      </c>
      <c r="B62" s="85" t="s">
        <v>575</v>
      </c>
      <c r="C62" s="14" t="s">
        <v>583</v>
      </c>
      <c r="D62" s="15" t="s">
        <v>662</v>
      </c>
      <c r="E62" s="198">
        <v>190371</v>
      </c>
      <c r="F62" s="198">
        <v>186517</v>
      </c>
      <c r="G62" s="199">
        <v>97.975531987540123</v>
      </c>
      <c r="H62" s="172"/>
      <c r="I62" s="226">
        <v>199304</v>
      </c>
      <c r="J62" s="226">
        <v>194990</v>
      </c>
      <c r="K62" s="236">
        <v>97.84</v>
      </c>
      <c r="M62" s="218">
        <v>89217</v>
      </c>
      <c r="N62" s="218">
        <v>88692</v>
      </c>
      <c r="O62" s="242">
        <v>99.411547126668694</v>
      </c>
      <c r="Q62" s="226">
        <v>90662</v>
      </c>
      <c r="R62" s="226">
        <v>89767</v>
      </c>
      <c r="S62" s="236">
        <v>99.01</v>
      </c>
      <c r="T62" s="155" t="s">
        <v>681</v>
      </c>
      <c r="U62" s="159" t="s">
        <v>689</v>
      </c>
      <c r="V62" s="35"/>
    </row>
    <row r="63" spans="1:22" x14ac:dyDescent="0.2">
      <c r="A63" s="10">
        <v>51</v>
      </c>
      <c r="B63" s="85" t="s">
        <v>87</v>
      </c>
      <c r="C63" s="14" t="s">
        <v>88</v>
      </c>
      <c r="D63" s="15" t="s">
        <v>663</v>
      </c>
      <c r="E63" s="198">
        <v>96575</v>
      </c>
      <c r="F63" s="198">
        <v>94180</v>
      </c>
      <c r="G63" s="199">
        <v>97.520062127879882</v>
      </c>
      <c r="H63" s="172"/>
      <c r="I63" s="226">
        <v>102984</v>
      </c>
      <c r="J63" s="226">
        <v>100542</v>
      </c>
      <c r="K63" s="236">
        <v>97.63</v>
      </c>
      <c r="M63" s="218">
        <v>47854</v>
      </c>
      <c r="N63" s="218">
        <v>47182</v>
      </c>
      <c r="O63" s="242">
        <v>98.595728674718941</v>
      </c>
      <c r="Q63" s="226">
        <v>48633</v>
      </c>
      <c r="R63" s="226">
        <v>48033</v>
      </c>
      <c r="S63" s="236">
        <v>98.77</v>
      </c>
      <c r="T63" s="155" t="s">
        <v>680</v>
      </c>
      <c r="U63" s="159" t="s">
        <v>692</v>
      </c>
      <c r="V63" s="35"/>
    </row>
    <row r="64" spans="1:22" x14ac:dyDescent="0.2">
      <c r="A64" s="10">
        <v>52</v>
      </c>
      <c r="B64" s="85" t="s">
        <v>89</v>
      </c>
      <c r="C64" s="14" t="s">
        <v>90</v>
      </c>
      <c r="D64" s="15" t="s">
        <v>663</v>
      </c>
      <c r="E64" s="198">
        <v>111568</v>
      </c>
      <c r="F64" s="198">
        <v>108731</v>
      </c>
      <c r="G64" s="199">
        <v>97.457156173813274</v>
      </c>
      <c r="H64" s="172"/>
      <c r="I64" s="226">
        <v>118890</v>
      </c>
      <c r="J64" s="226">
        <v>115578</v>
      </c>
      <c r="K64" s="236">
        <v>97.21</v>
      </c>
      <c r="M64" s="218">
        <v>82859</v>
      </c>
      <c r="N64" s="218">
        <v>80809</v>
      </c>
      <c r="O64" s="242">
        <v>97.525917522538279</v>
      </c>
      <c r="Q64" s="226">
        <v>81835</v>
      </c>
      <c r="R64" s="226">
        <v>80003</v>
      </c>
      <c r="S64" s="236">
        <v>97.76</v>
      </c>
      <c r="T64" s="155" t="s">
        <v>681</v>
      </c>
      <c r="U64" s="159" t="s">
        <v>689</v>
      </c>
      <c r="V64" s="35"/>
    </row>
    <row r="65" spans="1:22" x14ac:dyDescent="0.2">
      <c r="A65" s="10">
        <v>53</v>
      </c>
      <c r="B65" s="85" t="s">
        <v>91</v>
      </c>
      <c r="C65" s="14" t="s">
        <v>92</v>
      </c>
      <c r="D65" s="15" t="s">
        <v>663</v>
      </c>
      <c r="E65" s="198">
        <v>70641</v>
      </c>
      <c r="F65" s="198">
        <v>69457</v>
      </c>
      <c r="G65" s="199">
        <v>98.323919536812895</v>
      </c>
      <c r="H65" s="172"/>
      <c r="I65" s="226">
        <v>76011</v>
      </c>
      <c r="J65" s="226">
        <v>74402</v>
      </c>
      <c r="K65" s="236">
        <v>97.88</v>
      </c>
      <c r="M65" s="218">
        <v>56788</v>
      </c>
      <c r="N65" s="218">
        <v>56123</v>
      </c>
      <c r="O65" s="242">
        <v>98.828977953088682</v>
      </c>
      <c r="Q65" s="226">
        <v>56766</v>
      </c>
      <c r="R65" s="226">
        <v>55765</v>
      </c>
      <c r="S65" s="236">
        <v>98.24</v>
      </c>
      <c r="T65" s="155" t="s">
        <v>684</v>
      </c>
      <c r="U65" s="159" t="s">
        <v>695</v>
      </c>
      <c r="V65" s="35"/>
    </row>
    <row r="66" spans="1:22" x14ac:dyDescent="0.2">
      <c r="A66" s="10">
        <v>54</v>
      </c>
      <c r="B66" s="85" t="s">
        <v>93</v>
      </c>
      <c r="C66" s="14" t="s">
        <v>94</v>
      </c>
      <c r="D66" s="15" t="s">
        <v>663</v>
      </c>
      <c r="E66" s="198">
        <v>97699</v>
      </c>
      <c r="F66" s="198">
        <v>96004</v>
      </c>
      <c r="G66" s="199">
        <v>98.265079478807365</v>
      </c>
      <c r="H66" s="172"/>
      <c r="I66" s="226">
        <v>104968</v>
      </c>
      <c r="J66" s="226">
        <v>102901</v>
      </c>
      <c r="K66" s="236">
        <v>98.03</v>
      </c>
      <c r="M66" s="218">
        <v>96145</v>
      </c>
      <c r="N66" s="218">
        <v>94654</v>
      </c>
      <c r="O66" s="242">
        <v>98.449217327994177</v>
      </c>
      <c r="Q66" s="226">
        <v>102536</v>
      </c>
      <c r="R66" s="226">
        <v>100993</v>
      </c>
      <c r="S66" s="236">
        <v>98.5</v>
      </c>
      <c r="T66" s="155" t="s">
        <v>678</v>
      </c>
      <c r="U66" s="159" t="s">
        <v>694</v>
      </c>
      <c r="V66" s="35"/>
    </row>
    <row r="67" spans="1:22" x14ac:dyDescent="0.2">
      <c r="A67" s="10">
        <v>55</v>
      </c>
      <c r="B67" s="85" t="s">
        <v>576</v>
      </c>
      <c r="C67" s="14" t="s">
        <v>584</v>
      </c>
      <c r="D67" s="15" t="s">
        <v>662</v>
      </c>
      <c r="E67" s="198">
        <v>254121</v>
      </c>
      <c r="F67" s="198">
        <v>249512</v>
      </c>
      <c r="G67" s="199">
        <v>98.186297078950574</v>
      </c>
      <c r="H67" s="172"/>
      <c r="I67" s="226">
        <v>269592</v>
      </c>
      <c r="J67" s="226">
        <v>263948</v>
      </c>
      <c r="K67" s="236">
        <v>97.91</v>
      </c>
      <c r="M67" s="218">
        <v>145543</v>
      </c>
      <c r="N67" s="218">
        <v>143293</v>
      </c>
      <c r="O67" s="242">
        <v>98.454065121647886</v>
      </c>
      <c r="Q67" s="226">
        <v>145964</v>
      </c>
      <c r="R67" s="226">
        <v>143382</v>
      </c>
      <c r="S67" s="236">
        <v>98.23</v>
      </c>
      <c r="T67" s="155" t="s">
        <v>679</v>
      </c>
      <c r="U67" s="159" t="s">
        <v>691</v>
      </c>
      <c r="V67" s="35"/>
    </row>
    <row r="68" spans="1:22" x14ac:dyDescent="0.2">
      <c r="A68" s="10">
        <v>56</v>
      </c>
      <c r="B68" s="85" t="s">
        <v>577</v>
      </c>
      <c r="C68" s="14" t="s">
        <v>585</v>
      </c>
      <c r="D68" s="15" t="s">
        <v>662</v>
      </c>
      <c r="E68" s="198">
        <v>212354</v>
      </c>
      <c r="F68" s="198">
        <v>206637</v>
      </c>
      <c r="G68" s="199">
        <v>97.307797357243103</v>
      </c>
      <c r="H68" s="172"/>
      <c r="I68" s="226">
        <v>227492</v>
      </c>
      <c r="J68" s="226">
        <v>221200</v>
      </c>
      <c r="K68" s="236">
        <v>97.23</v>
      </c>
      <c r="M68" s="218">
        <v>166663</v>
      </c>
      <c r="N68" s="218">
        <v>164026</v>
      </c>
      <c r="O68" s="242">
        <v>98.417765190834189</v>
      </c>
      <c r="Q68" s="226">
        <v>165208</v>
      </c>
      <c r="R68" s="226">
        <v>162332</v>
      </c>
      <c r="S68" s="236">
        <v>98.26</v>
      </c>
      <c r="T68" s="155" t="s">
        <v>679</v>
      </c>
      <c r="U68" s="159" t="s">
        <v>691</v>
      </c>
      <c r="V68" s="35"/>
    </row>
    <row r="69" spans="1:22" x14ac:dyDescent="0.2">
      <c r="A69" s="10">
        <v>57</v>
      </c>
      <c r="B69" s="85" t="s">
        <v>95</v>
      </c>
      <c r="C69" s="14" t="s">
        <v>96</v>
      </c>
      <c r="D69" s="15" t="s">
        <v>663</v>
      </c>
      <c r="E69" s="198">
        <v>49811</v>
      </c>
      <c r="F69" s="198">
        <v>48235</v>
      </c>
      <c r="G69" s="199">
        <v>96.836040232077252</v>
      </c>
      <c r="H69" s="172"/>
      <c r="I69" s="226">
        <v>52742</v>
      </c>
      <c r="J69" s="226">
        <v>51017</v>
      </c>
      <c r="K69" s="236">
        <v>96.73</v>
      </c>
      <c r="M69" s="218">
        <v>40120</v>
      </c>
      <c r="N69" s="218">
        <v>39037</v>
      </c>
      <c r="O69" s="242">
        <v>97.300598205383849</v>
      </c>
      <c r="Q69" s="226">
        <v>41495</v>
      </c>
      <c r="R69" s="226">
        <v>40765</v>
      </c>
      <c r="S69" s="236">
        <v>98.24</v>
      </c>
      <c r="T69" s="155" t="s">
        <v>680</v>
      </c>
      <c r="U69" s="159" t="s">
        <v>692</v>
      </c>
      <c r="V69" s="35"/>
    </row>
    <row r="70" spans="1:22" x14ac:dyDescent="0.2">
      <c r="A70" s="10">
        <v>58</v>
      </c>
      <c r="B70" s="85" t="s">
        <v>97</v>
      </c>
      <c r="C70" s="14" t="s">
        <v>98</v>
      </c>
      <c r="D70" s="15" t="s">
        <v>663</v>
      </c>
      <c r="E70" s="198">
        <v>90117</v>
      </c>
      <c r="F70" s="198">
        <v>88151</v>
      </c>
      <c r="G70" s="199">
        <v>97.818391646415222</v>
      </c>
      <c r="H70" s="172"/>
      <c r="I70" s="226">
        <v>96306</v>
      </c>
      <c r="J70" s="226">
        <v>94043</v>
      </c>
      <c r="K70" s="236">
        <v>97.65</v>
      </c>
      <c r="M70" s="218">
        <v>49547</v>
      </c>
      <c r="N70" s="218">
        <v>48163</v>
      </c>
      <c r="O70" s="242">
        <v>97.206692635275587</v>
      </c>
      <c r="Q70" s="226">
        <v>49037</v>
      </c>
      <c r="R70" s="226">
        <v>47590</v>
      </c>
      <c r="S70" s="236">
        <v>97.05</v>
      </c>
      <c r="T70" s="155" t="s">
        <v>678</v>
      </c>
      <c r="U70" s="159" t="s">
        <v>694</v>
      </c>
      <c r="V70" s="35"/>
    </row>
    <row r="71" spans="1:22" x14ac:dyDescent="0.2">
      <c r="A71" s="10">
        <v>59</v>
      </c>
      <c r="B71" s="85" t="s">
        <v>99</v>
      </c>
      <c r="C71" s="14" t="s">
        <v>100</v>
      </c>
      <c r="D71" s="15" t="s">
        <v>663</v>
      </c>
      <c r="E71" s="198">
        <v>80157</v>
      </c>
      <c r="F71" s="198">
        <v>79664</v>
      </c>
      <c r="G71" s="199">
        <v>99.384957021844627</v>
      </c>
      <c r="H71" s="172"/>
      <c r="I71" s="226">
        <v>83911</v>
      </c>
      <c r="J71" s="226">
        <v>83260</v>
      </c>
      <c r="K71" s="236">
        <v>99.22</v>
      </c>
      <c r="M71" s="218">
        <v>21264</v>
      </c>
      <c r="N71" s="218">
        <v>20946</v>
      </c>
      <c r="O71" s="242">
        <v>98.504514672686227</v>
      </c>
      <c r="Q71" s="226">
        <v>21398</v>
      </c>
      <c r="R71" s="226">
        <v>21127</v>
      </c>
      <c r="S71" s="236">
        <v>98.73</v>
      </c>
      <c r="T71" s="155" t="s">
        <v>678</v>
      </c>
      <c r="U71" s="159" t="s">
        <v>694</v>
      </c>
      <c r="V71" s="35"/>
    </row>
    <row r="72" spans="1:22" x14ac:dyDescent="0.2">
      <c r="A72" s="10">
        <v>60</v>
      </c>
      <c r="B72" s="85" t="s">
        <v>101</v>
      </c>
      <c r="C72" s="14" t="s">
        <v>102</v>
      </c>
      <c r="D72" s="15" t="s">
        <v>663</v>
      </c>
      <c r="E72" s="198">
        <v>64812</v>
      </c>
      <c r="F72" s="198">
        <v>63607</v>
      </c>
      <c r="G72" s="199">
        <v>98.140776399432212</v>
      </c>
      <c r="H72" s="172"/>
      <c r="I72" s="226">
        <v>69034</v>
      </c>
      <c r="J72" s="226">
        <v>67572</v>
      </c>
      <c r="K72" s="236">
        <v>97.88</v>
      </c>
      <c r="M72" s="218">
        <v>26831</v>
      </c>
      <c r="N72" s="218">
        <v>26472</v>
      </c>
      <c r="O72" s="242">
        <v>98.661995453020751</v>
      </c>
      <c r="Q72" s="226">
        <v>26297</v>
      </c>
      <c r="R72" s="226">
        <v>25810</v>
      </c>
      <c r="S72" s="236">
        <v>98.15</v>
      </c>
      <c r="T72" s="155" t="s">
        <v>679</v>
      </c>
      <c r="U72" s="159" t="s">
        <v>691</v>
      </c>
      <c r="V72" s="35"/>
    </row>
    <row r="73" spans="1:22" x14ac:dyDescent="0.2">
      <c r="A73" s="10">
        <v>61</v>
      </c>
      <c r="B73" s="85" t="s">
        <v>103</v>
      </c>
      <c r="C73" s="14" t="s">
        <v>104</v>
      </c>
      <c r="D73" s="15" t="s">
        <v>663</v>
      </c>
      <c r="E73" s="198">
        <v>38263</v>
      </c>
      <c r="F73" s="198">
        <v>37544</v>
      </c>
      <c r="G73" s="199">
        <v>98.1209000862452</v>
      </c>
      <c r="H73" s="172"/>
      <c r="I73" s="226" t="s">
        <v>708</v>
      </c>
      <c r="J73" s="226" t="s">
        <v>708</v>
      </c>
      <c r="K73" s="236" t="s">
        <v>708</v>
      </c>
      <c r="M73" s="218">
        <v>21249</v>
      </c>
      <c r="N73" s="218">
        <v>20798</v>
      </c>
      <c r="O73" s="242">
        <v>97.877547178690762</v>
      </c>
      <c r="Q73" s="238" t="s">
        <v>708</v>
      </c>
      <c r="R73" s="238" t="s">
        <v>708</v>
      </c>
      <c r="S73" s="237" t="s">
        <v>708</v>
      </c>
      <c r="T73" s="155" t="s">
        <v>684</v>
      </c>
      <c r="U73" s="159" t="s">
        <v>695</v>
      </c>
      <c r="V73" s="35"/>
    </row>
    <row r="74" spans="1:22" x14ac:dyDescent="0.2">
      <c r="A74" s="10">
        <v>62</v>
      </c>
      <c r="B74" s="85" t="s">
        <v>105</v>
      </c>
      <c r="C74" s="14" t="s">
        <v>106</v>
      </c>
      <c r="D74" s="15" t="s">
        <v>653</v>
      </c>
      <c r="E74" s="198">
        <v>7531</v>
      </c>
      <c r="F74" s="198">
        <v>7406</v>
      </c>
      <c r="G74" s="199">
        <v>98.340193865356525</v>
      </c>
      <c r="H74" s="172"/>
      <c r="I74" s="226">
        <v>8293</v>
      </c>
      <c r="J74" s="226">
        <v>8114</v>
      </c>
      <c r="K74" s="236">
        <v>97.84</v>
      </c>
      <c r="M74" s="218">
        <v>1172766</v>
      </c>
      <c r="N74" s="218">
        <v>1165860</v>
      </c>
      <c r="O74" s="242">
        <v>99.411135725285348</v>
      </c>
      <c r="Q74" s="226">
        <v>1231350</v>
      </c>
      <c r="R74" s="226">
        <v>1225964</v>
      </c>
      <c r="S74" s="236">
        <v>99.56</v>
      </c>
      <c r="T74" s="155" t="s">
        <v>682</v>
      </c>
      <c r="U74" s="159" t="s">
        <v>687</v>
      </c>
      <c r="V74" s="35"/>
    </row>
    <row r="75" spans="1:22" x14ac:dyDescent="0.2">
      <c r="A75" s="10">
        <v>63</v>
      </c>
      <c r="B75" s="85" t="s">
        <v>107</v>
      </c>
      <c r="C75" s="14" t="s">
        <v>108</v>
      </c>
      <c r="D75" s="15" t="s">
        <v>663</v>
      </c>
      <c r="E75" s="198">
        <v>105697</v>
      </c>
      <c r="F75" s="198">
        <v>103488</v>
      </c>
      <c r="G75" s="199">
        <v>97.910063672573486</v>
      </c>
      <c r="H75" s="172"/>
      <c r="I75" s="226">
        <v>112299</v>
      </c>
      <c r="J75" s="226">
        <v>109823</v>
      </c>
      <c r="K75" s="236">
        <v>97.8</v>
      </c>
      <c r="M75" s="218">
        <v>66284</v>
      </c>
      <c r="N75" s="218">
        <v>65860</v>
      </c>
      <c r="O75" s="242">
        <v>99.360328284352178</v>
      </c>
      <c r="Q75" s="226">
        <v>66595</v>
      </c>
      <c r="R75" s="226">
        <v>65732</v>
      </c>
      <c r="S75" s="236">
        <v>98.7</v>
      </c>
      <c r="T75" s="155" t="s">
        <v>681</v>
      </c>
      <c r="U75" s="159" t="s">
        <v>689</v>
      </c>
      <c r="V75" s="35"/>
    </row>
    <row r="76" spans="1:22" x14ac:dyDescent="0.2">
      <c r="A76" s="10">
        <v>64</v>
      </c>
      <c r="B76" s="85" t="s">
        <v>109</v>
      </c>
      <c r="C76" s="14" t="s">
        <v>110</v>
      </c>
      <c r="D76" s="15" t="s">
        <v>663</v>
      </c>
      <c r="E76" s="198">
        <v>37785</v>
      </c>
      <c r="F76" s="198">
        <v>36671</v>
      </c>
      <c r="G76" s="199">
        <v>97.051740108508668</v>
      </c>
      <c r="H76" s="172"/>
      <c r="I76" s="226">
        <v>39957</v>
      </c>
      <c r="J76" s="226">
        <v>38819</v>
      </c>
      <c r="K76" s="236">
        <v>97.15</v>
      </c>
      <c r="M76" s="218">
        <v>42603</v>
      </c>
      <c r="N76" s="218">
        <v>42325</v>
      </c>
      <c r="O76" s="242">
        <v>99.347463793629558</v>
      </c>
      <c r="Q76" s="226">
        <v>41749</v>
      </c>
      <c r="R76" s="226">
        <v>41414</v>
      </c>
      <c r="S76" s="236">
        <v>99.2</v>
      </c>
      <c r="T76" s="156" t="s">
        <v>679</v>
      </c>
      <c r="U76" s="159" t="s">
        <v>691</v>
      </c>
      <c r="V76" s="35"/>
    </row>
    <row r="77" spans="1:22" x14ac:dyDescent="0.2">
      <c r="A77" s="10">
        <v>65</v>
      </c>
      <c r="B77" s="85" t="s">
        <v>111</v>
      </c>
      <c r="C77" s="14" t="s">
        <v>112</v>
      </c>
      <c r="D77" s="15" t="s">
        <v>663</v>
      </c>
      <c r="E77" s="198">
        <v>32487</v>
      </c>
      <c r="F77" s="198">
        <v>31580</v>
      </c>
      <c r="G77" s="199">
        <v>97.208114014836696</v>
      </c>
      <c r="H77" s="172"/>
      <c r="I77" s="226">
        <v>35029</v>
      </c>
      <c r="J77" s="226">
        <v>33929</v>
      </c>
      <c r="K77" s="236">
        <v>96.86</v>
      </c>
      <c r="M77" s="218">
        <v>36929</v>
      </c>
      <c r="N77" s="218">
        <v>36312</v>
      </c>
      <c r="O77" s="242">
        <v>98.329226353272489</v>
      </c>
      <c r="Q77" s="226">
        <v>38638</v>
      </c>
      <c r="R77" s="226">
        <v>37792</v>
      </c>
      <c r="S77" s="236">
        <v>97.81</v>
      </c>
      <c r="T77" s="155" t="s">
        <v>680</v>
      </c>
      <c r="U77" s="159" t="s">
        <v>692</v>
      </c>
      <c r="V77" s="35"/>
    </row>
    <row r="78" spans="1:22" x14ac:dyDescent="0.2">
      <c r="A78" s="10">
        <v>66</v>
      </c>
      <c r="B78" s="85" t="s">
        <v>578</v>
      </c>
      <c r="C78" s="14" t="s">
        <v>586</v>
      </c>
      <c r="D78" s="15" t="s">
        <v>662</v>
      </c>
      <c r="E78" s="198">
        <v>345663</v>
      </c>
      <c r="F78" s="198">
        <v>336875</v>
      </c>
      <c r="G78" s="199">
        <v>97.457639377081136</v>
      </c>
      <c r="H78" s="172"/>
      <c r="I78" s="226">
        <v>369257</v>
      </c>
      <c r="J78" s="226">
        <v>359236</v>
      </c>
      <c r="K78" s="236">
        <v>97.29</v>
      </c>
      <c r="M78" s="218">
        <v>164952</v>
      </c>
      <c r="N78" s="218">
        <v>161246</v>
      </c>
      <c r="O78" s="242">
        <v>97.753285804355201</v>
      </c>
      <c r="Q78" s="226">
        <v>163181</v>
      </c>
      <c r="R78" s="226">
        <v>159474</v>
      </c>
      <c r="S78" s="236">
        <v>97.73</v>
      </c>
      <c r="T78" s="155" t="s">
        <v>684</v>
      </c>
      <c r="U78" s="159" t="s">
        <v>695</v>
      </c>
      <c r="V78" s="35"/>
    </row>
    <row r="79" spans="1:22" x14ac:dyDescent="0.2">
      <c r="A79" s="10">
        <v>67</v>
      </c>
      <c r="B79" s="85" t="s">
        <v>113</v>
      </c>
      <c r="C79" s="14" t="s">
        <v>114</v>
      </c>
      <c r="D79" s="15" t="s">
        <v>663</v>
      </c>
      <c r="E79" s="198">
        <v>68019</v>
      </c>
      <c r="F79" s="198">
        <v>67215</v>
      </c>
      <c r="G79" s="199">
        <v>98.817977329863709</v>
      </c>
      <c r="H79" s="172"/>
      <c r="I79" s="226">
        <v>72502</v>
      </c>
      <c r="J79" s="226">
        <v>71663</v>
      </c>
      <c r="K79" s="236">
        <v>98.84</v>
      </c>
      <c r="M79" s="218">
        <v>33379</v>
      </c>
      <c r="N79" s="218">
        <v>32707</v>
      </c>
      <c r="O79" s="242">
        <v>97.986758141346357</v>
      </c>
      <c r="Q79" s="226">
        <v>32824</v>
      </c>
      <c r="R79" s="226">
        <v>32069</v>
      </c>
      <c r="S79" s="236">
        <v>97.7</v>
      </c>
      <c r="T79" s="155" t="s">
        <v>684</v>
      </c>
      <c r="U79" s="159" t="s">
        <v>695</v>
      </c>
      <c r="V79" s="35"/>
    </row>
    <row r="80" spans="1:22" x14ac:dyDescent="0.2">
      <c r="A80" s="10">
        <v>68</v>
      </c>
      <c r="B80" s="85" t="s">
        <v>115</v>
      </c>
      <c r="C80" s="14" t="s">
        <v>116</v>
      </c>
      <c r="D80" s="15" t="s">
        <v>664</v>
      </c>
      <c r="E80" s="198">
        <v>149194</v>
      </c>
      <c r="F80" s="198">
        <v>142764</v>
      </c>
      <c r="G80" s="199">
        <v>95.690175208118291</v>
      </c>
      <c r="H80" s="172"/>
      <c r="I80" s="226">
        <v>157956</v>
      </c>
      <c r="J80" s="226">
        <v>150865</v>
      </c>
      <c r="K80" s="236">
        <v>95.51</v>
      </c>
      <c r="M80" s="218">
        <v>124405</v>
      </c>
      <c r="N80" s="218">
        <v>122139</v>
      </c>
      <c r="O80" s="242">
        <v>98.17852980185684</v>
      </c>
      <c r="Q80" s="226">
        <v>126649</v>
      </c>
      <c r="R80" s="226">
        <v>124106</v>
      </c>
      <c r="S80" s="236">
        <v>97.99</v>
      </c>
      <c r="T80" s="155" t="s">
        <v>685</v>
      </c>
      <c r="U80" s="159" t="s">
        <v>693</v>
      </c>
      <c r="V80" s="35"/>
    </row>
    <row r="81" spans="1:22" x14ac:dyDescent="0.2">
      <c r="A81" s="10">
        <v>69</v>
      </c>
      <c r="B81" s="85" t="s">
        <v>117</v>
      </c>
      <c r="C81" s="14" t="s">
        <v>118</v>
      </c>
      <c r="D81" s="15" t="s">
        <v>663</v>
      </c>
      <c r="E81" s="198">
        <v>40483</v>
      </c>
      <c r="F81" s="198">
        <v>39966</v>
      </c>
      <c r="G81" s="199">
        <v>98.722920732159182</v>
      </c>
      <c r="H81" s="172"/>
      <c r="I81" s="226">
        <v>42988</v>
      </c>
      <c r="J81" s="226">
        <v>42340</v>
      </c>
      <c r="K81" s="236">
        <v>98.49</v>
      </c>
      <c r="M81" s="218">
        <v>18235</v>
      </c>
      <c r="N81" s="218">
        <v>17965</v>
      </c>
      <c r="O81" s="242">
        <v>98.519330956950924</v>
      </c>
      <c r="Q81" s="226">
        <v>18128</v>
      </c>
      <c r="R81" s="226">
        <v>17873</v>
      </c>
      <c r="S81" s="236">
        <v>98.59</v>
      </c>
      <c r="T81" s="155" t="s">
        <v>683</v>
      </c>
      <c r="U81" s="159" t="s">
        <v>688</v>
      </c>
      <c r="V81" s="35"/>
    </row>
    <row r="82" spans="1:22" x14ac:dyDescent="0.2">
      <c r="A82" s="10">
        <v>70</v>
      </c>
      <c r="B82" s="85" t="s">
        <v>119</v>
      </c>
      <c r="C82" s="14" t="s">
        <v>120</v>
      </c>
      <c r="D82" s="15" t="s">
        <v>663</v>
      </c>
      <c r="E82" s="198">
        <v>58501</v>
      </c>
      <c r="F82" s="198">
        <v>57520</v>
      </c>
      <c r="G82" s="199">
        <v>98.32310558793867</v>
      </c>
      <c r="H82" s="172"/>
      <c r="I82" s="226">
        <v>62973</v>
      </c>
      <c r="J82" s="226">
        <v>61761</v>
      </c>
      <c r="K82" s="236">
        <v>98.08</v>
      </c>
      <c r="M82" s="218">
        <v>128173</v>
      </c>
      <c r="N82" s="218">
        <v>126572</v>
      </c>
      <c r="O82" s="242">
        <v>98.750906977288508</v>
      </c>
      <c r="Q82" s="226">
        <v>128517</v>
      </c>
      <c r="R82" s="226">
        <v>127373</v>
      </c>
      <c r="S82" s="236">
        <v>99.11</v>
      </c>
      <c r="T82" s="155" t="s">
        <v>678</v>
      </c>
      <c r="U82" s="159" t="s">
        <v>694</v>
      </c>
      <c r="V82" s="35"/>
    </row>
    <row r="83" spans="1:22" x14ac:dyDescent="0.2">
      <c r="A83" s="10">
        <v>71</v>
      </c>
      <c r="B83" s="85" t="s">
        <v>121</v>
      </c>
      <c r="C83" s="14" t="s">
        <v>122</v>
      </c>
      <c r="D83" s="15" t="s">
        <v>654</v>
      </c>
      <c r="E83" s="198">
        <v>210570</v>
      </c>
      <c r="F83" s="198">
        <v>204637</v>
      </c>
      <c r="G83" s="199">
        <v>97.182409649997624</v>
      </c>
      <c r="H83" s="172"/>
      <c r="I83" s="226">
        <v>224232</v>
      </c>
      <c r="J83" s="226">
        <v>217785</v>
      </c>
      <c r="K83" s="236">
        <v>97.12</v>
      </c>
      <c r="M83" s="218">
        <v>128281</v>
      </c>
      <c r="N83" s="218">
        <v>128245</v>
      </c>
      <c r="O83" s="242">
        <v>99.971936607915438</v>
      </c>
      <c r="Q83" s="226">
        <v>126173</v>
      </c>
      <c r="R83" s="226">
        <v>125041</v>
      </c>
      <c r="S83" s="236">
        <v>99.1</v>
      </c>
      <c r="T83" s="155" t="s">
        <v>682</v>
      </c>
      <c r="U83" s="159" t="s">
        <v>687</v>
      </c>
      <c r="V83" s="35"/>
    </row>
    <row r="84" spans="1:22" x14ac:dyDescent="0.2">
      <c r="A84" s="10">
        <v>72</v>
      </c>
      <c r="B84" s="85" t="s">
        <v>123</v>
      </c>
      <c r="C84" s="14" t="s">
        <v>124</v>
      </c>
      <c r="D84" s="15" t="s">
        <v>663</v>
      </c>
      <c r="E84" s="198">
        <v>97052</v>
      </c>
      <c r="F84" s="198">
        <v>95373</v>
      </c>
      <c r="G84" s="199">
        <v>98.26999958784981</v>
      </c>
      <c r="H84" s="172"/>
      <c r="I84" s="226">
        <v>102571</v>
      </c>
      <c r="J84" s="226">
        <v>100511</v>
      </c>
      <c r="K84" s="236">
        <v>97.99</v>
      </c>
      <c r="M84" s="218">
        <v>66442</v>
      </c>
      <c r="N84" s="218">
        <v>65182</v>
      </c>
      <c r="O84" s="242">
        <v>98.103609162878897</v>
      </c>
      <c r="Q84" s="226">
        <v>67870</v>
      </c>
      <c r="R84" s="226">
        <v>66920</v>
      </c>
      <c r="S84" s="236">
        <v>98.6</v>
      </c>
      <c r="T84" s="155" t="s">
        <v>681</v>
      </c>
      <c r="U84" s="159" t="s">
        <v>689</v>
      </c>
      <c r="V84" s="35"/>
    </row>
    <row r="85" spans="1:22" x14ac:dyDescent="0.2">
      <c r="A85" s="10">
        <v>73</v>
      </c>
      <c r="B85" s="85" t="s">
        <v>602</v>
      </c>
      <c r="C85" s="14" t="s">
        <v>125</v>
      </c>
      <c r="D85" s="15" t="s">
        <v>662</v>
      </c>
      <c r="E85" s="198">
        <v>57419</v>
      </c>
      <c r="F85" s="198">
        <v>55135</v>
      </c>
      <c r="G85" s="199">
        <v>96.022222609240842</v>
      </c>
      <c r="H85" s="172"/>
      <c r="I85" s="226">
        <v>60331</v>
      </c>
      <c r="J85" s="226">
        <v>58061</v>
      </c>
      <c r="K85" s="236">
        <v>96.24</v>
      </c>
      <c r="M85" s="218">
        <v>35216</v>
      </c>
      <c r="N85" s="218">
        <v>34395</v>
      </c>
      <c r="O85" s="242">
        <v>97.668673330304415</v>
      </c>
      <c r="Q85" s="226">
        <v>34393</v>
      </c>
      <c r="R85" s="226">
        <v>34181</v>
      </c>
      <c r="S85" s="236">
        <v>99.38</v>
      </c>
      <c r="T85" s="155" t="s">
        <v>686</v>
      </c>
      <c r="U85" s="159" t="s">
        <v>690</v>
      </c>
      <c r="V85" s="35"/>
    </row>
    <row r="86" spans="1:22" x14ac:dyDescent="0.2">
      <c r="A86" s="10">
        <v>74</v>
      </c>
      <c r="B86" s="85" t="s">
        <v>126</v>
      </c>
      <c r="C86" s="14" t="s">
        <v>127</v>
      </c>
      <c r="D86" s="15" t="s">
        <v>663</v>
      </c>
      <c r="E86" s="198">
        <v>64903</v>
      </c>
      <c r="F86" s="198">
        <v>62906</v>
      </c>
      <c r="G86" s="199">
        <v>96.923100627089653</v>
      </c>
      <c r="H86" s="172"/>
      <c r="I86" s="226">
        <v>70246</v>
      </c>
      <c r="J86" s="226">
        <v>68041</v>
      </c>
      <c r="K86" s="236">
        <v>96.86</v>
      </c>
      <c r="M86" s="218">
        <v>93988</v>
      </c>
      <c r="N86" s="218">
        <v>92648</v>
      </c>
      <c r="O86" s="242">
        <v>98.574286079073929</v>
      </c>
      <c r="Q86" s="226">
        <v>95072</v>
      </c>
      <c r="R86" s="226">
        <v>92571</v>
      </c>
      <c r="S86" s="236">
        <v>97.37</v>
      </c>
      <c r="T86" s="155" t="s">
        <v>678</v>
      </c>
      <c r="U86" s="159" t="s">
        <v>694</v>
      </c>
      <c r="V86" s="35"/>
    </row>
    <row r="87" spans="1:22" x14ac:dyDescent="0.2">
      <c r="A87" s="10">
        <v>75</v>
      </c>
      <c r="B87" s="85" t="s">
        <v>128</v>
      </c>
      <c r="C87" s="14" t="s">
        <v>129</v>
      </c>
      <c r="D87" s="15" t="s">
        <v>663</v>
      </c>
      <c r="E87" s="198">
        <v>53655</v>
      </c>
      <c r="F87" s="198">
        <v>52564</v>
      </c>
      <c r="G87" s="199">
        <v>97.96663871027863</v>
      </c>
      <c r="H87" s="172"/>
      <c r="I87" s="226">
        <v>58067</v>
      </c>
      <c r="J87" s="226">
        <v>56814</v>
      </c>
      <c r="K87" s="236">
        <v>97.84</v>
      </c>
      <c r="M87" s="218">
        <v>48104</v>
      </c>
      <c r="N87" s="218">
        <v>47492</v>
      </c>
      <c r="O87" s="242">
        <v>98.727756527523695</v>
      </c>
      <c r="Q87" s="226">
        <v>49214</v>
      </c>
      <c r="R87" s="226">
        <v>48663</v>
      </c>
      <c r="S87" s="236">
        <v>98.88</v>
      </c>
      <c r="T87" s="155" t="s">
        <v>680</v>
      </c>
      <c r="U87" s="159" t="s">
        <v>692</v>
      </c>
      <c r="V87" s="35"/>
    </row>
    <row r="88" spans="1:22" x14ac:dyDescent="0.2">
      <c r="A88" s="10">
        <v>76</v>
      </c>
      <c r="B88" s="85" t="s">
        <v>603</v>
      </c>
      <c r="C88" s="14" t="s">
        <v>130</v>
      </c>
      <c r="D88" s="15" t="s">
        <v>662</v>
      </c>
      <c r="E88" s="198">
        <v>113614</v>
      </c>
      <c r="F88" s="198">
        <v>106895</v>
      </c>
      <c r="G88" s="199">
        <v>94.086116147657862</v>
      </c>
      <c r="H88" s="172"/>
      <c r="I88" s="226">
        <v>120114</v>
      </c>
      <c r="J88" s="226">
        <v>112452</v>
      </c>
      <c r="K88" s="236">
        <v>93.62</v>
      </c>
      <c r="M88" s="218">
        <v>93127</v>
      </c>
      <c r="N88" s="218">
        <v>90376</v>
      </c>
      <c r="O88" s="242">
        <v>97.045969482534602</v>
      </c>
      <c r="Q88" s="226">
        <v>93502</v>
      </c>
      <c r="R88" s="226">
        <v>90553</v>
      </c>
      <c r="S88" s="236">
        <v>96.85</v>
      </c>
      <c r="T88" s="155" t="s">
        <v>680</v>
      </c>
      <c r="U88" s="159" t="s">
        <v>692</v>
      </c>
      <c r="V88" s="35"/>
    </row>
    <row r="89" spans="1:22" x14ac:dyDescent="0.2">
      <c r="A89" s="10">
        <v>77</v>
      </c>
      <c r="B89" s="85" t="s">
        <v>131</v>
      </c>
      <c r="C89" s="14" t="s">
        <v>132</v>
      </c>
      <c r="D89" s="15" t="s">
        <v>663</v>
      </c>
      <c r="E89" s="198">
        <v>52076</v>
      </c>
      <c r="F89" s="198">
        <v>51393</v>
      </c>
      <c r="G89" s="199">
        <v>98.68845533451109</v>
      </c>
      <c r="H89" s="172"/>
      <c r="I89" s="226">
        <v>55360</v>
      </c>
      <c r="J89" s="226">
        <v>54539</v>
      </c>
      <c r="K89" s="236">
        <v>98.52</v>
      </c>
      <c r="M89" s="218">
        <v>18808</v>
      </c>
      <c r="N89" s="218">
        <v>18445</v>
      </c>
      <c r="O89" s="242">
        <v>98.069970225435981</v>
      </c>
      <c r="Q89" s="226">
        <v>18711</v>
      </c>
      <c r="R89" s="226">
        <v>18261</v>
      </c>
      <c r="S89" s="236">
        <v>97.59</v>
      </c>
      <c r="T89" s="155" t="s">
        <v>680</v>
      </c>
      <c r="U89" s="159" t="s">
        <v>692</v>
      </c>
      <c r="V89" s="35"/>
    </row>
    <row r="90" spans="1:22" x14ac:dyDescent="0.2">
      <c r="A90" s="10">
        <v>78</v>
      </c>
      <c r="B90" s="85" t="s">
        <v>133</v>
      </c>
      <c r="C90" s="14" t="s">
        <v>134</v>
      </c>
      <c r="D90" s="15" t="s">
        <v>664</v>
      </c>
      <c r="E90" s="198">
        <v>128659</v>
      </c>
      <c r="F90" s="198">
        <v>121785</v>
      </c>
      <c r="G90" s="199">
        <v>94.65719459967822</v>
      </c>
      <c r="H90" s="172"/>
      <c r="I90" s="226">
        <v>137758</v>
      </c>
      <c r="J90" s="226">
        <v>130511</v>
      </c>
      <c r="K90" s="236">
        <v>94.74</v>
      </c>
      <c r="M90" s="218">
        <v>100618</v>
      </c>
      <c r="N90" s="218">
        <v>98427</v>
      </c>
      <c r="O90" s="242">
        <v>97.822457214414911</v>
      </c>
      <c r="Q90" s="226">
        <v>102589</v>
      </c>
      <c r="R90" s="226">
        <v>99740</v>
      </c>
      <c r="S90" s="236">
        <v>97.22</v>
      </c>
      <c r="T90" s="155" t="s">
        <v>683</v>
      </c>
      <c r="U90" s="159" t="s">
        <v>688</v>
      </c>
      <c r="V90" s="35"/>
    </row>
    <row r="91" spans="1:22" x14ac:dyDescent="0.2">
      <c r="A91" s="10">
        <v>79</v>
      </c>
      <c r="B91" s="205" t="s">
        <v>709</v>
      </c>
      <c r="C91" s="219" t="s">
        <v>711</v>
      </c>
      <c r="D91" s="15" t="s">
        <v>662</v>
      </c>
      <c r="E91" s="240" t="s">
        <v>708</v>
      </c>
      <c r="F91" s="240" t="s">
        <v>708</v>
      </c>
      <c r="G91" s="239" t="s">
        <v>708</v>
      </c>
      <c r="H91" s="172"/>
      <c r="I91" s="226">
        <v>306444</v>
      </c>
      <c r="J91" s="226">
        <v>300118</v>
      </c>
      <c r="K91" s="236">
        <v>97.94</v>
      </c>
      <c r="M91" s="240" t="s">
        <v>708</v>
      </c>
      <c r="N91" s="240" t="s">
        <v>708</v>
      </c>
      <c r="O91" s="243" t="s">
        <v>708</v>
      </c>
      <c r="Q91" s="226">
        <v>102380</v>
      </c>
      <c r="R91" s="226">
        <v>99993</v>
      </c>
      <c r="S91" s="236">
        <v>97.67</v>
      </c>
      <c r="T91" s="155" t="s">
        <v>684</v>
      </c>
      <c r="U91" s="159" t="s">
        <v>695</v>
      </c>
      <c r="V91" s="35"/>
    </row>
    <row r="92" spans="1:22" x14ac:dyDescent="0.2">
      <c r="A92" s="10">
        <v>80</v>
      </c>
      <c r="B92" s="85" t="s">
        <v>135</v>
      </c>
      <c r="C92" s="14" t="s">
        <v>136</v>
      </c>
      <c r="D92" s="15" t="s">
        <v>663</v>
      </c>
      <c r="E92" s="198">
        <v>66984</v>
      </c>
      <c r="F92" s="198">
        <v>65413</v>
      </c>
      <c r="G92" s="199">
        <v>97.65466380031053</v>
      </c>
      <c r="H92" s="172"/>
      <c r="I92" s="226">
        <v>71647</v>
      </c>
      <c r="J92" s="226">
        <v>69663</v>
      </c>
      <c r="K92" s="236">
        <v>97.23</v>
      </c>
      <c r="M92" s="218">
        <v>42518</v>
      </c>
      <c r="N92" s="218">
        <v>41756</v>
      </c>
      <c r="O92" s="242">
        <v>98.207817865374665</v>
      </c>
      <c r="Q92" s="226">
        <v>44107</v>
      </c>
      <c r="R92" s="226">
        <v>43752</v>
      </c>
      <c r="S92" s="236">
        <v>99.2</v>
      </c>
      <c r="T92" s="155" t="s">
        <v>678</v>
      </c>
      <c r="U92" s="159" t="s">
        <v>694</v>
      </c>
      <c r="V92" s="35"/>
    </row>
    <row r="93" spans="1:22" x14ac:dyDescent="0.2">
      <c r="A93" s="10">
        <v>81</v>
      </c>
      <c r="B93" s="85" t="s">
        <v>137</v>
      </c>
      <c r="C93" s="14" t="s">
        <v>138</v>
      </c>
      <c r="D93" s="15" t="s">
        <v>664</v>
      </c>
      <c r="E93" s="198">
        <v>135138</v>
      </c>
      <c r="F93" s="198">
        <v>130836</v>
      </c>
      <c r="G93" s="199">
        <v>96.816587488345249</v>
      </c>
      <c r="H93" s="172"/>
      <c r="I93" s="226">
        <v>144038</v>
      </c>
      <c r="J93" s="226">
        <v>139891</v>
      </c>
      <c r="K93" s="236">
        <v>97.12</v>
      </c>
      <c r="M93" s="218">
        <v>91926</v>
      </c>
      <c r="N93" s="218">
        <v>89643</v>
      </c>
      <c r="O93" s="242">
        <v>97.516480647477323</v>
      </c>
      <c r="Q93" s="226">
        <v>91839</v>
      </c>
      <c r="R93" s="226">
        <v>89115</v>
      </c>
      <c r="S93" s="236">
        <v>97.03</v>
      </c>
      <c r="T93" s="155" t="s">
        <v>685</v>
      </c>
      <c r="U93" s="159" t="s">
        <v>693</v>
      </c>
      <c r="V93" s="35"/>
    </row>
    <row r="94" spans="1:22" x14ac:dyDescent="0.2">
      <c r="A94" s="10">
        <v>82</v>
      </c>
      <c r="B94" s="85" t="s">
        <v>604</v>
      </c>
      <c r="C94" s="14" t="s">
        <v>587</v>
      </c>
      <c r="D94" s="15" t="s">
        <v>662</v>
      </c>
      <c r="E94" s="198">
        <v>265424</v>
      </c>
      <c r="F94" s="198">
        <v>256537</v>
      </c>
      <c r="G94" s="199">
        <v>96.651772258725671</v>
      </c>
      <c r="H94" s="172"/>
      <c r="I94" s="226">
        <v>282859</v>
      </c>
      <c r="J94" s="226">
        <v>272587</v>
      </c>
      <c r="K94" s="236">
        <v>96.37</v>
      </c>
      <c r="M94" s="218">
        <v>121187</v>
      </c>
      <c r="N94" s="218">
        <v>118636</v>
      </c>
      <c r="O94" s="242">
        <v>97.894988736415627</v>
      </c>
      <c r="Q94" s="226">
        <v>121539</v>
      </c>
      <c r="R94" s="226">
        <v>119004</v>
      </c>
      <c r="S94" s="236">
        <v>97.91</v>
      </c>
      <c r="T94" s="155" t="s">
        <v>686</v>
      </c>
      <c r="U94" s="159" t="s">
        <v>690</v>
      </c>
      <c r="V94" s="35"/>
    </row>
    <row r="95" spans="1:22" x14ac:dyDescent="0.2">
      <c r="A95" s="10">
        <v>83</v>
      </c>
      <c r="B95" s="85" t="s">
        <v>139</v>
      </c>
      <c r="C95" s="14" t="s">
        <v>140</v>
      </c>
      <c r="D95" s="15" t="s">
        <v>654</v>
      </c>
      <c r="E95" s="198">
        <v>168222</v>
      </c>
      <c r="F95" s="198">
        <v>163104</v>
      </c>
      <c r="G95" s="199">
        <v>96.957591753753974</v>
      </c>
      <c r="H95" s="172"/>
      <c r="I95" s="226">
        <v>179741</v>
      </c>
      <c r="J95" s="226">
        <v>174053</v>
      </c>
      <c r="K95" s="236">
        <v>96.84</v>
      </c>
      <c r="M95" s="218">
        <v>158556</v>
      </c>
      <c r="N95" s="218">
        <v>154157</v>
      </c>
      <c r="O95" s="242">
        <v>97.225585912863593</v>
      </c>
      <c r="Q95" s="226">
        <v>157658</v>
      </c>
      <c r="R95" s="226">
        <v>152348</v>
      </c>
      <c r="S95" s="236">
        <v>96.63</v>
      </c>
      <c r="T95" s="155" t="s">
        <v>682</v>
      </c>
      <c r="U95" s="159" t="s">
        <v>687</v>
      </c>
      <c r="V95" s="35"/>
    </row>
    <row r="96" spans="1:22" x14ac:dyDescent="0.2">
      <c r="A96" s="10">
        <v>84</v>
      </c>
      <c r="B96" s="85" t="s">
        <v>141</v>
      </c>
      <c r="C96" s="14" t="s">
        <v>142</v>
      </c>
      <c r="D96" s="15" t="s">
        <v>663</v>
      </c>
      <c r="E96" s="198">
        <v>51490</v>
      </c>
      <c r="F96" s="198">
        <v>50584</v>
      </c>
      <c r="G96" s="199">
        <v>98.240435035929309</v>
      </c>
      <c r="H96" s="172"/>
      <c r="I96" s="226">
        <v>55039</v>
      </c>
      <c r="J96" s="226">
        <v>54050</v>
      </c>
      <c r="K96" s="236">
        <v>98.2</v>
      </c>
      <c r="M96" s="218">
        <v>21633</v>
      </c>
      <c r="N96" s="218">
        <v>21312</v>
      </c>
      <c r="O96" s="242">
        <v>98.516155872971851</v>
      </c>
      <c r="Q96" s="226">
        <v>22022</v>
      </c>
      <c r="R96" s="226">
        <v>21800</v>
      </c>
      <c r="S96" s="236">
        <v>98.99</v>
      </c>
      <c r="T96" s="155" t="s">
        <v>681</v>
      </c>
      <c r="U96" s="159" t="s">
        <v>689</v>
      </c>
      <c r="V96" s="35"/>
    </row>
    <row r="97" spans="1:22" x14ac:dyDescent="0.2">
      <c r="A97" s="10">
        <v>85</v>
      </c>
      <c r="B97" s="85" t="s">
        <v>143</v>
      </c>
      <c r="C97" s="14" t="s">
        <v>144</v>
      </c>
      <c r="D97" s="15" t="s">
        <v>663</v>
      </c>
      <c r="E97" s="198">
        <v>107176</v>
      </c>
      <c r="F97" s="198">
        <v>105902</v>
      </c>
      <c r="G97" s="199">
        <v>98.811301037545718</v>
      </c>
      <c r="H97" s="172"/>
      <c r="I97" s="226">
        <v>114469</v>
      </c>
      <c r="J97" s="226">
        <v>112968</v>
      </c>
      <c r="K97" s="236">
        <v>98.69</v>
      </c>
      <c r="M97" s="218">
        <v>36363</v>
      </c>
      <c r="N97" s="218">
        <v>36147</v>
      </c>
      <c r="O97" s="242">
        <v>99.405989604818075</v>
      </c>
      <c r="Q97" s="226">
        <v>36001</v>
      </c>
      <c r="R97" s="226">
        <v>35249</v>
      </c>
      <c r="S97" s="236">
        <v>97.91</v>
      </c>
      <c r="T97" s="155" t="s">
        <v>684</v>
      </c>
      <c r="U97" s="159" t="s">
        <v>695</v>
      </c>
      <c r="V97" s="35"/>
    </row>
    <row r="98" spans="1:22" x14ac:dyDescent="0.2">
      <c r="A98" s="10">
        <v>86</v>
      </c>
      <c r="B98" s="85" t="s">
        <v>145</v>
      </c>
      <c r="C98" s="14" t="s">
        <v>146</v>
      </c>
      <c r="D98" s="15" t="s">
        <v>663</v>
      </c>
      <c r="E98" s="198">
        <v>74472</v>
      </c>
      <c r="F98" s="198">
        <v>73529</v>
      </c>
      <c r="G98" s="199">
        <v>98.733752282737129</v>
      </c>
      <c r="H98" s="172"/>
      <c r="I98" s="226" t="s">
        <v>708</v>
      </c>
      <c r="J98" s="226" t="s">
        <v>708</v>
      </c>
      <c r="K98" s="236" t="s">
        <v>708</v>
      </c>
      <c r="M98" s="218">
        <v>22937</v>
      </c>
      <c r="N98" s="218">
        <v>22461</v>
      </c>
      <c r="O98" s="242">
        <v>97.924750403278551</v>
      </c>
      <c r="Q98" s="238" t="s">
        <v>708</v>
      </c>
      <c r="R98" s="238" t="s">
        <v>708</v>
      </c>
      <c r="S98" s="237" t="s">
        <v>708</v>
      </c>
      <c r="T98" s="155" t="s">
        <v>684</v>
      </c>
      <c r="U98" s="159" t="s">
        <v>695</v>
      </c>
      <c r="V98" s="35"/>
    </row>
    <row r="99" spans="1:22" x14ac:dyDescent="0.2">
      <c r="A99" s="10">
        <v>87</v>
      </c>
      <c r="B99" s="85" t="s">
        <v>147</v>
      </c>
      <c r="C99" s="14" t="s">
        <v>148</v>
      </c>
      <c r="D99" s="15" t="s">
        <v>663</v>
      </c>
      <c r="E99" s="198">
        <v>82765</v>
      </c>
      <c r="F99" s="198">
        <v>81754</v>
      </c>
      <c r="G99" s="199">
        <v>98.778469159668944</v>
      </c>
      <c r="H99" s="172"/>
      <c r="I99" s="226">
        <v>87923</v>
      </c>
      <c r="J99" s="226">
        <v>86601</v>
      </c>
      <c r="K99" s="236">
        <v>98.5</v>
      </c>
      <c r="M99" s="218">
        <v>32279</v>
      </c>
      <c r="N99" s="218">
        <v>31879</v>
      </c>
      <c r="O99" s="242">
        <v>98.760804238049502</v>
      </c>
      <c r="Q99" s="226">
        <v>32274</v>
      </c>
      <c r="R99" s="226">
        <v>31598</v>
      </c>
      <c r="S99" s="236">
        <v>97.91</v>
      </c>
      <c r="T99" s="155" t="s">
        <v>678</v>
      </c>
      <c r="U99" s="159" t="s">
        <v>694</v>
      </c>
      <c r="V99" s="35"/>
    </row>
    <row r="100" spans="1:22" x14ac:dyDescent="0.2">
      <c r="A100" s="10">
        <v>88</v>
      </c>
      <c r="B100" s="85" t="s">
        <v>149</v>
      </c>
      <c r="C100" s="14" t="s">
        <v>150</v>
      </c>
      <c r="D100" s="15" t="s">
        <v>663</v>
      </c>
      <c r="E100" s="198">
        <v>103310</v>
      </c>
      <c r="F100" s="198">
        <v>101382</v>
      </c>
      <c r="G100" s="199">
        <v>98.133772142096603</v>
      </c>
      <c r="H100" s="172"/>
      <c r="I100" s="226">
        <v>109515</v>
      </c>
      <c r="J100" s="226">
        <v>107173</v>
      </c>
      <c r="K100" s="236">
        <v>97.86</v>
      </c>
      <c r="M100" s="218">
        <v>45735</v>
      </c>
      <c r="N100" s="218">
        <v>45269</v>
      </c>
      <c r="O100" s="242">
        <v>98.981086695091292</v>
      </c>
      <c r="Q100" s="226">
        <v>44671</v>
      </c>
      <c r="R100" s="226">
        <v>44012</v>
      </c>
      <c r="S100" s="236">
        <v>98.52</v>
      </c>
      <c r="T100" s="155" t="s">
        <v>681</v>
      </c>
      <c r="U100" s="159" t="s">
        <v>689</v>
      </c>
      <c r="V100" s="35"/>
    </row>
    <row r="101" spans="1:22" x14ac:dyDescent="0.2">
      <c r="A101" s="10">
        <v>89</v>
      </c>
      <c r="B101" s="85" t="s">
        <v>151</v>
      </c>
      <c r="C101" s="14" t="s">
        <v>152</v>
      </c>
      <c r="D101" s="15" t="s">
        <v>663</v>
      </c>
      <c r="E101" s="198">
        <v>72783</v>
      </c>
      <c r="F101" s="198">
        <v>70621</v>
      </c>
      <c r="G101" s="199">
        <v>97.029526125606253</v>
      </c>
      <c r="H101" s="172"/>
      <c r="I101" s="226">
        <v>78451</v>
      </c>
      <c r="J101" s="226">
        <v>75973</v>
      </c>
      <c r="K101" s="236">
        <v>96.84</v>
      </c>
      <c r="M101" s="218">
        <v>36804</v>
      </c>
      <c r="N101" s="218">
        <v>35575</v>
      </c>
      <c r="O101" s="242">
        <v>96.660689055537446</v>
      </c>
      <c r="Q101" s="226">
        <v>36879</v>
      </c>
      <c r="R101" s="226">
        <v>35497</v>
      </c>
      <c r="S101" s="236">
        <v>96.25</v>
      </c>
      <c r="T101" s="155" t="s">
        <v>680</v>
      </c>
      <c r="U101" s="159" t="s">
        <v>692</v>
      </c>
      <c r="V101" s="35"/>
    </row>
    <row r="102" spans="1:22" x14ac:dyDescent="0.2">
      <c r="A102" s="10">
        <v>90</v>
      </c>
      <c r="B102" s="85" t="s">
        <v>153</v>
      </c>
      <c r="C102" s="14" t="s">
        <v>154</v>
      </c>
      <c r="D102" s="15" t="s">
        <v>663</v>
      </c>
      <c r="E102" s="198">
        <v>54510</v>
      </c>
      <c r="F102" s="198">
        <v>53277</v>
      </c>
      <c r="G102" s="199">
        <v>97.738029719317552</v>
      </c>
      <c r="H102" s="172"/>
      <c r="I102" s="226">
        <v>58348</v>
      </c>
      <c r="J102" s="226">
        <v>56894</v>
      </c>
      <c r="K102" s="236">
        <v>97.51</v>
      </c>
      <c r="M102" s="218">
        <v>33277</v>
      </c>
      <c r="N102" s="218">
        <v>33004</v>
      </c>
      <c r="O102" s="242">
        <v>99.179613546894245</v>
      </c>
      <c r="Q102" s="226">
        <v>34916</v>
      </c>
      <c r="R102" s="226">
        <v>34452</v>
      </c>
      <c r="S102" s="236">
        <v>98.67</v>
      </c>
      <c r="T102" s="155" t="s">
        <v>680</v>
      </c>
      <c r="U102" s="159" t="s">
        <v>692</v>
      </c>
      <c r="V102" s="35"/>
    </row>
    <row r="103" spans="1:22" x14ac:dyDescent="0.2">
      <c r="A103" s="10">
        <v>91</v>
      </c>
      <c r="B103" s="85" t="s">
        <v>605</v>
      </c>
      <c r="C103" s="14" t="s">
        <v>155</v>
      </c>
      <c r="D103" s="15" t="s">
        <v>662</v>
      </c>
      <c r="E103" s="198">
        <v>204665</v>
      </c>
      <c r="F103" s="198">
        <v>199681</v>
      </c>
      <c r="G103" s="199">
        <v>97.564801016294922</v>
      </c>
      <c r="H103" s="172"/>
      <c r="I103" s="226">
        <v>215799</v>
      </c>
      <c r="J103" s="226">
        <v>210281</v>
      </c>
      <c r="K103" s="236">
        <v>97.44</v>
      </c>
      <c r="M103" s="218">
        <v>110969</v>
      </c>
      <c r="N103" s="218">
        <v>109651</v>
      </c>
      <c r="O103" s="242">
        <v>98.81228090728041</v>
      </c>
      <c r="Q103" s="226">
        <v>112003</v>
      </c>
      <c r="R103" s="226">
        <v>110735</v>
      </c>
      <c r="S103" s="236">
        <v>98.87</v>
      </c>
      <c r="T103" s="155" t="s">
        <v>683</v>
      </c>
      <c r="U103" s="159" t="s">
        <v>688</v>
      </c>
      <c r="V103" s="35"/>
    </row>
    <row r="104" spans="1:22" x14ac:dyDescent="0.2">
      <c r="A104" s="10">
        <v>92</v>
      </c>
      <c r="B104" s="85" t="s">
        <v>156</v>
      </c>
      <c r="C104" s="14" t="s">
        <v>157</v>
      </c>
      <c r="D104" s="15" t="s">
        <v>663</v>
      </c>
      <c r="E104" s="198">
        <v>63353</v>
      </c>
      <c r="F104" s="198">
        <v>61951</v>
      </c>
      <c r="G104" s="199">
        <v>97.78700298328414</v>
      </c>
      <c r="H104" s="172"/>
      <c r="I104" s="226">
        <v>67216</v>
      </c>
      <c r="J104" s="226">
        <v>65596</v>
      </c>
      <c r="K104" s="236">
        <v>97.59</v>
      </c>
      <c r="M104" s="218">
        <v>58699</v>
      </c>
      <c r="N104" s="218">
        <v>57875</v>
      </c>
      <c r="O104" s="242">
        <v>98.596228215131433</v>
      </c>
      <c r="Q104" s="226">
        <v>58848</v>
      </c>
      <c r="R104" s="226">
        <v>57840</v>
      </c>
      <c r="S104" s="236">
        <v>98.29</v>
      </c>
      <c r="T104" s="155" t="s">
        <v>685</v>
      </c>
      <c r="U104" s="159" t="s">
        <v>693</v>
      </c>
      <c r="V104" s="35"/>
    </row>
    <row r="105" spans="1:22" x14ac:dyDescent="0.2">
      <c r="A105" s="10">
        <v>93</v>
      </c>
      <c r="B105" s="205" t="s">
        <v>710</v>
      </c>
      <c r="C105" s="219" t="s">
        <v>712</v>
      </c>
      <c r="D105" s="15" t="s">
        <v>663</v>
      </c>
      <c r="E105" s="240" t="s">
        <v>708</v>
      </c>
      <c r="F105" s="240" t="s">
        <v>708</v>
      </c>
      <c r="G105" s="239" t="s">
        <v>708</v>
      </c>
      <c r="H105" s="172"/>
      <c r="I105" s="226">
        <v>153992</v>
      </c>
      <c r="J105" s="226">
        <v>150306</v>
      </c>
      <c r="K105" s="236">
        <v>97.61</v>
      </c>
      <c r="M105" s="240" t="s">
        <v>708</v>
      </c>
      <c r="N105" s="240" t="s">
        <v>708</v>
      </c>
      <c r="O105" s="243" t="s">
        <v>708</v>
      </c>
      <c r="Q105" s="226">
        <v>97875</v>
      </c>
      <c r="R105" s="226">
        <v>96135</v>
      </c>
      <c r="S105" s="236">
        <v>98.22</v>
      </c>
      <c r="T105" s="155" t="s">
        <v>681</v>
      </c>
      <c r="U105" s="159" t="s">
        <v>689</v>
      </c>
      <c r="V105" s="35"/>
    </row>
    <row r="106" spans="1:22" x14ac:dyDescent="0.2">
      <c r="A106" s="10">
        <v>94</v>
      </c>
      <c r="B106" s="85" t="s">
        <v>158</v>
      </c>
      <c r="C106" s="14" t="s">
        <v>159</v>
      </c>
      <c r="D106" s="15" t="s">
        <v>663</v>
      </c>
      <c r="E106" s="198">
        <v>66211</v>
      </c>
      <c r="F106" s="198">
        <v>63977</v>
      </c>
      <c r="G106" s="199">
        <v>96.625938288199848</v>
      </c>
      <c r="H106" s="172"/>
      <c r="I106" s="226">
        <v>69388</v>
      </c>
      <c r="J106" s="226">
        <v>66975</v>
      </c>
      <c r="K106" s="236">
        <v>96.52</v>
      </c>
      <c r="M106" s="218">
        <v>35396</v>
      </c>
      <c r="N106" s="218">
        <v>34357</v>
      </c>
      <c r="O106" s="242">
        <v>97.064640072324565</v>
      </c>
      <c r="Q106" s="226">
        <v>36473</v>
      </c>
      <c r="R106" s="226">
        <v>34948</v>
      </c>
      <c r="S106" s="236">
        <v>95.82</v>
      </c>
      <c r="T106" s="155" t="s">
        <v>678</v>
      </c>
      <c r="U106" s="159" t="s">
        <v>694</v>
      </c>
      <c r="V106" s="35"/>
    </row>
    <row r="107" spans="1:22" x14ac:dyDescent="0.2">
      <c r="A107" s="10">
        <v>95</v>
      </c>
      <c r="B107" s="85" t="s">
        <v>160</v>
      </c>
      <c r="C107" s="14" t="s">
        <v>161</v>
      </c>
      <c r="D107" s="15" t="s">
        <v>663</v>
      </c>
      <c r="E107" s="198">
        <v>76292</v>
      </c>
      <c r="F107" s="198">
        <v>74515</v>
      </c>
      <c r="G107" s="199">
        <v>97.670791170764957</v>
      </c>
      <c r="H107" s="172"/>
      <c r="I107" s="226">
        <v>81598</v>
      </c>
      <c r="J107" s="226">
        <v>79353</v>
      </c>
      <c r="K107" s="236">
        <v>97.25</v>
      </c>
      <c r="M107" s="218">
        <v>60793</v>
      </c>
      <c r="N107" s="218">
        <v>60082</v>
      </c>
      <c r="O107" s="242">
        <v>98.830457453983186</v>
      </c>
      <c r="Q107" s="226">
        <v>61100</v>
      </c>
      <c r="R107" s="226">
        <v>60095</v>
      </c>
      <c r="S107" s="236">
        <v>98.36</v>
      </c>
      <c r="T107" s="155" t="s">
        <v>678</v>
      </c>
      <c r="U107" s="159" t="s">
        <v>694</v>
      </c>
      <c r="V107" s="35"/>
    </row>
    <row r="108" spans="1:22" x14ac:dyDescent="0.2">
      <c r="A108" s="10">
        <v>96</v>
      </c>
      <c r="B108" s="85" t="s">
        <v>162</v>
      </c>
      <c r="C108" s="14" t="s">
        <v>163</v>
      </c>
      <c r="D108" s="15" t="s">
        <v>663</v>
      </c>
      <c r="E108" s="198">
        <v>36854</v>
      </c>
      <c r="F108" s="198">
        <v>36229</v>
      </c>
      <c r="G108" s="199">
        <v>98.304118955879957</v>
      </c>
      <c r="H108" s="172"/>
      <c r="I108" s="226">
        <v>38850</v>
      </c>
      <c r="J108" s="226">
        <v>38346</v>
      </c>
      <c r="K108" s="236">
        <v>98.7</v>
      </c>
      <c r="M108" s="218">
        <v>21733</v>
      </c>
      <c r="N108" s="218">
        <v>21274</v>
      </c>
      <c r="O108" s="242">
        <v>97.888004417245668</v>
      </c>
      <c r="Q108" s="226">
        <v>21953</v>
      </c>
      <c r="R108" s="226">
        <v>21566</v>
      </c>
      <c r="S108" s="236">
        <v>98.24</v>
      </c>
      <c r="T108" s="155" t="s">
        <v>679</v>
      </c>
      <c r="U108" s="159" t="s">
        <v>691</v>
      </c>
      <c r="V108" s="35"/>
    </row>
    <row r="109" spans="1:22" x14ac:dyDescent="0.2">
      <c r="A109" s="10">
        <v>97</v>
      </c>
      <c r="B109" s="85" t="s">
        <v>164</v>
      </c>
      <c r="C109" s="14" t="s">
        <v>165</v>
      </c>
      <c r="D109" s="15" t="s">
        <v>663</v>
      </c>
      <c r="E109" s="198">
        <v>120297</v>
      </c>
      <c r="F109" s="198">
        <v>118968</v>
      </c>
      <c r="G109" s="199">
        <v>98.895234295119579</v>
      </c>
      <c r="H109" s="172"/>
      <c r="I109" s="226">
        <v>126648</v>
      </c>
      <c r="J109" s="226">
        <v>125011</v>
      </c>
      <c r="K109" s="236">
        <v>98.71</v>
      </c>
      <c r="M109" s="218">
        <v>64383</v>
      </c>
      <c r="N109" s="218">
        <v>63571</v>
      </c>
      <c r="O109" s="242">
        <v>98.738797508659118</v>
      </c>
      <c r="Q109" s="226">
        <v>65177</v>
      </c>
      <c r="R109" s="226">
        <v>64117</v>
      </c>
      <c r="S109" s="236">
        <v>98.37</v>
      </c>
      <c r="T109" s="155" t="s">
        <v>678</v>
      </c>
      <c r="U109" s="159" t="s">
        <v>694</v>
      </c>
      <c r="V109" s="35"/>
    </row>
    <row r="110" spans="1:22" x14ac:dyDescent="0.2">
      <c r="A110" s="10">
        <v>98</v>
      </c>
      <c r="B110" s="85" t="s">
        <v>166</v>
      </c>
      <c r="C110" s="14" t="s">
        <v>167</v>
      </c>
      <c r="D110" s="15" t="s">
        <v>654</v>
      </c>
      <c r="E110" s="198">
        <v>153292</v>
      </c>
      <c r="F110" s="198">
        <v>146743</v>
      </c>
      <c r="G110" s="199">
        <v>95.727761396550363</v>
      </c>
      <c r="H110" s="172"/>
      <c r="I110" s="226">
        <v>161727</v>
      </c>
      <c r="J110" s="226">
        <v>154449</v>
      </c>
      <c r="K110" s="236">
        <v>95.5</v>
      </c>
      <c r="M110" s="218">
        <v>121893</v>
      </c>
      <c r="N110" s="218">
        <v>120705</v>
      </c>
      <c r="O110" s="242">
        <v>99.025374713888411</v>
      </c>
      <c r="Q110" s="226">
        <v>119356</v>
      </c>
      <c r="R110" s="226">
        <v>117685</v>
      </c>
      <c r="S110" s="236">
        <v>98.6</v>
      </c>
      <c r="T110" s="155" t="s">
        <v>682</v>
      </c>
      <c r="U110" s="159" t="s">
        <v>687</v>
      </c>
      <c r="V110" s="35"/>
    </row>
    <row r="111" spans="1:22" x14ac:dyDescent="0.2">
      <c r="A111" s="10">
        <v>99</v>
      </c>
      <c r="B111" s="85" t="s">
        <v>168</v>
      </c>
      <c r="C111" s="14" t="s">
        <v>169</v>
      </c>
      <c r="D111" s="15" t="s">
        <v>663</v>
      </c>
      <c r="E111" s="198">
        <v>91703</v>
      </c>
      <c r="F111" s="198">
        <v>89696</v>
      </c>
      <c r="G111" s="199">
        <v>97.811412930874681</v>
      </c>
      <c r="H111" s="172"/>
      <c r="I111" s="226">
        <v>96903</v>
      </c>
      <c r="J111" s="226">
        <v>94595</v>
      </c>
      <c r="K111" s="236">
        <v>97.62</v>
      </c>
      <c r="M111" s="218">
        <v>37082</v>
      </c>
      <c r="N111" s="218">
        <v>36356</v>
      </c>
      <c r="O111" s="242">
        <v>98.042176797368001</v>
      </c>
      <c r="Q111" s="226">
        <v>36342</v>
      </c>
      <c r="R111" s="226">
        <v>35090</v>
      </c>
      <c r="S111" s="236">
        <v>96.55</v>
      </c>
      <c r="T111" s="155" t="s">
        <v>681</v>
      </c>
      <c r="U111" s="159" t="s">
        <v>689</v>
      </c>
      <c r="V111" s="35"/>
    </row>
    <row r="112" spans="1:22" x14ac:dyDescent="0.2">
      <c r="A112" s="10">
        <v>100</v>
      </c>
      <c r="B112" s="85" t="s">
        <v>170</v>
      </c>
      <c r="C112" s="14" t="s">
        <v>171</v>
      </c>
      <c r="D112" s="15" t="s">
        <v>663</v>
      </c>
      <c r="E112" s="198">
        <v>60848</v>
      </c>
      <c r="F112" s="198">
        <v>60271</v>
      </c>
      <c r="G112" s="199">
        <v>99.051735471995798</v>
      </c>
      <c r="H112" s="172"/>
      <c r="I112" s="226">
        <v>63602</v>
      </c>
      <c r="J112" s="226">
        <v>63010</v>
      </c>
      <c r="K112" s="236">
        <v>99.07</v>
      </c>
      <c r="M112" s="218">
        <v>25183</v>
      </c>
      <c r="N112" s="218">
        <v>25001</v>
      </c>
      <c r="O112" s="242">
        <v>99.277290235476315</v>
      </c>
      <c r="Q112" s="226">
        <v>24896</v>
      </c>
      <c r="R112" s="226">
        <v>24649</v>
      </c>
      <c r="S112" s="236">
        <v>99.01</v>
      </c>
      <c r="T112" s="155" t="s">
        <v>678</v>
      </c>
      <c r="U112" s="159" t="s">
        <v>694</v>
      </c>
      <c r="V112" s="35"/>
    </row>
    <row r="113" spans="1:22" x14ac:dyDescent="0.2">
      <c r="A113" s="10">
        <v>101</v>
      </c>
      <c r="B113" s="85" t="s">
        <v>172</v>
      </c>
      <c r="C113" s="14" t="s">
        <v>173</v>
      </c>
      <c r="D113" s="15" t="s">
        <v>663</v>
      </c>
      <c r="E113" s="198">
        <v>57895</v>
      </c>
      <c r="F113" s="198">
        <v>56336</v>
      </c>
      <c r="G113" s="199">
        <v>97.307194058208822</v>
      </c>
      <c r="H113" s="172"/>
      <c r="I113" s="226">
        <v>61262</v>
      </c>
      <c r="J113" s="226">
        <v>59356</v>
      </c>
      <c r="K113" s="236">
        <v>96.89</v>
      </c>
      <c r="M113" s="218">
        <v>25870</v>
      </c>
      <c r="N113" s="218">
        <v>25390</v>
      </c>
      <c r="O113" s="242">
        <v>98.144568998840356</v>
      </c>
      <c r="Q113" s="226">
        <v>25447</v>
      </c>
      <c r="R113" s="226">
        <v>25049</v>
      </c>
      <c r="S113" s="236">
        <v>98.44</v>
      </c>
      <c r="T113" s="155" t="s">
        <v>680</v>
      </c>
      <c r="U113" s="159" t="s">
        <v>692</v>
      </c>
      <c r="V113" s="35"/>
    </row>
    <row r="114" spans="1:22" x14ac:dyDescent="0.2">
      <c r="A114" s="10">
        <v>102</v>
      </c>
      <c r="B114" s="85" t="s">
        <v>174</v>
      </c>
      <c r="C114" s="14" t="s">
        <v>175</v>
      </c>
      <c r="D114" s="15" t="s">
        <v>663</v>
      </c>
      <c r="E114" s="198">
        <v>65947</v>
      </c>
      <c r="F114" s="198">
        <v>64026</v>
      </c>
      <c r="G114" s="199">
        <v>97.087054756092016</v>
      </c>
      <c r="H114" s="172"/>
      <c r="I114" s="226">
        <v>69850</v>
      </c>
      <c r="J114" s="226">
        <v>67717</v>
      </c>
      <c r="K114" s="236">
        <v>96.95</v>
      </c>
      <c r="M114" s="218">
        <v>83047</v>
      </c>
      <c r="N114" s="218">
        <v>81705</v>
      </c>
      <c r="O114" s="242">
        <v>98.384047587510679</v>
      </c>
      <c r="Q114" s="226">
        <v>83088</v>
      </c>
      <c r="R114" s="226">
        <v>81513</v>
      </c>
      <c r="S114" s="236">
        <v>98.1</v>
      </c>
      <c r="T114" s="155" t="s">
        <v>684</v>
      </c>
      <c r="U114" s="159" t="s">
        <v>695</v>
      </c>
      <c r="V114" s="35"/>
    </row>
    <row r="115" spans="1:22" x14ac:dyDescent="0.2">
      <c r="A115" s="10">
        <v>103</v>
      </c>
      <c r="B115" s="85" t="s">
        <v>176</v>
      </c>
      <c r="C115" s="14" t="s">
        <v>177</v>
      </c>
      <c r="D115" s="15" t="s">
        <v>663</v>
      </c>
      <c r="E115" s="198">
        <v>68537</v>
      </c>
      <c r="F115" s="198">
        <v>67680</v>
      </c>
      <c r="G115" s="199">
        <v>98.749580518552023</v>
      </c>
      <c r="H115" s="172"/>
      <c r="I115" s="226">
        <v>72406</v>
      </c>
      <c r="J115" s="226">
        <v>71278</v>
      </c>
      <c r="K115" s="236">
        <v>98.44</v>
      </c>
      <c r="M115" s="218">
        <v>42703</v>
      </c>
      <c r="N115" s="218">
        <v>42300</v>
      </c>
      <c r="O115" s="242">
        <v>99.056272393040302</v>
      </c>
      <c r="Q115" s="226">
        <v>42763</v>
      </c>
      <c r="R115" s="226">
        <v>42309</v>
      </c>
      <c r="S115" s="236">
        <v>98.94</v>
      </c>
      <c r="T115" s="155" t="s">
        <v>678</v>
      </c>
      <c r="U115" s="159" t="s">
        <v>694</v>
      </c>
      <c r="V115" s="35"/>
    </row>
    <row r="116" spans="1:22" x14ac:dyDescent="0.2">
      <c r="A116" s="10">
        <v>104</v>
      </c>
      <c r="B116" s="85" t="s">
        <v>178</v>
      </c>
      <c r="C116" s="14" t="s">
        <v>179</v>
      </c>
      <c r="D116" s="15" t="s">
        <v>663</v>
      </c>
      <c r="E116" s="198">
        <v>54080</v>
      </c>
      <c r="F116" s="198">
        <v>52371</v>
      </c>
      <c r="G116" s="199">
        <v>96.839866863905328</v>
      </c>
      <c r="H116" s="172"/>
      <c r="I116" s="226">
        <v>57423</v>
      </c>
      <c r="J116" s="226">
        <v>55562</v>
      </c>
      <c r="K116" s="236">
        <v>96.76</v>
      </c>
      <c r="M116" s="218">
        <v>25861</v>
      </c>
      <c r="N116" s="218">
        <v>25265</v>
      </c>
      <c r="O116" s="242">
        <v>97.695371408684892</v>
      </c>
      <c r="Q116" s="226">
        <v>25779</v>
      </c>
      <c r="R116" s="226">
        <v>24964</v>
      </c>
      <c r="S116" s="236">
        <v>96.84</v>
      </c>
      <c r="T116" s="155" t="s">
        <v>681</v>
      </c>
      <c r="U116" s="159" t="s">
        <v>689</v>
      </c>
      <c r="V116" s="35"/>
    </row>
    <row r="117" spans="1:22" x14ac:dyDescent="0.2">
      <c r="A117" s="10">
        <v>105</v>
      </c>
      <c r="B117" s="205" t="s">
        <v>700</v>
      </c>
      <c r="C117" s="219" t="s">
        <v>701</v>
      </c>
      <c r="D117" s="15" t="s">
        <v>663</v>
      </c>
      <c r="E117" s="220">
        <v>70266</v>
      </c>
      <c r="F117" s="221">
        <v>68452</v>
      </c>
      <c r="G117" s="222">
        <v>97.418381578572848</v>
      </c>
      <c r="H117" s="172"/>
      <c r="I117" s="226">
        <v>74356</v>
      </c>
      <c r="J117" s="226">
        <v>72483</v>
      </c>
      <c r="K117" s="236">
        <v>97.48</v>
      </c>
      <c r="M117" s="218">
        <v>29549</v>
      </c>
      <c r="N117" s="218">
        <v>29166</v>
      </c>
      <c r="O117" s="242">
        <v>98.703847845950804</v>
      </c>
      <c r="Q117" s="226">
        <v>28106</v>
      </c>
      <c r="R117" s="226">
        <v>27552</v>
      </c>
      <c r="S117" s="236">
        <v>98.03</v>
      </c>
      <c r="T117" s="155" t="s">
        <v>678</v>
      </c>
      <c r="U117" s="159" t="s">
        <v>694</v>
      </c>
      <c r="V117" s="35"/>
    </row>
    <row r="118" spans="1:22" x14ac:dyDescent="0.2">
      <c r="A118" s="10">
        <v>106</v>
      </c>
      <c r="B118" s="85" t="s">
        <v>180</v>
      </c>
      <c r="C118" s="14" t="s">
        <v>181</v>
      </c>
      <c r="D118" s="15" t="s">
        <v>663</v>
      </c>
      <c r="E118" s="198">
        <v>30906</v>
      </c>
      <c r="F118" s="198">
        <v>29846</v>
      </c>
      <c r="G118" s="199">
        <v>96.570245259820098</v>
      </c>
      <c r="H118" s="172"/>
      <c r="I118" s="226" t="s">
        <v>708</v>
      </c>
      <c r="J118" s="226" t="s">
        <v>708</v>
      </c>
      <c r="K118" s="236" t="s">
        <v>708</v>
      </c>
      <c r="M118" s="218">
        <v>25450</v>
      </c>
      <c r="N118" s="218">
        <v>25040</v>
      </c>
      <c r="O118" s="242">
        <v>98.388998035363457</v>
      </c>
      <c r="Q118" s="238" t="s">
        <v>708</v>
      </c>
      <c r="R118" s="238" t="s">
        <v>708</v>
      </c>
      <c r="S118" s="237" t="s">
        <v>708</v>
      </c>
      <c r="T118" s="155" t="s">
        <v>681</v>
      </c>
      <c r="U118" s="159" t="s">
        <v>689</v>
      </c>
      <c r="V118" s="35"/>
    </row>
    <row r="119" spans="1:22" x14ac:dyDescent="0.2">
      <c r="A119" s="10">
        <v>107</v>
      </c>
      <c r="B119" s="85" t="s">
        <v>182</v>
      </c>
      <c r="C119" s="14" t="s">
        <v>183</v>
      </c>
      <c r="D119" s="15" t="s">
        <v>663</v>
      </c>
      <c r="E119" s="198">
        <v>49868</v>
      </c>
      <c r="F119" s="198">
        <v>49120</v>
      </c>
      <c r="G119" s="199">
        <v>98.500040105879521</v>
      </c>
      <c r="H119" s="172"/>
      <c r="I119" s="226">
        <v>53118</v>
      </c>
      <c r="J119" s="226">
        <v>52181</v>
      </c>
      <c r="K119" s="236">
        <v>98.24</v>
      </c>
      <c r="M119" s="218">
        <v>12694</v>
      </c>
      <c r="N119" s="218">
        <v>12501</v>
      </c>
      <c r="O119" s="242">
        <v>98.479596659839302</v>
      </c>
      <c r="Q119" s="226">
        <v>12947</v>
      </c>
      <c r="R119" s="226">
        <v>12845</v>
      </c>
      <c r="S119" s="236">
        <v>99.21</v>
      </c>
      <c r="T119" s="155" t="s">
        <v>684</v>
      </c>
      <c r="U119" s="159" t="s">
        <v>695</v>
      </c>
      <c r="V119" s="35"/>
    </row>
    <row r="120" spans="1:22" x14ac:dyDescent="0.2">
      <c r="A120" s="10">
        <v>108</v>
      </c>
      <c r="B120" s="85" t="s">
        <v>184</v>
      </c>
      <c r="C120" s="14" t="s">
        <v>185</v>
      </c>
      <c r="D120" s="15" t="s">
        <v>663</v>
      </c>
      <c r="E120" s="198">
        <v>53763</v>
      </c>
      <c r="F120" s="198">
        <v>52199</v>
      </c>
      <c r="G120" s="199">
        <v>97.090936145676395</v>
      </c>
      <c r="H120" s="172"/>
      <c r="I120" s="226">
        <v>57291</v>
      </c>
      <c r="J120" s="226">
        <v>55443</v>
      </c>
      <c r="K120" s="236">
        <v>96.77</v>
      </c>
      <c r="M120" s="218">
        <v>26972</v>
      </c>
      <c r="N120" s="218">
        <v>26409</v>
      </c>
      <c r="O120" s="242">
        <v>97.912650155717046</v>
      </c>
      <c r="Q120" s="226">
        <v>27057</v>
      </c>
      <c r="R120" s="226">
        <v>26398</v>
      </c>
      <c r="S120" s="236">
        <v>97.56</v>
      </c>
      <c r="T120" s="155" t="s">
        <v>679</v>
      </c>
      <c r="U120" s="159" t="s">
        <v>691</v>
      </c>
      <c r="V120" s="35"/>
    </row>
    <row r="121" spans="1:22" x14ac:dyDescent="0.2">
      <c r="A121" s="10">
        <v>109</v>
      </c>
      <c r="B121" s="85" t="s">
        <v>186</v>
      </c>
      <c r="C121" s="14" t="s">
        <v>187</v>
      </c>
      <c r="D121" s="15" t="s">
        <v>664</v>
      </c>
      <c r="E121" s="198">
        <v>99209</v>
      </c>
      <c r="F121" s="198">
        <v>94935</v>
      </c>
      <c r="G121" s="199">
        <v>95.691923111814447</v>
      </c>
      <c r="H121" s="172"/>
      <c r="I121" s="226">
        <v>104673</v>
      </c>
      <c r="J121" s="226">
        <v>100365</v>
      </c>
      <c r="K121" s="236">
        <v>95.88</v>
      </c>
      <c r="M121" s="218">
        <v>94341</v>
      </c>
      <c r="N121" s="218">
        <v>92457</v>
      </c>
      <c r="O121" s="242">
        <v>98.002989156358325</v>
      </c>
      <c r="Q121" s="226">
        <v>94339</v>
      </c>
      <c r="R121" s="226">
        <v>91970</v>
      </c>
      <c r="S121" s="236">
        <v>97.49</v>
      </c>
      <c r="T121" s="155" t="s">
        <v>686</v>
      </c>
      <c r="U121" s="159" t="s">
        <v>690</v>
      </c>
      <c r="V121" s="35"/>
    </row>
    <row r="122" spans="1:22" x14ac:dyDescent="0.2">
      <c r="A122" s="10">
        <v>110</v>
      </c>
      <c r="B122" s="85" t="s">
        <v>188</v>
      </c>
      <c r="C122" s="14" t="s">
        <v>189</v>
      </c>
      <c r="D122" s="15" t="s">
        <v>663</v>
      </c>
      <c r="E122" s="198">
        <v>69041</v>
      </c>
      <c r="F122" s="198">
        <v>67975</v>
      </c>
      <c r="G122" s="199">
        <v>98.455989919033613</v>
      </c>
      <c r="H122" s="172"/>
      <c r="I122" s="226">
        <v>72936</v>
      </c>
      <c r="J122" s="226">
        <v>71747</v>
      </c>
      <c r="K122" s="236">
        <v>98.37</v>
      </c>
      <c r="M122" s="218">
        <v>23043</v>
      </c>
      <c r="N122" s="218">
        <v>22562</v>
      </c>
      <c r="O122" s="242">
        <v>97.912598186000082</v>
      </c>
      <c r="Q122" s="226">
        <v>23124</v>
      </c>
      <c r="R122" s="226">
        <v>22617</v>
      </c>
      <c r="S122" s="236">
        <v>97.81</v>
      </c>
      <c r="T122" s="155" t="s">
        <v>680</v>
      </c>
      <c r="U122" s="159" t="s">
        <v>692</v>
      </c>
      <c r="V122" s="35"/>
    </row>
    <row r="123" spans="1:22" x14ac:dyDescent="0.2">
      <c r="A123" s="10">
        <v>111</v>
      </c>
      <c r="B123" s="85" t="s">
        <v>190</v>
      </c>
      <c r="C123" s="14" t="s">
        <v>191</v>
      </c>
      <c r="D123" s="15" t="s">
        <v>663</v>
      </c>
      <c r="E123" s="198">
        <v>63188</v>
      </c>
      <c r="F123" s="198">
        <v>61111</v>
      </c>
      <c r="G123" s="199">
        <v>96.712983477875554</v>
      </c>
      <c r="H123" s="172"/>
      <c r="I123" s="226">
        <v>67615</v>
      </c>
      <c r="J123" s="226">
        <v>65328</v>
      </c>
      <c r="K123" s="236">
        <v>96.62</v>
      </c>
      <c r="M123" s="218">
        <v>55095</v>
      </c>
      <c r="N123" s="218">
        <v>54081</v>
      </c>
      <c r="O123" s="242">
        <v>98.159542608222168</v>
      </c>
      <c r="Q123" s="226">
        <v>55605</v>
      </c>
      <c r="R123" s="226">
        <v>54367</v>
      </c>
      <c r="S123" s="236">
        <v>97.77</v>
      </c>
      <c r="T123" s="155" t="s">
        <v>684</v>
      </c>
      <c r="U123" s="159" t="s">
        <v>695</v>
      </c>
      <c r="V123" s="35"/>
    </row>
    <row r="124" spans="1:22" x14ac:dyDescent="0.2">
      <c r="A124" s="10">
        <v>112</v>
      </c>
      <c r="B124" s="85" t="s">
        <v>192</v>
      </c>
      <c r="C124" s="14" t="s">
        <v>193</v>
      </c>
      <c r="D124" s="15" t="s">
        <v>663</v>
      </c>
      <c r="E124" s="198">
        <v>44725</v>
      </c>
      <c r="F124" s="198">
        <v>42920</v>
      </c>
      <c r="G124" s="199">
        <v>95.964225824482952</v>
      </c>
      <c r="H124" s="172"/>
      <c r="I124" s="226">
        <v>47052</v>
      </c>
      <c r="J124" s="226">
        <v>44896</v>
      </c>
      <c r="K124" s="236">
        <v>95.42</v>
      </c>
      <c r="M124" s="218">
        <v>16380</v>
      </c>
      <c r="N124" s="218">
        <v>16029</v>
      </c>
      <c r="O124" s="242">
        <v>97.857142857142847</v>
      </c>
      <c r="Q124" s="226">
        <v>16988</v>
      </c>
      <c r="R124" s="226">
        <v>16441</v>
      </c>
      <c r="S124" s="236">
        <v>96.78</v>
      </c>
      <c r="T124" s="155" t="s">
        <v>678</v>
      </c>
      <c r="U124" s="159" t="s">
        <v>694</v>
      </c>
      <c r="V124" s="35"/>
    </row>
    <row r="125" spans="1:22" x14ac:dyDescent="0.2">
      <c r="A125" s="10">
        <v>113</v>
      </c>
      <c r="B125" s="85" t="s">
        <v>194</v>
      </c>
      <c r="C125" s="14" t="s">
        <v>195</v>
      </c>
      <c r="D125" s="15" t="s">
        <v>663</v>
      </c>
      <c r="E125" s="198">
        <v>57272</v>
      </c>
      <c r="F125" s="198">
        <v>55482</v>
      </c>
      <c r="G125" s="199">
        <v>96.874563486520458</v>
      </c>
      <c r="H125" s="172"/>
      <c r="I125" s="226">
        <v>61217</v>
      </c>
      <c r="J125" s="226">
        <v>59056</v>
      </c>
      <c r="K125" s="236">
        <v>96.47</v>
      </c>
      <c r="M125" s="218">
        <v>24596</v>
      </c>
      <c r="N125" s="218">
        <v>24378</v>
      </c>
      <c r="O125" s="242">
        <v>99.113677020653768</v>
      </c>
      <c r="Q125" s="226">
        <v>24473</v>
      </c>
      <c r="R125" s="226">
        <v>24068</v>
      </c>
      <c r="S125" s="236">
        <v>98.35</v>
      </c>
      <c r="T125" s="155" t="s">
        <v>678</v>
      </c>
      <c r="U125" s="159" t="s">
        <v>694</v>
      </c>
      <c r="V125" s="35"/>
    </row>
    <row r="126" spans="1:22" x14ac:dyDescent="0.2">
      <c r="A126" s="10">
        <v>114</v>
      </c>
      <c r="B126" s="85" t="s">
        <v>196</v>
      </c>
      <c r="C126" s="14" t="s">
        <v>197</v>
      </c>
      <c r="D126" s="15" t="s">
        <v>663</v>
      </c>
      <c r="E126" s="198">
        <v>49257</v>
      </c>
      <c r="F126" s="198">
        <v>47214</v>
      </c>
      <c r="G126" s="199">
        <v>95.852366161154762</v>
      </c>
      <c r="H126" s="172"/>
      <c r="I126" s="226">
        <v>52045</v>
      </c>
      <c r="J126" s="226">
        <v>49687</v>
      </c>
      <c r="K126" s="236">
        <v>95.47</v>
      </c>
      <c r="M126" s="218">
        <v>31641</v>
      </c>
      <c r="N126" s="218">
        <v>31007</v>
      </c>
      <c r="O126" s="242">
        <v>97.996270661483521</v>
      </c>
      <c r="Q126" s="226">
        <v>31638</v>
      </c>
      <c r="R126" s="226">
        <v>30527</v>
      </c>
      <c r="S126" s="236">
        <v>96.49</v>
      </c>
      <c r="T126" s="155" t="s">
        <v>681</v>
      </c>
      <c r="U126" s="159" t="s">
        <v>689</v>
      </c>
      <c r="V126" s="35"/>
    </row>
    <row r="127" spans="1:22" x14ac:dyDescent="0.2">
      <c r="A127" s="10">
        <v>115</v>
      </c>
      <c r="B127" s="85" t="s">
        <v>198</v>
      </c>
      <c r="C127" s="14" t="s">
        <v>199</v>
      </c>
      <c r="D127" s="15" t="s">
        <v>653</v>
      </c>
      <c r="E127" s="198">
        <v>122012</v>
      </c>
      <c r="F127" s="198">
        <v>115268</v>
      </c>
      <c r="G127" s="199">
        <v>94.472674818870274</v>
      </c>
      <c r="H127" s="172"/>
      <c r="I127" s="226">
        <v>130884</v>
      </c>
      <c r="J127" s="226">
        <v>123914</v>
      </c>
      <c r="K127" s="236">
        <v>94.67</v>
      </c>
      <c r="M127" s="218">
        <v>92668</v>
      </c>
      <c r="N127" s="218">
        <v>91037</v>
      </c>
      <c r="O127" s="242">
        <v>98.239953381965734</v>
      </c>
      <c r="Q127" s="226">
        <v>98810</v>
      </c>
      <c r="R127" s="226">
        <v>97051</v>
      </c>
      <c r="S127" s="236">
        <v>98.22</v>
      </c>
      <c r="T127" s="155" t="s">
        <v>682</v>
      </c>
      <c r="U127" s="159" t="s">
        <v>687</v>
      </c>
      <c r="V127" s="35"/>
    </row>
    <row r="128" spans="1:22" x14ac:dyDescent="0.2">
      <c r="A128" s="10">
        <v>116</v>
      </c>
      <c r="B128" s="85" t="s">
        <v>200</v>
      </c>
      <c r="C128" s="14" t="s">
        <v>201</v>
      </c>
      <c r="D128" s="15" t="s">
        <v>663</v>
      </c>
      <c r="E128" s="198">
        <v>104430</v>
      </c>
      <c r="F128" s="198">
        <v>103265</v>
      </c>
      <c r="G128" s="199">
        <v>98.884420185770367</v>
      </c>
      <c r="H128" s="172"/>
      <c r="I128" s="226">
        <v>110137</v>
      </c>
      <c r="J128" s="226">
        <v>108599</v>
      </c>
      <c r="K128" s="236">
        <v>98.6</v>
      </c>
      <c r="M128" s="218">
        <v>90379</v>
      </c>
      <c r="N128" s="218">
        <v>89839</v>
      </c>
      <c r="O128" s="242">
        <v>99.402516071211238</v>
      </c>
      <c r="Q128" s="226">
        <v>89974</v>
      </c>
      <c r="R128" s="226">
        <v>88031</v>
      </c>
      <c r="S128" s="236">
        <v>97.84</v>
      </c>
      <c r="T128" s="155" t="s">
        <v>678</v>
      </c>
      <c r="U128" s="159" t="s">
        <v>694</v>
      </c>
      <c r="V128" s="35"/>
    </row>
    <row r="129" spans="1:22" x14ac:dyDescent="0.2">
      <c r="A129" s="10">
        <v>117</v>
      </c>
      <c r="B129" s="85" t="s">
        <v>202</v>
      </c>
      <c r="C129" s="14" t="s">
        <v>203</v>
      </c>
      <c r="D129" s="15" t="s">
        <v>653</v>
      </c>
      <c r="E129" s="198">
        <v>102779</v>
      </c>
      <c r="F129" s="198">
        <v>97656</v>
      </c>
      <c r="G129" s="199">
        <v>95.01551873437181</v>
      </c>
      <c r="H129" s="172"/>
      <c r="I129" s="226">
        <v>111997</v>
      </c>
      <c r="J129" s="226">
        <v>106041</v>
      </c>
      <c r="K129" s="236">
        <v>94.68</v>
      </c>
      <c r="M129" s="218">
        <v>139013</v>
      </c>
      <c r="N129" s="218">
        <v>135275</v>
      </c>
      <c r="O129" s="242">
        <v>97.311042852107349</v>
      </c>
      <c r="Q129" s="226">
        <v>151331</v>
      </c>
      <c r="R129" s="226">
        <v>145586</v>
      </c>
      <c r="S129" s="236">
        <v>96.2</v>
      </c>
      <c r="T129" s="155" t="s">
        <v>682</v>
      </c>
      <c r="U129" s="159" t="s">
        <v>687</v>
      </c>
      <c r="V129" s="35"/>
    </row>
    <row r="130" spans="1:22" x14ac:dyDescent="0.2">
      <c r="A130" s="10">
        <v>118</v>
      </c>
      <c r="B130" s="85" t="s">
        <v>606</v>
      </c>
      <c r="C130" s="14" t="s">
        <v>204</v>
      </c>
      <c r="D130" s="15" t="s">
        <v>662</v>
      </c>
      <c r="E130" s="198">
        <v>58898</v>
      </c>
      <c r="F130" s="198">
        <v>55789</v>
      </c>
      <c r="G130" s="199">
        <v>94.721382729464494</v>
      </c>
      <c r="H130" s="172"/>
      <c r="I130" s="226">
        <v>62740</v>
      </c>
      <c r="J130" s="226">
        <v>59288</v>
      </c>
      <c r="K130" s="236">
        <v>94.5</v>
      </c>
      <c r="M130" s="218">
        <v>57141</v>
      </c>
      <c r="N130" s="218">
        <v>56178</v>
      </c>
      <c r="O130" s="242">
        <v>98.314695227594896</v>
      </c>
      <c r="Q130" s="226">
        <v>57699</v>
      </c>
      <c r="R130" s="226">
        <v>55997</v>
      </c>
      <c r="S130" s="236">
        <v>97.05</v>
      </c>
      <c r="T130" s="155" t="s">
        <v>679</v>
      </c>
      <c r="U130" s="159" t="s">
        <v>691</v>
      </c>
      <c r="V130" s="35"/>
    </row>
    <row r="131" spans="1:22" x14ac:dyDescent="0.2">
      <c r="A131" s="10">
        <v>119</v>
      </c>
      <c r="B131" s="85" t="s">
        <v>205</v>
      </c>
      <c r="C131" s="14" t="s">
        <v>206</v>
      </c>
      <c r="D131" s="15" t="s">
        <v>663</v>
      </c>
      <c r="E131" s="198">
        <v>62039</v>
      </c>
      <c r="F131" s="198">
        <v>61120</v>
      </c>
      <c r="G131" s="199">
        <v>98.518673737487703</v>
      </c>
      <c r="H131" s="172"/>
      <c r="I131" s="226">
        <v>65290</v>
      </c>
      <c r="J131" s="226">
        <v>64033</v>
      </c>
      <c r="K131" s="236">
        <v>98.07</v>
      </c>
      <c r="M131" s="218">
        <v>28404</v>
      </c>
      <c r="N131" s="218">
        <v>28076</v>
      </c>
      <c r="O131" s="242">
        <v>98.845233065765385</v>
      </c>
      <c r="Q131" s="226">
        <v>28849</v>
      </c>
      <c r="R131" s="226">
        <v>28395</v>
      </c>
      <c r="S131" s="236">
        <v>98.43</v>
      </c>
      <c r="T131" s="155" t="s">
        <v>683</v>
      </c>
      <c r="U131" s="159" t="s">
        <v>688</v>
      </c>
      <c r="V131" s="35"/>
    </row>
    <row r="132" spans="1:22" x14ac:dyDescent="0.2">
      <c r="A132" s="10">
        <v>120</v>
      </c>
      <c r="B132" s="85" t="s">
        <v>607</v>
      </c>
      <c r="C132" s="14" t="s">
        <v>207</v>
      </c>
      <c r="D132" s="15" t="s">
        <v>653</v>
      </c>
      <c r="E132" s="198">
        <v>82866</v>
      </c>
      <c r="F132" s="198">
        <v>80179</v>
      </c>
      <c r="G132" s="199">
        <v>96.75741558660971</v>
      </c>
      <c r="H132" s="172"/>
      <c r="I132" s="226">
        <v>89216</v>
      </c>
      <c r="J132" s="226">
        <v>85531</v>
      </c>
      <c r="K132" s="236">
        <v>95.87</v>
      </c>
      <c r="M132" s="218">
        <v>246837</v>
      </c>
      <c r="N132" s="218">
        <v>241857</v>
      </c>
      <c r="O132" s="242">
        <v>97.982474264393105</v>
      </c>
      <c r="Q132" s="226">
        <v>257148</v>
      </c>
      <c r="R132" s="226">
        <v>248638</v>
      </c>
      <c r="S132" s="236">
        <v>96.69</v>
      </c>
      <c r="T132" s="155" t="s">
        <v>682</v>
      </c>
      <c r="U132" s="159" t="s">
        <v>687</v>
      </c>
      <c r="V132" s="35"/>
    </row>
    <row r="133" spans="1:22" x14ac:dyDescent="0.2">
      <c r="A133" s="10">
        <v>121</v>
      </c>
      <c r="B133" s="85" t="s">
        <v>208</v>
      </c>
      <c r="C133" s="14" t="s">
        <v>209</v>
      </c>
      <c r="D133" s="15" t="s">
        <v>663</v>
      </c>
      <c r="E133" s="198">
        <v>60393</v>
      </c>
      <c r="F133" s="198">
        <v>59550</v>
      </c>
      <c r="G133" s="199">
        <v>98.604142864239236</v>
      </c>
      <c r="H133" s="172"/>
      <c r="I133" s="226">
        <v>64499</v>
      </c>
      <c r="J133" s="226">
        <v>63458</v>
      </c>
      <c r="K133" s="236">
        <v>98.39</v>
      </c>
      <c r="M133" s="218">
        <v>44284</v>
      </c>
      <c r="N133" s="218">
        <v>43979</v>
      </c>
      <c r="O133" s="242">
        <v>99.311263661819169</v>
      </c>
      <c r="Q133" s="226">
        <v>44486</v>
      </c>
      <c r="R133" s="226">
        <v>44100</v>
      </c>
      <c r="S133" s="236">
        <v>99.13</v>
      </c>
      <c r="T133" s="155" t="s">
        <v>680</v>
      </c>
      <c r="U133" s="159" t="s">
        <v>692</v>
      </c>
      <c r="V133" s="35"/>
    </row>
    <row r="134" spans="1:22" x14ac:dyDescent="0.2">
      <c r="A134" s="10">
        <v>122</v>
      </c>
      <c r="B134" s="85" t="s">
        <v>210</v>
      </c>
      <c r="C134" s="14" t="s">
        <v>211</v>
      </c>
      <c r="D134" s="15" t="s">
        <v>654</v>
      </c>
      <c r="E134" s="198">
        <v>127042</v>
      </c>
      <c r="F134" s="198">
        <v>122552</v>
      </c>
      <c r="G134" s="199">
        <v>96.465735740936069</v>
      </c>
      <c r="H134" s="172"/>
      <c r="I134" s="226">
        <v>132957</v>
      </c>
      <c r="J134" s="226">
        <v>128281</v>
      </c>
      <c r="K134" s="236">
        <v>96.48</v>
      </c>
      <c r="M134" s="218">
        <v>73916</v>
      </c>
      <c r="N134" s="218">
        <v>70452</v>
      </c>
      <c r="O134" s="242">
        <v>95.313599220737061</v>
      </c>
      <c r="Q134" s="226">
        <v>77462</v>
      </c>
      <c r="R134" s="226">
        <v>74648</v>
      </c>
      <c r="S134" s="236">
        <v>96.37</v>
      </c>
      <c r="T134" s="155" t="s">
        <v>682</v>
      </c>
      <c r="U134" s="159" t="s">
        <v>687</v>
      </c>
      <c r="V134" s="35"/>
    </row>
    <row r="135" spans="1:22" x14ac:dyDescent="0.2">
      <c r="A135" s="10">
        <v>123</v>
      </c>
      <c r="B135" s="85" t="s">
        <v>212</v>
      </c>
      <c r="C135" s="14" t="s">
        <v>213</v>
      </c>
      <c r="D135" s="15" t="s">
        <v>663</v>
      </c>
      <c r="E135" s="198">
        <v>46917</v>
      </c>
      <c r="F135" s="198">
        <v>44979</v>
      </c>
      <c r="G135" s="199">
        <v>95.869301106208837</v>
      </c>
      <c r="H135" s="172"/>
      <c r="I135" s="226">
        <v>50358</v>
      </c>
      <c r="J135" s="226">
        <v>48104</v>
      </c>
      <c r="K135" s="236">
        <v>95.52</v>
      </c>
      <c r="M135" s="218">
        <v>48144</v>
      </c>
      <c r="N135" s="218">
        <v>46883</v>
      </c>
      <c r="O135" s="242">
        <v>97.38077434363575</v>
      </c>
      <c r="Q135" s="226">
        <v>47791</v>
      </c>
      <c r="R135" s="226">
        <v>46592</v>
      </c>
      <c r="S135" s="236">
        <v>97.49</v>
      </c>
      <c r="T135" s="155" t="s">
        <v>681</v>
      </c>
      <c r="U135" s="159" t="s">
        <v>689</v>
      </c>
      <c r="V135" s="35"/>
    </row>
    <row r="136" spans="1:22" x14ac:dyDescent="0.2">
      <c r="A136" s="10">
        <v>124</v>
      </c>
      <c r="B136" s="85" t="s">
        <v>214</v>
      </c>
      <c r="C136" s="14" t="s">
        <v>215</v>
      </c>
      <c r="D136" s="15" t="s">
        <v>663</v>
      </c>
      <c r="E136" s="198">
        <v>112596</v>
      </c>
      <c r="F136" s="198">
        <v>110114</v>
      </c>
      <c r="G136" s="199">
        <v>97.795658815588467</v>
      </c>
      <c r="H136" s="172"/>
      <c r="I136" s="226">
        <v>120022</v>
      </c>
      <c r="J136" s="226">
        <v>117532</v>
      </c>
      <c r="K136" s="236">
        <v>97.93</v>
      </c>
      <c r="M136" s="218">
        <v>65936</v>
      </c>
      <c r="N136" s="218">
        <v>64304</v>
      </c>
      <c r="O136" s="242">
        <v>97.524872603736952</v>
      </c>
      <c r="Q136" s="226">
        <v>65514</v>
      </c>
      <c r="R136" s="226">
        <v>63686</v>
      </c>
      <c r="S136" s="236">
        <v>97.21</v>
      </c>
      <c r="T136" s="155" t="s">
        <v>683</v>
      </c>
      <c r="U136" s="159" t="s">
        <v>688</v>
      </c>
      <c r="V136" s="35"/>
    </row>
    <row r="137" spans="1:22" x14ac:dyDescent="0.2">
      <c r="A137" s="10">
        <v>125</v>
      </c>
      <c r="B137" s="85" t="s">
        <v>216</v>
      </c>
      <c r="C137" s="14" t="s">
        <v>217</v>
      </c>
      <c r="D137" s="15" t="s">
        <v>654</v>
      </c>
      <c r="E137" s="198">
        <v>147988</v>
      </c>
      <c r="F137" s="198">
        <v>144048</v>
      </c>
      <c r="G137" s="199">
        <v>97.337621969348859</v>
      </c>
      <c r="H137" s="172"/>
      <c r="I137" s="226">
        <v>158675</v>
      </c>
      <c r="J137" s="226">
        <v>154821</v>
      </c>
      <c r="K137" s="236">
        <v>97.57</v>
      </c>
      <c r="M137" s="218">
        <v>55132</v>
      </c>
      <c r="N137" s="218">
        <v>52947</v>
      </c>
      <c r="O137" s="242">
        <v>96.036784444605672</v>
      </c>
      <c r="Q137" s="226">
        <v>52478</v>
      </c>
      <c r="R137" s="226">
        <v>50733</v>
      </c>
      <c r="S137" s="236">
        <v>96.67</v>
      </c>
      <c r="T137" s="155" t="s">
        <v>682</v>
      </c>
      <c r="U137" s="159" t="s">
        <v>687</v>
      </c>
      <c r="V137" s="35"/>
    </row>
    <row r="138" spans="1:22" x14ac:dyDescent="0.2">
      <c r="A138" s="10">
        <v>126</v>
      </c>
      <c r="B138" s="85" t="s">
        <v>218</v>
      </c>
      <c r="C138" s="14" t="s">
        <v>219</v>
      </c>
      <c r="D138" s="15" t="s">
        <v>663</v>
      </c>
      <c r="E138" s="198">
        <v>68084</v>
      </c>
      <c r="F138" s="198">
        <v>67204</v>
      </c>
      <c r="G138" s="199">
        <v>98.707478996533695</v>
      </c>
      <c r="H138" s="172"/>
      <c r="I138" s="226">
        <v>71966</v>
      </c>
      <c r="J138" s="226">
        <v>71153</v>
      </c>
      <c r="K138" s="236">
        <v>98.87</v>
      </c>
      <c r="M138" s="218">
        <v>30295</v>
      </c>
      <c r="N138" s="218">
        <v>29838</v>
      </c>
      <c r="O138" s="242">
        <v>98.491500247565597</v>
      </c>
      <c r="Q138" s="226">
        <v>30131</v>
      </c>
      <c r="R138" s="226">
        <v>29721</v>
      </c>
      <c r="S138" s="236">
        <v>98.64</v>
      </c>
      <c r="T138" s="156" t="s">
        <v>678</v>
      </c>
      <c r="U138" s="159" t="s">
        <v>694</v>
      </c>
      <c r="V138" s="35"/>
    </row>
    <row r="139" spans="1:22" x14ac:dyDescent="0.2">
      <c r="A139" s="10">
        <v>127</v>
      </c>
      <c r="B139" s="85" t="s">
        <v>608</v>
      </c>
      <c r="C139" s="14" t="s">
        <v>220</v>
      </c>
      <c r="D139" s="15" t="s">
        <v>662</v>
      </c>
      <c r="E139" s="198">
        <v>46391</v>
      </c>
      <c r="F139" s="198">
        <v>44385</v>
      </c>
      <c r="G139" s="199">
        <v>95.675885408807744</v>
      </c>
      <c r="H139" s="172"/>
      <c r="I139" s="226">
        <v>49218</v>
      </c>
      <c r="J139" s="226">
        <v>46850</v>
      </c>
      <c r="K139" s="236">
        <v>95.19</v>
      </c>
      <c r="M139" s="218">
        <v>33214</v>
      </c>
      <c r="N139" s="218">
        <v>33048</v>
      </c>
      <c r="O139" s="242">
        <v>99.500210754501111</v>
      </c>
      <c r="Q139" s="226">
        <v>33270</v>
      </c>
      <c r="R139" s="226">
        <v>32812</v>
      </c>
      <c r="S139" s="236">
        <v>98.62</v>
      </c>
      <c r="T139" s="155" t="s">
        <v>686</v>
      </c>
      <c r="U139" s="159" t="s">
        <v>690</v>
      </c>
      <c r="V139" s="35"/>
    </row>
    <row r="140" spans="1:22" x14ac:dyDescent="0.2">
      <c r="A140" s="10">
        <v>128</v>
      </c>
      <c r="B140" s="85" t="s">
        <v>221</v>
      </c>
      <c r="C140" s="14" t="s">
        <v>222</v>
      </c>
      <c r="D140" s="15" t="s">
        <v>663</v>
      </c>
      <c r="E140" s="198">
        <v>51038</v>
      </c>
      <c r="F140" s="198">
        <v>47909</v>
      </c>
      <c r="G140" s="199">
        <v>93.869273874368119</v>
      </c>
      <c r="H140" s="172"/>
      <c r="I140" s="226">
        <v>53840</v>
      </c>
      <c r="J140" s="226">
        <v>50930</v>
      </c>
      <c r="K140" s="236">
        <v>94.6</v>
      </c>
      <c r="M140" s="218">
        <v>22771</v>
      </c>
      <c r="N140" s="218">
        <v>22225</v>
      </c>
      <c r="O140" s="242">
        <v>97.602213341530899</v>
      </c>
      <c r="Q140" s="226">
        <v>22698</v>
      </c>
      <c r="R140" s="226">
        <v>22110</v>
      </c>
      <c r="S140" s="236">
        <v>97.41</v>
      </c>
      <c r="T140" s="155" t="s">
        <v>678</v>
      </c>
      <c r="U140" s="159" t="s">
        <v>694</v>
      </c>
      <c r="V140" s="35"/>
    </row>
    <row r="141" spans="1:22" x14ac:dyDescent="0.2">
      <c r="A141" s="10">
        <v>129</v>
      </c>
      <c r="B141" s="85" t="s">
        <v>223</v>
      </c>
      <c r="C141" s="14" t="s">
        <v>224</v>
      </c>
      <c r="D141" s="15" t="s">
        <v>663</v>
      </c>
      <c r="E141" s="198">
        <v>67279</v>
      </c>
      <c r="F141" s="198">
        <v>65141</v>
      </c>
      <c r="G141" s="199">
        <v>96.822188201370423</v>
      </c>
      <c r="H141" s="172"/>
      <c r="I141" s="226">
        <v>70620</v>
      </c>
      <c r="J141" s="226">
        <v>68485</v>
      </c>
      <c r="K141" s="236">
        <v>96.98</v>
      </c>
      <c r="M141" s="218">
        <v>35745</v>
      </c>
      <c r="N141" s="218">
        <v>35460</v>
      </c>
      <c r="O141" s="242">
        <v>99.202685690306339</v>
      </c>
      <c r="Q141" s="226">
        <v>35595</v>
      </c>
      <c r="R141" s="226">
        <v>35339</v>
      </c>
      <c r="S141" s="236">
        <v>99.28</v>
      </c>
      <c r="T141" s="155" t="s">
        <v>678</v>
      </c>
      <c r="U141" s="159" t="s">
        <v>694</v>
      </c>
      <c r="V141" s="35"/>
    </row>
    <row r="142" spans="1:22" x14ac:dyDescent="0.2">
      <c r="A142" s="10">
        <v>130</v>
      </c>
      <c r="B142" s="85" t="s">
        <v>225</v>
      </c>
      <c r="C142" s="14" t="s">
        <v>226</v>
      </c>
      <c r="D142" s="15" t="s">
        <v>654</v>
      </c>
      <c r="E142" s="198">
        <v>146935</v>
      </c>
      <c r="F142" s="198">
        <v>142505</v>
      </c>
      <c r="G142" s="199">
        <v>96.985061421717091</v>
      </c>
      <c r="H142" s="172"/>
      <c r="I142" s="226">
        <v>154844</v>
      </c>
      <c r="J142" s="226">
        <v>150106</v>
      </c>
      <c r="K142" s="236">
        <v>96.94</v>
      </c>
      <c r="M142" s="218">
        <v>82435</v>
      </c>
      <c r="N142" s="218">
        <v>81641</v>
      </c>
      <c r="O142" s="242">
        <v>99.036816886031417</v>
      </c>
      <c r="Q142" s="226">
        <v>81027</v>
      </c>
      <c r="R142" s="226">
        <v>79802</v>
      </c>
      <c r="S142" s="236">
        <v>98.49</v>
      </c>
      <c r="T142" s="155" t="s">
        <v>682</v>
      </c>
      <c r="U142" s="159" t="s">
        <v>687</v>
      </c>
      <c r="V142" s="35"/>
    </row>
    <row r="143" spans="1:22" x14ac:dyDescent="0.2">
      <c r="A143" s="10">
        <v>131</v>
      </c>
      <c r="B143" s="85" t="s">
        <v>609</v>
      </c>
      <c r="C143" s="14" t="s">
        <v>227</v>
      </c>
      <c r="D143" s="15" t="s">
        <v>662</v>
      </c>
      <c r="E143" s="198">
        <v>123323</v>
      </c>
      <c r="F143" s="198">
        <v>121056</v>
      </c>
      <c r="G143" s="199">
        <v>98.161737875335504</v>
      </c>
      <c r="H143" s="172"/>
      <c r="I143" s="226">
        <v>131598</v>
      </c>
      <c r="J143" s="226">
        <v>128967</v>
      </c>
      <c r="K143" s="236">
        <v>98</v>
      </c>
      <c r="M143" s="218">
        <v>48641</v>
      </c>
      <c r="N143" s="218">
        <v>47785</v>
      </c>
      <c r="O143" s="242">
        <v>98.240167759708882</v>
      </c>
      <c r="Q143" s="226">
        <v>48134</v>
      </c>
      <c r="R143" s="226">
        <v>47064</v>
      </c>
      <c r="S143" s="236">
        <v>97.78</v>
      </c>
      <c r="T143" s="155" t="s">
        <v>685</v>
      </c>
      <c r="U143" s="159" t="s">
        <v>693</v>
      </c>
      <c r="V143" s="35"/>
    </row>
    <row r="144" spans="1:22" x14ac:dyDescent="0.2">
      <c r="A144" s="10">
        <v>132</v>
      </c>
      <c r="B144" s="85" t="s">
        <v>228</v>
      </c>
      <c r="C144" s="14" t="s">
        <v>229</v>
      </c>
      <c r="D144" s="15" t="s">
        <v>663</v>
      </c>
      <c r="E144" s="198">
        <v>70279</v>
      </c>
      <c r="F144" s="198">
        <v>68843</v>
      </c>
      <c r="G144" s="199">
        <v>97.956715377281981</v>
      </c>
      <c r="H144" s="172"/>
      <c r="I144" s="226">
        <v>74170</v>
      </c>
      <c r="J144" s="226">
        <v>72676</v>
      </c>
      <c r="K144" s="236">
        <v>97.99</v>
      </c>
      <c r="M144" s="218">
        <v>48732</v>
      </c>
      <c r="N144" s="218">
        <v>47890</v>
      </c>
      <c r="O144" s="242">
        <v>98.272182549454158</v>
      </c>
      <c r="Q144" s="226">
        <v>48793</v>
      </c>
      <c r="R144" s="226">
        <v>47968</v>
      </c>
      <c r="S144" s="236">
        <v>98.31</v>
      </c>
      <c r="T144" s="155" t="s">
        <v>681</v>
      </c>
      <c r="U144" s="159" t="s">
        <v>689</v>
      </c>
      <c r="V144" s="35"/>
    </row>
    <row r="145" spans="1:22" x14ac:dyDescent="0.2">
      <c r="A145" s="10">
        <v>133</v>
      </c>
      <c r="B145" s="85" t="s">
        <v>230</v>
      </c>
      <c r="C145" s="14" t="s">
        <v>231</v>
      </c>
      <c r="D145" s="15" t="s">
        <v>663</v>
      </c>
      <c r="E145" s="198">
        <v>53652</v>
      </c>
      <c r="F145" s="198">
        <v>52809</v>
      </c>
      <c r="G145" s="199">
        <v>98.428763140237081</v>
      </c>
      <c r="H145" s="172"/>
      <c r="I145" s="226">
        <v>56798</v>
      </c>
      <c r="J145" s="226">
        <v>55897</v>
      </c>
      <c r="K145" s="236">
        <v>98.41</v>
      </c>
      <c r="M145" s="218">
        <v>26492</v>
      </c>
      <c r="N145" s="218">
        <v>26250</v>
      </c>
      <c r="O145" s="242">
        <v>99.086516684282046</v>
      </c>
      <c r="Q145" s="226">
        <v>26953</v>
      </c>
      <c r="R145" s="226">
        <v>26520</v>
      </c>
      <c r="S145" s="236">
        <v>98.39</v>
      </c>
      <c r="T145" s="155" t="s">
        <v>680</v>
      </c>
      <c r="U145" s="159" t="s">
        <v>692</v>
      </c>
      <c r="V145" s="35"/>
    </row>
    <row r="146" spans="1:22" x14ac:dyDescent="0.2">
      <c r="A146" s="10">
        <v>134</v>
      </c>
      <c r="B146" s="85" t="s">
        <v>232</v>
      </c>
      <c r="C146" s="14" t="s">
        <v>233</v>
      </c>
      <c r="D146" s="15" t="s">
        <v>654</v>
      </c>
      <c r="E146" s="198">
        <v>139006</v>
      </c>
      <c r="F146" s="198">
        <v>135039</v>
      </c>
      <c r="G146" s="199">
        <v>97.146166352531552</v>
      </c>
      <c r="H146" s="172"/>
      <c r="I146" s="226">
        <v>145944</v>
      </c>
      <c r="J146" s="226">
        <v>141294</v>
      </c>
      <c r="K146" s="236">
        <v>96.81</v>
      </c>
      <c r="M146" s="218">
        <v>390120</v>
      </c>
      <c r="N146" s="218">
        <v>386648</v>
      </c>
      <c r="O146" s="242">
        <v>99.110017430534185</v>
      </c>
      <c r="Q146" s="226">
        <v>386770</v>
      </c>
      <c r="R146" s="226">
        <v>382838</v>
      </c>
      <c r="S146" s="236">
        <v>98.98</v>
      </c>
      <c r="T146" s="155" t="s">
        <v>682</v>
      </c>
      <c r="U146" s="159" t="s">
        <v>687</v>
      </c>
      <c r="V146" s="35"/>
    </row>
    <row r="147" spans="1:22" x14ac:dyDescent="0.2">
      <c r="A147" s="10">
        <v>135</v>
      </c>
      <c r="B147" s="85" t="s">
        <v>610</v>
      </c>
      <c r="C147" s="14" t="s">
        <v>234</v>
      </c>
      <c r="D147" s="15" t="s">
        <v>663</v>
      </c>
      <c r="E147" s="198">
        <v>64901</v>
      </c>
      <c r="F147" s="198">
        <v>63676</v>
      </c>
      <c r="G147" s="199">
        <v>98.112509822652953</v>
      </c>
      <c r="H147" s="172"/>
      <c r="I147" s="226">
        <v>68659</v>
      </c>
      <c r="J147" s="226">
        <v>67238</v>
      </c>
      <c r="K147" s="236">
        <v>97.93</v>
      </c>
      <c r="M147" s="218">
        <v>33413</v>
      </c>
      <c r="N147" s="218">
        <v>33155</v>
      </c>
      <c r="O147" s="242">
        <v>99.227845449375991</v>
      </c>
      <c r="Q147" s="226">
        <v>33871</v>
      </c>
      <c r="R147" s="226">
        <v>33373</v>
      </c>
      <c r="S147" s="236">
        <v>98.53</v>
      </c>
      <c r="T147" s="155" t="s">
        <v>680</v>
      </c>
      <c r="U147" s="159" t="s">
        <v>692</v>
      </c>
      <c r="V147" s="35"/>
    </row>
    <row r="148" spans="1:22" x14ac:dyDescent="0.2">
      <c r="A148" s="10">
        <v>136</v>
      </c>
      <c r="B148" s="85" t="s">
        <v>235</v>
      </c>
      <c r="C148" s="14" t="s">
        <v>236</v>
      </c>
      <c r="D148" s="15" t="s">
        <v>663</v>
      </c>
      <c r="E148" s="198">
        <v>104073</v>
      </c>
      <c r="F148" s="198">
        <v>102583</v>
      </c>
      <c r="G148" s="199">
        <v>98.568312626713933</v>
      </c>
      <c r="H148" s="172"/>
      <c r="I148" s="226">
        <v>112200</v>
      </c>
      <c r="J148" s="226">
        <v>110551</v>
      </c>
      <c r="K148" s="236">
        <v>98.53</v>
      </c>
      <c r="M148" s="218">
        <v>43989</v>
      </c>
      <c r="N148" s="218">
        <v>42377</v>
      </c>
      <c r="O148" s="242">
        <v>96.335447498238196</v>
      </c>
      <c r="Q148" s="226">
        <v>44468</v>
      </c>
      <c r="R148" s="226">
        <v>43382</v>
      </c>
      <c r="S148" s="236">
        <v>97.56</v>
      </c>
      <c r="T148" s="155" t="s">
        <v>678</v>
      </c>
      <c r="U148" s="159" t="s">
        <v>694</v>
      </c>
      <c r="V148" s="35"/>
    </row>
    <row r="149" spans="1:22" x14ac:dyDescent="0.2">
      <c r="A149" s="10">
        <v>137</v>
      </c>
      <c r="B149" s="85" t="s">
        <v>237</v>
      </c>
      <c r="C149" s="14" t="s">
        <v>238</v>
      </c>
      <c r="D149" s="15" t="s">
        <v>654</v>
      </c>
      <c r="E149" s="198">
        <v>126953</v>
      </c>
      <c r="F149" s="198">
        <v>124524</v>
      </c>
      <c r="G149" s="199">
        <v>98.086693500744374</v>
      </c>
      <c r="H149" s="172"/>
      <c r="I149" s="226">
        <v>136003</v>
      </c>
      <c r="J149" s="226">
        <v>133487</v>
      </c>
      <c r="K149" s="236">
        <v>98.15</v>
      </c>
      <c r="M149" s="218">
        <v>205243</v>
      </c>
      <c r="N149" s="218">
        <v>205002</v>
      </c>
      <c r="O149" s="242">
        <v>99.882578212168013</v>
      </c>
      <c r="Q149" s="226">
        <v>203711</v>
      </c>
      <c r="R149" s="226">
        <v>203459</v>
      </c>
      <c r="S149" s="236">
        <v>99.88</v>
      </c>
      <c r="T149" s="155" t="s">
        <v>682</v>
      </c>
      <c r="U149" s="159" t="s">
        <v>687</v>
      </c>
      <c r="V149" s="35"/>
    </row>
    <row r="150" spans="1:22" x14ac:dyDescent="0.2">
      <c r="A150" s="10">
        <v>138</v>
      </c>
      <c r="B150" s="85" t="s">
        <v>239</v>
      </c>
      <c r="C150" s="14" t="s">
        <v>611</v>
      </c>
      <c r="D150" s="15" t="s">
        <v>663</v>
      </c>
      <c r="E150" s="198">
        <v>106385</v>
      </c>
      <c r="F150" s="198">
        <v>104145</v>
      </c>
      <c r="G150" s="199">
        <v>97.894440005639893</v>
      </c>
      <c r="H150" s="172"/>
      <c r="I150" s="226">
        <v>114981</v>
      </c>
      <c r="J150" s="226">
        <v>112801</v>
      </c>
      <c r="K150" s="236">
        <v>98.1</v>
      </c>
      <c r="M150" s="218">
        <v>62905</v>
      </c>
      <c r="N150" s="218">
        <v>59110</v>
      </c>
      <c r="O150" s="242">
        <v>93.967093235831811</v>
      </c>
      <c r="Q150" s="226">
        <v>63289</v>
      </c>
      <c r="R150" s="226">
        <v>62580</v>
      </c>
      <c r="S150" s="236">
        <v>98.88</v>
      </c>
      <c r="T150" s="155" t="s">
        <v>681</v>
      </c>
      <c r="U150" s="159" t="s">
        <v>689</v>
      </c>
      <c r="V150" s="35"/>
    </row>
    <row r="151" spans="1:22" x14ac:dyDescent="0.2">
      <c r="A151" s="10">
        <v>139</v>
      </c>
      <c r="B151" s="85" t="s">
        <v>240</v>
      </c>
      <c r="C151" s="14" t="s">
        <v>241</v>
      </c>
      <c r="D151" s="15" t="s">
        <v>663</v>
      </c>
      <c r="E151" s="198">
        <v>38826</v>
      </c>
      <c r="F151" s="198">
        <v>36799</v>
      </c>
      <c r="G151" s="199">
        <v>94.779271622108894</v>
      </c>
      <c r="H151" s="172"/>
      <c r="I151" s="226">
        <v>40893</v>
      </c>
      <c r="J151" s="226">
        <v>38804</v>
      </c>
      <c r="K151" s="236">
        <v>94.89</v>
      </c>
      <c r="M151" s="218">
        <v>20802</v>
      </c>
      <c r="N151" s="218">
        <v>20137</v>
      </c>
      <c r="O151" s="242">
        <v>96.803192000769158</v>
      </c>
      <c r="Q151" s="226">
        <v>20886</v>
      </c>
      <c r="R151" s="226">
        <v>20303</v>
      </c>
      <c r="S151" s="236">
        <v>97.21</v>
      </c>
      <c r="T151" s="155" t="s">
        <v>679</v>
      </c>
      <c r="U151" s="159" t="s">
        <v>691</v>
      </c>
      <c r="V151" s="35"/>
    </row>
    <row r="152" spans="1:22" x14ac:dyDescent="0.2">
      <c r="A152" s="10">
        <v>140</v>
      </c>
      <c r="B152" s="85" t="s">
        <v>242</v>
      </c>
      <c r="C152" s="14" t="s">
        <v>243</v>
      </c>
      <c r="D152" s="15" t="s">
        <v>663</v>
      </c>
      <c r="E152" s="198">
        <v>68977</v>
      </c>
      <c r="F152" s="198">
        <v>66350</v>
      </c>
      <c r="G152" s="199">
        <v>96.191484117894362</v>
      </c>
      <c r="H152" s="172"/>
      <c r="I152" s="226">
        <v>73066</v>
      </c>
      <c r="J152" s="226">
        <v>70038</v>
      </c>
      <c r="K152" s="236">
        <v>95.86</v>
      </c>
      <c r="M152" s="218">
        <v>57008</v>
      </c>
      <c r="N152" s="218">
        <v>55731</v>
      </c>
      <c r="O152" s="242">
        <v>97.759963513892785</v>
      </c>
      <c r="Q152" s="226">
        <v>56705</v>
      </c>
      <c r="R152" s="226">
        <v>55234</v>
      </c>
      <c r="S152" s="236">
        <v>97.41</v>
      </c>
      <c r="T152" s="155" t="s">
        <v>681</v>
      </c>
      <c r="U152" s="159" t="s">
        <v>689</v>
      </c>
      <c r="V152" s="35"/>
    </row>
    <row r="153" spans="1:22" x14ac:dyDescent="0.2">
      <c r="A153" s="10">
        <v>141</v>
      </c>
      <c r="B153" s="85" t="s">
        <v>612</v>
      </c>
      <c r="C153" s="14" t="s">
        <v>244</v>
      </c>
      <c r="D153" s="15" t="s">
        <v>662</v>
      </c>
      <c r="E153" s="198">
        <v>97622</v>
      </c>
      <c r="F153" s="198">
        <v>94677</v>
      </c>
      <c r="G153" s="199">
        <v>96.983261969637994</v>
      </c>
      <c r="H153" s="172"/>
      <c r="I153" s="226">
        <v>102653</v>
      </c>
      <c r="J153" s="226">
        <v>99235</v>
      </c>
      <c r="K153" s="236">
        <v>96.67</v>
      </c>
      <c r="M153" s="218">
        <v>39346</v>
      </c>
      <c r="N153" s="218">
        <v>38364</v>
      </c>
      <c r="O153" s="242">
        <v>97.504193564784231</v>
      </c>
      <c r="Q153" s="226">
        <v>39922</v>
      </c>
      <c r="R153" s="226">
        <v>39383</v>
      </c>
      <c r="S153" s="236">
        <v>98.65</v>
      </c>
      <c r="T153" s="155" t="s">
        <v>678</v>
      </c>
      <c r="U153" s="159" t="s">
        <v>694</v>
      </c>
      <c r="V153" s="35"/>
    </row>
    <row r="154" spans="1:22" x14ac:dyDescent="0.2">
      <c r="A154" s="10">
        <v>142</v>
      </c>
      <c r="B154" s="85" t="s">
        <v>245</v>
      </c>
      <c r="C154" s="14" t="s">
        <v>246</v>
      </c>
      <c r="D154" s="15" t="s">
        <v>662</v>
      </c>
      <c r="E154" s="198">
        <v>1882</v>
      </c>
      <c r="F154" s="198">
        <v>1851</v>
      </c>
      <c r="G154" s="199">
        <v>98.352816153028684</v>
      </c>
      <c r="H154" s="172"/>
      <c r="I154" s="226">
        <v>1949</v>
      </c>
      <c r="J154" s="226">
        <v>1916</v>
      </c>
      <c r="K154" s="236">
        <v>98.31</v>
      </c>
      <c r="M154" s="218">
        <v>1549</v>
      </c>
      <c r="N154" s="218">
        <v>1507</v>
      </c>
      <c r="O154" s="242">
        <v>97.288573273079407</v>
      </c>
      <c r="Q154" s="226">
        <v>1520</v>
      </c>
      <c r="R154" s="226">
        <v>1498</v>
      </c>
      <c r="S154" s="236">
        <v>98.55</v>
      </c>
      <c r="T154" s="155" t="s">
        <v>684</v>
      </c>
      <c r="U154" s="159" t="s">
        <v>695</v>
      </c>
      <c r="V154" s="35"/>
    </row>
    <row r="155" spans="1:22" x14ac:dyDescent="0.2">
      <c r="A155" s="10">
        <v>143</v>
      </c>
      <c r="B155" s="85" t="s">
        <v>247</v>
      </c>
      <c r="C155" s="14" t="s">
        <v>248</v>
      </c>
      <c r="D155" s="15" t="s">
        <v>653</v>
      </c>
      <c r="E155" s="198">
        <v>115856</v>
      </c>
      <c r="F155" s="198">
        <v>111298</v>
      </c>
      <c r="G155" s="199">
        <v>96.065805827924322</v>
      </c>
      <c r="H155" s="172"/>
      <c r="I155" s="226">
        <v>122454</v>
      </c>
      <c r="J155" s="226">
        <v>116731</v>
      </c>
      <c r="K155" s="236">
        <v>95.33</v>
      </c>
      <c r="M155" s="218">
        <v>290662</v>
      </c>
      <c r="N155" s="218">
        <v>280683</v>
      </c>
      <c r="O155" s="242">
        <v>96.566802678024644</v>
      </c>
      <c r="Q155" s="226">
        <v>299258</v>
      </c>
      <c r="R155" s="226">
        <v>289446</v>
      </c>
      <c r="S155" s="236">
        <v>96.72</v>
      </c>
      <c r="T155" s="155" t="s">
        <v>682</v>
      </c>
      <c r="U155" s="159" t="s">
        <v>687</v>
      </c>
      <c r="V155" s="35"/>
    </row>
    <row r="156" spans="1:22" x14ac:dyDescent="0.2">
      <c r="A156" s="10">
        <v>144</v>
      </c>
      <c r="B156" s="85" t="s">
        <v>613</v>
      </c>
      <c r="C156" s="14" t="s">
        <v>249</v>
      </c>
      <c r="D156" s="15" t="s">
        <v>653</v>
      </c>
      <c r="E156" s="198">
        <v>112212</v>
      </c>
      <c r="F156" s="198">
        <v>109940</v>
      </c>
      <c r="G156" s="199">
        <v>97.975261112893449</v>
      </c>
      <c r="H156" s="172"/>
      <c r="I156" s="226">
        <v>119647</v>
      </c>
      <c r="J156" s="226">
        <v>116479</v>
      </c>
      <c r="K156" s="236">
        <v>97.35</v>
      </c>
      <c r="M156" s="218">
        <v>351173</v>
      </c>
      <c r="N156" s="218">
        <v>348268</v>
      </c>
      <c r="O156" s="242">
        <v>99.17277239423305</v>
      </c>
      <c r="Q156" s="226">
        <v>353682</v>
      </c>
      <c r="R156" s="226">
        <v>343734</v>
      </c>
      <c r="S156" s="236">
        <v>97.19</v>
      </c>
      <c r="T156" s="155" t="s">
        <v>682</v>
      </c>
      <c r="U156" s="159" t="s">
        <v>687</v>
      </c>
      <c r="V156" s="35"/>
    </row>
    <row r="157" spans="1:22" x14ac:dyDescent="0.2">
      <c r="A157" s="10">
        <v>145</v>
      </c>
      <c r="B157" s="85" t="s">
        <v>250</v>
      </c>
      <c r="C157" s="14" t="s">
        <v>251</v>
      </c>
      <c r="D157" s="15" t="s">
        <v>663</v>
      </c>
      <c r="E157" s="198">
        <v>55311</v>
      </c>
      <c r="F157" s="198">
        <v>54125</v>
      </c>
      <c r="G157" s="199">
        <v>97.855761060186936</v>
      </c>
      <c r="H157" s="172"/>
      <c r="I157" s="226">
        <v>58777</v>
      </c>
      <c r="J157" s="226">
        <v>57376</v>
      </c>
      <c r="K157" s="236">
        <v>97.62</v>
      </c>
      <c r="M157" s="218">
        <v>33402</v>
      </c>
      <c r="N157" s="218">
        <v>33188</v>
      </c>
      <c r="O157" s="242">
        <v>99.359319801209509</v>
      </c>
      <c r="Q157" s="226">
        <v>33812</v>
      </c>
      <c r="R157" s="226">
        <v>33545</v>
      </c>
      <c r="S157" s="236">
        <v>99.21</v>
      </c>
      <c r="T157" s="155" t="s">
        <v>680</v>
      </c>
      <c r="U157" s="159" t="s">
        <v>692</v>
      </c>
      <c r="V157" s="35"/>
    </row>
    <row r="158" spans="1:22" x14ac:dyDescent="0.2">
      <c r="A158" s="10">
        <v>146</v>
      </c>
      <c r="B158" s="85" t="s">
        <v>614</v>
      </c>
      <c r="C158" s="14" t="s">
        <v>252</v>
      </c>
      <c r="D158" s="15" t="s">
        <v>663</v>
      </c>
      <c r="E158" s="198">
        <v>88276</v>
      </c>
      <c r="F158" s="198">
        <v>86252</v>
      </c>
      <c r="G158" s="199">
        <v>97.70719108251393</v>
      </c>
      <c r="H158" s="172"/>
      <c r="I158" s="226">
        <v>93779</v>
      </c>
      <c r="J158" s="226">
        <v>91450</v>
      </c>
      <c r="K158" s="236">
        <v>97.52</v>
      </c>
      <c r="M158" s="218">
        <v>46582</v>
      </c>
      <c r="N158" s="218">
        <v>46131</v>
      </c>
      <c r="O158" s="242">
        <v>99.031814864110601</v>
      </c>
      <c r="Q158" s="226">
        <v>46514</v>
      </c>
      <c r="R158" s="226">
        <v>45607</v>
      </c>
      <c r="S158" s="236">
        <v>98.05</v>
      </c>
      <c r="T158" s="155" t="s">
        <v>681</v>
      </c>
      <c r="U158" s="159" t="s">
        <v>689</v>
      </c>
      <c r="V158" s="35"/>
    </row>
    <row r="159" spans="1:22" x14ac:dyDescent="0.2">
      <c r="A159" s="10">
        <v>147</v>
      </c>
      <c r="B159" s="85" t="s">
        <v>615</v>
      </c>
      <c r="C159" s="14" t="s">
        <v>253</v>
      </c>
      <c r="D159" s="15" t="s">
        <v>662</v>
      </c>
      <c r="E159" s="198">
        <v>101393</v>
      </c>
      <c r="F159" s="198">
        <v>95014</v>
      </c>
      <c r="G159" s="199">
        <v>93.708638663418569</v>
      </c>
      <c r="H159" s="172"/>
      <c r="I159" s="226">
        <v>107432</v>
      </c>
      <c r="J159" s="226">
        <v>100381</v>
      </c>
      <c r="K159" s="236">
        <v>93.44</v>
      </c>
      <c r="M159" s="218">
        <v>89298</v>
      </c>
      <c r="N159" s="218">
        <v>87759</v>
      </c>
      <c r="O159" s="242">
        <v>98.276557145736746</v>
      </c>
      <c r="Q159" s="226">
        <v>90774</v>
      </c>
      <c r="R159" s="226">
        <v>88303</v>
      </c>
      <c r="S159" s="236">
        <v>97.28</v>
      </c>
      <c r="T159" s="155" t="s">
        <v>683</v>
      </c>
      <c r="U159" s="159" t="s">
        <v>688</v>
      </c>
      <c r="V159" s="35"/>
    </row>
    <row r="160" spans="1:22" x14ac:dyDescent="0.2">
      <c r="A160" s="10">
        <v>148</v>
      </c>
      <c r="B160" s="85" t="s">
        <v>254</v>
      </c>
      <c r="C160" s="14" t="s">
        <v>255</v>
      </c>
      <c r="D160" s="15" t="s">
        <v>654</v>
      </c>
      <c r="E160" s="198">
        <v>110912</v>
      </c>
      <c r="F160" s="198">
        <v>109751</v>
      </c>
      <c r="G160" s="199">
        <v>98.953224177726483</v>
      </c>
      <c r="H160" s="172"/>
      <c r="I160" s="226">
        <v>118876</v>
      </c>
      <c r="J160" s="226">
        <v>117327</v>
      </c>
      <c r="K160" s="236">
        <v>98.7</v>
      </c>
      <c r="M160" s="218">
        <v>88679</v>
      </c>
      <c r="N160" s="218">
        <v>87707</v>
      </c>
      <c r="O160" s="242">
        <v>98.90391186188387</v>
      </c>
      <c r="Q160" s="226">
        <v>86108</v>
      </c>
      <c r="R160" s="226">
        <v>84554</v>
      </c>
      <c r="S160" s="236">
        <v>98.2</v>
      </c>
      <c r="T160" s="155" t="s">
        <v>682</v>
      </c>
      <c r="U160" s="159" t="s">
        <v>687</v>
      </c>
      <c r="V160" s="35"/>
    </row>
    <row r="161" spans="1:22" x14ac:dyDescent="0.2">
      <c r="A161" s="10">
        <v>149</v>
      </c>
      <c r="B161" s="85" t="s">
        <v>256</v>
      </c>
      <c r="C161" s="14" t="s">
        <v>257</v>
      </c>
      <c r="D161" s="15" t="s">
        <v>664</v>
      </c>
      <c r="E161" s="198">
        <v>203428</v>
      </c>
      <c r="F161" s="198">
        <v>194638</v>
      </c>
      <c r="G161" s="199">
        <v>95.679060896238482</v>
      </c>
      <c r="H161" s="172"/>
      <c r="I161" s="226">
        <v>214810</v>
      </c>
      <c r="J161" s="226">
        <v>204943</v>
      </c>
      <c r="K161" s="236">
        <v>95.41</v>
      </c>
      <c r="M161" s="218">
        <v>106829</v>
      </c>
      <c r="N161" s="218">
        <v>103804</v>
      </c>
      <c r="O161" s="242">
        <v>97.168371884038976</v>
      </c>
      <c r="Q161" s="226">
        <v>106587</v>
      </c>
      <c r="R161" s="226">
        <v>103485</v>
      </c>
      <c r="S161" s="236">
        <v>97.09</v>
      </c>
      <c r="T161" s="155" t="s">
        <v>683</v>
      </c>
      <c r="U161" s="159" t="s">
        <v>688</v>
      </c>
      <c r="V161" s="35"/>
    </row>
    <row r="162" spans="1:22" x14ac:dyDescent="0.2">
      <c r="A162" s="10">
        <v>150</v>
      </c>
      <c r="B162" s="85" t="s">
        <v>258</v>
      </c>
      <c r="C162" s="14" t="s">
        <v>259</v>
      </c>
      <c r="D162" s="15" t="s">
        <v>664</v>
      </c>
      <c r="E162" s="198">
        <v>62347</v>
      </c>
      <c r="F162" s="198">
        <v>59300</v>
      </c>
      <c r="G162" s="199">
        <v>95.112836223074083</v>
      </c>
      <c r="H162" s="172"/>
      <c r="I162" s="226">
        <v>67642</v>
      </c>
      <c r="J162" s="226">
        <v>64076</v>
      </c>
      <c r="K162" s="236">
        <v>94.73</v>
      </c>
      <c r="M162" s="218">
        <v>45607</v>
      </c>
      <c r="N162" s="218">
        <v>44935</v>
      </c>
      <c r="O162" s="242">
        <v>98.526541978205103</v>
      </c>
      <c r="Q162" s="226">
        <v>47198</v>
      </c>
      <c r="R162" s="226">
        <v>46641</v>
      </c>
      <c r="S162" s="236">
        <v>98.82</v>
      </c>
      <c r="T162" s="155" t="s">
        <v>679</v>
      </c>
      <c r="U162" s="159" t="s">
        <v>691</v>
      </c>
      <c r="V162" s="35"/>
    </row>
    <row r="163" spans="1:22" x14ac:dyDescent="0.2">
      <c r="A163" s="10">
        <v>151</v>
      </c>
      <c r="B163" s="85" t="s">
        <v>260</v>
      </c>
      <c r="C163" s="14" t="s">
        <v>261</v>
      </c>
      <c r="D163" s="15" t="s">
        <v>653</v>
      </c>
      <c r="E163" s="198">
        <v>153460</v>
      </c>
      <c r="F163" s="198">
        <v>145813</v>
      </c>
      <c r="G163" s="199">
        <v>95.016942525739609</v>
      </c>
      <c r="H163" s="172"/>
      <c r="I163" s="226">
        <v>163075</v>
      </c>
      <c r="J163" s="226">
        <v>154976</v>
      </c>
      <c r="K163" s="236">
        <v>95.03</v>
      </c>
      <c r="M163" s="218">
        <v>159961</v>
      </c>
      <c r="N163" s="218">
        <v>158322</v>
      </c>
      <c r="O163" s="242">
        <v>98.975375247716642</v>
      </c>
      <c r="Q163" s="226">
        <v>167489</v>
      </c>
      <c r="R163" s="226">
        <v>164142</v>
      </c>
      <c r="S163" s="236">
        <v>98</v>
      </c>
      <c r="T163" s="155" t="s">
        <v>682</v>
      </c>
      <c r="U163" s="159" t="s">
        <v>687</v>
      </c>
      <c r="V163" s="35"/>
    </row>
    <row r="164" spans="1:22" x14ac:dyDescent="0.2">
      <c r="A164" s="10">
        <v>152</v>
      </c>
      <c r="B164" s="85" t="s">
        <v>262</v>
      </c>
      <c r="C164" s="14" t="s">
        <v>263</v>
      </c>
      <c r="D164" s="15" t="s">
        <v>663</v>
      </c>
      <c r="E164" s="198">
        <v>73308</v>
      </c>
      <c r="F164" s="198">
        <v>70674</v>
      </c>
      <c r="G164" s="199">
        <v>96.406940579472916</v>
      </c>
      <c r="H164" s="172"/>
      <c r="I164" s="226">
        <v>77728</v>
      </c>
      <c r="J164" s="226">
        <v>74531</v>
      </c>
      <c r="K164" s="236">
        <v>95.89</v>
      </c>
      <c r="M164" s="218">
        <v>66184</v>
      </c>
      <c r="N164" s="218">
        <v>65111</v>
      </c>
      <c r="O164" s="242">
        <v>98.378762238607521</v>
      </c>
      <c r="Q164" s="226">
        <v>67801</v>
      </c>
      <c r="R164" s="226">
        <v>67066</v>
      </c>
      <c r="S164" s="236">
        <v>98.92</v>
      </c>
      <c r="T164" s="155" t="s">
        <v>679</v>
      </c>
      <c r="U164" s="159" t="s">
        <v>691</v>
      </c>
      <c r="V164" s="35"/>
    </row>
    <row r="165" spans="1:22" x14ac:dyDescent="0.2">
      <c r="A165" s="10">
        <v>153</v>
      </c>
      <c r="B165" s="85" t="s">
        <v>264</v>
      </c>
      <c r="C165" s="14" t="s">
        <v>265</v>
      </c>
      <c r="D165" s="15" t="s">
        <v>664</v>
      </c>
      <c r="E165" s="198">
        <v>357286</v>
      </c>
      <c r="F165" s="198">
        <v>343402</v>
      </c>
      <c r="G165" s="199">
        <v>96.1140374937725</v>
      </c>
      <c r="H165" s="172"/>
      <c r="I165" s="226">
        <v>379799</v>
      </c>
      <c r="J165" s="226">
        <v>364334</v>
      </c>
      <c r="K165" s="236">
        <v>95.93</v>
      </c>
      <c r="M165" s="218">
        <v>389189</v>
      </c>
      <c r="N165" s="218">
        <v>380455</v>
      </c>
      <c r="O165" s="242">
        <v>97.755846131314101</v>
      </c>
      <c r="Q165" s="226">
        <v>389014</v>
      </c>
      <c r="R165" s="226">
        <v>378471</v>
      </c>
      <c r="S165" s="236">
        <v>97.29</v>
      </c>
      <c r="T165" s="155" t="s">
        <v>683</v>
      </c>
      <c r="U165" s="159" t="s">
        <v>688</v>
      </c>
      <c r="V165" s="35"/>
    </row>
    <row r="166" spans="1:22" x14ac:dyDescent="0.2">
      <c r="A166" s="10">
        <v>154</v>
      </c>
      <c r="B166" s="85" t="s">
        <v>616</v>
      </c>
      <c r="C166" s="14" t="s">
        <v>266</v>
      </c>
      <c r="D166" s="15" t="s">
        <v>662</v>
      </c>
      <c r="E166" s="198">
        <v>131194</v>
      </c>
      <c r="F166" s="198">
        <v>124520</v>
      </c>
      <c r="G166" s="199">
        <v>94.912877113282619</v>
      </c>
      <c r="H166" s="172"/>
      <c r="I166" s="226">
        <v>139553</v>
      </c>
      <c r="J166" s="226">
        <v>132161</v>
      </c>
      <c r="K166" s="236">
        <v>94.7</v>
      </c>
      <c r="M166" s="218">
        <v>111781</v>
      </c>
      <c r="N166" s="218">
        <v>109024</v>
      </c>
      <c r="O166" s="242">
        <v>97.533570105831942</v>
      </c>
      <c r="Q166" s="226">
        <v>113977</v>
      </c>
      <c r="R166" s="226">
        <v>109049</v>
      </c>
      <c r="S166" s="236">
        <v>95.68</v>
      </c>
      <c r="T166" s="155" t="s">
        <v>680</v>
      </c>
      <c r="U166" s="159" t="s">
        <v>692</v>
      </c>
      <c r="V166" s="35"/>
    </row>
    <row r="167" spans="1:22" x14ac:dyDescent="0.2">
      <c r="A167" s="10">
        <v>155</v>
      </c>
      <c r="B167" s="85" t="s">
        <v>267</v>
      </c>
      <c r="C167" s="14" t="s">
        <v>268</v>
      </c>
      <c r="D167" s="15" t="s">
        <v>663</v>
      </c>
      <c r="E167" s="198">
        <v>72562</v>
      </c>
      <c r="F167" s="198">
        <v>70891</v>
      </c>
      <c r="G167" s="199">
        <v>97.697141754637414</v>
      </c>
      <c r="H167" s="172"/>
      <c r="I167" s="226">
        <v>76171</v>
      </c>
      <c r="J167" s="226">
        <v>74144</v>
      </c>
      <c r="K167" s="236">
        <v>97.34</v>
      </c>
      <c r="M167" s="218">
        <v>25703</v>
      </c>
      <c r="N167" s="218">
        <v>25222</v>
      </c>
      <c r="O167" s="242">
        <v>98.128623117923979</v>
      </c>
      <c r="Q167" s="226">
        <v>25559</v>
      </c>
      <c r="R167" s="226">
        <v>24666</v>
      </c>
      <c r="S167" s="236">
        <v>96.51</v>
      </c>
      <c r="T167" s="155" t="s">
        <v>678</v>
      </c>
      <c r="U167" s="159" t="s">
        <v>694</v>
      </c>
      <c r="V167" s="35"/>
    </row>
    <row r="168" spans="1:22" x14ac:dyDescent="0.2">
      <c r="A168" s="10">
        <v>156</v>
      </c>
      <c r="B168" s="85" t="s">
        <v>269</v>
      </c>
      <c r="C168" s="14" t="s">
        <v>270</v>
      </c>
      <c r="D168" s="15" t="s">
        <v>653</v>
      </c>
      <c r="E168" s="198">
        <v>135607</v>
      </c>
      <c r="F168" s="198">
        <v>127264</v>
      </c>
      <c r="G168" s="199">
        <v>93.847662731274937</v>
      </c>
      <c r="H168" s="172"/>
      <c r="I168" s="226">
        <v>145806</v>
      </c>
      <c r="J168" s="226">
        <v>136634</v>
      </c>
      <c r="K168" s="236">
        <v>93.71</v>
      </c>
      <c r="M168" s="218">
        <v>62642</v>
      </c>
      <c r="N168" s="218">
        <v>62425</v>
      </c>
      <c r="O168" s="242">
        <v>99.653587050221887</v>
      </c>
      <c r="Q168" s="226">
        <v>65131</v>
      </c>
      <c r="R168" s="226">
        <v>64975</v>
      </c>
      <c r="S168" s="236">
        <v>99.76</v>
      </c>
      <c r="T168" s="155" t="s">
        <v>682</v>
      </c>
      <c r="U168" s="159" t="s">
        <v>687</v>
      </c>
      <c r="V168" s="35"/>
    </row>
    <row r="169" spans="1:22" x14ac:dyDescent="0.2">
      <c r="A169" s="10">
        <v>157</v>
      </c>
      <c r="B169" s="85" t="s">
        <v>271</v>
      </c>
      <c r="C169" s="14" t="s">
        <v>272</v>
      </c>
      <c r="D169" s="15" t="s">
        <v>663</v>
      </c>
      <c r="E169" s="198">
        <v>64309</v>
      </c>
      <c r="F169" s="198">
        <v>63484</v>
      </c>
      <c r="G169" s="199">
        <v>98.717131350199821</v>
      </c>
      <c r="H169" s="172"/>
      <c r="I169" s="226">
        <v>68648</v>
      </c>
      <c r="J169" s="226">
        <v>67633</v>
      </c>
      <c r="K169" s="236">
        <v>98.52</v>
      </c>
      <c r="M169" s="218">
        <v>37001</v>
      </c>
      <c r="N169" s="218">
        <v>36560</v>
      </c>
      <c r="O169" s="242">
        <v>98.808140320531876</v>
      </c>
      <c r="Q169" s="226">
        <v>37154</v>
      </c>
      <c r="R169" s="226">
        <v>36752</v>
      </c>
      <c r="S169" s="236">
        <v>98.92</v>
      </c>
      <c r="T169" s="155" t="s">
        <v>685</v>
      </c>
      <c r="U169" s="159" t="s">
        <v>693</v>
      </c>
      <c r="V169" s="35"/>
    </row>
    <row r="170" spans="1:22" x14ac:dyDescent="0.2">
      <c r="A170" s="10">
        <v>158</v>
      </c>
      <c r="B170" s="85" t="s">
        <v>273</v>
      </c>
      <c r="C170" s="14" t="s">
        <v>274</v>
      </c>
      <c r="D170" s="15" t="s">
        <v>663</v>
      </c>
      <c r="E170" s="198">
        <v>41767</v>
      </c>
      <c r="F170" s="198">
        <v>40415</v>
      </c>
      <c r="G170" s="199">
        <v>96.762994708741346</v>
      </c>
      <c r="H170" s="172"/>
      <c r="I170" s="226">
        <v>44335</v>
      </c>
      <c r="J170" s="226">
        <v>42901</v>
      </c>
      <c r="K170" s="236">
        <v>96.77</v>
      </c>
      <c r="M170" s="218">
        <v>44459</v>
      </c>
      <c r="N170" s="218">
        <v>44375</v>
      </c>
      <c r="O170" s="242">
        <v>99.811061877235204</v>
      </c>
      <c r="Q170" s="226">
        <v>44549</v>
      </c>
      <c r="R170" s="226">
        <v>44308</v>
      </c>
      <c r="S170" s="236">
        <v>99.46</v>
      </c>
      <c r="T170" s="155" t="s">
        <v>680</v>
      </c>
      <c r="U170" s="159" t="s">
        <v>692</v>
      </c>
      <c r="V170" s="35"/>
    </row>
    <row r="171" spans="1:22" x14ac:dyDescent="0.2">
      <c r="A171" s="10">
        <v>159</v>
      </c>
      <c r="B171" s="85" t="s">
        <v>275</v>
      </c>
      <c r="C171" s="14" t="s">
        <v>276</v>
      </c>
      <c r="D171" s="15" t="s">
        <v>664</v>
      </c>
      <c r="E171" s="198">
        <v>195135</v>
      </c>
      <c r="F171" s="198">
        <v>184390</v>
      </c>
      <c r="G171" s="199">
        <v>94.493555743459652</v>
      </c>
      <c r="H171" s="172"/>
      <c r="I171" s="226">
        <v>212475</v>
      </c>
      <c r="J171" s="226">
        <v>196759</v>
      </c>
      <c r="K171" s="236">
        <v>92.6</v>
      </c>
      <c r="M171" s="218">
        <v>212326</v>
      </c>
      <c r="N171" s="218">
        <v>206804</v>
      </c>
      <c r="O171" s="242">
        <v>97.399282235807206</v>
      </c>
      <c r="Q171" s="226">
        <v>214958</v>
      </c>
      <c r="R171" s="226">
        <v>206022</v>
      </c>
      <c r="S171" s="236">
        <v>95.84</v>
      </c>
      <c r="T171" s="155" t="s">
        <v>679</v>
      </c>
      <c r="U171" s="159" t="s">
        <v>691</v>
      </c>
      <c r="V171" s="35"/>
    </row>
    <row r="172" spans="1:22" x14ac:dyDescent="0.2">
      <c r="A172" s="10">
        <v>160</v>
      </c>
      <c r="B172" s="85" t="s">
        <v>617</v>
      </c>
      <c r="C172" s="14" t="s">
        <v>277</v>
      </c>
      <c r="D172" s="15" t="s">
        <v>662</v>
      </c>
      <c r="E172" s="198">
        <v>89481</v>
      </c>
      <c r="F172" s="198">
        <v>86989</v>
      </c>
      <c r="G172" s="199">
        <v>97.21505123992803</v>
      </c>
      <c r="H172" s="172"/>
      <c r="I172" s="226">
        <v>95168</v>
      </c>
      <c r="J172" s="226">
        <v>92025</v>
      </c>
      <c r="K172" s="236">
        <v>96.7</v>
      </c>
      <c r="M172" s="218">
        <v>69596</v>
      </c>
      <c r="N172" s="218">
        <v>68716</v>
      </c>
      <c r="O172" s="242">
        <v>98.735559514914655</v>
      </c>
      <c r="Q172" s="226">
        <v>70392</v>
      </c>
      <c r="R172" s="226">
        <v>69363</v>
      </c>
      <c r="S172" s="236">
        <v>98.54</v>
      </c>
      <c r="T172" s="155" t="s">
        <v>681</v>
      </c>
      <c r="U172" s="159" t="s">
        <v>689</v>
      </c>
      <c r="V172" s="35"/>
    </row>
    <row r="173" spans="1:22" x14ac:dyDescent="0.2">
      <c r="A173" s="10">
        <v>161</v>
      </c>
      <c r="B173" s="85" t="s">
        <v>278</v>
      </c>
      <c r="C173" s="14" t="s">
        <v>279</v>
      </c>
      <c r="D173" s="15" t="s">
        <v>663</v>
      </c>
      <c r="E173" s="198">
        <v>109216</v>
      </c>
      <c r="F173" s="198">
        <v>106786</v>
      </c>
      <c r="G173" s="199">
        <v>97.775051274538527</v>
      </c>
      <c r="H173" s="172"/>
      <c r="I173" s="226">
        <v>117406</v>
      </c>
      <c r="J173" s="226">
        <v>114456</v>
      </c>
      <c r="K173" s="236">
        <v>97.49</v>
      </c>
      <c r="M173" s="218">
        <v>61027</v>
      </c>
      <c r="N173" s="218">
        <v>59418</v>
      </c>
      <c r="O173" s="242">
        <v>97.363462074163891</v>
      </c>
      <c r="Q173" s="226">
        <v>60705</v>
      </c>
      <c r="R173" s="226">
        <v>59197</v>
      </c>
      <c r="S173" s="236">
        <v>97.52</v>
      </c>
      <c r="T173" s="155" t="s">
        <v>678</v>
      </c>
      <c r="U173" s="159" t="s">
        <v>694</v>
      </c>
      <c r="V173" s="35"/>
    </row>
    <row r="174" spans="1:22" x14ac:dyDescent="0.2">
      <c r="A174" s="10">
        <v>162</v>
      </c>
      <c r="B174" s="85" t="s">
        <v>280</v>
      </c>
      <c r="C174" s="14" t="s">
        <v>281</v>
      </c>
      <c r="D174" s="15" t="s">
        <v>663</v>
      </c>
      <c r="E174" s="198">
        <v>42715</v>
      </c>
      <c r="F174" s="198">
        <v>42096</v>
      </c>
      <c r="G174" s="199">
        <v>98.550860353505797</v>
      </c>
      <c r="H174" s="172"/>
      <c r="I174" s="226">
        <v>45486</v>
      </c>
      <c r="J174" s="226">
        <v>44730</v>
      </c>
      <c r="K174" s="236">
        <v>98.34</v>
      </c>
      <c r="M174" s="218">
        <v>14713</v>
      </c>
      <c r="N174" s="218">
        <v>14377</v>
      </c>
      <c r="O174" s="242">
        <v>97.716305308230815</v>
      </c>
      <c r="Q174" s="226">
        <v>15236</v>
      </c>
      <c r="R174" s="226">
        <v>14984</v>
      </c>
      <c r="S174" s="236">
        <v>98.35</v>
      </c>
      <c r="T174" s="155" t="s">
        <v>681</v>
      </c>
      <c r="U174" s="159" t="s">
        <v>689</v>
      </c>
      <c r="V174" s="35"/>
    </row>
    <row r="175" spans="1:22" x14ac:dyDescent="0.2">
      <c r="A175" s="10">
        <v>163</v>
      </c>
      <c r="B175" s="85" t="s">
        <v>282</v>
      </c>
      <c r="C175" s="14" t="s">
        <v>283</v>
      </c>
      <c r="D175" s="15" t="s">
        <v>663</v>
      </c>
      <c r="E175" s="198">
        <v>52303</v>
      </c>
      <c r="F175" s="198">
        <v>51771</v>
      </c>
      <c r="G175" s="199">
        <v>98.982849932126257</v>
      </c>
      <c r="H175" s="172"/>
      <c r="I175" s="226">
        <v>55793</v>
      </c>
      <c r="J175" s="226">
        <v>55162</v>
      </c>
      <c r="K175" s="236">
        <v>98.87</v>
      </c>
      <c r="M175" s="218">
        <v>15866</v>
      </c>
      <c r="N175" s="218">
        <v>15615</v>
      </c>
      <c r="O175" s="242">
        <v>98.418000756334294</v>
      </c>
      <c r="Q175" s="226">
        <v>16333</v>
      </c>
      <c r="R175" s="226">
        <v>16094</v>
      </c>
      <c r="S175" s="236">
        <v>98.54</v>
      </c>
      <c r="T175" s="155" t="s">
        <v>685</v>
      </c>
      <c r="U175" s="159" t="s">
        <v>693</v>
      </c>
      <c r="V175" s="35"/>
    </row>
    <row r="176" spans="1:22" x14ac:dyDescent="0.2">
      <c r="A176" s="10">
        <v>164</v>
      </c>
      <c r="B176" s="85" t="s">
        <v>284</v>
      </c>
      <c r="C176" s="14" t="s">
        <v>285</v>
      </c>
      <c r="D176" s="15" t="s">
        <v>664</v>
      </c>
      <c r="E176" s="198">
        <v>188199</v>
      </c>
      <c r="F176" s="198">
        <v>174976</v>
      </c>
      <c r="G176" s="199">
        <v>92.973926535210069</v>
      </c>
      <c r="H176" s="172"/>
      <c r="I176" s="226">
        <v>204131</v>
      </c>
      <c r="J176" s="226">
        <v>189428</v>
      </c>
      <c r="K176" s="236">
        <v>92.8</v>
      </c>
      <c r="M176" s="218">
        <v>365587</v>
      </c>
      <c r="N176" s="218">
        <v>356006</v>
      </c>
      <c r="O176" s="242">
        <v>97.379283180200602</v>
      </c>
      <c r="Q176" s="226">
        <v>372073</v>
      </c>
      <c r="R176" s="226">
        <v>363779</v>
      </c>
      <c r="S176" s="236">
        <v>97.77</v>
      </c>
      <c r="T176" s="155" t="s">
        <v>679</v>
      </c>
      <c r="U176" s="159" t="s">
        <v>691</v>
      </c>
      <c r="V176" s="35"/>
    </row>
    <row r="177" spans="1:22" x14ac:dyDescent="0.2">
      <c r="A177" s="10">
        <v>165</v>
      </c>
      <c r="B177" s="85" t="s">
        <v>286</v>
      </c>
      <c r="C177" s="14" t="s">
        <v>287</v>
      </c>
      <c r="D177" s="15" t="s">
        <v>663</v>
      </c>
      <c r="E177" s="198">
        <v>55533</v>
      </c>
      <c r="F177" s="198">
        <v>54080</v>
      </c>
      <c r="G177" s="199">
        <v>97.383537716312816</v>
      </c>
      <c r="H177" s="172"/>
      <c r="I177" s="226">
        <v>58776</v>
      </c>
      <c r="J177" s="226">
        <v>56978</v>
      </c>
      <c r="K177" s="236">
        <v>96.94</v>
      </c>
      <c r="M177" s="218">
        <v>29781</v>
      </c>
      <c r="N177" s="218">
        <v>29215</v>
      </c>
      <c r="O177" s="242">
        <v>98.09945938685739</v>
      </c>
      <c r="Q177" s="226">
        <v>29916</v>
      </c>
      <c r="R177" s="226">
        <v>29400</v>
      </c>
      <c r="S177" s="236">
        <v>98.28</v>
      </c>
      <c r="T177" s="155" t="s">
        <v>680</v>
      </c>
      <c r="U177" s="159" t="s">
        <v>692</v>
      </c>
      <c r="V177" s="35"/>
    </row>
    <row r="178" spans="1:22" x14ac:dyDescent="0.2">
      <c r="A178" s="10">
        <v>166</v>
      </c>
      <c r="B178" s="85" t="s">
        <v>618</v>
      </c>
      <c r="C178" s="14" t="s">
        <v>288</v>
      </c>
      <c r="D178" s="15" t="s">
        <v>662</v>
      </c>
      <c r="E178" s="198">
        <v>138500</v>
      </c>
      <c r="F178" s="198">
        <v>132315</v>
      </c>
      <c r="G178" s="199">
        <v>95.534296028880874</v>
      </c>
      <c r="H178" s="172"/>
      <c r="I178" s="226">
        <v>146546</v>
      </c>
      <c r="J178" s="226">
        <v>139087</v>
      </c>
      <c r="K178" s="236">
        <v>94.91</v>
      </c>
      <c r="M178" s="218">
        <v>95026</v>
      </c>
      <c r="N178" s="218">
        <v>92584</v>
      </c>
      <c r="O178" s="242">
        <v>97.430177004188323</v>
      </c>
      <c r="Q178" s="226">
        <v>96738</v>
      </c>
      <c r="R178" s="226">
        <v>93620</v>
      </c>
      <c r="S178" s="236">
        <v>96.78</v>
      </c>
      <c r="T178" s="155" t="s">
        <v>678</v>
      </c>
      <c r="U178" s="159" t="s">
        <v>694</v>
      </c>
      <c r="V178" s="35"/>
    </row>
    <row r="179" spans="1:22" x14ac:dyDescent="0.2">
      <c r="A179" s="10">
        <v>167</v>
      </c>
      <c r="B179" s="85" t="s">
        <v>289</v>
      </c>
      <c r="C179" s="14" t="s">
        <v>290</v>
      </c>
      <c r="D179" s="15" t="s">
        <v>663</v>
      </c>
      <c r="E179" s="198">
        <v>32150</v>
      </c>
      <c r="F179" s="198">
        <v>31510</v>
      </c>
      <c r="G179" s="199">
        <v>98.009331259720071</v>
      </c>
      <c r="H179" s="172"/>
      <c r="I179" s="226">
        <v>34160</v>
      </c>
      <c r="J179" s="226">
        <v>33522</v>
      </c>
      <c r="K179" s="236">
        <v>98.13</v>
      </c>
      <c r="M179" s="218">
        <v>14732</v>
      </c>
      <c r="N179" s="218">
        <v>14477</v>
      </c>
      <c r="O179" s="242">
        <v>98.269074124355143</v>
      </c>
      <c r="Q179" s="226">
        <v>14993</v>
      </c>
      <c r="R179" s="226">
        <v>14810</v>
      </c>
      <c r="S179" s="236">
        <v>98.78</v>
      </c>
      <c r="T179" s="155" t="s">
        <v>680</v>
      </c>
      <c r="U179" s="159" t="s">
        <v>692</v>
      </c>
      <c r="V179" s="35"/>
    </row>
    <row r="180" spans="1:22" x14ac:dyDescent="0.2">
      <c r="A180" s="10">
        <v>168</v>
      </c>
      <c r="B180" s="85" t="s">
        <v>291</v>
      </c>
      <c r="C180" s="14" t="s">
        <v>292</v>
      </c>
      <c r="D180" s="15" t="s">
        <v>663</v>
      </c>
      <c r="E180" s="198">
        <v>70750</v>
      </c>
      <c r="F180" s="198">
        <v>69099</v>
      </c>
      <c r="G180" s="199">
        <v>97.666431095406352</v>
      </c>
      <c r="H180" s="172"/>
      <c r="I180" s="226">
        <v>75290</v>
      </c>
      <c r="J180" s="226">
        <v>73587</v>
      </c>
      <c r="K180" s="236">
        <v>97.74</v>
      </c>
      <c r="M180" s="218">
        <v>35830</v>
      </c>
      <c r="N180" s="218">
        <v>35519</v>
      </c>
      <c r="O180" s="242">
        <v>99.132012280212109</v>
      </c>
      <c r="Q180" s="226">
        <v>35742</v>
      </c>
      <c r="R180" s="226">
        <v>35376</v>
      </c>
      <c r="S180" s="236">
        <v>98.98</v>
      </c>
      <c r="T180" s="155" t="s">
        <v>684</v>
      </c>
      <c r="U180" s="159" t="s">
        <v>695</v>
      </c>
      <c r="V180" s="35"/>
    </row>
    <row r="181" spans="1:22" x14ac:dyDescent="0.2">
      <c r="A181" s="10">
        <v>169</v>
      </c>
      <c r="B181" s="85" t="s">
        <v>293</v>
      </c>
      <c r="C181" s="14" t="s">
        <v>294</v>
      </c>
      <c r="D181" s="15" t="s">
        <v>654</v>
      </c>
      <c r="E181" s="198">
        <v>111568</v>
      </c>
      <c r="F181" s="198">
        <v>109361</v>
      </c>
      <c r="G181" s="199">
        <v>98.021834217696835</v>
      </c>
      <c r="H181" s="172"/>
      <c r="I181" s="226">
        <v>119123</v>
      </c>
      <c r="J181" s="226">
        <v>116494</v>
      </c>
      <c r="K181" s="236">
        <v>97.79</v>
      </c>
      <c r="M181" s="218">
        <v>91787</v>
      </c>
      <c r="N181" s="218">
        <v>90295</v>
      </c>
      <c r="O181" s="242">
        <v>98.374497477856337</v>
      </c>
      <c r="Q181" s="226">
        <v>91147</v>
      </c>
      <c r="R181" s="226">
        <v>89235</v>
      </c>
      <c r="S181" s="236">
        <v>97.9</v>
      </c>
      <c r="T181" s="155" t="s">
        <v>682</v>
      </c>
      <c r="U181" s="159" t="s">
        <v>687</v>
      </c>
      <c r="V181" s="35"/>
    </row>
    <row r="182" spans="1:22" x14ac:dyDescent="0.2">
      <c r="A182" s="10">
        <v>170</v>
      </c>
      <c r="B182" s="85" t="s">
        <v>295</v>
      </c>
      <c r="C182" s="14" t="s">
        <v>296</v>
      </c>
      <c r="D182" s="15" t="s">
        <v>663</v>
      </c>
      <c r="E182" s="198">
        <v>53342</v>
      </c>
      <c r="F182" s="198">
        <v>52162</v>
      </c>
      <c r="G182" s="199">
        <v>97.787859472835663</v>
      </c>
      <c r="H182" s="172"/>
      <c r="I182" s="226">
        <v>56699</v>
      </c>
      <c r="J182" s="226">
        <v>55465</v>
      </c>
      <c r="K182" s="236">
        <v>97.82</v>
      </c>
      <c r="M182" s="218">
        <v>15313</v>
      </c>
      <c r="N182" s="218">
        <v>15203</v>
      </c>
      <c r="O182" s="242">
        <v>99.281656109188276</v>
      </c>
      <c r="Q182" s="226">
        <v>15755</v>
      </c>
      <c r="R182" s="226">
        <v>15569</v>
      </c>
      <c r="S182" s="236">
        <v>98.82</v>
      </c>
      <c r="T182" s="155" t="s">
        <v>684</v>
      </c>
      <c r="U182" s="159" t="s">
        <v>695</v>
      </c>
      <c r="V182" s="35"/>
    </row>
    <row r="183" spans="1:22" x14ac:dyDescent="0.2">
      <c r="A183" s="10">
        <v>171</v>
      </c>
      <c r="B183" s="85" t="s">
        <v>297</v>
      </c>
      <c r="C183" s="14" t="s">
        <v>298</v>
      </c>
      <c r="D183" s="15" t="s">
        <v>663</v>
      </c>
      <c r="E183" s="198">
        <v>60980</v>
      </c>
      <c r="F183" s="198">
        <v>60110</v>
      </c>
      <c r="G183" s="199">
        <v>98.573302722204005</v>
      </c>
      <c r="H183" s="172"/>
      <c r="I183" s="226">
        <v>64880</v>
      </c>
      <c r="J183" s="226">
        <v>63748</v>
      </c>
      <c r="K183" s="236">
        <v>98.26</v>
      </c>
      <c r="M183" s="218">
        <v>22951</v>
      </c>
      <c r="N183" s="218">
        <v>22454</v>
      </c>
      <c r="O183" s="242">
        <v>97.834517014509174</v>
      </c>
      <c r="Q183" s="226">
        <v>23894</v>
      </c>
      <c r="R183" s="226">
        <v>23419</v>
      </c>
      <c r="S183" s="236">
        <v>98.01</v>
      </c>
      <c r="T183" s="155" t="s">
        <v>681</v>
      </c>
      <c r="U183" s="159" t="s">
        <v>689</v>
      </c>
      <c r="V183" s="35"/>
    </row>
    <row r="184" spans="1:22" x14ac:dyDescent="0.2">
      <c r="A184" s="10">
        <v>172</v>
      </c>
      <c r="B184" s="85" t="s">
        <v>299</v>
      </c>
      <c r="C184" s="14" t="s">
        <v>300</v>
      </c>
      <c r="D184" s="15" t="s">
        <v>663</v>
      </c>
      <c r="E184" s="198">
        <v>104440</v>
      </c>
      <c r="F184" s="198">
        <v>102669</v>
      </c>
      <c r="G184" s="199">
        <v>98.304289544235928</v>
      </c>
      <c r="H184" s="172"/>
      <c r="I184" s="226">
        <v>111958</v>
      </c>
      <c r="J184" s="226">
        <v>110096</v>
      </c>
      <c r="K184" s="236">
        <v>98.34</v>
      </c>
      <c r="M184" s="218">
        <v>46856</v>
      </c>
      <c r="N184" s="218">
        <v>45922</v>
      </c>
      <c r="O184" s="242">
        <v>98.006658698992652</v>
      </c>
      <c r="Q184" s="226">
        <v>48512</v>
      </c>
      <c r="R184" s="226">
        <v>46874</v>
      </c>
      <c r="S184" s="236">
        <v>96.62</v>
      </c>
      <c r="T184" s="155" t="s">
        <v>678</v>
      </c>
      <c r="U184" s="159" t="s">
        <v>694</v>
      </c>
      <c r="V184" s="35"/>
    </row>
    <row r="185" spans="1:22" x14ac:dyDescent="0.2">
      <c r="A185" s="10">
        <v>173</v>
      </c>
      <c r="B185" s="85" t="s">
        <v>619</v>
      </c>
      <c r="C185" s="14" t="s">
        <v>301</v>
      </c>
      <c r="D185" s="15" t="s">
        <v>662</v>
      </c>
      <c r="E185" s="198">
        <v>64588</v>
      </c>
      <c r="F185" s="198">
        <v>59795</v>
      </c>
      <c r="G185" s="199">
        <v>92.579116863813709</v>
      </c>
      <c r="H185" s="172"/>
      <c r="I185" s="226">
        <v>69565</v>
      </c>
      <c r="J185" s="226">
        <v>63719</v>
      </c>
      <c r="K185" s="236">
        <v>91.6</v>
      </c>
      <c r="M185" s="218">
        <v>42331</v>
      </c>
      <c r="N185" s="218">
        <v>41819</v>
      </c>
      <c r="O185" s="242">
        <v>98.790484514894516</v>
      </c>
      <c r="Q185" s="226">
        <v>40141</v>
      </c>
      <c r="R185" s="226">
        <v>39584</v>
      </c>
      <c r="S185" s="236">
        <v>98.61</v>
      </c>
      <c r="T185" s="155" t="s">
        <v>686</v>
      </c>
      <c r="U185" s="159" t="s">
        <v>690</v>
      </c>
      <c r="V185" s="35"/>
    </row>
    <row r="186" spans="1:22" x14ac:dyDescent="0.2">
      <c r="A186" s="10">
        <v>174</v>
      </c>
      <c r="B186" s="85" t="s">
        <v>620</v>
      </c>
      <c r="C186" s="14" t="s">
        <v>302</v>
      </c>
      <c r="D186" s="15" t="s">
        <v>662</v>
      </c>
      <c r="E186" s="198">
        <v>143282</v>
      </c>
      <c r="F186" s="198">
        <v>140511</v>
      </c>
      <c r="G186" s="199">
        <v>98.06605156265266</v>
      </c>
      <c r="H186" s="172"/>
      <c r="I186" s="226">
        <v>152390</v>
      </c>
      <c r="J186" s="226">
        <v>149275</v>
      </c>
      <c r="K186" s="236">
        <v>97.96</v>
      </c>
      <c r="M186" s="218">
        <v>178758</v>
      </c>
      <c r="N186" s="218">
        <v>176334</v>
      </c>
      <c r="O186" s="242">
        <v>98.643976773067493</v>
      </c>
      <c r="Q186" s="226">
        <v>180649</v>
      </c>
      <c r="R186" s="226">
        <v>178183</v>
      </c>
      <c r="S186" s="236">
        <v>98.63</v>
      </c>
      <c r="T186" s="155" t="s">
        <v>678</v>
      </c>
      <c r="U186" s="159" t="s">
        <v>694</v>
      </c>
      <c r="V186" s="35"/>
    </row>
    <row r="187" spans="1:22" x14ac:dyDescent="0.2">
      <c r="A187" s="10">
        <v>175</v>
      </c>
      <c r="B187" s="85" t="s">
        <v>303</v>
      </c>
      <c r="C187" s="14" t="s">
        <v>304</v>
      </c>
      <c r="D187" s="15" t="s">
        <v>663</v>
      </c>
      <c r="E187" s="198">
        <v>74695</v>
      </c>
      <c r="F187" s="198">
        <v>74043</v>
      </c>
      <c r="G187" s="199">
        <v>99.127116942231737</v>
      </c>
      <c r="H187" s="172"/>
      <c r="I187" s="226">
        <v>78070</v>
      </c>
      <c r="J187" s="226">
        <v>77273</v>
      </c>
      <c r="K187" s="236">
        <v>98.98</v>
      </c>
      <c r="M187" s="218">
        <v>42261</v>
      </c>
      <c r="N187" s="218">
        <v>42094</v>
      </c>
      <c r="O187" s="242">
        <v>99.604836610586588</v>
      </c>
      <c r="Q187" s="226">
        <v>42650</v>
      </c>
      <c r="R187" s="226">
        <v>41758</v>
      </c>
      <c r="S187" s="236">
        <v>97.91</v>
      </c>
      <c r="T187" s="155" t="s">
        <v>678</v>
      </c>
      <c r="U187" s="159" t="s">
        <v>694</v>
      </c>
      <c r="V187" s="35"/>
    </row>
    <row r="188" spans="1:22" x14ac:dyDescent="0.2">
      <c r="A188" s="10">
        <v>176</v>
      </c>
      <c r="B188" s="85" t="s">
        <v>305</v>
      </c>
      <c r="C188" s="14" t="s">
        <v>306</v>
      </c>
      <c r="D188" s="15" t="s">
        <v>663</v>
      </c>
      <c r="E188" s="198">
        <v>121623</v>
      </c>
      <c r="F188" s="198">
        <v>120132</v>
      </c>
      <c r="G188" s="199">
        <v>98.774080560420316</v>
      </c>
      <c r="H188" s="172"/>
      <c r="I188" s="226">
        <v>127669</v>
      </c>
      <c r="J188" s="226">
        <v>126002</v>
      </c>
      <c r="K188" s="236">
        <v>98.69</v>
      </c>
      <c r="M188" s="218">
        <v>68996</v>
      </c>
      <c r="N188" s="218">
        <v>68419</v>
      </c>
      <c r="O188" s="242">
        <v>99.163719635920927</v>
      </c>
      <c r="Q188" s="226">
        <v>70097</v>
      </c>
      <c r="R188" s="226">
        <v>69372</v>
      </c>
      <c r="S188" s="236">
        <v>98.97</v>
      </c>
      <c r="T188" s="155" t="s">
        <v>678</v>
      </c>
      <c r="U188" s="159" t="s">
        <v>694</v>
      </c>
      <c r="V188" s="35"/>
    </row>
    <row r="189" spans="1:22" x14ac:dyDescent="0.2">
      <c r="A189" s="10">
        <v>177</v>
      </c>
      <c r="B189" s="85" t="s">
        <v>621</v>
      </c>
      <c r="C189" s="14" t="s">
        <v>307</v>
      </c>
      <c r="D189" s="15" t="s">
        <v>663</v>
      </c>
      <c r="E189" s="198">
        <v>75529</v>
      </c>
      <c r="F189" s="198">
        <v>73622</v>
      </c>
      <c r="G189" s="199">
        <v>97.475141998437692</v>
      </c>
      <c r="H189" s="172"/>
      <c r="I189" s="226">
        <v>80119</v>
      </c>
      <c r="J189" s="226">
        <v>78037</v>
      </c>
      <c r="K189" s="236">
        <v>97.4</v>
      </c>
      <c r="M189" s="218">
        <v>42775</v>
      </c>
      <c r="N189" s="218">
        <v>42292</v>
      </c>
      <c r="O189" s="242">
        <v>98.870835768556404</v>
      </c>
      <c r="Q189" s="226">
        <v>43985</v>
      </c>
      <c r="R189" s="226">
        <v>43319</v>
      </c>
      <c r="S189" s="236">
        <v>98.49</v>
      </c>
      <c r="T189" s="155" t="s">
        <v>680</v>
      </c>
      <c r="U189" s="159" t="s">
        <v>692</v>
      </c>
      <c r="V189" s="35"/>
    </row>
    <row r="190" spans="1:22" x14ac:dyDescent="0.2">
      <c r="A190" s="10">
        <v>178</v>
      </c>
      <c r="B190" s="85" t="s">
        <v>308</v>
      </c>
      <c r="C190" s="14" t="s">
        <v>309</v>
      </c>
      <c r="D190" s="15" t="s">
        <v>664</v>
      </c>
      <c r="E190" s="198">
        <v>121925</v>
      </c>
      <c r="F190" s="198">
        <v>118434</v>
      </c>
      <c r="G190" s="199">
        <v>97.136764404346934</v>
      </c>
      <c r="H190" s="172"/>
      <c r="I190" s="226">
        <v>129577</v>
      </c>
      <c r="J190" s="226">
        <v>125717</v>
      </c>
      <c r="K190" s="236">
        <v>97.02</v>
      </c>
      <c r="M190" s="218">
        <v>155754</v>
      </c>
      <c r="N190" s="218">
        <v>154382</v>
      </c>
      <c r="O190" s="242">
        <v>99.119123746420641</v>
      </c>
      <c r="Q190" s="226">
        <v>152228</v>
      </c>
      <c r="R190" s="226">
        <v>150794</v>
      </c>
      <c r="S190" s="236">
        <v>99.06</v>
      </c>
      <c r="T190" s="155" t="s">
        <v>686</v>
      </c>
      <c r="U190" s="159" t="s">
        <v>690</v>
      </c>
      <c r="V190" s="35"/>
    </row>
    <row r="191" spans="1:22" x14ac:dyDescent="0.2">
      <c r="A191" s="10">
        <v>179</v>
      </c>
      <c r="B191" s="85" t="s">
        <v>310</v>
      </c>
      <c r="C191" s="14" t="s">
        <v>311</v>
      </c>
      <c r="D191" s="15" t="s">
        <v>663</v>
      </c>
      <c r="E191" s="198">
        <v>62091</v>
      </c>
      <c r="F191" s="198">
        <v>60661</v>
      </c>
      <c r="G191" s="199">
        <v>97.696928701422109</v>
      </c>
      <c r="H191" s="172"/>
      <c r="I191" s="226">
        <v>65027</v>
      </c>
      <c r="J191" s="226">
        <v>63266</v>
      </c>
      <c r="K191" s="236">
        <v>97.29</v>
      </c>
      <c r="M191" s="218">
        <v>35436</v>
      </c>
      <c r="N191" s="218">
        <v>35037</v>
      </c>
      <c r="O191" s="242">
        <v>98.874026413816466</v>
      </c>
      <c r="Q191" s="226">
        <v>35665</v>
      </c>
      <c r="R191" s="226">
        <v>35476</v>
      </c>
      <c r="S191" s="236">
        <v>99.47</v>
      </c>
      <c r="T191" s="155" t="s">
        <v>685</v>
      </c>
      <c r="U191" s="159" t="s">
        <v>693</v>
      </c>
      <c r="V191" s="35"/>
    </row>
    <row r="192" spans="1:22" x14ac:dyDescent="0.2">
      <c r="A192" s="10">
        <v>180</v>
      </c>
      <c r="B192" s="85" t="s">
        <v>312</v>
      </c>
      <c r="C192" s="14" t="s">
        <v>313</v>
      </c>
      <c r="D192" s="15" t="s">
        <v>654</v>
      </c>
      <c r="E192" s="198">
        <v>100539</v>
      </c>
      <c r="F192" s="198">
        <v>96720</v>
      </c>
      <c r="G192" s="199">
        <v>96.201474054844397</v>
      </c>
      <c r="H192" s="172"/>
      <c r="I192" s="226">
        <v>108879</v>
      </c>
      <c r="J192" s="226">
        <v>104413</v>
      </c>
      <c r="K192" s="236">
        <v>95.9</v>
      </c>
      <c r="M192" s="218">
        <v>155723</v>
      </c>
      <c r="N192" s="218">
        <v>154958</v>
      </c>
      <c r="O192" s="242">
        <v>99.508743088689528</v>
      </c>
      <c r="Q192" s="226">
        <v>162888</v>
      </c>
      <c r="R192" s="226">
        <v>161558</v>
      </c>
      <c r="S192" s="236">
        <v>99.18</v>
      </c>
      <c r="T192" s="155" t="s">
        <v>682</v>
      </c>
      <c r="U192" s="159" t="s">
        <v>687</v>
      </c>
      <c r="V192" s="35"/>
    </row>
    <row r="193" spans="1:22" x14ac:dyDescent="0.2">
      <c r="A193" s="10">
        <v>181</v>
      </c>
      <c r="B193" s="85" t="s">
        <v>314</v>
      </c>
      <c r="C193" s="14" t="s">
        <v>315</v>
      </c>
      <c r="D193" s="15" t="s">
        <v>663</v>
      </c>
      <c r="E193" s="198">
        <v>62409</v>
      </c>
      <c r="F193" s="198">
        <v>60578</v>
      </c>
      <c r="G193" s="199">
        <v>97.066128282779729</v>
      </c>
      <c r="H193" s="172"/>
      <c r="I193" s="226">
        <v>66868</v>
      </c>
      <c r="J193" s="226">
        <v>64737</v>
      </c>
      <c r="K193" s="236">
        <v>96.81</v>
      </c>
      <c r="M193" s="218">
        <v>32660</v>
      </c>
      <c r="N193" s="218">
        <v>31693</v>
      </c>
      <c r="O193" s="242">
        <v>97.039191671769757</v>
      </c>
      <c r="Q193" s="226">
        <v>32618</v>
      </c>
      <c r="R193" s="226">
        <v>31662</v>
      </c>
      <c r="S193" s="236">
        <v>97.07</v>
      </c>
      <c r="T193" s="155" t="s">
        <v>684</v>
      </c>
      <c r="U193" s="159" t="s">
        <v>695</v>
      </c>
      <c r="V193" s="35"/>
    </row>
    <row r="194" spans="1:22" x14ac:dyDescent="0.2">
      <c r="A194" s="10">
        <v>182</v>
      </c>
      <c r="B194" s="85" t="s">
        <v>316</v>
      </c>
      <c r="C194" s="14" t="s">
        <v>317</v>
      </c>
      <c r="D194" s="15" t="s">
        <v>663</v>
      </c>
      <c r="E194" s="198">
        <v>51948</v>
      </c>
      <c r="F194" s="198">
        <v>50988</v>
      </c>
      <c r="G194" s="199">
        <v>98.151998151998157</v>
      </c>
      <c r="H194" s="172"/>
      <c r="I194" s="226" t="s">
        <v>708</v>
      </c>
      <c r="J194" s="226" t="s">
        <v>708</v>
      </c>
      <c r="K194" s="236" t="s">
        <v>708</v>
      </c>
      <c r="M194" s="218">
        <v>14271</v>
      </c>
      <c r="N194" s="218">
        <v>14084</v>
      </c>
      <c r="O194" s="242">
        <v>98.689650339850047</v>
      </c>
      <c r="Q194" s="238" t="s">
        <v>708</v>
      </c>
      <c r="R194" s="238" t="s">
        <v>708</v>
      </c>
      <c r="S194" s="237" t="s">
        <v>708</v>
      </c>
      <c r="T194" s="155" t="s">
        <v>684</v>
      </c>
      <c r="U194" s="159" t="s">
        <v>695</v>
      </c>
      <c r="V194" s="35"/>
    </row>
    <row r="195" spans="1:22" x14ac:dyDescent="0.2">
      <c r="A195" s="10">
        <v>183</v>
      </c>
      <c r="B195" s="85" t="s">
        <v>318</v>
      </c>
      <c r="C195" s="14" t="s">
        <v>319</v>
      </c>
      <c r="D195" s="15" t="s">
        <v>663</v>
      </c>
      <c r="E195" s="198">
        <v>56981</v>
      </c>
      <c r="F195" s="198">
        <v>55331</v>
      </c>
      <c r="G195" s="199">
        <v>97.104297923869368</v>
      </c>
      <c r="H195" s="172"/>
      <c r="I195" s="226">
        <v>60283</v>
      </c>
      <c r="J195" s="226">
        <v>58412</v>
      </c>
      <c r="K195" s="236">
        <v>96.9</v>
      </c>
      <c r="M195" s="218">
        <v>17067</v>
      </c>
      <c r="N195" s="218">
        <v>16756</v>
      </c>
      <c r="O195" s="242">
        <v>98.177769965430358</v>
      </c>
      <c r="Q195" s="226">
        <v>17715</v>
      </c>
      <c r="R195" s="226">
        <v>17291</v>
      </c>
      <c r="S195" s="236">
        <v>97.61</v>
      </c>
      <c r="T195" s="155" t="s">
        <v>680</v>
      </c>
      <c r="U195" s="159" t="s">
        <v>692</v>
      </c>
      <c r="V195" s="35"/>
    </row>
    <row r="196" spans="1:22" x14ac:dyDescent="0.2">
      <c r="A196" s="10">
        <v>184</v>
      </c>
      <c r="B196" s="85" t="s">
        <v>622</v>
      </c>
      <c r="C196" s="14" t="s">
        <v>320</v>
      </c>
      <c r="D196" s="15" t="s">
        <v>662</v>
      </c>
      <c r="E196" s="198">
        <v>78385</v>
      </c>
      <c r="F196" s="198">
        <v>73292</v>
      </c>
      <c r="G196" s="199">
        <v>93.502583402436684</v>
      </c>
      <c r="H196" s="172"/>
      <c r="I196" s="226">
        <v>82876</v>
      </c>
      <c r="J196" s="226">
        <v>77284</v>
      </c>
      <c r="K196" s="236">
        <v>93.25</v>
      </c>
      <c r="M196" s="218">
        <v>65762</v>
      </c>
      <c r="N196" s="218">
        <v>63913</v>
      </c>
      <c r="O196" s="242">
        <v>97.188345853228313</v>
      </c>
      <c r="Q196" s="226">
        <v>66090</v>
      </c>
      <c r="R196" s="226">
        <v>64738</v>
      </c>
      <c r="S196" s="236">
        <v>97.95</v>
      </c>
      <c r="T196" s="155" t="s">
        <v>683</v>
      </c>
      <c r="U196" s="159" t="s">
        <v>688</v>
      </c>
      <c r="V196" s="35"/>
    </row>
    <row r="197" spans="1:22" x14ac:dyDescent="0.2">
      <c r="A197" s="10">
        <v>185</v>
      </c>
      <c r="B197" s="85" t="s">
        <v>321</v>
      </c>
      <c r="C197" s="14" t="s">
        <v>322</v>
      </c>
      <c r="D197" s="15" t="s">
        <v>663</v>
      </c>
      <c r="E197" s="198">
        <v>85860</v>
      </c>
      <c r="F197" s="198">
        <v>84471</v>
      </c>
      <c r="G197" s="199">
        <v>98.382250174703003</v>
      </c>
      <c r="H197" s="172"/>
      <c r="I197" s="226">
        <v>89699</v>
      </c>
      <c r="J197" s="226">
        <v>88026</v>
      </c>
      <c r="K197" s="236">
        <v>98.13</v>
      </c>
      <c r="M197" s="218">
        <v>39058</v>
      </c>
      <c r="N197" s="218">
        <v>38399</v>
      </c>
      <c r="O197" s="242">
        <v>98.312765630600637</v>
      </c>
      <c r="Q197" s="226">
        <v>39623</v>
      </c>
      <c r="R197" s="226">
        <v>38821</v>
      </c>
      <c r="S197" s="236">
        <v>97.98</v>
      </c>
      <c r="T197" s="155" t="s">
        <v>681</v>
      </c>
      <c r="U197" s="159" t="s">
        <v>689</v>
      </c>
      <c r="V197" s="35"/>
    </row>
    <row r="198" spans="1:22" x14ac:dyDescent="0.2">
      <c r="A198" s="10">
        <v>186</v>
      </c>
      <c r="B198" s="85" t="s">
        <v>323</v>
      </c>
      <c r="C198" s="14" t="s">
        <v>324</v>
      </c>
      <c r="D198" s="15" t="s">
        <v>663</v>
      </c>
      <c r="E198" s="198">
        <v>61233</v>
      </c>
      <c r="F198" s="198">
        <v>60667</v>
      </c>
      <c r="G198" s="199">
        <v>99.075661816340869</v>
      </c>
      <c r="H198" s="172"/>
      <c r="I198" s="226">
        <v>65860</v>
      </c>
      <c r="J198" s="226">
        <v>65128</v>
      </c>
      <c r="K198" s="236">
        <v>98.89</v>
      </c>
      <c r="M198" s="218">
        <v>26939</v>
      </c>
      <c r="N198" s="218">
        <v>26783</v>
      </c>
      <c r="O198" s="242">
        <v>99.420913916626446</v>
      </c>
      <c r="Q198" s="226">
        <v>28118</v>
      </c>
      <c r="R198" s="226">
        <v>27957</v>
      </c>
      <c r="S198" s="236">
        <v>99.43</v>
      </c>
      <c r="T198" s="155" t="s">
        <v>680</v>
      </c>
      <c r="U198" s="159" t="s">
        <v>692</v>
      </c>
      <c r="V198" s="35"/>
    </row>
    <row r="199" spans="1:22" x14ac:dyDescent="0.2">
      <c r="A199" s="10">
        <v>187</v>
      </c>
      <c r="B199" s="85" t="s">
        <v>623</v>
      </c>
      <c r="C199" s="14" t="s">
        <v>325</v>
      </c>
      <c r="D199" s="15" t="s">
        <v>662</v>
      </c>
      <c r="E199" s="198">
        <v>86895</v>
      </c>
      <c r="F199" s="198">
        <v>82921</v>
      </c>
      <c r="G199" s="199">
        <v>95.426664365038263</v>
      </c>
      <c r="H199" s="172"/>
      <c r="I199" s="226">
        <v>91014</v>
      </c>
      <c r="J199" s="226">
        <v>86691</v>
      </c>
      <c r="K199" s="236">
        <v>95.25</v>
      </c>
      <c r="M199" s="218">
        <v>89538</v>
      </c>
      <c r="N199" s="218">
        <v>87576</v>
      </c>
      <c r="O199" s="242">
        <v>97.808751591503054</v>
      </c>
      <c r="Q199" s="226">
        <v>91636</v>
      </c>
      <c r="R199" s="226">
        <v>87669</v>
      </c>
      <c r="S199" s="236">
        <v>95.67</v>
      </c>
      <c r="T199" s="155" t="s">
        <v>683</v>
      </c>
      <c r="U199" s="159" t="s">
        <v>688</v>
      </c>
      <c r="V199" s="35"/>
    </row>
    <row r="200" spans="1:22" x14ac:dyDescent="0.2">
      <c r="A200" s="10">
        <v>188</v>
      </c>
      <c r="B200" s="85" t="s">
        <v>326</v>
      </c>
      <c r="C200" s="14" t="s">
        <v>327</v>
      </c>
      <c r="D200" s="15" t="s">
        <v>663</v>
      </c>
      <c r="E200" s="198">
        <v>71201</v>
      </c>
      <c r="F200" s="198">
        <v>70293</v>
      </c>
      <c r="G200" s="199">
        <v>98.724737012120613</v>
      </c>
      <c r="H200" s="172"/>
      <c r="I200" s="226">
        <v>74697</v>
      </c>
      <c r="J200" s="226">
        <v>73583</v>
      </c>
      <c r="K200" s="236">
        <v>98.51</v>
      </c>
      <c r="M200" s="218">
        <v>27210</v>
      </c>
      <c r="N200" s="218">
        <v>26980</v>
      </c>
      <c r="O200" s="242">
        <v>99.154722528482182</v>
      </c>
      <c r="Q200" s="226">
        <v>27871</v>
      </c>
      <c r="R200" s="226">
        <v>27124</v>
      </c>
      <c r="S200" s="236">
        <v>97.32</v>
      </c>
      <c r="T200" s="155" t="s">
        <v>681</v>
      </c>
      <c r="U200" s="159" t="s">
        <v>689</v>
      </c>
      <c r="V200" s="35"/>
    </row>
    <row r="201" spans="1:22" x14ac:dyDescent="0.2">
      <c r="A201" s="10">
        <v>189</v>
      </c>
      <c r="B201" s="85" t="s">
        <v>624</v>
      </c>
      <c r="C201" s="14" t="s">
        <v>328</v>
      </c>
      <c r="D201" s="15" t="s">
        <v>662</v>
      </c>
      <c r="E201" s="198">
        <v>131081</v>
      </c>
      <c r="F201" s="198">
        <v>128579</v>
      </c>
      <c r="G201" s="199">
        <v>98.091256551292716</v>
      </c>
      <c r="H201" s="172"/>
      <c r="I201" s="226">
        <v>137157</v>
      </c>
      <c r="J201" s="226">
        <v>134412</v>
      </c>
      <c r="K201" s="236">
        <v>98</v>
      </c>
      <c r="M201" s="218">
        <v>64597</v>
      </c>
      <c r="N201" s="218">
        <v>63488</v>
      </c>
      <c r="O201" s="242">
        <v>98.283202006285123</v>
      </c>
      <c r="Q201" s="226">
        <v>65260</v>
      </c>
      <c r="R201" s="226">
        <v>64225</v>
      </c>
      <c r="S201" s="236">
        <v>98.41</v>
      </c>
      <c r="T201" s="155" t="s">
        <v>684</v>
      </c>
      <c r="U201" s="159" t="s">
        <v>695</v>
      </c>
      <c r="V201" s="35"/>
    </row>
    <row r="202" spans="1:22" x14ac:dyDescent="0.2">
      <c r="A202" s="10">
        <v>190</v>
      </c>
      <c r="B202" s="85" t="s">
        <v>329</v>
      </c>
      <c r="C202" s="14" t="s">
        <v>330</v>
      </c>
      <c r="D202" s="15" t="s">
        <v>664</v>
      </c>
      <c r="E202" s="198">
        <v>103960</v>
      </c>
      <c r="F202" s="198">
        <v>99221</v>
      </c>
      <c r="G202" s="199">
        <v>95.441515967679877</v>
      </c>
      <c r="H202" s="172"/>
      <c r="I202" s="226">
        <v>110425</v>
      </c>
      <c r="J202" s="226">
        <v>104861</v>
      </c>
      <c r="K202" s="236">
        <v>94.96</v>
      </c>
      <c r="M202" s="218">
        <v>60126</v>
      </c>
      <c r="N202" s="218">
        <v>59981</v>
      </c>
      <c r="O202" s="242">
        <v>99.758839769816717</v>
      </c>
      <c r="Q202" s="226">
        <v>59737</v>
      </c>
      <c r="R202" s="226">
        <v>58285</v>
      </c>
      <c r="S202" s="236">
        <v>97.57</v>
      </c>
      <c r="T202" s="155" t="s">
        <v>686</v>
      </c>
      <c r="U202" s="159" t="s">
        <v>690</v>
      </c>
      <c r="V202" s="35"/>
    </row>
    <row r="203" spans="1:22" x14ac:dyDescent="0.2">
      <c r="A203" s="10">
        <v>191</v>
      </c>
      <c r="B203" s="85" t="s">
        <v>331</v>
      </c>
      <c r="C203" s="14" t="s">
        <v>332</v>
      </c>
      <c r="D203" s="15" t="s">
        <v>663</v>
      </c>
      <c r="E203" s="198">
        <v>38288</v>
      </c>
      <c r="F203" s="198">
        <v>37531</v>
      </c>
      <c r="G203" s="199">
        <v>98.02287923109067</v>
      </c>
      <c r="H203" s="172"/>
      <c r="I203" s="226">
        <v>40699</v>
      </c>
      <c r="J203" s="226">
        <v>39515</v>
      </c>
      <c r="K203" s="236">
        <v>97.09</v>
      </c>
      <c r="M203" s="218">
        <v>52303</v>
      </c>
      <c r="N203" s="218">
        <v>51848</v>
      </c>
      <c r="O203" s="242">
        <v>99.130069020897466</v>
      </c>
      <c r="Q203" s="226">
        <v>53942</v>
      </c>
      <c r="R203" s="226">
        <v>53599</v>
      </c>
      <c r="S203" s="236">
        <v>99.36</v>
      </c>
      <c r="T203" s="155" t="s">
        <v>685</v>
      </c>
      <c r="U203" s="159" t="s">
        <v>693</v>
      </c>
      <c r="V203" s="35"/>
    </row>
    <row r="204" spans="1:22" x14ac:dyDescent="0.2">
      <c r="A204" s="10">
        <v>192</v>
      </c>
      <c r="B204" s="85" t="s">
        <v>333</v>
      </c>
      <c r="C204" s="14" t="s">
        <v>334</v>
      </c>
      <c r="D204" s="15" t="s">
        <v>663</v>
      </c>
      <c r="E204" s="198">
        <v>58320</v>
      </c>
      <c r="F204" s="198">
        <v>57062</v>
      </c>
      <c r="G204" s="199">
        <v>97.842935528120705</v>
      </c>
      <c r="H204" s="172"/>
      <c r="I204" s="226">
        <v>62328</v>
      </c>
      <c r="J204" s="226">
        <v>60851</v>
      </c>
      <c r="K204" s="236">
        <v>97.63</v>
      </c>
      <c r="M204" s="218">
        <v>61412</v>
      </c>
      <c r="N204" s="218">
        <v>60874</v>
      </c>
      <c r="O204" s="242">
        <v>99.123949716667752</v>
      </c>
      <c r="Q204" s="226">
        <v>63816</v>
      </c>
      <c r="R204" s="226">
        <v>63283</v>
      </c>
      <c r="S204" s="236">
        <v>99.16</v>
      </c>
      <c r="T204" s="155" t="s">
        <v>680</v>
      </c>
      <c r="U204" s="159" t="s">
        <v>692</v>
      </c>
      <c r="V204" s="35"/>
    </row>
    <row r="205" spans="1:22" x14ac:dyDescent="0.2">
      <c r="A205" s="10">
        <v>193</v>
      </c>
      <c r="B205" s="85" t="s">
        <v>335</v>
      </c>
      <c r="C205" s="14" t="s">
        <v>336</v>
      </c>
      <c r="D205" s="15" t="s">
        <v>663</v>
      </c>
      <c r="E205" s="198">
        <v>115938</v>
      </c>
      <c r="F205" s="198">
        <v>111674</v>
      </c>
      <c r="G205" s="199">
        <v>96.322172195483788</v>
      </c>
      <c r="H205" s="172"/>
      <c r="I205" s="226">
        <v>124048</v>
      </c>
      <c r="J205" s="226">
        <v>119075</v>
      </c>
      <c r="K205" s="236">
        <v>95.99</v>
      </c>
      <c r="M205" s="218">
        <v>104343</v>
      </c>
      <c r="N205" s="218">
        <v>102429</v>
      </c>
      <c r="O205" s="242">
        <v>98.165665162013738</v>
      </c>
      <c r="Q205" s="226">
        <v>104460</v>
      </c>
      <c r="R205" s="226">
        <v>102289</v>
      </c>
      <c r="S205" s="236">
        <v>97.92</v>
      </c>
      <c r="T205" s="155" t="s">
        <v>680</v>
      </c>
      <c r="U205" s="159" t="s">
        <v>692</v>
      </c>
      <c r="V205" s="35"/>
    </row>
    <row r="206" spans="1:22" x14ac:dyDescent="0.2">
      <c r="A206" s="10">
        <v>194</v>
      </c>
      <c r="B206" s="85" t="s">
        <v>579</v>
      </c>
      <c r="C206" s="14" t="s">
        <v>588</v>
      </c>
      <c r="D206" s="15" t="s">
        <v>662</v>
      </c>
      <c r="E206" s="198">
        <v>191485</v>
      </c>
      <c r="F206" s="198">
        <v>187784</v>
      </c>
      <c r="G206" s="199">
        <v>98.067211530929313</v>
      </c>
      <c r="H206" s="172"/>
      <c r="I206" s="226">
        <v>204811</v>
      </c>
      <c r="J206" s="226">
        <v>199980</v>
      </c>
      <c r="K206" s="236">
        <v>97.64</v>
      </c>
      <c r="M206" s="218">
        <v>83479</v>
      </c>
      <c r="N206" s="218">
        <v>82062</v>
      </c>
      <c r="O206" s="242">
        <v>98.302567112687029</v>
      </c>
      <c r="Q206" s="226">
        <v>85610</v>
      </c>
      <c r="R206" s="226">
        <v>83603</v>
      </c>
      <c r="S206" s="236">
        <v>97.66</v>
      </c>
      <c r="T206" s="155" t="s">
        <v>686</v>
      </c>
      <c r="U206" s="159" t="s">
        <v>690</v>
      </c>
      <c r="V206" s="35"/>
    </row>
    <row r="207" spans="1:22" x14ac:dyDescent="0.2">
      <c r="A207" s="10">
        <v>195</v>
      </c>
      <c r="B207" s="85" t="s">
        <v>337</v>
      </c>
      <c r="C207" s="14" t="s">
        <v>338</v>
      </c>
      <c r="D207" s="15" t="s">
        <v>663</v>
      </c>
      <c r="E207" s="198">
        <v>66648</v>
      </c>
      <c r="F207" s="198">
        <v>63810</v>
      </c>
      <c r="G207" s="199">
        <v>95.741807706157715</v>
      </c>
      <c r="H207" s="172"/>
      <c r="I207" s="226">
        <v>70844</v>
      </c>
      <c r="J207" s="226">
        <v>67527</v>
      </c>
      <c r="K207" s="236">
        <v>95.32</v>
      </c>
      <c r="M207" s="218">
        <v>81125</v>
      </c>
      <c r="N207" s="218">
        <v>79220</v>
      </c>
      <c r="O207" s="242">
        <v>97.651771956856706</v>
      </c>
      <c r="Q207" s="226">
        <v>79977</v>
      </c>
      <c r="R207" s="226">
        <v>77718</v>
      </c>
      <c r="S207" s="236">
        <v>97.18</v>
      </c>
      <c r="T207" s="155" t="s">
        <v>681</v>
      </c>
      <c r="U207" s="159" t="s">
        <v>689</v>
      </c>
      <c r="V207" s="35"/>
    </row>
    <row r="208" spans="1:22" x14ac:dyDescent="0.2">
      <c r="A208" s="10">
        <v>196</v>
      </c>
      <c r="B208" s="85" t="s">
        <v>625</v>
      </c>
      <c r="C208" s="14" t="s">
        <v>339</v>
      </c>
      <c r="D208" s="15" t="s">
        <v>662</v>
      </c>
      <c r="E208" s="198">
        <v>133666</v>
      </c>
      <c r="F208" s="198">
        <v>124615</v>
      </c>
      <c r="G208" s="199">
        <v>93.228644531892925</v>
      </c>
      <c r="H208" s="172"/>
      <c r="I208" s="226">
        <v>140959</v>
      </c>
      <c r="J208" s="226">
        <v>131081</v>
      </c>
      <c r="K208" s="236">
        <v>92.99</v>
      </c>
      <c r="M208" s="218">
        <v>141709</v>
      </c>
      <c r="N208" s="218">
        <v>137921</v>
      </c>
      <c r="O208" s="242">
        <v>97.326916427326424</v>
      </c>
      <c r="Q208" s="226">
        <v>141622</v>
      </c>
      <c r="R208" s="226">
        <v>137871</v>
      </c>
      <c r="S208" s="236">
        <v>97.35</v>
      </c>
      <c r="T208" s="155" t="s">
        <v>680</v>
      </c>
      <c r="U208" s="159" t="s">
        <v>692</v>
      </c>
      <c r="V208" s="35"/>
    </row>
    <row r="209" spans="1:22" x14ac:dyDescent="0.2">
      <c r="A209" s="10">
        <v>197</v>
      </c>
      <c r="B209" s="85" t="s">
        <v>626</v>
      </c>
      <c r="C209" s="14" t="s">
        <v>340</v>
      </c>
      <c r="D209" s="15" t="s">
        <v>663</v>
      </c>
      <c r="E209" s="198">
        <v>67904</v>
      </c>
      <c r="F209" s="198">
        <v>65892</v>
      </c>
      <c r="G209" s="199">
        <v>97.03699340245052</v>
      </c>
      <c r="H209" s="172"/>
      <c r="I209" s="226">
        <v>72826</v>
      </c>
      <c r="J209" s="226">
        <v>70523</v>
      </c>
      <c r="K209" s="236">
        <v>96.84</v>
      </c>
      <c r="M209" s="218">
        <v>36323</v>
      </c>
      <c r="N209" s="218">
        <v>35580</v>
      </c>
      <c r="O209" s="242">
        <v>97.954464113647006</v>
      </c>
      <c r="Q209" s="226">
        <v>35861</v>
      </c>
      <c r="R209" s="226">
        <v>34927</v>
      </c>
      <c r="S209" s="236">
        <v>97.4</v>
      </c>
      <c r="T209" s="155" t="s">
        <v>685</v>
      </c>
      <c r="U209" s="159" t="s">
        <v>693</v>
      </c>
      <c r="V209" s="35"/>
    </row>
    <row r="210" spans="1:22" x14ac:dyDescent="0.2">
      <c r="A210" s="10">
        <v>198</v>
      </c>
      <c r="B210" s="85" t="s">
        <v>627</v>
      </c>
      <c r="C210" s="14" t="s">
        <v>341</v>
      </c>
      <c r="D210" s="15" t="s">
        <v>663</v>
      </c>
      <c r="E210" s="198">
        <v>29959</v>
      </c>
      <c r="F210" s="198">
        <v>29326</v>
      </c>
      <c r="G210" s="199">
        <v>97.887112386928806</v>
      </c>
      <c r="H210" s="172"/>
      <c r="I210" s="226">
        <v>31774</v>
      </c>
      <c r="J210" s="226">
        <v>30989</v>
      </c>
      <c r="K210" s="236">
        <v>97.53</v>
      </c>
      <c r="M210" s="218">
        <v>12309</v>
      </c>
      <c r="N210" s="218">
        <v>12144</v>
      </c>
      <c r="O210" s="242">
        <v>98.659517426273453</v>
      </c>
      <c r="Q210" s="226">
        <v>12804</v>
      </c>
      <c r="R210" s="226">
        <v>12532</v>
      </c>
      <c r="S210" s="236">
        <v>97.88</v>
      </c>
      <c r="T210" s="155" t="s">
        <v>680</v>
      </c>
      <c r="U210" s="159" t="s">
        <v>692</v>
      </c>
      <c r="V210" s="35"/>
    </row>
    <row r="211" spans="1:22" x14ac:dyDescent="0.2">
      <c r="A211" s="10">
        <v>199</v>
      </c>
      <c r="B211" s="85" t="s">
        <v>342</v>
      </c>
      <c r="C211" s="14" t="s">
        <v>343</v>
      </c>
      <c r="D211" s="15" t="s">
        <v>664</v>
      </c>
      <c r="E211" s="198">
        <v>104542</v>
      </c>
      <c r="F211" s="198">
        <v>98749</v>
      </c>
      <c r="G211" s="199">
        <v>94.458686460943937</v>
      </c>
      <c r="H211" s="172"/>
      <c r="I211" s="226">
        <v>111481</v>
      </c>
      <c r="J211" s="226">
        <v>104843</v>
      </c>
      <c r="K211" s="236">
        <v>94.05</v>
      </c>
      <c r="M211" s="218">
        <v>59735</v>
      </c>
      <c r="N211" s="218">
        <v>58074</v>
      </c>
      <c r="O211" s="242">
        <v>97.219385619820869</v>
      </c>
      <c r="Q211" s="226">
        <v>58567</v>
      </c>
      <c r="R211" s="226">
        <v>56334</v>
      </c>
      <c r="S211" s="236">
        <v>96.19</v>
      </c>
      <c r="T211" s="155" t="s">
        <v>679</v>
      </c>
      <c r="U211" s="159" t="s">
        <v>691</v>
      </c>
      <c r="V211" s="35"/>
    </row>
    <row r="212" spans="1:22" x14ac:dyDescent="0.2">
      <c r="A212" s="10">
        <v>200</v>
      </c>
      <c r="B212" s="85" t="s">
        <v>344</v>
      </c>
      <c r="C212" s="14" t="s">
        <v>345</v>
      </c>
      <c r="D212" s="15" t="s">
        <v>663</v>
      </c>
      <c r="E212" s="198">
        <v>86723</v>
      </c>
      <c r="F212" s="198">
        <v>84745</v>
      </c>
      <c r="G212" s="199">
        <v>97.719174844043678</v>
      </c>
      <c r="H212" s="172"/>
      <c r="I212" s="226">
        <v>90963</v>
      </c>
      <c r="J212" s="226">
        <v>89155</v>
      </c>
      <c r="K212" s="236">
        <v>98.01</v>
      </c>
      <c r="M212" s="218">
        <v>106685</v>
      </c>
      <c r="N212" s="218">
        <v>104721</v>
      </c>
      <c r="O212" s="242">
        <v>98.15906641046071</v>
      </c>
      <c r="Q212" s="226">
        <v>106205</v>
      </c>
      <c r="R212" s="226">
        <v>103461</v>
      </c>
      <c r="S212" s="236">
        <v>97.42</v>
      </c>
      <c r="T212" s="155" t="s">
        <v>678</v>
      </c>
      <c r="U212" s="159" t="s">
        <v>694</v>
      </c>
      <c r="V212" s="35"/>
    </row>
    <row r="213" spans="1:22" x14ac:dyDescent="0.2">
      <c r="A213" s="10">
        <v>201</v>
      </c>
      <c r="B213" s="85" t="s">
        <v>346</v>
      </c>
      <c r="C213" s="14" t="s">
        <v>347</v>
      </c>
      <c r="D213" s="15" t="s">
        <v>663</v>
      </c>
      <c r="E213" s="198">
        <v>46842</v>
      </c>
      <c r="F213" s="198">
        <v>45128</v>
      </c>
      <c r="G213" s="199">
        <v>96.340890653686856</v>
      </c>
      <c r="H213" s="172"/>
      <c r="I213" s="226">
        <v>49604</v>
      </c>
      <c r="J213" s="226">
        <v>47784</v>
      </c>
      <c r="K213" s="236">
        <v>96.33</v>
      </c>
      <c r="M213" s="218">
        <v>19573</v>
      </c>
      <c r="N213" s="218">
        <v>19215</v>
      </c>
      <c r="O213" s="242">
        <v>98.170949777755069</v>
      </c>
      <c r="Q213" s="226">
        <v>19566</v>
      </c>
      <c r="R213" s="226">
        <v>19271</v>
      </c>
      <c r="S213" s="236">
        <v>98.49</v>
      </c>
      <c r="T213" s="155" t="s">
        <v>679</v>
      </c>
      <c r="U213" s="159" t="s">
        <v>691</v>
      </c>
      <c r="V213" s="35"/>
    </row>
    <row r="214" spans="1:22" x14ac:dyDescent="0.2">
      <c r="A214" s="10">
        <v>202</v>
      </c>
      <c r="B214" s="85" t="s">
        <v>628</v>
      </c>
      <c r="C214" s="14" t="s">
        <v>348</v>
      </c>
      <c r="D214" s="15" t="s">
        <v>662</v>
      </c>
      <c r="E214" s="198">
        <v>91118</v>
      </c>
      <c r="F214" s="198">
        <v>87317</v>
      </c>
      <c r="G214" s="199">
        <v>95.828486138852924</v>
      </c>
      <c r="H214" s="172"/>
      <c r="I214" s="226">
        <v>97017</v>
      </c>
      <c r="J214" s="226">
        <v>92887</v>
      </c>
      <c r="K214" s="236">
        <v>95.74</v>
      </c>
      <c r="M214" s="218">
        <v>101057</v>
      </c>
      <c r="N214" s="218">
        <v>98934</v>
      </c>
      <c r="O214" s="242">
        <v>97.899205398933276</v>
      </c>
      <c r="Q214" s="226">
        <v>101498</v>
      </c>
      <c r="R214" s="226">
        <v>98859</v>
      </c>
      <c r="S214" s="236">
        <v>97.4</v>
      </c>
      <c r="T214" s="155" t="s">
        <v>681</v>
      </c>
      <c r="U214" s="159" t="s">
        <v>689</v>
      </c>
      <c r="V214" s="35"/>
    </row>
    <row r="215" spans="1:22" x14ac:dyDescent="0.2">
      <c r="A215" s="10">
        <v>203</v>
      </c>
      <c r="B215" s="85" t="s">
        <v>629</v>
      </c>
      <c r="C215" s="14" t="s">
        <v>349</v>
      </c>
      <c r="D215" s="15" t="s">
        <v>662</v>
      </c>
      <c r="E215" s="198">
        <v>126927</v>
      </c>
      <c r="F215" s="198">
        <v>122831</v>
      </c>
      <c r="G215" s="199">
        <v>96.772948230085007</v>
      </c>
      <c r="H215" s="172"/>
      <c r="I215" s="226">
        <v>134945</v>
      </c>
      <c r="J215" s="226">
        <v>130140</v>
      </c>
      <c r="K215" s="236">
        <v>96.44</v>
      </c>
      <c r="M215" s="218">
        <v>91186</v>
      </c>
      <c r="N215" s="218">
        <v>90289</v>
      </c>
      <c r="O215" s="242">
        <v>99.016296361283523</v>
      </c>
      <c r="Q215" s="226">
        <v>91563</v>
      </c>
      <c r="R215" s="226">
        <v>90618</v>
      </c>
      <c r="S215" s="236">
        <v>98.97</v>
      </c>
      <c r="T215" s="155" t="s">
        <v>684</v>
      </c>
      <c r="U215" s="159" t="s">
        <v>695</v>
      </c>
      <c r="V215" s="35"/>
    </row>
    <row r="216" spans="1:22" x14ac:dyDescent="0.2">
      <c r="A216" s="10">
        <v>204</v>
      </c>
      <c r="B216" s="85" t="s">
        <v>630</v>
      </c>
      <c r="C216" s="14" t="s">
        <v>350</v>
      </c>
      <c r="D216" s="15" t="s">
        <v>662</v>
      </c>
      <c r="E216" s="198">
        <v>97037</v>
      </c>
      <c r="F216" s="198">
        <v>94784</v>
      </c>
      <c r="G216" s="199">
        <v>97.678205220689023</v>
      </c>
      <c r="H216" s="172"/>
      <c r="I216" s="226" t="s">
        <v>708</v>
      </c>
      <c r="J216" s="226" t="s">
        <v>708</v>
      </c>
      <c r="K216" s="236" t="s">
        <v>708</v>
      </c>
      <c r="M216" s="218">
        <v>63888</v>
      </c>
      <c r="N216" s="218">
        <v>62992</v>
      </c>
      <c r="O216" s="242">
        <v>98.59754570498373</v>
      </c>
      <c r="Q216" s="238" t="s">
        <v>708</v>
      </c>
      <c r="R216" s="238" t="s">
        <v>708</v>
      </c>
      <c r="S216" s="237" t="s">
        <v>708</v>
      </c>
      <c r="T216" s="155" t="s">
        <v>684</v>
      </c>
      <c r="U216" s="159" t="s">
        <v>695</v>
      </c>
      <c r="V216" s="35"/>
    </row>
    <row r="217" spans="1:22" x14ac:dyDescent="0.2">
      <c r="A217" s="10">
        <v>205</v>
      </c>
      <c r="B217" s="85" t="s">
        <v>631</v>
      </c>
      <c r="C217" s="14" t="s">
        <v>351</v>
      </c>
      <c r="D217" s="15" t="s">
        <v>662</v>
      </c>
      <c r="E217" s="198">
        <v>91741</v>
      </c>
      <c r="F217" s="198">
        <v>86057</v>
      </c>
      <c r="G217" s="199">
        <v>93.804296879257905</v>
      </c>
      <c r="H217" s="172"/>
      <c r="I217" s="226">
        <v>97636</v>
      </c>
      <c r="J217" s="226">
        <v>91082</v>
      </c>
      <c r="K217" s="236">
        <v>93.29</v>
      </c>
      <c r="M217" s="218">
        <v>90558</v>
      </c>
      <c r="N217" s="218">
        <v>87992</v>
      </c>
      <c r="O217" s="242">
        <v>97.166456856379341</v>
      </c>
      <c r="Q217" s="226">
        <v>90456</v>
      </c>
      <c r="R217" s="226">
        <v>87614</v>
      </c>
      <c r="S217" s="236">
        <v>96.86</v>
      </c>
      <c r="T217" s="155" t="s">
        <v>678</v>
      </c>
      <c r="U217" s="159" t="s">
        <v>694</v>
      </c>
      <c r="V217" s="35"/>
    </row>
    <row r="218" spans="1:22" x14ac:dyDescent="0.2">
      <c r="A218" s="10">
        <v>206</v>
      </c>
      <c r="B218" s="85" t="s">
        <v>352</v>
      </c>
      <c r="C218" s="14" t="s">
        <v>353</v>
      </c>
      <c r="D218" s="15" t="s">
        <v>663</v>
      </c>
      <c r="E218" s="198">
        <v>71781</v>
      </c>
      <c r="F218" s="198">
        <v>67183</v>
      </c>
      <c r="G218" s="199">
        <v>93.594405204719905</v>
      </c>
      <c r="H218" s="172"/>
      <c r="I218" s="226">
        <v>77170</v>
      </c>
      <c r="J218" s="226">
        <v>71654</v>
      </c>
      <c r="K218" s="236">
        <v>92.85</v>
      </c>
      <c r="M218" s="218">
        <v>64772</v>
      </c>
      <c r="N218" s="218">
        <v>61944</v>
      </c>
      <c r="O218" s="242">
        <v>95.633915889581928</v>
      </c>
      <c r="Q218" s="226">
        <v>62648</v>
      </c>
      <c r="R218" s="226">
        <v>59625</v>
      </c>
      <c r="S218" s="236">
        <v>95.17</v>
      </c>
      <c r="T218" s="155" t="s">
        <v>679</v>
      </c>
      <c r="U218" s="159" t="s">
        <v>691</v>
      </c>
      <c r="V218" s="35"/>
    </row>
    <row r="219" spans="1:22" x14ac:dyDescent="0.2">
      <c r="A219" s="10">
        <v>207</v>
      </c>
      <c r="B219" s="85" t="s">
        <v>354</v>
      </c>
      <c r="C219" s="14" t="s">
        <v>355</v>
      </c>
      <c r="D219" s="15" t="s">
        <v>663</v>
      </c>
      <c r="E219" s="198">
        <v>37645</v>
      </c>
      <c r="F219" s="198">
        <v>36929</v>
      </c>
      <c r="G219" s="199">
        <v>98.098020985522652</v>
      </c>
      <c r="H219" s="172"/>
      <c r="I219" s="226" t="s">
        <v>708</v>
      </c>
      <c r="J219" s="226" t="s">
        <v>708</v>
      </c>
      <c r="K219" s="236" t="s">
        <v>708</v>
      </c>
      <c r="M219" s="218">
        <v>15631</v>
      </c>
      <c r="N219" s="218">
        <v>15430</v>
      </c>
      <c r="O219" s="242">
        <v>98.714093787985419</v>
      </c>
      <c r="Q219" s="238" t="s">
        <v>708</v>
      </c>
      <c r="R219" s="238" t="s">
        <v>708</v>
      </c>
      <c r="S219" s="237" t="s">
        <v>708</v>
      </c>
      <c r="T219" s="155" t="s">
        <v>684</v>
      </c>
      <c r="U219" s="159" t="s">
        <v>695</v>
      </c>
      <c r="V219" s="35"/>
    </row>
    <row r="220" spans="1:22" x14ac:dyDescent="0.2">
      <c r="A220" s="10">
        <v>208</v>
      </c>
      <c r="B220" s="85" t="s">
        <v>632</v>
      </c>
      <c r="C220" s="14" t="s">
        <v>356</v>
      </c>
      <c r="D220" s="15" t="s">
        <v>662</v>
      </c>
      <c r="E220" s="198">
        <v>100987</v>
      </c>
      <c r="F220" s="198">
        <v>97388</v>
      </c>
      <c r="G220" s="199">
        <v>96.43617495321179</v>
      </c>
      <c r="H220" s="172"/>
      <c r="I220" s="226">
        <v>107027</v>
      </c>
      <c r="J220" s="226">
        <v>102926</v>
      </c>
      <c r="K220" s="236">
        <v>96.17</v>
      </c>
      <c r="M220" s="218">
        <v>137978</v>
      </c>
      <c r="N220" s="218">
        <v>135072</v>
      </c>
      <c r="O220" s="242">
        <v>97.893867138239429</v>
      </c>
      <c r="Q220" s="226">
        <v>141850</v>
      </c>
      <c r="R220" s="226">
        <v>138600</v>
      </c>
      <c r="S220" s="236">
        <v>97.71</v>
      </c>
      <c r="T220" s="155" t="s">
        <v>678</v>
      </c>
      <c r="U220" s="159" t="s">
        <v>694</v>
      </c>
      <c r="V220" s="35"/>
    </row>
    <row r="221" spans="1:22" x14ac:dyDescent="0.2">
      <c r="A221" s="10">
        <v>209</v>
      </c>
      <c r="B221" s="85" t="s">
        <v>357</v>
      </c>
      <c r="C221" s="14" t="s">
        <v>358</v>
      </c>
      <c r="D221" s="15" t="s">
        <v>654</v>
      </c>
      <c r="E221" s="198">
        <v>140520</v>
      </c>
      <c r="F221" s="198">
        <v>136663</v>
      </c>
      <c r="G221" s="199">
        <v>97.255194990037012</v>
      </c>
      <c r="H221" s="172"/>
      <c r="I221" s="226">
        <v>149368</v>
      </c>
      <c r="J221" s="226">
        <v>145076</v>
      </c>
      <c r="K221" s="236">
        <v>97.13</v>
      </c>
      <c r="M221" s="218">
        <v>57257</v>
      </c>
      <c r="N221" s="218">
        <v>55788</v>
      </c>
      <c r="O221" s="242">
        <v>97.434374836264553</v>
      </c>
      <c r="Q221" s="226">
        <v>56861</v>
      </c>
      <c r="R221" s="226">
        <v>54737</v>
      </c>
      <c r="S221" s="236">
        <v>96.26</v>
      </c>
      <c r="T221" s="156" t="s">
        <v>682</v>
      </c>
      <c r="U221" s="159" t="s">
        <v>687</v>
      </c>
      <c r="V221" s="35"/>
    </row>
    <row r="222" spans="1:22" x14ac:dyDescent="0.2">
      <c r="A222" s="10">
        <v>210</v>
      </c>
      <c r="B222" s="85" t="s">
        <v>633</v>
      </c>
      <c r="C222" s="14" t="s">
        <v>359</v>
      </c>
      <c r="D222" s="15" t="s">
        <v>662</v>
      </c>
      <c r="E222" s="198">
        <v>72015</v>
      </c>
      <c r="F222" s="198">
        <v>68138</v>
      </c>
      <c r="G222" s="199">
        <v>94.616399361244191</v>
      </c>
      <c r="H222" s="172"/>
      <c r="I222" s="226">
        <v>76408</v>
      </c>
      <c r="J222" s="226">
        <v>71630</v>
      </c>
      <c r="K222" s="236">
        <v>93.75</v>
      </c>
      <c r="M222" s="218">
        <v>39102</v>
      </c>
      <c r="N222" s="218">
        <v>38725</v>
      </c>
      <c r="O222" s="242">
        <v>99.035854943481155</v>
      </c>
      <c r="Q222" s="226">
        <v>40385</v>
      </c>
      <c r="R222" s="226">
        <v>39290</v>
      </c>
      <c r="S222" s="236">
        <v>97.29</v>
      </c>
      <c r="T222" s="155" t="s">
        <v>686</v>
      </c>
      <c r="U222" s="159" t="s">
        <v>690</v>
      </c>
      <c r="V222" s="35"/>
    </row>
    <row r="223" spans="1:22" x14ac:dyDescent="0.2">
      <c r="A223" s="10">
        <v>211</v>
      </c>
      <c r="B223" s="85" t="s">
        <v>360</v>
      </c>
      <c r="C223" s="14" t="s">
        <v>361</v>
      </c>
      <c r="D223" s="15" t="s">
        <v>663</v>
      </c>
      <c r="E223" s="198">
        <v>45374</v>
      </c>
      <c r="F223" s="198">
        <v>43804</v>
      </c>
      <c r="G223" s="199">
        <v>96.539868647242912</v>
      </c>
      <c r="H223" s="172"/>
      <c r="I223" s="226">
        <v>48109</v>
      </c>
      <c r="J223" s="226">
        <v>46362</v>
      </c>
      <c r="K223" s="236">
        <v>96.37</v>
      </c>
      <c r="M223" s="218">
        <v>35652</v>
      </c>
      <c r="N223" s="218">
        <v>35029</v>
      </c>
      <c r="O223" s="242">
        <v>98.252552451475367</v>
      </c>
      <c r="Q223" s="226">
        <v>34984</v>
      </c>
      <c r="R223" s="226">
        <v>34315</v>
      </c>
      <c r="S223" s="236">
        <v>98.09</v>
      </c>
      <c r="T223" s="155" t="s">
        <v>685</v>
      </c>
      <c r="U223" s="159" t="s">
        <v>693</v>
      </c>
      <c r="V223" s="35"/>
    </row>
    <row r="224" spans="1:22" x14ac:dyDescent="0.2">
      <c r="A224" s="10">
        <v>212</v>
      </c>
      <c r="B224" s="85" t="s">
        <v>634</v>
      </c>
      <c r="C224" s="14" t="s">
        <v>362</v>
      </c>
      <c r="D224" s="15" t="s">
        <v>663</v>
      </c>
      <c r="E224" s="198">
        <v>113697</v>
      </c>
      <c r="F224" s="198">
        <v>112669</v>
      </c>
      <c r="G224" s="199">
        <v>99.095842458464162</v>
      </c>
      <c r="H224" s="172"/>
      <c r="I224" s="226">
        <v>119118</v>
      </c>
      <c r="J224" s="226">
        <v>117514</v>
      </c>
      <c r="K224" s="236">
        <v>98.65</v>
      </c>
      <c r="M224" s="218">
        <v>54342</v>
      </c>
      <c r="N224" s="218">
        <v>54335</v>
      </c>
      <c r="O224" s="242">
        <v>99.987118619115961</v>
      </c>
      <c r="Q224" s="226">
        <v>53210</v>
      </c>
      <c r="R224" s="226">
        <v>53180</v>
      </c>
      <c r="S224" s="236">
        <v>99.94</v>
      </c>
      <c r="T224" s="155" t="s">
        <v>678</v>
      </c>
      <c r="U224" s="159" t="s">
        <v>694</v>
      </c>
      <c r="V224" s="35"/>
    </row>
    <row r="225" spans="1:22" x14ac:dyDescent="0.2">
      <c r="A225" s="10">
        <v>213</v>
      </c>
      <c r="B225" s="85" t="s">
        <v>363</v>
      </c>
      <c r="C225" s="14" t="s">
        <v>364</v>
      </c>
      <c r="D225" s="15" t="s">
        <v>663</v>
      </c>
      <c r="E225" s="198">
        <v>39914</v>
      </c>
      <c r="F225" s="198">
        <v>39454</v>
      </c>
      <c r="G225" s="199">
        <v>98.847522172671248</v>
      </c>
      <c r="H225" s="172"/>
      <c r="I225" s="226">
        <v>42511</v>
      </c>
      <c r="J225" s="226">
        <v>42016</v>
      </c>
      <c r="K225" s="236">
        <v>98.84</v>
      </c>
      <c r="M225" s="218">
        <v>15638</v>
      </c>
      <c r="N225" s="218">
        <v>15404</v>
      </c>
      <c r="O225" s="242">
        <v>98.503644967387132</v>
      </c>
      <c r="Q225" s="226">
        <v>15737</v>
      </c>
      <c r="R225" s="226">
        <v>15420</v>
      </c>
      <c r="S225" s="236">
        <v>97.99</v>
      </c>
      <c r="T225" s="155" t="s">
        <v>679</v>
      </c>
      <c r="U225" s="159" t="s">
        <v>691</v>
      </c>
      <c r="V225" s="35"/>
    </row>
    <row r="226" spans="1:22" x14ac:dyDescent="0.2">
      <c r="A226" s="10">
        <v>214</v>
      </c>
      <c r="B226" s="85" t="s">
        <v>365</v>
      </c>
      <c r="C226" s="14" t="s">
        <v>366</v>
      </c>
      <c r="D226" s="15" t="s">
        <v>654</v>
      </c>
      <c r="E226" s="198">
        <v>153235</v>
      </c>
      <c r="F226" s="198">
        <v>150934</v>
      </c>
      <c r="G226" s="199">
        <v>98.498384833752084</v>
      </c>
      <c r="H226" s="172"/>
      <c r="I226" s="226">
        <v>161839</v>
      </c>
      <c r="J226" s="226">
        <v>159567</v>
      </c>
      <c r="K226" s="236">
        <v>98.6</v>
      </c>
      <c r="M226" s="218">
        <v>93115</v>
      </c>
      <c r="N226" s="218">
        <v>91643</v>
      </c>
      <c r="O226" s="242">
        <v>98.41915910433336</v>
      </c>
      <c r="Q226" s="226">
        <v>91013</v>
      </c>
      <c r="R226" s="226">
        <v>88619</v>
      </c>
      <c r="S226" s="236">
        <v>97.37</v>
      </c>
      <c r="T226" s="155" t="s">
        <v>682</v>
      </c>
      <c r="U226" s="159" t="s">
        <v>687</v>
      </c>
      <c r="V226" s="35"/>
    </row>
    <row r="227" spans="1:22" x14ac:dyDescent="0.2">
      <c r="A227" s="10">
        <v>215</v>
      </c>
      <c r="B227" s="85" t="s">
        <v>367</v>
      </c>
      <c r="C227" s="14" t="s">
        <v>368</v>
      </c>
      <c r="D227" s="15" t="s">
        <v>663</v>
      </c>
      <c r="E227" s="198">
        <v>35244</v>
      </c>
      <c r="F227" s="198">
        <v>34845</v>
      </c>
      <c r="G227" s="199">
        <v>98.86789240721825</v>
      </c>
      <c r="H227" s="172"/>
      <c r="I227" s="226">
        <v>37030</v>
      </c>
      <c r="J227" s="226">
        <v>36589</v>
      </c>
      <c r="K227" s="236">
        <v>98.81</v>
      </c>
      <c r="M227" s="218">
        <v>13509</v>
      </c>
      <c r="N227" s="218">
        <v>13427</v>
      </c>
      <c r="O227" s="242">
        <v>99.392997261085199</v>
      </c>
      <c r="Q227" s="226">
        <v>13366</v>
      </c>
      <c r="R227" s="226">
        <v>13227</v>
      </c>
      <c r="S227" s="236">
        <v>98.96</v>
      </c>
      <c r="T227" s="155" t="s">
        <v>683</v>
      </c>
      <c r="U227" s="159" t="s">
        <v>688</v>
      </c>
      <c r="V227" s="35"/>
    </row>
    <row r="228" spans="1:22" x14ac:dyDescent="0.2">
      <c r="A228" s="10">
        <v>216</v>
      </c>
      <c r="B228" s="85" t="s">
        <v>369</v>
      </c>
      <c r="C228" s="14" t="s">
        <v>370</v>
      </c>
      <c r="D228" s="15" t="s">
        <v>664</v>
      </c>
      <c r="E228" s="198">
        <v>98696</v>
      </c>
      <c r="F228" s="198">
        <v>93471</v>
      </c>
      <c r="G228" s="199">
        <v>94.705965793953155</v>
      </c>
      <c r="H228" s="172"/>
      <c r="I228" s="226">
        <v>105107</v>
      </c>
      <c r="J228" s="226">
        <v>99421</v>
      </c>
      <c r="K228" s="236">
        <v>94.59</v>
      </c>
      <c r="M228" s="218">
        <v>66834</v>
      </c>
      <c r="N228" s="218">
        <v>65984</v>
      </c>
      <c r="O228" s="242">
        <v>98.72819223748391</v>
      </c>
      <c r="Q228" s="226">
        <v>67798</v>
      </c>
      <c r="R228" s="226">
        <v>66705</v>
      </c>
      <c r="S228" s="236">
        <v>98.39</v>
      </c>
      <c r="T228" s="155" t="s">
        <v>679</v>
      </c>
      <c r="U228" s="159" t="s">
        <v>691</v>
      </c>
      <c r="V228" s="35"/>
    </row>
    <row r="229" spans="1:22" x14ac:dyDescent="0.2">
      <c r="A229" s="10">
        <v>217</v>
      </c>
      <c r="B229" s="85" t="s">
        <v>371</v>
      </c>
      <c r="C229" s="14" t="s">
        <v>372</v>
      </c>
      <c r="D229" s="15" t="s">
        <v>663</v>
      </c>
      <c r="E229" s="198">
        <v>54620</v>
      </c>
      <c r="F229" s="198">
        <v>53834</v>
      </c>
      <c r="G229" s="199">
        <v>98.560966678872205</v>
      </c>
      <c r="H229" s="172"/>
      <c r="I229" s="226">
        <v>57921</v>
      </c>
      <c r="J229" s="226">
        <v>57150</v>
      </c>
      <c r="K229" s="236">
        <v>98.67</v>
      </c>
      <c r="M229" s="218">
        <v>16407</v>
      </c>
      <c r="N229" s="218">
        <v>16356</v>
      </c>
      <c r="O229" s="242">
        <v>99.689157067105498</v>
      </c>
      <c r="Q229" s="226">
        <v>16668</v>
      </c>
      <c r="R229" s="226">
        <v>16585</v>
      </c>
      <c r="S229" s="236">
        <v>99.5</v>
      </c>
      <c r="T229" s="155" t="s">
        <v>681</v>
      </c>
      <c r="U229" s="159" t="s">
        <v>689</v>
      </c>
      <c r="V229" s="35"/>
    </row>
    <row r="230" spans="1:22" x14ac:dyDescent="0.2">
      <c r="A230" s="10">
        <v>218</v>
      </c>
      <c r="B230" s="85" t="s">
        <v>373</v>
      </c>
      <c r="C230" s="14" t="s">
        <v>374</v>
      </c>
      <c r="D230" s="15" t="s">
        <v>663</v>
      </c>
      <c r="E230" s="198">
        <v>37285</v>
      </c>
      <c r="F230" s="198">
        <v>36044</v>
      </c>
      <c r="G230" s="199">
        <v>96.671583746815074</v>
      </c>
      <c r="H230" s="172"/>
      <c r="I230" s="226">
        <v>39505</v>
      </c>
      <c r="J230" s="226">
        <v>38051</v>
      </c>
      <c r="K230" s="236">
        <v>96.32</v>
      </c>
      <c r="M230" s="218">
        <v>13292</v>
      </c>
      <c r="N230" s="218">
        <v>13089</v>
      </c>
      <c r="O230" s="242">
        <v>98.472765573277158</v>
      </c>
      <c r="Q230" s="226">
        <v>13115</v>
      </c>
      <c r="R230" s="226">
        <v>12824</v>
      </c>
      <c r="S230" s="236">
        <v>97.78</v>
      </c>
      <c r="T230" s="155" t="s">
        <v>679</v>
      </c>
      <c r="U230" s="159" t="s">
        <v>691</v>
      </c>
      <c r="V230" s="35"/>
    </row>
    <row r="231" spans="1:22" x14ac:dyDescent="0.2">
      <c r="A231" s="10">
        <v>219</v>
      </c>
      <c r="B231" s="85" t="s">
        <v>375</v>
      </c>
      <c r="C231" s="14" t="s">
        <v>376</v>
      </c>
      <c r="D231" s="15" t="s">
        <v>663</v>
      </c>
      <c r="E231" s="198">
        <v>72343</v>
      </c>
      <c r="F231" s="198">
        <v>71218</v>
      </c>
      <c r="G231" s="199">
        <v>98.444908284146365</v>
      </c>
      <c r="H231" s="172"/>
      <c r="I231" s="226">
        <v>75493</v>
      </c>
      <c r="J231" s="226">
        <v>74161</v>
      </c>
      <c r="K231" s="236">
        <v>98.24</v>
      </c>
      <c r="M231" s="218">
        <v>18553</v>
      </c>
      <c r="N231" s="218">
        <v>18226</v>
      </c>
      <c r="O231" s="242">
        <v>98.237481808871891</v>
      </c>
      <c r="Q231" s="226">
        <v>18384</v>
      </c>
      <c r="R231" s="226">
        <v>18128</v>
      </c>
      <c r="S231" s="236">
        <v>98.61</v>
      </c>
      <c r="T231" s="155" t="s">
        <v>678</v>
      </c>
      <c r="U231" s="159" t="s">
        <v>694</v>
      </c>
      <c r="V231" s="35"/>
    </row>
    <row r="232" spans="1:22" x14ac:dyDescent="0.2">
      <c r="A232" s="10">
        <v>220</v>
      </c>
      <c r="B232" s="85" t="s">
        <v>377</v>
      </c>
      <c r="C232" s="14" t="s">
        <v>378</v>
      </c>
      <c r="D232" s="15" t="s">
        <v>664</v>
      </c>
      <c r="E232" s="198">
        <v>126023</v>
      </c>
      <c r="F232" s="198">
        <v>121959</v>
      </c>
      <c r="G232" s="199">
        <v>96.775191830062766</v>
      </c>
      <c r="H232" s="172"/>
      <c r="I232" s="226">
        <v>132642</v>
      </c>
      <c r="J232" s="226">
        <v>127879</v>
      </c>
      <c r="K232" s="236">
        <v>96.41</v>
      </c>
      <c r="M232" s="218">
        <v>77864</v>
      </c>
      <c r="N232" s="218">
        <v>76670</v>
      </c>
      <c r="O232" s="242">
        <v>98.466557073872394</v>
      </c>
      <c r="Q232" s="226">
        <v>77836</v>
      </c>
      <c r="R232" s="226">
        <v>76193</v>
      </c>
      <c r="S232" s="236">
        <v>97.89</v>
      </c>
      <c r="T232" s="155" t="s">
        <v>683</v>
      </c>
      <c r="U232" s="159" t="s">
        <v>688</v>
      </c>
      <c r="V232" s="35"/>
    </row>
    <row r="233" spans="1:22" x14ac:dyDescent="0.2">
      <c r="A233" s="10">
        <v>221</v>
      </c>
      <c r="B233" s="85" t="s">
        <v>379</v>
      </c>
      <c r="C233" s="14" t="s">
        <v>380</v>
      </c>
      <c r="D233" s="15" t="s">
        <v>663</v>
      </c>
      <c r="E233" s="198">
        <v>64734</v>
      </c>
      <c r="F233" s="198">
        <v>63475</v>
      </c>
      <c r="G233" s="199">
        <v>98.055117866963272</v>
      </c>
      <c r="H233" s="172"/>
      <c r="I233" s="226">
        <v>71344</v>
      </c>
      <c r="J233" s="226">
        <v>68987</v>
      </c>
      <c r="K233" s="236">
        <v>96.7</v>
      </c>
      <c r="M233" s="218">
        <v>54943</v>
      </c>
      <c r="N233" s="218">
        <v>54365</v>
      </c>
      <c r="O233" s="242">
        <v>98.948000655224504</v>
      </c>
      <c r="Q233" s="226">
        <v>53930</v>
      </c>
      <c r="R233" s="226">
        <v>53343</v>
      </c>
      <c r="S233" s="236">
        <v>98.91</v>
      </c>
      <c r="T233" s="155" t="s">
        <v>685</v>
      </c>
      <c r="U233" s="159" t="s">
        <v>693</v>
      </c>
      <c r="V233" s="35"/>
    </row>
    <row r="234" spans="1:22" x14ac:dyDescent="0.2">
      <c r="A234" s="10">
        <v>222</v>
      </c>
      <c r="B234" s="85" t="s">
        <v>381</v>
      </c>
      <c r="C234" s="14" t="s">
        <v>382</v>
      </c>
      <c r="D234" s="15" t="s">
        <v>663</v>
      </c>
      <c r="E234" s="198">
        <v>60983</v>
      </c>
      <c r="F234" s="198">
        <v>59953</v>
      </c>
      <c r="G234" s="199">
        <v>98.31100470622961</v>
      </c>
      <c r="H234" s="172"/>
      <c r="I234" s="226">
        <v>64628</v>
      </c>
      <c r="J234" s="226">
        <v>63556</v>
      </c>
      <c r="K234" s="236">
        <v>98.34</v>
      </c>
      <c r="M234" s="218">
        <v>58697</v>
      </c>
      <c r="N234" s="218">
        <v>57851</v>
      </c>
      <c r="O234" s="242">
        <v>98.558699763190631</v>
      </c>
      <c r="Q234" s="226">
        <v>57539</v>
      </c>
      <c r="R234" s="226">
        <v>57066</v>
      </c>
      <c r="S234" s="236">
        <v>99.18</v>
      </c>
      <c r="T234" s="155" t="s">
        <v>678</v>
      </c>
      <c r="U234" s="159" t="s">
        <v>694</v>
      </c>
      <c r="V234" s="35"/>
    </row>
    <row r="235" spans="1:22" x14ac:dyDescent="0.2">
      <c r="A235" s="10">
        <v>223</v>
      </c>
      <c r="B235" s="85" t="s">
        <v>383</v>
      </c>
      <c r="C235" s="14" t="s">
        <v>384</v>
      </c>
      <c r="D235" s="15" t="s">
        <v>663</v>
      </c>
      <c r="E235" s="198">
        <v>79940</v>
      </c>
      <c r="F235" s="198">
        <v>79344</v>
      </c>
      <c r="G235" s="199">
        <v>99.254440830622968</v>
      </c>
      <c r="H235" s="172"/>
      <c r="I235" s="226">
        <v>85111</v>
      </c>
      <c r="J235" s="226">
        <v>84301</v>
      </c>
      <c r="K235" s="236">
        <v>99.05</v>
      </c>
      <c r="M235" s="218">
        <v>29712</v>
      </c>
      <c r="N235" s="218">
        <v>29468</v>
      </c>
      <c r="O235" s="242">
        <v>99.178782983306419</v>
      </c>
      <c r="Q235" s="226">
        <v>30008</v>
      </c>
      <c r="R235" s="226">
        <v>29744</v>
      </c>
      <c r="S235" s="236">
        <v>99.12</v>
      </c>
      <c r="T235" s="155" t="s">
        <v>680</v>
      </c>
      <c r="U235" s="159" t="s">
        <v>692</v>
      </c>
      <c r="V235" s="35"/>
    </row>
    <row r="236" spans="1:22" x14ac:dyDescent="0.2">
      <c r="A236" s="10">
        <v>224</v>
      </c>
      <c r="B236" s="85" t="s">
        <v>385</v>
      </c>
      <c r="C236" s="14" t="s">
        <v>386</v>
      </c>
      <c r="D236" s="15" t="s">
        <v>663</v>
      </c>
      <c r="E236" s="198">
        <v>52012</v>
      </c>
      <c r="F236" s="198">
        <v>50880</v>
      </c>
      <c r="G236" s="199">
        <v>97.823579174036752</v>
      </c>
      <c r="H236" s="172"/>
      <c r="I236" s="226">
        <v>54778</v>
      </c>
      <c r="J236" s="226">
        <v>53551</v>
      </c>
      <c r="K236" s="236">
        <v>97.76</v>
      </c>
      <c r="M236" s="218">
        <v>52659</v>
      </c>
      <c r="N236" s="218">
        <v>51851</v>
      </c>
      <c r="O236" s="242">
        <v>98.465599422700777</v>
      </c>
      <c r="Q236" s="226">
        <v>53171</v>
      </c>
      <c r="R236" s="226">
        <v>51764</v>
      </c>
      <c r="S236" s="236">
        <v>97.35</v>
      </c>
      <c r="T236" s="155" t="s">
        <v>678</v>
      </c>
      <c r="U236" s="159" t="s">
        <v>694</v>
      </c>
      <c r="V236" s="35"/>
    </row>
    <row r="237" spans="1:22" x14ac:dyDescent="0.2">
      <c r="A237" s="10">
        <v>225</v>
      </c>
      <c r="B237" s="85" t="s">
        <v>635</v>
      </c>
      <c r="C237" s="14" t="s">
        <v>387</v>
      </c>
      <c r="D237" s="15" t="s">
        <v>662</v>
      </c>
      <c r="E237" s="198">
        <v>29853</v>
      </c>
      <c r="F237" s="198">
        <v>29499</v>
      </c>
      <c r="G237" s="199">
        <v>98.814189528690591</v>
      </c>
      <c r="H237" s="172"/>
      <c r="I237" s="226">
        <v>31872</v>
      </c>
      <c r="J237" s="226">
        <v>31521</v>
      </c>
      <c r="K237" s="236">
        <v>98.9</v>
      </c>
      <c r="M237" s="218">
        <v>11500</v>
      </c>
      <c r="N237" s="218">
        <v>11414</v>
      </c>
      <c r="O237" s="242">
        <v>99.252173913043478</v>
      </c>
      <c r="Q237" s="226">
        <v>11703</v>
      </c>
      <c r="R237" s="226">
        <v>11586</v>
      </c>
      <c r="S237" s="236">
        <v>99</v>
      </c>
      <c r="T237" s="155" t="s">
        <v>680</v>
      </c>
      <c r="U237" s="159" t="s">
        <v>692</v>
      </c>
      <c r="V237" s="35"/>
    </row>
    <row r="238" spans="1:22" x14ac:dyDescent="0.2">
      <c r="A238" s="10">
        <v>226</v>
      </c>
      <c r="B238" s="85" t="s">
        <v>388</v>
      </c>
      <c r="C238" s="14" t="s">
        <v>389</v>
      </c>
      <c r="D238" s="15" t="s">
        <v>663</v>
      </c>
      <c r="E238" s="198">
        <v>38764</v>
      </c>
      <c r="F238" s="198">
        <v>38302</v>
      </c>
      <c r="G238" s="199">
        <v>98.808172531214538</v>
      </c>
      <c r="H238" s="172"/>
      <c r="I238" s="226">
        <v>41466</v>
      </c>
      <c r="J238" s="226">
        <v>40978</v>
      </c>
      <c r="K238" s="236">
        <v>98.82</v>
      </c>
      <c r="M238" s="218">
        <v>17591</v>
      </c>
      <c r="N238" s="218">
        <v>17501</v>
      </c>
      <c r="O238" s="242">
        <v>99.488374737081458</v>
      </c>
      <c r="Q238" s="226">
        <v>17806</v>
      </c>
      <c r="R238" s="226">
        <v>17591</v>
      </c>
      <c r="S238" s="236">
        <v>98.79</v>
      </c>
      <c r="T238" s="155" t="s">
        <v>683</v>
      </c>
      <c r="U238" s="159" t="s">
        <v>688</v>
      </c>
      <c r="V238" s="35"/>
    </row>
    <row r="239" spans="1:22" x14ac:dyDescent="0.2">
      <c r="A239" s="10">
        <v>227</v>
      </c>
      <c r="B239" s="85" t="s">
        <v>390</v>
      </c>
      <c r="C239" s="14" t="s">
        <v>391</v>
      </c>
      <c r="D239" s="15" t="s">
        <v>664</v>
      </c>
      <c r="E239" s="198">
        <v>119964</v>
      </c>
      <c r="F239" s="198">
        <v>110571</v>
      </c>
      <c r="G239" s="199">
        <v>92.170151045313602</v>
      </c>
      <c r="H239" s="172"/>
      <c r="I239" s="226">
        <v>130373</v>
      </c>
      <c r="J239" s="226">
        <v>120157</v>
      </c>
      <c r="K239" s="236">
        <v>92.16</v>
      </c>
      <c r="M239" s="218">
        <v>98788</v>
      </c>
      <c r="N239" s="218">
        <v>94508</v>
      </c>
      <c r="O239" s="242">
        <v>95.667489978539905</v>
      </c>
      <c r="Q239" s="226">
        <v>98490</v>
      </c>
      <c r="R239" s="226">
        <v>95542</v>
      </c>
      <c r="S239" s="236">
        <v>97.01</v>
      </c>
      <c r="T239" s="155" t="s">
        <v>679</v>
      </c>
      <c r="U239" s="159" t="s">
        <v>691</v>
      </c>
      <c r="V239" s="35"/>
    </row>
    <row r="240" spans="1:22" x14ac:dyDescent="0.2">
      <c r="A240" s="10">
        <v>228</v>
      </c>
      <c r="B240" s="85" t="s">
        <v>392</v>
      </c>
      <c r="C240" s="14" t="s">
        <v>393</v>
      </c>
      <c r="D240" s="15" t="s">
        <v>664</v>
      </c>
      <c r="E240" s="198">
        <v>112898</v>
      </c>
      <c r="F240" s="198">
        <v>111357</v>
      </c>
      <c r="G240" s="199">
        <v>98.635051108079864</v>
      </c>
      <c r="H240" s="172"/>
      <c r="I240" s="226">
        <v>121292</v>
      </c>
      <c r="J240" s="226">
        <v>118696</v>
      </c>
      <c r="K240" s="236">
        <v>97.86</v>
      </c>
      <c r="M240" s="218">
        <v>102512</v>
      </c>
      <c r="N240" s="218">
        <v>100697</v>
      </c>
      <c r="O240" s="242">
        <v>98.229475573591387</v>
      </c>
      <c r="Q240" s="226">
        <v>102923</v>
      </c>
      <c r="R240" s="226">
        <v>100288</v>
      </c>
      <c r="S240" s="236">
        <v>97.44</v>
      </c>
      <c r="T240" s="155" t="s">
        <v>685</v>
      </c>
      <c r="U240" s="159" t="s">
        <v>693</v>
      </c>
      <c r="V240" s="35"/>
    </row>
    <row r="241" spans="1:22" x14ac:dyDescent="0.2">
      <c r="A241" s="10">
        <v>229</v>
      </c>
      <c r="B241" s="85" t="s">
        <v>394</v>
      </c>
      <c r="C241" s="14" t="s">
        <v>395</v>
      </c>
      <c r="D241" s="15" t="s">
        <v>663</v>
      </c>
      <c r="E241" s="198">
        <v>70669</v>
      </c>
      <c r="F241" s="198">
        <v>68819</v>
      </c>
      <c r="G241" s="199">
        <v>97.382161909748262</v>
      </c>
      <c r="H241" s="172"/>
      <c r="I241" s="226">
        <v>74745</v>
      </c>
      <c r="J241" s="226">
        <v>72781</v>
      </c>
      <c r="K241" s="236">
        <v>97.37</v>
      </c>
      <c r="M241" s="218">
        <v>36082</v>
      </c>
      <c r="N241" s="218">
        <v>35246</v>
      </c>
      <c r="O241" s="242">
        <v>97.683055263012037</v>
      </c>
      <c r="Q241" s="226">
        <v>35989</v>
      </c>
      <c r="R241" s="226">
        <v>35361</v>
      </c>
      <c r="S241" s="236">
        <v>98.26</v>
      </c>
      <c r="T241" s="155" t="s">
        <v>683</v>
      </c>
      <c r="U241" s="159" t="s">
        <v>688</v>
      </c>
      <c r="V241" s="35"/>
    </row>
    <row r="242" spans="1:22" x14ac:dyDescent="0.2">
      <c r="A242" s="10">
        <v>230</v>
      </c>
      <c r="B242" s="85" t="s">
        <v>396</v>
      </c>
      <c r="C242" s="14" t="s">
        <v>397</v>
      </c>
      <c r="D242" s="15" t="s">
        <v>663</v>
      </c>
      <c r="E242" s="198">
        <v>69408</v>
      </c>
      <c r="F242" s="198">
        <v>68096</v>
      </c>
      <c r="G242" s="199">
        <v>98.10972798524665</v>
      </c>
      <c r="H242" s="172"/>
      <c r="I242" s="226">
        <v>73609</v>
      </c>
      <c r="J242" s="226">
        <v>73329</v>
      </c>
      <c r="K242" s="236">
        <v>99.62</v>
      </c>
      <c r="M242" s="218">
        <v>42075</v>
      </c>
      <c r="N242" s="218">
        <v>41373</v>
      </c>
      <c r="O242" s="242">
        <v>98.331550802139034</v>
      </c>
      <c r="Q242" s="226">
        <v>43991</v>
      </c>
      <c r="R242" s="226">
        <v>43873</v>
      </c>
      <c r="S242" s="236">
        <v>99.73</v>
      </c>
      <c r="T242" s="155" t="s">
        <v>684</v>
      </c>
      <c r="U242" s="159" t="s">
        <v>695</v>
      </c>
      <c r="V242" s="35"/>
    </row>
    <row r="243" spans="1:22" x14ac:dyDescent="0.2">
      <c r="A243" s="10">
        <v>231</v>
      </c>
      <c r="B243" s="85" t="s">
        <v>398</v>
      </c>
      <c r="C243" s="14" t="s">
        <v>399</v>
      </c>
      <c r="D243" s="15" t="s">
        <v>664</v>
      </c>
      <c r="E243" s="198">
        <v>152455</v>
      </c>
      <c r="F243" s="198">
        <v>146362</v>
      </c>
      <c r="G243" s="199">
        <v>96.003410842543701</v>
      </c>
      <c r="H243" s="172"/>
      <c r="I243" s="226">
        <v>161656</v>
      </c>
      <c r="J243" s="226">
        <v>154877</v>
      </c>
      <c r="K243" s="236">
        <v>95.81</v>
      </c>
      <c r="M243" s="218">
        <v>72664</v>
      </c>
      <c r="N243" s="218">
        <v>72100</v>
      </c>
      <c r="O243" s="242">
        <v>99.223824727512934</v>
      </c>
      <c r="Q243" s="226">
        <v>72036</v>
      </c>
      <c r="R243" s="226">
        <v>70843</v>
      </c>
      <c r="S243" s="236">
        <v>98.34</v>
      </c>
      <c r="T243" s="155" t="s">
        <v>679</v>
      </c>
      <c r="U243" s="159" t="s">
        <v>691</v>
      </c>
      <c r="V243" s="35"/>
    </row>
    <row r="244" spans="1:22" x14ac:dyDescent="0.2">
      <c r="A244" s="10">
        <v>232</v>
      </c>
      <c r="B244" s="85" t="s">
        <v>400</v>
      </c>
      <c r="C244" s="14" t="s">
        <v>401</v>
      </c>
      <c r="D244" s="15" t="s">
        <v>663</v>
      </c>
      <c r="E244" s="198">
        <v>55884</v>
      </c>
      <c r="F244" s="198">
        <v>54830</v>
      </c>
      <c r="G244" s="199">
        <v>98.113950325674608</v>
      </c>
      <c r="H244" s="172"/>
      <c r="I244" s="226">
        <v>59903</v>
      </c>
      <c r="J244" s="226">
        <v>58878</v>
      </c>
      <c r="K244" s="236">
        <v>98.29</v>
      </c>
      <c r="M244" s="218">
        <v>40420</v>
      </c>
      <c r="N244" s="218">
        <v>40092</v>
      </c>
      <c r="O244" s="242">
        <v>99.188520534388914</v>
      </c>
      <c r="Q244" s="226">
        <v>39833</v>
      </c>
      <c r="R244" s="226">
        <v>39479</v>
      </c>
      <c r="S244" s="236">
        <v>99.11</v>
      </c>
      <c r="T244" s="155" t="s">
        <v>683</v>
      </c>
      <c r="U244" s="159" t="s">
        <v>688</v>
      </c>
      <c r="V244" s="35"/>
    </row>
    <row r="245" spans="1:22" x14ac:dyDescent="0.2">
      <c r="A245" s="10">
        <v>233</v>
      </c>
      <c r="B245" s="85" t="s">
        <v>402</v>
      </c>
      <c r="C245" s="14" t="s">
        <v>403</v>
      </c>
      <c r="D245" s="15" t="s">
        <v>663</v>
      </c>
      <c r="E245" s="198">
        <v>89775</v>
      </c>
      <c r="F245" s="198">
        <v>88468</v>
      </c>
      <c r="G245" s="199">
        <v>98.544138123085489</v>
      </c>
      <c r="H245" s="172"/>
      <c r="I245" s="226">
        <v>96093</v>
      </c>
      <c r="J245" s="226">
        <v>94552</v>
      </c>
      <c r="K245" s="236">
        <v>98.4</v>
      </c>
      <c r="M245" s="218">
        <v>36697</v>
      </c>
      <c r="N245" s="218">
        <v>36060</v>
      </c>
      <c r="O245" s="242">
        <v>98.264163283102164</v>
      </c>
      <c r="Q245" s="226">
        <v>37031</v>
      </c>
      <c r="R245" s="226">
        <v>36081</v>
      </c>
      <c r="S245" s="236">
        <v>97.43</v>
      </c>
      <c r="T245" s="155" t="s">
        <v>678</v>
      </c>
      <c r="U245" s="159" t="s">
        <v>694</v>
      </c>
      <c r="V245" s="35"/>
    </row>
    <row r="246" spans="1:22" x14ac:dyDescent="0.2">
      <c r="A246" s="10">
        <v>234</v>
      </c>
      <c r="B246" s="85" t="s">
        <v>404</v>
      </c>
      <c r="C246" s="14" t="s">
        <v>405</v>
      </c>
      <c r="D246" s="15" t="s">
        <v>664</v>
      </c>
      <c r="E246" s="198">
        <v>251949</v>
      </c>
      <c r="F246" s="198">
        <v>234451</v>
      </c>
      <c r="G246" s="199">
        <v>93.05494365923262</v>
      </c>
      <c r="H246" s="172"/>
      <c r="I246" s="226">
        <v>266224</v>
      </c>
      <c r="J246" s="226">
        <v>247075</v>
      </c>
      <c r="K246" s="236">
        <v>92.81</v>
      </c>
      <c r="M246" s="218">
        <v>227344</v>
      </c>
      <c r="N246" s="218">
        <v>221731</v>
      </c>
      <c r="O246" s="242">
        <v>97.53105426138363</v>
      </c>
      <c r="Q246" s="226">
        <v>227548</v>
      </c>
      <c r="R246" s="226">
        <v>223737</v>
      </c>
      <c r="S246" s="236">
        <v>98.33</v>
      </c>
      <c r="T246" s="155" t="s">
        <v>683</v>
      </c>
      <c r="U246" s="159" t="s">
        <v>688</v>
      </c>
      <c r="V246" s="35"/>
    </row>
    <row r="247" spans="1:22" x14ac:dyDescent="0.2">
      <c r="A247" s="10">
        <v>235</v>
      </c>
      <c r="B247" s="85" t="s">
        <v>580</v>
      </c>
      <c r="C247" s="14" t="s">
        <v>589</v>
      </c>
      <c r="D247" s="15" t="s">
        <v>662</v>
      </c>
      <c r="E247" s="198">
        <v>190601</v>
      </c>
      <c r="F247" s="198">
        <v>187199</v>
      </c>
      <c r="G247" s="199">
        <v>98.21511954291951</v>
      </c>
      <c r="H247" s="172"/>
      <c r="I247" s="226">
        <v>202610</v>
      </c>
      <c r="J247" s="226">
        <v>198809</v>
      </c>
      <c r="K247" s="236">
        <v>98.12</v>
      </c>
      <c r="M247" s="218">
        <v>83826</v>
      </c>
      <c r="N247" s="218">
        <v>82823</v>
      </c>
      <c r="O247" s="242">
        <v>98.803473862524754</v>
      </c>
      <c r="Q247" s="226">
        <v>84836</v>
      </c>
      <c r="R247" s="226">
        <v>83796</v>
      </c>
      <c r="S247" s="236">
        <v>98.77</v>
      </c>
      <c r="T247" s="155" t="s">
        <v>685</v>
      </c>
      <c r="U247" s="159" t="s">
        <v>693</v>
      </c>
      <c r="V247" s="35"/>
    </row>
    <row r="248" spans="1:22" x14ac:dyDescent="0.2">
      <c r="A248" s="10">
        <v>236</v>
      </c>
      <c r="B248" s="85" t="s">
        <v>636</v>
      </c>
      <c r="C248" s="14" t="s">
        <v>406</v>
      </c>
      <c r="D248" s="15" t="s">
        <v>662</v>
      </c>
      <c r="E248" s="198">
        <v>66767</v>
      </c>
      <c r="F248" s="198">
        <v>64409</v>
      </c>
      <c r="G248" s="199">
        <v>96.468315185645608</v>
      </c>
      <c r="H248" s="172"/>
      <c r="I248" s="226">
        <v>69336</v>
      </c>
      <c r="J248" s="226">
        <v>66599</v>
      </c>
      <c r="K248" s="236">
        <v>96.05</v>
      </c>
      <c r="M248" s="218">
        <v>107638</v>
      </c>
      <c r="N248" s="218">
        <v>104725</v>
      </c>
      <c r="O248" s="242">
        <v>97.293706683513264</v>
      </c>
      <c r="Q248" s="226">
        <v>108406</v>
      </c>
      <c r="R248" s="226">
        <v>103842</v>
      </c>
      <c r="S248" s="236">
        <v>95.79</v>
      </c>
      <c r="T248" s="155" t="s">
        <v>678</v>
      </c>
      <c r="U248" s="159" t="s">
        <v>694</v>
      </c>
      <c r="V248" s="35"/>
    </row>
    <row r="249" spans="1:22" x14ac:dyDescent="0.2">
      <c r="A249" s="10">
        <v>237</v>
      </c>
      <c r="B249" s="85" t="s">
        <v>407</v>
      </c>
      <c r="C249" s="14" t="s">
        <v>408</v>
      </c>
      <c r="D249" s="15" t="s">
        <v>664</v>
      </c>
      <c r="E249" s="198">
        <v>118237</v>
      </c>
      <c r="F249" s="198">
        <v>115976</v>
      </c>
      <c r="G249" s="199">
        <v>98.087739032620931</v>
      </c>
      <c r="H249" s="172"/>
      <c r="I249" s="226">
        <v>124368</v>
      </c>
      <c r="J249" s="226">
        <v>121680</v>
      </c>
      <c r="K249" s="236">
        <v>97.84</v>
      </c>
      <c r="M249" s="218">
        <v>121310</v>
      </c>
      <c r="N249" s="218">
        <v>119297</v>
      </c>
      <c r="O249" s="242">
        <v>98.340614953425103</v>
      </c>
      <c r="Q249" s="226">
        <v>120852</v>
      </c>
      <c r="R249" s="226">
        <v>118488</v>
      </c>
      <c r="S249" s="236">
        <v>98.04</v>
      </c>
      <c r="T249" s="155" t="s">
        <v>685</v>
      </c>
      <c r="U249" s="159" t="s">
        <v>693</v>
      </c>
      <c r="V249" s="35"/>
    </row>
    <row r="250" spans="1:22" x14ac:dyDescent="0.2">
      <c r="A250" s="10">
        <v>238</v>
      </c>
      <c r="B250" s="205" t="s">
        <v>713</v>
      </c>
      <c r="C250" s="219" t="s">
        <v>714</v>
      </c>
      <c r="D250" s="15" t="s">
        <v>663</v>
      </c>
      <c r="E250" s="240" t="s">
        <v>708</v>
      </c>
      <c r="F250" s="240" t="s">
        <v>708</v>
      </c>
      <c r="G250" s="239" t="s">
        <v>708</v>
      </c>
      <c r="H250" s="172"/>
      <c r="I250" s="226">
        <v>99109</v>
      </c>
      <c r="J250" s="226">
        <v>96393</v>
      </c>
      <c r="K250" s="236">
        <v>97.26</v>
      </c>
      <c r="M250" s="240" t="s">
        <v>708</v>
      </c>
      <c r="N250" s="240" t="s">
        <v>708</v>
      </c>
      <c r="O250" s="243" t="s">
        <v>708</v>
      </c>
      <c r="Q250" s="226">
        <v>60193</v>
      </c>
      <c r="R250" s="226">
        <v>58753</v>
      </c>
      <c r="S250" s="236">
        <v>97.61</v>
      </c>
      <c r="T250" s="155" t="s">
        <v>684</v>
      </c>
      <c r="U250" s="159" t="s">
        <v>695</v>
      </c>
      <c r="V250" s="35"/>
    </row>
    <row r="251" spans="1:22" x14ac:dyDescent="0.2">
      <c r="A251" s="10">
        <v>239</v>
      </c>
      <c r="B251" s="85" t="s">
        <v>409</v>
      </c>
      <c r="C251" s="14" t="s">
        <v>410</v>
      </c>
      <c r="D251" s="15" t="s">
        <v>663</v>
      </c>
      <c r="E251" s="198">
        <v>58383</v>
      </c>
      <c r="F251" s="198">
        <v>57068</v>
      </c>
      <c r="G251" s="199">
        <v>97.747632016169092</v>
      </c>
      <c r="H251" s="172"/>
      <c r="I251" s="226">
        <v>61816</v>
      </c>
      <c r="J251" s="226">
        <v>60027</v>
      </c>
      <c r="K251" s="236">
        <v>97.11</v>
      </c>
      <c r="M251" s="218">
        <v>33137</v>
      </c>
      <c r="N251" s="218">
        <v>32739</v>
      </c>
      <c r="O251" s="242">
        <v>98.798925672209322</v>
      </c>
      <c r="Q251" s="226">
        <v>33252</v>
      </c>
      <c r="R251" s="226">
        <v>32811</v>
      </c>
      <c r="S251" s="236">
        <v>98.67</v>
      </c>
      <c r="T251" s="155" t="s">
        <v>678</v>
      </c>
      <c r="U251" s="159" t="s">
        <v>694</v>
      </c>
      <c r="V251" s="35"/>
    </row>
    <row r="252" spans="1:22" x14ac:dyDescent="0.2">
      <c r="A252" s="10">
        <v>240</v>
      </c>
      <c r="B252" s="85" t="s">
        <v>411</v>
      </c>
      <c r="C252" s="14" t="s">
        <v>412</v>
      </c>
      <c r="D252" s="15" t="s">
        <v>663</v>
      </c>
      <c r="E252" s="198">
        <v>114172</v>
      </c>
      <c r="F252" s="198">
        <v>113456</v>
      </c>
      <c r="G252" s="199">
        <v>99.372876011631575</v>
      </c>
      <c r="H252" s="172"/>
      <c r="I252" s="226">
        <v>122673</v>
      </c>
      <c r="J252" s="226">
        <v>121759</v>
      </c>
      <c r="K252" s="236">
        <v>99.25</v>
      </c>
      <c r="M252" s="218">
        <v>88376</v>
      </c>
      <c r="N252" s="218">
        <v>87936</v>
      </c>
      <c r="O252" s="242">
        <v>99.502127274373137</v>
      </c>
      <c r="Q252" s="226">
        <v>90837</v>
      </c>
      <c r="R252" s="226">
        <v>90273</v>
      </c>
      <c r="S252" s="236">
        <v>99.38</v>
      </c>
      <c r="T252" s="155" t="s">
        <v>681</v>
      </c>
      <c r="U252" s="159" t="s">
        <v>689</v>
      </c>
      <c r="V252" s="35"/>
    </row>
    <row r="253" spans="1:22" x14ac:dyDescent="0.2">
      <c r="A253" s="10">
        <v>241</v>
      </c>
      <c r="B253" s="85" t="s">
        <v>413</v>
      </c>
      <c r="C253" s="14" t="s">
        <v>414</v>
      </c>
      <c r="D253" s="15" t="s">
        <v>663</v>
      </c>
      <c r="E253" s="198">
        <v>57335</v>
      </c>
      <c r="F253" s="198">
        <v>56239</v>
      </c>
      <c r="G253" s="199">
        <v>98.088427661986572</v>
      </c>
      <c r="H253" s="172"/>
      <c r="I253" s="226">
        <v>62131</v>
      </c>
      <c r="J253" s="226">
        <v>60951</v>
      </c>
      <c r="K253" s="236">
        <v>98.1</v>
      </c>
      <c r="M253" s="218">
        <v>25848</v>
      </c>
      <c r="N253" s="218">
        <v>25273</v>
      </c>
      <c r="O253" s="242">
        <v>97.775456515010831</v>
      </c>
      <c r="Q253" s="226">
        <v>27108</v>
      </c>
      <c r="R253" s="226">
        <v>26534</v>
      </c>
      <c r="S253" s="236">
        <v>97.88</v>
      </c>
      <c r="T253" s="155" t="s">
        <v>680</v>
      </c>
      <c r="U253" s="159" t="s">
        <v>692</v>
      </c>
      <c r="V253" s="35"/>
    </row>
    <row r="254" spans="1:22" x14ac:dyDescent="0.2">
      <c r="A254" s="10">
        <v>242</v>
      </c>
      <c r="B254" s="85" t="s">
        <v>637</v>
      </c>
      <c r="C254" s="14" t="s">
        <v>415</v>
      </c>
      <c r="D254" s="15" t="s">
        <v>662</v>
      </c>
      <c r="E254" s="198">
        <v>168508</v>
      </c>
      <c r="F254" s="198">
        <v>165435</v>
      </c>
      <c r="G254" s="199">
        <v>98.176347710494454</v>
      </c>
      <c r="H254" s="172"/>
      <c r="I254" s="226">
        <v>178055</v>
      </c>
      <c r="J254" s="226">
        <v>174214</v>
      </c>
      <c r="K254" s="236">
        <v>97.84</v>
      </c>
      <c r="M254" s="218">
        <v>152193</v>
      </c>
      <c r="N254" s="218">
        <v>150306</v>
      </c>
      <c r="O254" s="242">
        <v>98.760126944077584</v>
      </c>
      <c r="Q254" s="226">
        <v>152915</v>
      </c>
      <c r="R254" s="226">
        <v>151778</v>
      </c>
      <c r="S254" s="236">
        <v>99.26</v>
      </c>
      <c r="T254" s="155" t="s">
        <v>684</v>
      </c>
      <c r="U254" s="159" t="s">
        <v>695</v>
      </c>
      <c r="V254" s="35"/>
    </row>
    <row r="255" spans="1:22" x14ac:dyDescent="0.2">
      <c r="A255" s="10">
        <v>243</v>
      </c>
      <c r="B255" s="85" t="s">
        <v>416</v>
      </c>
      <c r="C255" s="14" t="s">
        <v>417</v>
      </c>
      <c r="D255" s="15" t="s">
        <v>663</v>
      </c>
      <c r="E255" s="198">
        <v>70455</v>
      </c>
      <c r="F255" s="198">
        <v>69214</v>
      </c>
      <c r="G255" s="199">
        <v>98.238592009083817</v>
      </c>
      <c r="H255" s="172"/>
      <c r="I255" s="226">
        <v>74533</v>
      </c>
      <c r="J255" s="226">
        <v>73269</v>
      </c>
      <c r="K255" s="236">
        <v>98.3</v>
      </c>
      <c r="M255" s="218">
        <v>31194</v>
      </c>
      <c r="N255" s="218">
        <v>30696</v>
      </c>
      <c r="O255" s="242">
        <v>98.403539142142719</v>
      </c>
      <c r="Q255" s="226">
        <v>30430</v>
      </c>
      <c r="R255" s="226">
        <v>30025</v>
      </c>
      <c r="S255" s="236">
        <v>98.67</v>
      </c>
      <c r="T255" s="155" t="s">
        <v>684</v>
      </c>
      <c r="U255" s="159" t="s">
        <v>695</v>
      </c>
      <c r="V255" s="35"/>
    </row>
    <row r="256" spans="1:22" x14ac:dyDescent="0.2">
      <c r="A256" s="10">
        <v>244</v>
      </c>
      <c r="B256" s="85" t="s">
        <v>418</v>
      </c>
      <c r="C256" s="14" t="s">
        <v>419</v>
      </c>
      <c r="D256" s="15" t="s">
        <v>663</v>
      </c>
      <c r="E256" s="198">
        <v>46244</v>
      </c>
      <c r="F256" s="198">
        <v>45237</v>
      </c>
      <c r="G256" s="199">
        <v>97.822420205864546</v>
      </c>
      <c r="H256" s="172"/>
      <c r="I256" s="226">
        <v>49689</v>
      </c>
      <c r="J256" s="226">
        <v>48506</v>
      </c>
      <c r="K256" s="236">
        <v>97.62</v>
      </c>
      <c r="M256" s="218">
        <v>26996</v>
      </c>
      <c r="N256" s="218">
        <v>26536</v>
      </c>
      <c r="O256" s="242">
        <v>98.296043858349378</v>
      </c>
      <c r="Q256" s="226">
        <v>27026</v>
      </c>
      <c r="R256" s="226">
        <v>26301</v>
      </c>
      <c r="S256" s="236">
        <v>97.32</v>
      </c>
      <c r="T256" s="155" t="s">
        <v>680</v>
      </c>
      <c r="U256" s="159" t="s">
        <v>692</v>
      </c>
      <c r="V256" s="35"/>
    </row>
    <row r="257" spans="1:22" x14ac:dyDescent="0.2">
      <c r="A257" s="10">
        <v>245</v>
      </c>
      <c r="B257" s="85" t="s">
        <v>420</v>
      </c>
      <c r="C257" s="14" t="s">
        <v>421</v>
      </c>
      <c r="D257" s="15" t="s">
        <v>663</v>
      </c>
      <c r="E257" s="198">
        <v>77295</v>
      </c>
      <c r="F257" s="198">
        <v>76345</v>
      </c>
      <c r="G257" s="199">
        <v>98.770942493046121</v>
      </c>
      <c r="H257" s="172"/>
      <c r="I257" s="226">
        <v>82509</v>
      </c>
      <c r="J257" s="226">
        <v>81234</v>
      </c>
      <c r="K257" s="236">
        <v>98.45</v>
      </c>
      <c r="M257" s="218">
        <v>43055</v>
      </c>
      <c r="N257" s="218">
        <v>42571</v>
      </c>
      <c r="O257" s="242">
        <v>98.875856462664032</v>
      </c>
      <c r="Q257" s="226">
        <v>42984</v>
      </c>
      <c r="R257" s="226">
        <v>42622</v>
      </c>
      <c r="S257" s="236">
        <v>99.16</v>
      </c>
      <c r="T257" s="155" t="s">
        <v>680</v>
      </c>
      <c r="U257" s="159" t="s">
        <v>692</v>
      </c>
      <c r="V257" s="35"/>
    </row>
    <row r="258" spans="1:22" x14ac:dyDescent="0.2">
      <c r="A258" s="10">
        <v>246</v>
      </c>
      <c r="B258" s="85" t="s">
        <v>422</v>
      </c>
      <c r="C258" s="14" t="s">
        <v>423</v>
      </c>
      <c r="D258" s="15" t="s">
        <v>663</v>
      </c>
      <c r="E258" s="198">
        <v>81423</v>
      </c>
      <c r="F258" s="198">
        <v>79922</v>
      </c>
      <c r="G258" s="199">
        <v>98.15654053522961</v>
      </c>
      <c r="H258" s="172"/>
      <c r="I258" s="226">
        <v>85603</v>
      </c>
      <c r="J258" s="226">
        <v>83889</v>
      </c>
      <c r="K258" s="236">
        <v>98</v>
      </c>
      <c r="M258" s="218">
        <v>43512</v>
      </c>
      <c r="N258" s="218">
        <v>42247</v>
      </c>
      <c r="O258" s="242">
        <v>97.09275602132746</v>
      </c>
      <c r="Q258" s="226">
        <v>43674</v>
      </c>
      <c r="R258" s="226">
        <v>42433</v>
      </c>
      <c r="S258" s="236">
        <v>97.16</v>
      </c>
      <c r="T258" s="155" t="s">
        <v>679</v>
      </c>
      <c r="U258" s="159" t="s">
        <v>691</v>
      </c>
      <c r="V258" s="35"/>
    </row>
    <row r="259" spans="1:22" x14ac:dyDescent="0.2">
      <c r="A259" s="10">
        <v>247</v>
      </c>
      <c r="B259" s="85" t="s">
        <v>424</v>
      </c>
      <c r="C259" s="14" t="s">
        <v>425</v>
      </c>
      <c r="D259" s="15" t="s">
        <v>663</v>
      </c>
      <c r="E259" s="198">
        <v>86221</v>
      </c>
      <c r="F259" s="198">
        <v>84753</v>
      </c>
      <c r="G259" s="199">
        <v>98.297398545597929</v>
      </c>
      <c r="H259" s="172"/>
      <c r="I259" s="226">
        <v>91445</v>
      </c>
      <c r="J259" s="226">
        <v>89942</v>
      </c>
      <c r="K259" s="236">
        <v>98.36</v>
      </c>
      <c r="M259" s="218">
        <v>31431</v>
      </c>
      <c r="N259" s="218">
        <v>30803</v>
      </c>
      <c r="O259" s="242">
        <v>98.001972574846491</v>
      </c>
      <c r="Q259" s="226">
        <v>32005</v>
      </c>
      <c r="R259" s="226">
        <v>31346</v>
      </c>
      <c r="S259" s="236">
        <v>97.94</v>
      </c>
      <c r="T259" s="155" t="s">
        <v>681</v>
      </c>
      <c r="U259" s="159" t="s">
        <v>689</v>
      </c>
      <c r="V259" s="35"/>
    </row>
    <row r="260" spans="1:22" x14ac:dyDescent="0.2">
      <c r="A260" s="10">
        <v>248</v>
      </c>
      <c r="B260" s="85" t="s">
        <v>426</v>
      </c>
      <c r="C260" s="14" t="s">
        <v>427</v>
      </c>
      <c r="D260" s="15" t="s">
        <v>663</v>
      </c>
      <c r="E260" s="198">
        <v>61734</v>
      </c>
      <c r="F260" s="198">
        <v>60811</v>
      </c>
      <c r="G260" s="199">
        <v>98.504875757281241</v>
      </c>
      <c r="H260" s="172"/>
      <c r="I260" s="226">
        <v>66650</v>
      </c>
      <c r="J260" s="226">
        <v>65744</v>
      </c>
      <c r="K260" s="236">
        <v>98.64</v>
      </c>
      <c r="M260" s="218">
        <v>24670</v>
      </c>
      <c r="N260" s="218">
        <v>24438</v>
      </c>
      <c r="O260" s="242">
        <v>99.059586542359142</v>
      </c>
      <c r="Q260" s="226">
        <v>25082</v>
      </c>
      <c r="R260" s="226">
        <v>24706</v>
      </c>
      <c r="S260" s="236">
        <v>98.5</v>
      </c>
      <c r="T260" s="155" t="s">
        <v>680</v>
      </c>
      <c r="U260" s="159" t="s">
        <v>692</v>
      </c>
      <c r="V260" s="35"/>
    </row>
    <row r="261" spans="1:22" x14ac:dyDescent="0.2">
      <c r="A261" s="10">
        <v>249</v>
      </c>
      <c r="B261" s="85" t="s">
        <v>428</v>
      </c>
      <c r="C261" s="14" t="s">
        <v>429</v>
      </c>
      <c r="D261" s="15" t="s">
        <v>663</v>
      </c>
      <c r="E261" s="198">
        <v>104903</v>
      </c>
      <c r="F261" s="198">
        <v>103423</v>
      </c>
      <c r="G261" s="199">
        <v>98.58917285492312</v>
      </c>
      <c r="H261" s="172"/>
      <c r="I261" s="226">
        <v>111738</v>
      </c>
      <c r="J261" s="226">
        <v>109818</v>
      </c>
      <c r="K261" s="236">
        <v>98.28</v>
      </c>
      <c r="M261" s="218">
        <v>45156</v>
      </c>
      <c r="N261" s="218">
        <v>44715</v>
      </c>
      <c r="O261" s="242">
        <v>99.023385596598459</v>
      </c>
      <c r="Q261" s="226">
        <v>45165</v>
      </c>
      <c r="R261" s="226">
        <v>44620</v>
      </c>
      <c r="S261" s="236">
        <v>98.79</v>
      </c>
      <c r="T261" s="155" t="s">
        <v>678</v>
      </c>
      <c r="U261" s="159" t="s">
        <v>694</v>
      </c>
      <c r="V261" s="35"/>
    </row>
    <row r="262" spans="1:22" x14ac:dyDescent="0.2">
      <c r="A262" s="10">
        <v>250</v>
      </c>
      <c r="B262" s="85" t="s">
        <v>430</v>
      </c>
      <c r="C262" s="14" t="s">
        <v>431</v>
      </c>
      <c r="D262" s="15" t="s">
        <v>663</v>
      </c>
      <c r="E262" s="198">
        <v>64044</v>
      </c>
      <c r="F262" s="198">
        <v>62392</v>
      </c>
      <c r="G262" s="199">
        <v>97.420523390169251</v>
      </c>
      <c r="H262" s="172"/>
      <c r="I262" s="226">
        <v>67610</v>
      </c>
      <c r="J262" s="226">
        <v>65905</v>
      </c>
      <c r="K262" s="236">
        <v>97.48</v>
      </c>
      <c r="M262" s="218">
        <v>37196</v>
      </c>
      <c r="N262" s="218">
        <v>36755</v>
      </c>
      <c r="O262" s="242">
        <v>98.814388643940205</v>
      </c>
      <c r="Q262" s="226">
        <v>37146</v>
      </c>
      <c r="R262" s="226">
        <v>36590</v>
      </c>
      <c r="S262" s="236">
        <v>98.5</v>
      </c>
      <c r="T262" s="155" t="s">
        <v>679</v>
      </c>
      <c r="U262" s="159" t="s">
        <v>691</v>
      </c>
      <c r="V262" s="35"/>
    </row>
    <row r="263" spans="1:22" x14ac:dyDescent="0.2">
      <c r="A263" s="10">
        <v>251</v>
      </c>
      <c r="B263" s="85" t="s">
        <v>432</v>
      </c>
      <c r="C263" s="14" t="s">
        <v>433</v>
      </c>
      <c r="D263" s="15" t="s">
        <v>663</v>
      </c>
      <c r="E263" s="198">
        <v>103637</v>
      </c>
      <c r="F263" s="198">
        <v>100640</v>
      </c>
      <c r="G263" s="199">
        <v>97.108175651553026</v>
      </c>
      <c r="H263" s="172"/>
      <c r="I263" s="226">
        <v>109812</v>
      </c>
      <c r="J263" s="226">
        <v>106110</v>
      </c>
      <c r="K263" s="236">
        <v>96.63</v>
      </c>
      <c r="M263" s="218">
        <v>45773</v>
      </c>
      <c r="N263" s="218">
        <v>44551</v>
      </c>
      <c r="O263" s="242">
        <v>97.330303890940073</v>
      </c>
      <c r="Q263" s="226">
        <v>46599</v>
      </c>
      <c r="R263" s="226">
        <v>44703</v>
      </c>
      <c r="S263" s="236">
        <v>95.93</v>
      </c>
      <c r="T263" s="155" t="s">
        <v>684</v>
      </c>
      <c r="U263" s="159" t="s">
        <v>695</v>
      </c>
      <c r="V263" s="35"/>
    </row>
    <row r="264" spans="1:22" x14ac:dyDescent="0.2">
      <c r="A264" s="10">
        <v>252</v>
      </c>
      <c r="B264" s="85" t="s">
        <v>434</v>
      </c>
      <c r="C264" s="14" t="s">
        <v>435</v>
      </c>
      <c r="D264" s="15" t="s">
        <v>663</v>
      </c>
      <c r="E264" s="198">
        <v>62936</v>
      </c>
      <c r="F264" s="198">
        <v>61857</v>
      </c>
      <c r="G264" s="199">
        <v>98.285559933901098</v>
      </c>
      <c r="H264" s="172"/>
      <c r="I264" s="226">
        <v>66167</v>
      </c>
      <c r="J264" s="226">
        <v>64898</v>
      </c>
      <c r="K264" s="236">
        <v>98.08</v>
      </c>
      <c r="M264" s="218">
        <v>25805</v>
      </c>
      <c r="N264" s="218">
        <v>25500</v>
      </c>
      <c r="O264" s="242">
        <v>98.81805851579152</v>
      </c>
      <c r="Q264" s="226">
        <v>27737</v>
      </c>
      <c r="R264" s="226">
        <v>27319</v>
      </c>
      <c r="S264" s="236">
        <v>98.49</v>
      </c>
      <c r="T264" s="155" t="s">
        <v>685</v>
      </c>
      <c r="U264" s="159" t="s">
        <v>693</v>
      </c>
      <c r="V264" s="35"/>
    </row>
    <row r="265" spans="1:22" x14ac:dyDescent="0.2">
      <c r="A265" s="10">
        <v>253</v>
      </c>
      <c r="B265" s="85" t="s">
        <v>436</v>
      </c>
      <c r="C265" s="14" t="s">
        <v>437</v>
      </c>
      <c r="D265" s="15" t="s">
        <v>664</v>
      </c>
      <c r="E265" s="198">
        <v>66946</v>
      </c>
      <c r="F265" s="198">
        <v>63671</v>
      </c>
      <c r="G265" s="199">
        <v>95.107997490514734</v>
      </c>
      <c r="H265" s="172"/>
      <c r="I265" s="226">
        <v>71102</v>
      </c>
      <c r="J265" s="226">
        <v>67572</v>
      </c>
      <c r="K265" s="236">
        <v>95.04</v>
      </c>
      <c r="M265" s="218">
        <v>31235</v>
      </c>
      <c r="N265" s="218">
        <v>31039</v>
      </c>
      <c r="O265" s="242">
        <v>99.372498799423724</v>
      </c>
      <c r="Q265" s="226">
        <v>31211</v>
      </c>
      <c r="R265" s="226">
        <v>30838</v>
      </c>
      <c r="S265" s="236">
        <v>98.8</v>
      </c>
      <c r="T265" s="155" t="s">
        <v>686</v>
      </c>
      <c r="U265" s="159" t="s">
        <v>690</v>
      </c>
      <c r="V265" s="35"/>
    </row>
    <row r="266" spans="1:22" x14ac:dyDescent="0.2">
      <c r="A266" s="10">
        <v>254</v>
      </c>
      <c r="B266" s="85" t="s">
        <v>638</v>
      </c>
      <c r="C266" s="14" t="s">
        <v>438</v>
      </c>
      <c r="D266" s="15" t="s">
        <v>662</v>
      </c>
      <c r="E266" s="198">
        <v>113355</v>
      </c>
      <c r="F266" s="198">
        <v>107543</v>
      </c>
      <c r="G266" s="199">
        <v>94.872744916413041</v>
      </c>
      <c r="H266" s="172"/>
      <c r="I266" s="226">
        <v>119800</v>
      </c>
      <c r="J266" s="226">
        <v>113074</v>
      </c>
      <c r="K266" s="236">
        <v>94.39</v>
      </c>
      <c r="M266" s="218">
        <v>111200</v>
      </c>
      <c r="N266" s="218">
        <v>108631</v>
      </c>
      <c r="O266" s="242">
        <v>97.689748201438846</v>
      </c>
      <c r="Q266" s="226">
        <v>112045</v>
      </c>
      <c r="R266" s="226">
        <v>109311</v>
      </c>
      <c r="S266" s="236">
        <v>97.56</v>
      </c>
      <c r="T266" s="155" t="s">
        <v>678</v>
      </c>
      <c r="U266" s="159" t="s">
        <v>694</v>
      </c>
      <c r="V266" s="35"/>
    </row>
    <row r="267" spans="1:22" x14ac:dyDescent="0.2">
      <c r="A267" s="10">
        <v>255</v>
      </c>
      <c r="B267" s="85" t="s">
        <v>639</v>
      </c>
      <c r="C267" s="14" t="s">
        <v>439</v>
      </c>
      <c r="D267" s="15" t="s">
        <v>662</v>
      </c>
      <c r="E267" s="198">
        <v>94220</v>
      </c>
      <c r="F267" s="198">
        <v>91708</v>
      </c>
      <c r="G267" s="199">
        <v>97.333899384419439</v>
      </c>
      <c r="H267" s="172"/>
      <c r="I267" s="226">
        <v>99776</v>
      </c>
      <c r="J267" s="226">
        <v>97215</v>
      </c>
      <c r="K267" s="236">
        <v>97.43</v>
      </c>
      <c r="M267" s="218">
        <v>46658</v>
      </c>
      <c r="N267" s="218">
        <v>45838</v>
      </c>
      <c r="O267" s="242">
        <v>98.242530755711783</v>
      </c>
      <c r="Q267" s="226">
        <v>45170</v>
      </c>
      <c r="R267" s="226">
        <v>44399</v>
      </c>
      <c r="S267" s="236">
        <v>98.29</v>
      </c>
      <c r="T267" s="155" t="s">
        <v>681</v>
      </c>
      <c r="U267" s="159" t="s">
        <v>689</v>
      </c>
      <c r="V267" s="35"/>
    </row>
    <row r="268" spans="1:22" x14ac:dyDescent="0.2">
      <c r="A268" s="10">
        <v>256</v>
      </c>
      <c r="B268" s="85" t="s">
        <v>440</v>
      </c>
      <c r="C268" s="14" t="s">
        <v>441</v>
      </c>
      <c r="D268" s="15" t="s">
        <v>653</v>
      </c>
      <c r="E268" s="198">
        <v>138102</v>
      </c>
      <c r="F268" s="198">
        <v>132456</v>
      </c>
      <c r="G268" s="199">
        <v>95.911717426250163</v>
      </c>
      <c r="H268" s="172"/>
      <c r="I268" s="226">
        <v>148032</v>
      </c>
      <c r="J268" s="226">
        <v>141203</v>
      </c>
      <c r="K268" s="236">
        <v>95.39</v>
      </c>
      <c r="M268" s="218">
        <v>310645</v>
      </c>
      <c r="N268" s="218">
        <v>308917</v>
      </c>
      <c r="O268" s="242">
        <v>99.443738028939791</v>
      </c>
      <c r="Q268" s="226">
        <v>328200</v>
      </c>
      <c r="R268" s="226">
        <v>327200</v>
      </c>
      <c r="S268" s="236">
        <v>99.7</v>
      </c>
      <c r="T268" s="155" t="s">
        <v>682</v>
      </c>
      <c r="U268" s="159" t="s">
        <v>687</v>
      </c>
      <c r="V268" s="35"/>
    </row>
    <row r="269" spans="1:22" x14ac:dyDescent="0.2">
      <c r="A269" s="10">
        <v>257</v>
      </c>
      <c r="B269" s="85" t="s">
        <v>442</v>
      </c>
      <c r="C269" s="14" t="s">
        <v>443</v>
      </c>
      <c r="D269" s="15" t="s">
        <v>663</v>
      </c>
      <c r="E269" s="198">
        <v>73705</v>
      </c>
      <c r="F269" s="198">
        <v>72539</v>
      </c>
      <c r="G269" s="199">
        <v>98.418017773556741</v>
      </c>
      <c r="H269" s="172"/>
      <c r="I269" s="226">
        <v>77135</v>
      </c>
      <c r="J269" s="226">
        <v>75811</v>
      </c>
      <c r="K269" s="236">
        <v>98.28</v>
      </c>
      <c r="M269" s="218">
        <v>49984</v>
      </c>
      <c r="N269" s="218">
        <v>49855</v>
      </c>
      <c r="O269" s="242">
        <v>99.741917413572338</v>
      </c>
      <c r="Q269" s="226">
        <v>49581</v>
      </c>
      <c r="R269" s="226">
        <v>49195</v>
      </c>
      <c r="S269" s="236">
        <v>99.22</v>
      </c>
      <c r="T269" s="155" t="s">
        <v>678</v>
      </c>
      <c r="U269" s="159" t="s">
        <v>694</v>
      </c>
      <c r="V269" s="35"/>
    </row>
    <row r="270" spans="1:22" x14ac:dyDescent="0.2">
      <c r="A270" s="10">
        <v>258</v>
      </c>
      <c r="B270" s="85" t="s">
        <v>444</v>
      </c>
      <c r="C270" s="14" t="s">
        <v>445</v>
      </c>
      <c r="D270" s="15" t="s">
        <v>663</v>
      </c>
      <c r="E270" s="198">
        <v>106600</v>
      </c>
      <c r="F270" s="198">
        <v>105497</v>
      </c>
      <c r="G270" s="199">
        <v>98.965290806754226</v>
      </c>
      <c r="H270" s="172"/>
      <c r="I270" s="226">
        <v>112030</v>
      </c>
      <c r="J270" s="226">
        <v>110273</v>
      </c>
      <c r="K270" s="236">
        <v>98.43</v>
      </c>
      <c r="M270" s="218">
        <v>62342</v>
      </c>
      <c r="N270" s="218">
        <v>61185</v>
      </c>
      <c r="O270" s="242">
        <v>98.144108305797047</v>
      </c>
      <c r="Q270" s="226">
        <v>60275</v>
      </c>
      <c r="R270" s="226">
        <v>59714</v>
      </c>
      <c r="S270" s="236">
        <v>99.07</v>
      </c>
      <c r="T270" s="155" t="s">
        <v>681</v>
      </c>
      <c r="U270" s="159" t="s">
        <v>689</v>
      </c>
      <c r="V270" s="35"/>
    </row>
    <row r="271" spans="1:22" x14ac:dyDescent="0.2">
      <c r="A271" s="10">
        <v>259</v>
      </c>
      <c r="B271" s="85" t="s">
        <v>446</v>
      </c>
      <c r="C271" s="14" t="s">
        <v>447</v>
      </c>
      <c r="D271" s="15" t="s">
        <v>663</v>
      </c>
      <c r="E271" s="198">
        <v>62360</v>
      </c>
      <c r="F271" s="198">
        <v>61100</v>
      </c>
      <c r="G271" s="199">
        <v>97.979474021808855</v>
      </c>
      <c r="H271" s="172"/>
      <c r="I271" s="226" t="s">
        <v>708</v>
      </c>
      <c r="J271" s="226" t="s">
        <v>708</v>
      </c>
      <c r="K271" s="236" t="s">
        <v>708</v>
      </c>
      <c r="M271" s="218">
        <v>48112</v>
      </c>
      <c r="N271" s="218">
        <v>47504</v>
      </c>
      <c r="O271" s="242">
        <v>98.736282008646498</v>
      </c>
      <c r="Q271" s="238" t="s">
        <v>708</v>
      </c>
      <c r="R271" s="238" t="s">
        <v>708</v>
      </c>
      <c r="S271" s="237" t="s">
        <v>708</v>
      </c>
      <c r="T271" s="155" t="s">
        <v>681</v>
      </c>
      <c r="U271" s="159" t="s">
        <v>689</v>
      </c>
      <c r="V271" s="35"/>
    </row>
    <row r="272" spans="1:22" x14ac:dyDescent="0.2">
      <c r="A272" s="10">
        <v>260</v>
      </c>
      <c r="B272" s="85" t="s">
        <v>448</v>
      </c>
      <c r="C272" s="14" t="s">
        <v>449</v>
      </c>
      <c r="D272" s="15" t="s">
        <v>664</v>
      </c>
      <c r="E272" s="198">
        <v>86416</v>
      </c>
      <c r="F272" s="198">
        <v>82246</v>
      </c>
      <c r="G272" s="199">
        <v>95.174504721347901</v>
      </c>
      <c r="H272" s="172"/>
      <c r="I272" s="226">
        <v>92494</v>
      </c>
      <c r="J272" s="226">
        <v>87672</v>
      </c>
      <c r="K272" s="236">
        <v>94.79</v>
      </c>
      <c r="M272" s="218">
        <v>52589</v>
      </c>
      <c r="N272" s="218">
        <v>50564</v>
      </c>
      <c r="O272" s="242">
        <v>96.149384852345548</v>
      </c>
      <c r="Q272" s="226">
        <v>53738</v>
      </c>
      <c r="R272" s="226">
        <v>51054</v>
      </c>
      <c r="S272" s="236">
        <v>95.01</v>
      </c>
      <c r="T272" s="155" t="s">
        <v>679</v>
      </c>
      <c r="U272" s="159" t="s">
        <v>691</v>
      </c>
      <c r="V272" s="35"/>
    </row>
    <row r="273" spans="1:22" x14ac:dyDescent="0.2">
      <c r="A273" s="10">
        <v>261</v>
      </c>
      <c r="B273" s="85" t="s">
        <v>450</v>
      </c>
      <c r="C273" s="14" t="s">
        <v>451</v>
      </c>
      <c r="D273" s="15" t="s">
        <v>663</v>
      </c>
      <c r="E273" s="198">
        <v>77999</v>
      </c>
      <c r="F273" s="198">
        <v>76716</v>
      </c>
      <c r="G273" s="199">
        <v>98.355107116757907</v>
      </c>
      <c r="H273" s="172"/>
      <c r="I273" s="226">
        <v>82614</v>
      </c>
      <c r="J273" s="226">
        <v>81195</v>
      </c>
      <c r="K273" s="236">
        <v>98.28</v>
      </c>
      <c r="M273" s="218">
        <v>51822</v>
      </c>
      <c r="N273" s="218">
        <v>50993</v>
      </c>
      <c r="O273" s="242">
        <v>98.400293311720887</v>
      </c>
      <c r="Q273" s="226">
        <v>51413</v>
      </c>
      <c r="R273" s="226">
        <v>50322</v>
      </c>
      <c r="S273" s="236">
        <v>97.88</v>
      </c>
      <c r="T273" s="155" t="s">
        <v>685</v>
      </c>
      <c r="U273" s="159" t="s">
        <v>693</v>
      </c>
      <c r="V273" s="35"/>
    </row>
    <row r="274" spans="1:22" x14ac:dyDescent="0.2">
      <c r="A274" s="10">
        <v>262</v>
      </c>
      <c r="B274" s="85" t="s">
        <v>452</v>
      </c>
      <c r="C274" s="14" t="s">
        <v>453</v>
      </c>
      <c r="D274" s="15" t="s">
        <v>663</v>
      </c>
      <c r="E274" s="198">
        <v>55720</v>
      </c>
      <c r="F274" s="198">
        <v>54972</v>
      </c>
      <c r="G274" s="199">
        <v>98.657573582196704</v>
      </c>
      <c r="H274" s="172"/>
      <c r="I274" s="226">
        <v>58291</v>
      </c>
      <c r="J274" s="226">
        <v>57446</v>
      </c>
      <c r="K274" s="236">
        <v>98.55</v>
      </c>
      <c r="M274" s="218">
        <v>20281</v>
      </c>
      <c r="N274" s="218">
        <v>20104</v>
      </c>
      <c r="O274" s="242">
        <v>99.127261969330903</v>
      </c>
      <c r="Q274" s="226">
        <v>20465</v>
      </c>
      <c r="R274" s="226">
        <v>20321</v>
      </c>
      <c r="S274" s="236">
        <v>99.3</v>
      </c>
      <c r="T274" s="155" t="s">
        <v>685</v>
      </c>
      <c r="U274" s="159" t="s">
        <v>693</v>
      </c>
      <c r="V274" s="35"/>
    </row>
    <row r="275" spans="1:22" x14ac:dyDescent="0.2">
      <c r="A275" s="10">
        <v>263</v>
      </c>
      <c r="B275" s="85" t="s">
        <v>454</v>
      </c>
      <c r="C275" s="14" t="s">
        <v>455</v>
      </c>
      <c r="D275" s="15" t="s">
        <v>663</v>
      </c>
      <c r="E275" s="198">
        <v>46713</v>
      </c>
      <c r="F275" s="198">
        <v>44943</v>
      </c>
      <c r="G275" s="199">
        <v>96.210904887290468</v>
      </c>
      <c r="H275" s="172"/>
      <c r="I275" s="226">
        <v>49313</v>
      </c>
      <c r="J275" s="226">
        <v>47440</v>
      </c>
      <c r="K275" s="236">
        <v>96.2</v>
      </c>
      <c r="M275" s="218">
        <v>48618</v>
      </c>
      <c r="N275" s="218">
        <v>48070</v>
      </c>
      <c r="O275" s="242">
        <v>98.872845448187917</v>
      </c>
      <c r="Q275" s="226">
        <v>48973</v>
      </c>
      <c r="R275" s="226">
        <v>48456</v>
      </c>
      <c r="S275" s="236">
        <v>98.94</v>
      </c>
      <c r="T275" s="155" t="s">
        <v>681</v>
      </c>
      <c r="U275" s="159" t="s">
        <v>689</v>
      </c>
      <c r="V275" s="35"/>
    </row>
    <row r="276" spans="1:22" x14ac:dyDescent="0.2">
      <c r="A276" s="10">
        <v>264</v>
      </c>
      <c r="B276" s="85" t="s">
        <v>456</v>
      </c>
      <c r="C276" s="14" t="s">
        <v>457</v>
      </c>
      <c r="D276" s="15" t="s">
        <v>664</v>
      </c>
      <c r="E276" s="198">
        <v>175186</v>
      </c>
      <c r="F276" s="198">
        <v>170362</v>
      </c>
      <c r="G276" s="199">
        <v>97.246355302364336</v>
      </c>
      <c r="H276" s="172"/>
      <c r="I276" s="226">
        <v>186215</v>
      </c>
      <c r="J276" s="226">
        <v>180881</v>
      </c>
      <c r="K276" s="236">
        <v>97.14</v>
      </c>
      <c r="M276" s="218">
        <v>93959</v>
      </c>
      <c r="N276" s="218">
        <v>91628</v>
      </c>
      <c r="O276" s="242">
        <v>97.519130684660325</v>
      </c>
      <c r="Q276" s="226">
        <v>92762</v>
      </c>
      <c r="R276" s="226">
        <v>90397</v>
      </c>
      <c r="S276" s="236">
        <v>97.45</v>
      </c>
      <c r="T276" s="155" t="s">
        <v>679</v>
      </c>
      <c r="U276" s="159" t="s">
        <v>691</v>
      </c>
      <c r="V276" s="35"/>
    </row>
    <row r="277" spans="1:22" x14ac:dyDescent="0.2">
      <c r="A277" s="10">
        <v>265</v>
      </c>
      <c r="B277" s="85" t="s">
        <v>640</v>
      </c>
      <c r="C277" s="14" t="s">
        <v>458</v>
      </c>
      <c r="D277" s="15" t="s">
        <v>662</v>
      </c>
      <c r="E277" s="198">
        <v>105738</v>
      </c>
      <c r="F277" s="198">
        <v>101256</v>
      </c>
      <c r="G277" s="199">
        <v>95.761221131475921</v>
      </c>
      <c r="H277" s="172"/>
      <c r="I277" s="226">
        <v>111646</v>
      </c>
      <c r="J277" s="226">
        <v>106271</v>
      </c>
      <c r="K277" s="236">
        <v>95.19</v>
      </c>
      <c r="M277" s="218">
        <v>87129</v>
      </c>
      <c r="N277" s="218">
        <v>86548</v>
      </c>
      <c r="O277" s="242">
        <v>99.333172652044667</v>
      </c>
      <c r="Q277" s="226">
        <v>86947</v>
      </c>
      <c r="R277" s="226">
        <v>86501</v>
      </c>
      <c r="S277" s="236">
        <v>99.49</v>
      </c>
      <c r="T277" s="155" t="s">
        <v>686</v>
      </c>
      <c r="U277" s="159" t="s">
        <v>690</v>
      </c>
      <c r="V277" s="35"/>
    </row>
    <row r="278" spans="1:22" x14ac:dyDescent="0.2">
      <c r="A278" s="10">
        <v>266</v>
      </c>
      <c r="B278" s="85" t="s">
        <v>641</v>
      </c>
      <c r="C278" s="14" t="s">
        <v>459</v>
      </c>
      <c r="D278" s="15" t="s">
        <v>662</v>
      </c>
      <c r="E278" s="198">
        <v>100948</v>
      </c>
      <c r="F278" s="198">
        <v>96422</v>
      </c>
      <c r="G278" s="199">
        <v>95.516503546380321</v>
      </c>
      <c r="H278" s="172"/>
      <c r="I278" s="226">
        <v>106828</v>
      </c>
      <c r="J278" s="226">
        <v>101744</v>
      </c>
      <c r="K278" s="236">
        <v>95.24</v>
      </c>
      <c r="M278" s="218">
        <v>94531</v>
      </c>
      <c r="N278" s="218">
        <v>92749</v>
      </c>
      <c r="O278" s="242">
        <v>98.114904105531522</v>
      </c>
      <c r="Q278" s="226">
        <v>93792</v>
      </c>
      <c r="R278" s="226">
        <v>91637</v>
      </c>
      <c r="S278" s="236">
        <v>97.7</v>
      </c>
      <c r="T278" s="155" t="s">
        <v>685</v>
      </c>
      <c r="U278" s="159" t="s">
        <v>693</v>
      </c>
      <c r="V278" s="35"/>
    </row>
    <row r="279" spans="1:22" x14ac:dyDescent="0.2">
      <c r="A279" s="10">
        <v>267</v>
      </c>
      <c r="B279" s="85" t="s">
        <v>460</v>
      </c>
      <c r="C279" s="14" t="s">
        <v>461</v>
      </c>
      <c r="D279" s="15" t="s">
        <v>663</v>
      </c>
      <c r="E279" s="198">
        <v>95518</v>
      </c>
      <c r="F279" s="198">
        <v>94052</v>
      </c>
      <c r="G279" s="199">
        <v>98.46521074561862</v>
      </c>
      <c r="H279" s="172"/>
      <c r="I279" s="226">
        <v>103315</v>
      </c>
      <c r="J279" s="226">
        <v>101653</v>
      </c>
      <c r="K279" s="236">
        <v>98.39</v>
      </c>
      <c r="M279" s="218">
        <v>56628</v>
      </c>
      <c r="N279" s="218">
        <v>55649</v>
      </c>
      <c r="O279" s="242">
        <v>98.271173271173268</v>
      </c>
      <c r="Q279" s="226">
        <v>59243</v>
      </c>
      <c r="R279" s="226">
        <v>57462</v>
      </c>
      <c r="S279" s="236">
        <v>96.99</v>
      </c>
      <c r="T279" s="155" t="s">
        <v>685</v>
      </c>
      <c r="U279" s="159" t="s">
        <v>693</v>
      </c>
      <c r="V279" s="35"/>
    </row>
    <row r="280" spans="1:22" x14ac:dyDescent="0.2">
      <c r="A280" s="10">
        <v>268</v>
      </c>
      <c r="B280" s="85" t="s">
        <v>462</v>
      </c>
      <c r="C280" s="14" t="s">
        <v>463</v>
      </c>
      <c r="D280" s="15" t="s">
        <v>663</v>
      </c>
      <c r="E280" s="198">
        <v>76921</v>
      </c>
      <c r="F280" s="198">
        <v>76069</v>
      </c>
      <c r="G280" s="199">
        <v>98.89237009399254</v>
      </c>
      <c r="H280" s="172"/>
      <c r="I280" s="226">
        <v>82174</v>
      </c>
      <c r="J280" s="226">
        <v>81130</v>
      </c>
      <c r="K280" s="236">
        <v>98.73</v>
      </c>
      <c r="M280" s="218">
        <v>28764</v>
      </c>
      <c r="N280" s="218">
        <v>28468</v>
      </c>
      <c r="O280" s="242">
        <v>98.970935892087326</v>
      </c>
      <c r="Q280" s="226">
        <v>29641</v>
      </c>
      <c r="R280" s="226">
        <v>29316</v>
      </c>
      <c r="S280" s="236">
        <v>98.9</v>
      </c>
      <c r="T280" s="155" t="s">
        <v>684</v>
      </c>
      <c r="U280" s="159" t="s">
        <v>695</v>
      </c>
      <c r="V280" s="35"/>
    </row>
    <row r="281" spans="1:22" x14ac:dyDescent="0.2">
      <c r="A281" s="10">
        <v>269</v>
      </c>
      <c r="B281" s="85" t="s">
        <v>464</v>
      </c>
      <c r="C281" s="14" t="s">
        <v>465</v>
      </c>
      <c r="D281" s="15" t="s">
        <v>663</v>
      </c>
      <c r="E281" s="198">
        <v>83827</v>
      </c>
      <c r="F281" s="198">
        <v>82499</v>
      </c>
      <c r="G281" s="199">
        <v>98.415784890309808</v>
      </c>
      <c r="H281" s="172"/>
      <c r="I281" s="226" t="s">
        <v>708</v>
      </c>
      <c r="J281" s="226" t="s">
        <v>708</v>
      </c>
      <c r="K281" s="236" t="s">
        <v>708</v>
      </c>
      <c r="M281" s="218">
        <v>70827</v>
      </c>
      <c r="N281" s="218">
        <v>69501</v>
      </c>
      <c r="O281" s="242">
        <v>98.127832606209495</v>
      </c>
      <c r="Q281" s="238" t="s">
        <v>708</v>
      </c>
      <c r="R281" s="238" t="s">
        <v>708</v>
      </c>
      <c r="S281" s="237" t="s">
        <v>708</v>
      </c>
      <c r="T281" s="155" t="s">
        <v>681</v>
      </c>
      <c r="U281" s="159" t="s">
        <v>689</v>
      </c>
      <c r="V281" s="35"/>
    </row>
    <row r="282" spans="1:22" x14ac:dyDescent="0.2">
      <c r="A282" s="10">
        <v>270</v>
      </c>
      <c r="B282" s="85" t="s">
        <v>466</v>
      </c>
      <c r="C282" s="14" t="s">
        <v>467</v>
      </c>
      <c r="D282" s="15" t="s">
        <v>664</v>
      </c>
      <c r="E282" s="198">
        <v>108807</v>
      </c>
      <c r="F282" s="198">
        <v>104300</v>
      </c>
      <c r="G282" s="199">
        <v>95.85780326633396</v>
      </c>
      <c r="H282" s="172"/>
      <c r="I282" s="226">
        <v>116009</v>
      </c>
      <c r="J282" s="226">
        <v>110083</v>
      </c>
      <c r="K282" s="236">
        <v>94.89</v>
      </c>
      <c r="M282" s="218">
        <v>95629</v>
      </c>
      <c r="N282" s="218">
        <v>93605</v>
      </c>
      <c r="O282" s="242">
        <v>97.883487226678099</v>
      </c>
      <c r="Q282" s="226">
        <v>95193</v>
      </c>
      <c r="R282" s="226">
        <v>92954</v>
      </c>
      <c r="S282" s="236">
        <v>97.65</v>
      </c>
      <c r="T282" s="155" t="s">
        <v>686</v>
      </c>
      <c r="U282" s="159" t="s">
        <v>690</v>
      </c>
      <c r="V282" s="35"/>
    </row>
    <row r="283" spans="1:22" x14ac:dyDescent="0.2">
      <c r="A283" s="10">
        <v>271</v>
      </c>
      <c r="B283" s="85" t="s">
        <v>468</v>
      </c>
      <c r="C283" s="14" t="s">
        <v>469</v>
      </c>
      <c r="D283" s="15" t="s">
        <v>663</v>
      </c>
      <c r="E283" s="198">
        <v>71793</v>
      </c>
      <c r="F283" s="198">
        <v>71251</v>
      </c>
      <c r="G283" s="199">
        <v>99.245051745991958</v>
      </c>
      <c r="H283" s="172"/>
      <c r="I283" s="226">
        <v>75438</v>
      </c>
      <c r="J283" s="226">
        <v>74794</v>
      </c>
      <c r="K283" s="236">
        <v>99.15</v>
      </c>
      <c r="M283" s="218">
        <v>38872</v>
      </c>
      <c r="N283" s="218">
        <v>38708</v>
      </c>
      <c r="O283" s="242">
        <v>99.578102490224325</v>
      </c>
      <c r="Q283" s="226">
        <v>38105</v>
      </c>
      <c r="R283" s="226">
        <v>37935</v>
      </c>
      <c r="S283" s="236">
        <v>99.55</v>
      </c>
      <c r="T283" s="155" t="s">
        <v>678</v>
      </c>
      <c r="U283" s="159" t="s">
        <v>694</v>
      </c>
      <c r="V283" s="35"/>
    </row>
    <row r="284" spans="1:22" x14ac:dyDescent="0.2">
      <c r="A284" s="10">
        <v>272</v>
      </c>
      <c r="B284" s="85" t="s">
        <v>470</v>
      </c>
      <c r="C284" s="14" t="s">
        <v>471</v>
      </c>
      <c r="D284" s="15" t="s">
        <v>654</v>
      </c>
      <c r="E284" s="198">
        <v>117446</v>
      </c>
      <c r="F284" s="198">
        <v>115471</v>
      </c>
      <c r="G284" s="199">
        <v>98.318376104763033</v>
      </c>
      <c r="H284" s="172"/>
      <c r="I284" s="226">
        <v>125091</v>
      </c>
      <c r="J284" s="226">
        <v>123374</v>
      </c>
      <c r="K284" s="236">
        <v>98.63</v>
      </c>
      <c r="M284" s="218">
        <v>55983</v>
      </c>
      <c r="N284" s="218">
        <v>55230</v>
      </c>
      <c r="O284" s="242">
        <v>98.654948823750061</v>
      </c>
      <c r="Q284" s="226">
        <v>55983</v>
      </c>
      <c r="R284" s="226">
        <v>55740</v>
      </c>
      <c r="S284" s="236">
        <v>99.57</v>
      </c>
      <c r="T284" s="155" t="s">
        <v>682</v>
      </c>
      <c r="U284" s="159" t="s">
        <v>687</v>
      </c>
      <c r="V284" s="35"/>
    </row>
    <row r="285" spans="1:22" x14ac:dyDescent="0.2">
      <c r="A285" s="10">
        <v>273</v>
      </c>
      <c r="B285" s="85" t="s">
        <v>472</v>
      </c>
      <c r="C285" s="14" t="s">
        <v>473</v>
      </c>
      <c r="D285" s="15" t="s">
        <v>663</v>
      </c>
      <c r="E285" s="198">
        <v>79281</v>
      </c>
      <c r="F285" s="198">
        <v>76891</v>
      </c>
      <c r="G285" s="199">
        <v>96.985406339476043</v>
      </c>
      <c r="H285" s="172"/>
      <c r="I285" s="226">
        <v>84859</v>
      </c>
      <c r="J285" s="226">
        <v>81804</v>
      </c>
      <c r="K285" s="236">
        <v>96.4</v>
      </c>
      <c r="M285" s="218">
        <v>50734</v>
      </c>
      <c r="N285" s="218">
        <v>49529</v>
      </c>
      <c r="O285" s="242">
        <v>97.624866953128077</v>
      </c>
      <c r="Q285" s="226">
        <v>52846</v>
      </c>
      <c r="R285" s="226">
        <v>51983</v>
      </c>
      <c r="S285" s="236">
        <v>98.37</v>
      </c>
      <c r="T285" s="155" t="s">
        <v>678</v>
      </c>
      <c r="U285" s="159" t="s">
        <v>694</v>
      </c>
      <c r="V285" s="35"/>
    </row>
    <row r="286" spans="1:22" x14ac:dyDescent="0.2">
      <c r="A286" s="10">
        <v>274</v>
      </c>
      <c r="B286" s="85" t="s">
        <v>642</v>
      </c>
      <c r="C286" s="14" t="s">
        <v>474</v>
      </c>
      <c r="D286" s="15" t="s">
        <v>662</v>
      </c>
      <c r="E286" s="198">
        <v>124749</v>
      </c>
      <c r="F286" s="198">
        <v>120324</v>
      </c>
      <c r="G286" s="199">
        <v>96.45287737777457</v>
      </c>
      <c r="H286" s="172"/>
      <c r="I286" s="226">
        <v>133045</v>
      </c>
      <c r="J286" s="226">
        <v>127725</v>
      </c>
      <c r="K286" s="236">
        <v>96</v>
      </c>
      <c r="M286" s="218">
        <v>113223</v>
      </c>
      <c r="N286" s="218">
        <v>111730</v>
      </c>
      <c r="O286" s="242">
        <v>98.681363327239168</v>
      </c>
      <c r="Q286" s="226">
        <v>113355</v>
      </c>
      <c r="R286" s="226">
        <v>111727</v>
      </c>
      <c r="S286" s="236">
        <v>98.56</v>
      </c>
      <c r="T286" s="155" t="s">
        <v>684</v>
      </c>
      <c r="U286" s="159" t="s">
        <v>695</v>
      </c>
      <c r="V286" s="35"/>
    </row>
    <row r="287" spans="1:22" x14ac:dyDescent="0.2">
      <c r="A287" s="10">
        <v>275</v>
      </c>
      <c r="B287" s="85" t="s">
        <v>475</v>
      </c>
      <c r="C287" s="14" t="s">
        <v>476</v>
      </c>
      <c r="D287" s="15" t="s">
        <v>664</v>
      </c>
      <c r="E287" s="198">
        <v>104529</v>
      </c>
      <c r="F287" s="198">
        <v>97636</v>
      </c>
      <c r="G287" s="199">
        <v>93.405657760047461</v>
      </c>
      <c r="H287" s="172"/>
      <c r="I287" s="226">
        <v>112090</v>
      </c>
      <c r="J287" s="226">
        <v>104824</v>
      </c>
      <c r="K287" s="236">
        <v>93.52</v>
      </c>
      <c r="M287" s="218">
        <v>58193</v>
      </c>
      <c r="N287" s="218">
        <v>56350</v>
      </c>
      <c r="O287" s="242">
        <v>96.832952416957369</v>
      </c>
      <c r="Q287" s="226">
        <v>57823</v>
      </c>
      <c r="R287" s="226">
        <v>56093</v>
      </c>
      <c r="S287" s="236">
        <v>97.01</v>
      </c>
      <c r="T287" s="155" t="s">
        <v>679</v>
      </c>
      <c r="U287" s="159" t="s">
        <v>691</v>
      </c>
      <c r="V287" s="35"/>
    </row>
    <row r="288" spans="1:22" x14ac:dyDescent="0.2">
      <c r="A288" s="10">
        <v>276</v>
      </c>
      <c r="B288" s="85" t="s">
        <v>477</v>
      </c>
      <c r="C288" s="14" t="s">
        <v>478</v>
      </c>
      <c r="D288" s="15" t="s">
        <v>663</v>
      </c>
      <c r="E288" s="198">
        <v>36325</v>
      </c>
      <c r="F288" s="198">
        <v>35576</v>
      </c>
      <c r="G288" s="199">
        <v>97.938059187887134</v>
      </c>
      <c r="H288" s="172"/>
      <c r="I288" s="226">
        <v>38396</v>
      </c>
      <c r="J288" s="226">
        <v>37586</v>
      </c>
      <c r="K288" s="236">
        <v>97.89</v>
      </c>
      <c r="M288" s="218">
        <v>35851</v>
      </c>
      <c r="N288" s="218">
        <v>35514</v>
      </c>
      <c r="O288" s="242">
        <v>99.059998326406514</v>
      </c>
      <c r="Q288" s="226">
        <v>35701</v>
      </c>
      <c r="R288" s="226">
        <v>35314</v>
      </c>
      <c r="S288" s="236">
        <v>98.92</v>
      </c>
      <c r="T288" s="155" t="s">
        <v>685</v>
      </c>
      <c r="U288" s="159" t="s">
        <v>693</v>
      </c>
      <c r="V288" s="35"/>
    </row>
    <row r="289" spans="1:22" x14ac:dyDescent="0.2">
      <c r="A289" s="10">
        <v>277</v>
      </c>
      <c r="B289" s="85" t="s">
        <v>479</v>
      </c>
      <c r="C289" s="14" t="s">
        <v>480</v>
      </c>
      <c r="D289" s="15" t="s">
        <v>663</v>
      </c>
      <c r="E289" s="198">
        <v>72323</v>
      </c>
      <c r="F289" s="198">
        <v>71209</v>
      </c>
      <c r="G289" s="199">
        <v>98.459687789499881</v>
      </c>
      <c r="H289" s="172"/>
      <c r="I289" s="226">
        <v>75776</v>
      </c>
      <c r="J289" s="226">
        <v>74410</v>
      </c>
      <c r="K289" s="236">
        <v>98.2</v>
      </c>
      <c r="M289" s="218">
        <v>21134</v>
      </c>
      <c r="N289" s="218">
        <v>20623</v>
      </c>
      <c r="O289" s="242">
        <v>97.582095202044101</v>
      </c>
      <c r="Q289" s="226">
        <v>21241</v>
      </c>
      <c r="R289" s="226">
        <v>20988</v>
      </c>
      <c r="S289" s="236">
        <v>98.81</v>
      </c>
      <c r="T289" s="155" t="s">
        <v>678</v>
      </c>
      <c r="U289" s="159" t="s">
        <v>694</v>
      </c>
      <c r="V289" s="35"/>
    </row>
    <row r="290" spans="1:22" x14ac:dyDescent="0.2">
      <c r="A290" s="10">
        <v>278</v>
      </c>
      <c r="B290" s="85" t="s">
        <v>481</v>
      </c>
      <c r="C290" s="14" t="s">
        <v>482</v>
      </c>
      <c r="D290" s="15" t="s">
        <v>663</v>
      </c>
      <c r="E290" s="198">
        <v>69655</v>
      </c>
      <c r="F290" s="198">
        <v>67760</v>
      </c>
      <c r="G290" s="199">
        <v>97.279448711506717</v>
      </c>
      <c r="H290" s="172"/>
      <c r="I290" s="226" t="s">
        <v>708</v>
      </c>
      <c r="J290" s="226" t="s">
        <v>708</v>
      </c>
      <c r="K290" s="236" t="s">
        <v>708</v>
      </c>
      <c r="M290" s="218">
        <v>41099</v>
      </c>
      <c r="N290" s="218">
        <v>40200</v>
      </c>
      <c r="O290" s="242">
        <v>97.812598846687266</v>
      </c>
      <c r="Q290" s="238" t="s">
        <v>708</v>
      </c>
      <c r="R290" s="238" t="s">
        <v>708</v>
      </c>
      <c r="S290" s="237" t="s">
        <v>708</v>
      </c>
      <c r="T290" s="155" t="s">
        <v>684</v>
      </c>
      <c r="U290" s="159" t="s">
        <v>695</v>
      </c>
      <c r="V290" s="35"/>
    </row>
    <row r="291" spans="1:22" x14ac:dyDescent="0.2">
      <c r="A291" s="10">
        <v>279</v>
      </c>
      <c r="B291" s="85" t="s">
        <v>483</v>
      </c>
      <c r="C291" s="14" t="s">
        <v>484</v>
      </c>
      <c r="D291" s="15" t="s">
        <v>663</v>
      </c>
      <c r="E291" s="198">
        <v>90164</v>
      </c>
      <c r="F291" s="198">
        <v>88856</v>
      </c>
      <c r="G291" s="199">
        <v>98.549310145956255</v>
      </c>
      <c r="H291" s="172"/>
      <c r="I291" s="226">
        <v>95367</v>
      </c>
      <c r="J291" s="226">
        <v>93781</v>
      </c>
      <c r="K291" s="236">
        <v>98.34</v>
      </c>
      <c r="M291" s="218">
        <v>30967</v>
      </c>
      <c r="N291" s="218">
        <v>30722</v>
      </c>
      <c r="O291" s="242">
        <v>99.208835211676956</v>
      </c>
      <c r="Q291" s="226">
        <v>30573</v>
      </c>
      <c r="R291" s="226">
        <v>30300</v>
      </c>
      <c r="S291" s="236">
        <v>99.11</v>
      </c>
      <c r="T291" s="155" t="s">
        <v>684</v>
      </c>
      <c r="U291" s="159" t="s">
        <v>695</v>
      </c>
      <c r="V291" s="35"/>
    </row>
    <row r="292" spans="1:22" x14ac:dyDescent="0.2">
      <c r="A292" s="10">
        <v>280</v>
      </c>
      <c r="B292" s="85" t="s">
        <v>643</v>
      </c>
      <c r="C292" s="14" t="s">
        <v>485</v>
      </c>
      <c r="D292" s="15" t="s">
        <v>662</v>
      </c>
      <c r="E292" s="198">
        <v>83880</v>
      </c>
      <c r="F292" s="198">
        <v>81612</v>
      </c>
      <c r="G292" s="199">
        <v>97.296137339055804</v>
      </c>
      <c r="H292" s="172"/>
      <c r="I292" s="226">
        <v>89196</v>
      </c>
      <c r="J292" s="226">
        <v>86550</v>
      </c>
      <c r="K292" s="236">
        <v>97.03</v>
      </c>
      <c r="M292" s="218">
        <v>75705</v>
      </c>
      <c r="N292" s="218">
        <v>74987</v>
      </c>
      <c r="O292" s="242">
        <v>99.051581797767653</v>
      </c>
      <c r="Q292" s="226">
        <v>77790</v>
      </c>
      <c r="R292" s="226">
        <v>75909</v>
      </c>
      <c r="S292" s="236">
        <v>97.58</v>
      </c>
      <c r="T292" s="155" t="s">
        <v>685</v>
      </c>
      <c r="U292" s="159" t="s">
        <v>693</v>
      </c>
      <c r="V292" s="35"/>
    </row>
    <row r="293" spans="1:22" x14ac:dyDescent="0.2">
      <c r="A293" s="10">
        <v>281</v>
      </c>
      <c r="B293" s="85" t="s">
        <v>486</v>
      </c>
      <c r="C293" s="14" t="s">
        <v>487</v>
      </c>
      <c r="D293" s="15" t="s">
        <v>663</v>
      </c>
      <c r="E293" s="198">
        <v>81221</v>
      </c>
      <c r="F293" s="198">
        <v>78753</v>
      </c>
      <c r="G293" s="199">
        <v>96.961376983784987</v>
      </c>
      <c r="H293" s="172"/>
      <c r="I293" s="226">
        <v>86977</v>
      </c>
      <c r="J293" s="226">
        <v>83576</v>
      </c>
      <c r="K293" s="236">
        <v>96.09</v>
      </c>
      <c r="M293" s="218">
        <v>28174</v>
      </c>
      <c r="N293" s="218">
        <v>27588</v>
      </c>
      <c r="O293" s="242">
        <v>97.920068147937812</v>
      </c>
      <c r="Q293" s="226">
        <v>28947</v>
      </c>
      <c r="R293" s="226">
        <v>28422</v>
      </c>
      <c r="S293" s="236">
        <v>98.19</v>
      </c>
      <c r="T293" s="155" t="s">
        <v>681</v>
      </c>
      <c r="U293" s="159" t="s">
        <v>689</v>
      </c>
      <c r="V293" s="35"/>
    </row>
    <row r="294" spans="1:22" x14ac:dyDescent="0.2">
      <c r="A294" s="10">
        <v>282</v>
      </c>
      <c r="B294" s="85" t="s">
        <v>488</v>
      </c>
      <c r="C294" s="14" t="s">
        <v>489</v>
      </c>
      <c r="D294" s="15" t="s">
        <v>663</v>
      </c>
      <c r="E294" s="198">
        <v>79533</v>
      </c>
      <c r="F294" s="198">
        <v>78157</v>
      </c>
      <c r="G294" s="199">
        <v>98.269900544428097</v>
      </c>
      <c r="H294" s="172"/>
      <c r="I294" s="226">
        <v>84303</v>
      </c>
      <c r="J294" s="226">
        <v>82709</v>
      </c>
      <c r="K294" s="236">
        <v>98.11</v>
      </c>
      <c r="M294" s="218">
        <v>56473</v>
      </c>
      <c r="N294" s="218">
        <v>55728</v>
      </c>
      <c r="O294" s="242">
        <v>98.68078550811893</v>
      </c>
      <c r="Q294" s="226">
        <v>56931</v>
      </c>
      <c r="R294" s="226">
        <v>55970</v>
      </c>
      <c r="S294" s="236">
        <v>98.31</v>
      </c>
      <c r="T294" s="155" t="s">
        <v>678</v>
      </c>
      <c r="U294" s="159" t="s">
        <v>694</v>
      </c>
      <c r="V294" s="35"/>
    </row>
    <row r="295" spans="1:22" x14ac:dyDescent="0.2">
      <c r="A295" s="10">
        <v>283</v>
      </c>
      <c r="B295" s="85" t="s">
        <v>490</v>
      </c>
      <c r="C295" s="14" t="s">
        <v>491</v>
      </c>
      <c r="D295" s="15" t="s">
        <v>663</v>
      </c>
      <c r="E295" s="198">
        <v>55238</v>
      </c>
      <c r="F295" s="198">
        <v>54172</v>
      </c>
      <c r="G295" s="199">
        <v>98.070169086498424</v>
      </c>
      <c r="H295" s="172"/>
      <c r="I295" s="226">
        <v>59940</v>
      </c>
      <c r="J295" s="226">
        <v>58809</v>
      </c>
      <c r="K295" s="236">
        <v>98.11</v>
      </c>
      <c r="M295" s="218">
        <v>38959</v>
      </c>
      <c r="N295" s="218">
        <v>38685</v>
      </c>
      <c r="O295" s="242">
        <v>99.296696527118257</v>
      </c>
      <c r="Q295" s="226">
        <v>39414</v>
      </c>
      <c r="R295" s="226">
        <v>39109</v>
      </c>
      <c r="S295" s="236">
        <v>99.23</v>
      </c>
      <c r="T295" s="155" t="s">
        <v>684</v>
      </c>
      <c r="U295" s="159" t="s">
        <v>695</v>
      </c>
      <c r="V295" s="35"/>
    </row>
    <row r="296" spans="1:22" x14ac:dyDescent="0.2">
      <c r="A296" s="10">
        <v>284</v>
      </c>
      <c r="B296" s="85" t="s">
        <v>492</v>
      </c>
      <c r="C296" s="14" t="s">
        <v>493</v>
      </c>
      <c r="D296" s="15" t="s">
        <v>663</v>
      </c>
      <c r="E296" s="198">
        <v>76789</v>
      </c>
      <c r="F296" s="198">
        <v>73791</v>
      </c>
      <c r="G296" s="199">
        <v>96.095794970633818</v>
      </c>
      <c r="H296" s="172"/>
      <c r="I296" s="226">
        <v>82034</v>
      </c>
      <c r="J296" s="226">
        <v>78515</v>
      </c>
      <c r="K296" s="236">
        <v>95.71</v>
      </c>
      <c r="M296" s="218">
        <v>34485</v>
      </c>
      <c r="N296" s="218">
        <v>34064</v>
      </c>
      <c r="O296" s="242">
        <v>98.77917935334203</v>
      </c>
      <c r="Q296" s="226">
        <v>35298</v>
      </c>
      <c r="R296" s="226">
        <v>34704</v>
      </c>
      <c r="S296" s="236">
        <v>98.32</v>
      </c>
      <c r="T296" s="155" t="s">
        <v>678</v>
      </c>
      <c r="U296" s="159" t="s">
        <v>694</v>
      </c>
      <c r="V296" s="35"/>
    </row>
    <row r="297" spans="1:22" x14ac:dyDescent="0.2">
      <c r="A297" s="10">
        <v>285</v>
      </c>
      <c r="B297" s="85" t="s">
        <v>494</v>
      </c>
      <c r="C297" s="14" t="s">
        <v>495</v>
      </c>
      <c r="D297" s="15" t="s">
        <v>663</v>
      </c>
      <c r="E297" s="198">
        <v>65740</v>
      </c>
      <c r="F297" s="198">
        <v>64898</v>
      </c>
      <c r="G297" s="199">
        <v>98.719196836020686</v>
      </c>
      <c r="H297" s="172"/>
      <c r="I297" s="226">
        <v>69047</v>
      </c>
      <c r="J297" s="226">
        <v>67921</v>
      </c>
      <c r="K297" s="236">
        <v>98.37</v>
      </c>
      <c r="M297" s="218">
        <v>29254</v>
      </c>
      <c r="N297" s="218">
        <v>29072</v>
      </c>
      <c r="O297" s="242">
        <v>99.381260041705119</v>
      </c>
      <c r="Q297" s="226">
        <v>29494</v>
      </c>
      <c r="R297" s="226">
        <v>29179</v>
      </c>
      <c r="S297" s="236">
        <v>98.93</v>
      </c>
      <c r="T297" s="155" t="s">
        <v>681</v>
      </c>
      <c r="U297" s="159" t="s">
        <v>689</v>
      </c>
      <c r="V297" s="35"/>
    </row>
    <row r="298" spans="1:22" x14ac:dyDescent="0.2">
      <c r="A298" s="10">
        <v>286</v>
      </c>
      <c r="B298" s="85" t="s">
        <v>644</v>
      </c>
      <c r="C298" s="14" t="s">
        <v>496</v>
      </c>
      <c r="D298" s="15" t="s">
        <v>662</v>
      </c>
      <c r="E298" s="198">
        <v>78409</v>
      </c>
      <c r="F298" s="198">
        <v>77555</v>
      </c>
      <c r="G298" s="199">
        <v>98.910839316915144</v>
      </c>
      <c r="H298" s="172"/>
      <c r="I298" s="226">
        <v>80865</v>
      </c>
      <c r="J298" s="226">
        <v>79848</v>
      </c>
      <c r="K298" s="236">
        <v>98.74</v>
      </c>
      <c r="M298" s="218">
        <v>123229</v>
      </c>
      <c r="N298" s="218">
        <v>121915</v>
      </c>
      <c r="O298" s="242">
        <v>98.933692556135327</v>
      </c>
      <c r="Q298" s="226">
        <v>127217</v>
      </c>
      <c r="R298" s="226">
        <v>124955</v>
      </c>
      <c r="S298" s="236">
        <v>98.22</v>
      </c>
      <c r="T298" s="155" t="s">
        <v>681</v>
      </c>
      <c r="U298" s="159" t="s">
        <v>689</v>
      </c>
      <c r="V298" s="35"/>
    </row>
    <row r="299" spans="1:22" x14ac:dyDescent="0.2">
      <c r="A299" s="10">
        <v>287</v>
      </c>
      <c r="B299" s="85" t="s">
        <v>645</v>
      </c>
      <c r="C299" s="14" t="s">
        <v>497</v>
      </c>
      <c r="D299" s="15" t="s">
        <v>663</v>
      </c>
      <c r="E299" s="198">
        <v>88088</v>
      </c>
      <c r="F299" s="198">
        <v>87129</v>
      </c>
      <c r="G299" s="199">
        <v>98.911315956770508</v>
      </c>
      <c r="H299" s="172"/>
      <c r="I299" s="226">
        <v>94259</v>
      </c>
      <c r="J299" s="226">
        <v>92829</v>
      </c>
      <c r="K299" s="236">
        <v>98.48</v>
      </c>
      <c r="M299" s="218">
        <v>58248</v>
      </c>
      <c r="N299" s="218">
        <v>57910</v>
      </c>
      <c r="O299" s="242">
        <v>99.419722565581651</v>
      </c>
      <c r="Q299" s="226">
        <v>59828</v>
      </c>
      <c r="R299" s="226">
        <v>59489</v>
      </c>
      <c r="S299" s="236">
        <v>99.43</v>
      </c>
      <c r="T299" s="155" t="s">
        <v>678</v>
      </c>
      <c r="U299" s="159" t="s">
        <v>694</v>
      </c>
      <c r="V299" s="35"/>
    </row>
    <row r="300" spans="1:22" x14ac:dyDescent="0.2">
      <c r="A300" s="10">
        <v>288</v>
      </c>
      <c r="B300" s="85" t="s">
        <v>646</v>
      </c>
      <c r="C300" s="14" t="s">
        <v>498</v>
      </c>
      <c r="D300" s="15" t="s">
        <v>662</v>
      </c>
      <c r="E300" s="198">
        <v>81414</v>
      </c>
      <c r="F300" s="198">
        <v>78434</v>
      </c>
      <c r="G300" s="199">
        <v>96.339695875402271</v>
      </c>
      <c r="H300" s="172"/>
      <c r="I300" s="226">
        <v>86107</v>
      </c>
      <c r="J300" s="226">
        <v>82361</v>
      </c>
      <c r="K300" s="236">
        <v>95.65</v>
      </c>
      <c r="M300" s="218">
        <v>35256</v>
      </c>
      <c r="N300" s="218">
        <v>34069</v>
      </c>
      <c r="O300" s="242">
        <v>96.633197186294524</v>
      </c>
      <c r="Q300" s="226">
        <v>34356</v>
      </c>
      <c r="R300" s="226">
        <v>32672</v>
      </c>
      <c r="S300" s="236">
        <v>95.1</v>
      </c>
      <c r="T300" s="155" t="s">
        <v>684</v>
      </c>
      <c r="U300" s="159" t="s">
        <v>695</v>
      </c>
      <c r="V300" s="35"/>
    </row>
    <row r="301" spans="1:22" x14ac:dyDescent="0.2">
      <c r="A301" s="10">
        <v>289</v>
      </c>
      <c r="B301" s="85" t="s">
        <v>499</v>
      </c>
      <c r="C301" s="14" t="s">
        <v>500</v>
      </c>
      <c r="D301" s="15" t="s">
        <v>663</v>
      </c>
      <c r="E301" s="198">
        <v>43360</v>
      </c>
      <c r="F301" s="198">
        <v>42500</v>
      </c>
      <c r="G301" s="199">
        <v>98.016605166051662</v>
      </c>
      <c r="H301" s="172"/>
      <c r="I301" s="226">
        <v>46441</v>
      </c>
      <c r="J301" s="226">
        <v>45417</v>
      </c>
      <c r="K301" s="236">
        <v>97.8</v>
      </c>
      <c r="M301" s="218">
        <v>11651</v>
      </c>
      <c r="N301" s="218">
        <v>11480</v>
      </c>
      <c r="O301" s="242">
        <v>98.53231482276199</v>
      </c>
      <c r="Q301" s="226">
        <v>11814</v>
      </c>
      <c r="R301" s="226">
        <v>11626</v>
      </c>
      <c r="S301" s="236">
        <v>98.41</v>
      </c>
      <c r="T301" s="155" t="s">
        <v>684</v>
      </c>
      <c r="U301" s="159" t="s">
        <v>695</v>
      </c>
      <c r="V301" s="35"/>
    </row>
    <row r="302" spans="1:22" x14ac:dyDescent="0.2">
      <c r="A302" s="10">
        <v>290</v>
      </c>
      <c r="B302" s="85" t="s">
        <v>501</v>
      </c>
      <c r="C302" s="14" t="s">
        <v>502</v>
      </c>
      <c r="D302" s="15" t="s">
        <v>653</v>
      </c>
      <c r="E302" s="198">
        <v>122315</v>
      </c>
      <c r="F302" s="198">
        <v>118024</v>
      </c>
      <c r="G302" s="199">
        <v>96.491844826881419</v>
      </c>
      <c r="H302" s="172"/>
      <c r="I302" s="226">
        <v>133065</v>
      </c>
      <c r="J302" s="226">
        <v>127677</v>
      </c>
      <c r="K302" s="236">
        <v>95.95</v>
      </c>
      <c r="M302" s="218">
        <v>453466</v>
      </c>
      <c r="N302" s="218">
        <v>449923</v>
      </c>
      <c r="O302" s="242">
        <v>99.218684532026657</v>
      </c>
      <c r="Q302" s="226">
        <v>450375</v>
      </c>
      <c r="R302" s="226">
        <v>448276</v>
      </c>
      <c r="S302" s="236">
        <v>99.53</v>
      </c>
      <c r="T302" s="155" t="s">
        <v>682</v>
      </c>
      <c r="U302" s="159" t="s">
        <v>687</v>
      </c>
      <c r="V302" s="35"/>
    </row>
    <row r="303" spans="1:22" x14ac:dyDescent="0.2">
      <c r="A303" s="10">
        <v>291</v>
      </c>
      <c r="B303" s="85" t="s">
        <v>503</v>
      </c>
      <c r="C303" s="14" t="s">
        <v>504</v>
      </c>
      <c r="D303" s="15" t="s">
        <v>664</v>
      </c>
      <c r="E303" s="198">
        <v>114374</v>
      </c>
      <c r="F303" s="198">
        <v>112160</v>
      </c>
      <c r="G303" s="199">
        <v>98.064245370451331</v>
      </c>
      <c r="H303" s="172"/>
      <c r="I303" s="226">
        <v>121439</v>
      </c>
      <c r="J303" s="226">
        <v>118720</v>
      </c>
      <c r="K303" s="236">
        <v>97.76</v>
      </c>
      <c r="M303" s="218">
        <v>166470</v>
      </c>
      <c r="N303" s="218">
        <v>164233</v>
      </c>
      <c r="O303" s="242">
        <v>98.656214332912839</v>
      </c>
      <c r="Q303" s="226">
        <v>164208</v>
      </c>
      <c r="R303" s="226">
        <v>160918</v>
      </c>
      <c r="S303" s="236">
        <v>98</v>
      </c>
      <c r="T303" s="155" t="s">
        <v>679</v>
      </c>
      <c r="U303" s="159" t="s">
        <v>691</v>
      </c>
      <c r="V303" s="35"/>
    </row>
    <row r="304" spans="1:22" x14ac:dyDescent="0.2">
      <c r="A304" s="10">
        <v>292</v>
      </c>
      <c r="B304" s="85" t="s">
        <v>505</v>
      </c>
      <c r="C304" s="14" t="s">
        <v>506</v>
      </c>
      <c r="D304" s="15" t="s">
        <v>663</v>
      </c>
      <c r="E304" s="198">
        <v>77592</v>
      </c>
      <c r="F304" s="198">
        <v>76278</v>
      </c>
      <c r="G304" s="199">
        <v>98.306526446025373</v>
      </c>
      <c r="H304" s="172"/>
      <c r="I304" s="226">
        <v>83065</v>
      </c>
      <c r="J304" s="226">
        <v>81476</v>
      </c>
      <c r="K304" s="236">
        <v>98.09</v>
      </c>
      <c r="M304" s="218">
        <v>55701</v>
      </c>
      <c r="N304" s="218">
        <v>55231</v>
      </c>
      <c r="O304" s="242">
        <v>99.156209044720924</v>
      </c>
      <c r="Q304" s="226">
        <v>55715</v>
      </c>
      <c r="R304" s="226">
        <v>54616</v>
      </c>
      <c r="S304" s="236">
        <v>98.03</v>
      </c>
      <c r="T304" s="155" t="s">
        <v>678</v>
      </c>
      <c r="U304" s="159" t="s">
        <v>694</v>
      </c>
      <c r="V304" s="35"/>
    </row>
    <row r="305" spans="1:22" x14ac:dyDescent="0.2">
      <c r="A305" s="10">
        <v>293</v>
      </c>
      <c r="B305" s="85" t="s">
        <v>507</v>
      </c>
      <c r="C305" s="14" t="s">
        <v>508</v>
      </c>
      <c r="D305" s="15" t="s">
        <v>663</v>
      </c>
      <c r="E305" s="198">
        <v>62009</v>
      </c>
      <c r="F305" s="198">
        <v>61452</v>
      </c>
      <c r="G305" s="199">
        <v>99.101743295328092</v>
      </c>
      <c r="H305" s="172"/>
      <c r="I305" s="226">
        <v>66783</v>
      </c>
      <c r="J305" s="226">
        <v>65965</v>
      </c>
      <c r="K305" s="236">
        <v>98.78</v>
      </c>
      <c r="M305" s="218">
        <v>45560</v>
      </c>
      <c r="N305" s="218">
        <v>45034</v>
      </c>
      <c r="O305" s="242">
        <v>98.845478489903428</v>
      </c>
      <c r="Q305" s="226">
        <v>45206</v>
      </c>
      <c r="R305" s="226">
        <v>44949</v>
      </c>
      <c r="S305" s="236">
        <v>99.43</v>
      </c>
      <c r="T305" s="155" t="s">
        <v>681</v>
      </c>
      <c r="U305" s="159" t="s">
        <v>689</v>
      </c>
      <c r="V305" s="35"/>
    </row>
    <row r="306" spans="1:22" x14ac:dyDescent="0.2">
      <c r="A306" s="10">
        <v>294</v>
      </c>
      <c r="B306" s="85" t="s">
        <v>509</v>
      </c>
      <c r="C306" s="14" t="s">
        <v>510</v>
      </c>
      <c r="D306" s="15" t="s">
        <v>663</v>
      </c>
      <c r="E306" s="198">
        <v>95398</v>
      </c>
      <c r="F306" s="198">
        <v>93936</v>
      </c>
      <c r="G306" s="199">
        <v>98.467473112643873</v>
      </c>
      <c r="H306" s="172"/>
      <c r="I306" s="226">
        <v>101423</v>
      </c>
      <c r="J306" s="226">
        <v>99671</v>
      </c>
      <c r="K306" s="236">
        <v>98.27</v>
      </c>
      <c r="M306" s="218">
        <v>61557</v>
      </c>
      <c r="N306" s="218">
        <v>60948</v>
      </c>
      <c r="O306" s="242">
        <v>99.010673034748294</v>
      </c>
      <c r="Q306" s="226">
        <v>63228</v>
      </c>
      <c r="R306" s="226">
        <v>62713</v>
      </c>
      <c r="S306" s="236">
        <v>99.19</v>
      </c>
      <c r="T306" s="155" t="s">
        <v>678</v>
      </c>
      <c r="U306" s="159" t="s">
        <v>694</v>
      </c>
      <c r="V306" s="35"/>
    </row>
    <row r="307" spans="1:22" x14ac:dyDescent="0.2">
      <c r="A307" s="10">
        <v>295</v>
      </c>
      <c r="B307" s="85" t="s">
        <v>511</v>
      </c>
      <c r="C307" s="14" t="s">
        <v>512</v>
      </c>
      <c r="D307" s="15" t="s">
        <v>664</v>
      </c>
      <c r="E307" s="198">
        <v>160969</v>
      </c>
      <c r="F307" s="198">
        <v>153612</v>
      </c>
      <c r="G307" s="199">
        <v>95.429554758990861</v>
      </c>
      <c r="H307" s="172"/>
      <c r="I307" s="226">
        <v>171696</v>
      </c>
      <c r="J307" s="226">
        <v>163698</v>
      </c>
      <c r="K307" s="236">
        <v>95.34</v>
      </c>
      <c r="M307" s="218">
        <v>132475</v>
      </c>
      <c r="N307" s="218">
        <v>130966</v>
      </c>
      <c r="O307" s="242">
        <v>98.860917154180044</v>
      </c>
      <c r="Q307" s="226">
        <v>132930</v>
      </c>
      <c r="R307" s="226">
        <v>130934</v>
      </c>
      <c r="S307" s="236">
        <v>98.5</v>
      </c>
      <c r="T307" s="155" t="s">
        <v>683</v>
      </c>
      <c r="U307" s="159" t="s">
        <v>688</v>
      </c>
      <c r="V307" s="35"/>
    </row>
    <row r="308" spans="1:22" x14ac:dyDescent="0.2">
      <c r="A308" s="10">
        <v>296</v>
      </c>
      <c r="B308" s="85" t="s">
        <v>513</v>
      </c>
      <c r="C308" s="14" t="s">
        <v>514</v>
      </c>
      <c r="D308" s="15" t="s">
        <v>664</v>
      </c>
      <c r="E308" s="198">
        <v>131731</v>
      </c>
      <c r="F308" s="198">
        <v>124291</v>
      </c>
      <c r="G308" s="199">
        <v>94.35212668240581</v>
      </c>
      <c r="H308" s="172"/>
      <c r="I308" s="226">
        <v>139539</v>
      </c>
      <c r="J308" s="226">
        <v>131184</v>
      </c>
      <c r="K308" s="236">
        <v>94.01</v>
      </c>
      <c r="M308" s="218">
        <v>73110</v>
      </c>
      <c r="N308" s="218">
        <v>71796</v>
      </c>
      <c r="O308" s="242">
        <v>98.20270824784572</v>
      </c>
      <c r="Q308" s="226">
        <v>74835</v>
      </c>
      <c r="R308" s="226">
        <v>72780</v>
      </c>
      <c r="S308" s="236">
        <v>97.25</v>
      </c>
      <c r="T308" s="155" t="s">
        <v>685</v>
      </c>
      <c r="U308" s="159" t="s">
        <v>693</v>
      </c>
      <c r="V308" s="35"/>
    </row>
    <row r="309" spans="1:22" x14ac:dyDescent="0.2">
      <c r="A309" s="10">
        <v>297</v>
      </c>
      <c r="B309" s="85" t="s">
        <v>515</v>
      </c>
      <c r="C309" s="14" t="s">
        <v>516</v>
      </c>
      <c r="D309" s="15" t="s">
        <v>654</v>
      </c>
      <c r="E309" s="198">
        <v>124663</v>
      </c>
      <c r="F309" s="198">
        <v>119625</v>
      </c>
      <c r="G309" s="199">
        <v>95.958704667784346</v>
      </c>
      <c r="H309" s="172"/>
      <c r="I309" s="226">
        <v>133007</v>
      </c>
      <c r="J309" s="226">
        <v>127432</v>
      </c>
      <c r="K309" s="236">
        <v>95.81</v>
      </c>
      <c r="M309" s="218">
        <v>64665</v>
      </c>
      <c r="N309" s="218">
        <v>62726</v>
      </c>
      <c r="O309" s="242">
        <v>97.001469110028609</v>
      </c>
      <c r="Q309" s="226">
        <v>66194</v>
      </c>
      <c r="R309" s="226">
        <v>63483</v>
      </c>
      <c r="S309" s="236">
        <v>95.9</v>
      </c>
      <c r="T309" s="155" t="s">
        <v>682</v>
      </c>
      <c r="U309" s="159" t="s">
        <v>687</v>
      </c>
      <c r="V309" s="35"/>
    </row>
    <row r="310" spans="1:22" x14ac:dyDescent="0.2">
      <c r="A310" s="10">
        <v>298</v>
      </c>
      <c r="B310" s="85" t="s">
        <v>517</v>
      </c>
      <c r="C310" s="14" t="s">
        <v>518</v>
      </c>
      <c r="D310" s="15" t="s">
        <v>653</v>
      </c>
      <c r="E310" s="198">
        <v>98678</v>
      </c>
      <c r="F310" s="198">
        <v>97047</v>
      </c>
      <c r="G310" s="199">
        <v>98.34714931393016</v>
      </c>
      <c r="H310" s="172"/>
      <c r="I310" s="226">
        <v>106881</v>
      </c>
      <c r="J310" s="226">
        <v>104957</v>
      </c>
      <c r="K310" s="236">
        <v>98.2</v>
      </c>
      <c r="M310" s="218">
        <v>119017</v>
      </c>
      <c r="N310" s="218">
        <v>118082</v>
      </c>
      <c r="O310" s="242">
        <v>99.214397943150985</v>
      </c>
      <c r="Q310" s="226">
        <v>126693</v>
      </c>
      <c r="R310" s="226">
        <v>124439</v>
      </c>
      <c r="S310" s="236">
        <v>98.22</v>
      </c>
      <c r="T310" s="156" t="s">
        <v>682</v>
      </c>
      <c r="U310" s="159" t="s">
        <v>687</v>
      </c>
      <c r="V310" s="35"/>
    </row>
    <row r="311" spans="1:22" x14ac:dyDescent="0.2">
      <c r="A311" s="10">
        <v>299</v>
      </c>
      <c r="B311" s="85" t="s">
        <v>647</v>
      </c>
      <c r="C311" s="14" t="s">
        <v>519</v>
      </c>
      <c r="D311" s="15" t="s">
        <v>662</v>
      </c>
      <c r="E311" s="198">
        <v>114208</v>
      </c>
      <c r="F311" s="198">
        <v>110895</v>
      </c>
      <c r="G311" s="199">
        <v>97.099152423648079</v>
      </c>
      <c r="H311" s="172"/>
      <c r="I311" s="226">
        <v>119855</v>
      </c>
      <c r="J311" s="226">
        <v>116191</v>
      </c>
      <c r="K311" s="236">
        <v>96.94</v>
      </c>
      <c r="M311" s="218">
        <v>110652</v>
      </c>
      <c r="N311" s="218">
        <v>108451</v>
      </c>
      <c r="O311" s="242">
        <v>98.010880960127238</v>
      </c>
      <c r="Q311" s="226">
        <v>108756</v>
      </c>
      <c r="R311" s="226">
        <v>105094</v>
      </c>
      <c r="S311" s="236">
        <v>96.63</v>
      </c>
      <c r="T311" s="155" t="s">
        <v>679</v>
      </c>
      <c r="U311" s="159" t="s">
        <v>691</v>
      </c>
      <c r="V311" s="35"/>
    </row>
    <row r="312" spans="1:22" x14ac:dyDescent="0.2">
      <c r="A312" s="10">
        <v>300</v>
      </c>
      <c r="B312" s="85" t="s">
        <v>520</v>
      </c>
      <c r="C312" s="14" t="s">
        <v>521</v>
      </c>
      <c r="D312" s="15" t="s">
        <v>663</v>
      </c>
      <c r="E312" s="198">
        <v>95252</v>
      </c>
      <c r="F312" s="198">
        <v>93592</v>
      </c>
      <c r="G312" s="199">
        <v>98.257254440851639</v>
      </c>
      <c r="H312" s="172"/>
      <c r="I312" s="226">
        <v>102183</v>
      </c>
      <c r="J312" s="226">
        <v>100287</v>
      </c>
      <c r="K312" s="236">
        <v>98.14</v>
      </c>
      <c r="M312" s="218">
        <v>72107</v>
      </c>
      <c r="N312" s="218">
        <v>70509</v>
      </c>
      <c r="O312" s="242">
        <v>97.78384900217732</v>
      </c>
      <c r="Q312" s="226">
        <v>70730</v>
      </c>
      <c r="R312" s="226">
        <v>69476</v>
      </c>
      <c r="S312" s="236">
        <v>98.23</v>
      </c>
      <c r="T312" s="155" t="s">
        <v>685</v>
      </c>
      <c r="U312" s="159" t="s">
        <v>693</v>
      </c>
      <c r="V312" s="35"/>
    </row>
    <row r="313" spans="1:22" x14ac:dyDescent="0.2">
      <c r="A313" s="10">
        <v>301</v>
      </c>
      <c r="B313" s="85" t="s">
        <v>522</v>
      </c>
      <c r="C313" s="14" t="s">
        <v>523</v>
      </c>
      <c r="D313" s="15" t="s">
        <v>663</v>
      </c>
      <c r="E313" s="198">
        <v>58015</v>
      </c>
      <c r="F313" s="198">
        <v>56680</v>
      </c>
      <c r="G313" s="199">
        <v>97.698870981642685</v>
      </c>
      <c r="H313" s="172"/>
      <c r="I313" s="226">
        <v>61125</v>
      </c>
      <c r="J313" s="226">
        <v>59465</v>
      </c>
      <c r="K313" s="236">
        <v>97.28</v>
      </c>
      <c r="M313" s="218">
        <v>66589</v>
      </c>
      <c r="N313" s="218">
        <v>65712</v>
      </c>
      <c r="O313" s="242">
        <v>98.682965654988067</v>
      </c>
      <c r="Q313" s="226">
        <v>65463</v>
      </c>
      <c r="R313" s="226">
        <v>63984</v>
      </c>
      <c r="S313" s="236">
        <v>97.74</v>
      </c>
      <c r="T313" s="155" t="s">
        <v>681</v>
      </c>
      <c r="U313" s="159" t="s">
        <v>689</v>
      </c>
      <c r="V313" s="35"/>
    </row>
    <row r="314" spans="1:22" x14ac:dyDescent="0.2">
      <c r="A314" s="10">
        <v>302</v>
      </c>
      <c r="B314" s="85" t="s">
        <v>524</v>
      </c>
      <c r="C314" s="14" t="s">
        <v>525</v>
      </c>
      <c r="D314" s="15" t="s">
        <v>663</v>
      </c>
      <c r="E314" s="198">
        <v>61642</v>
      </c>
      <c r="F314" s="198">
        <v>59506</v>
      </c>
      <c r="G314" s="199">
        <v>96.534830148275532</v>
      </c>
      <c r="H314" s="172"/>
      <c r="I314" s="226" t="s">
        <v>708</v>
      </c>
      <c r="J314" s="226" t="s">
        <v>708</v>
      </c>
      <c r="K314" s="236" t="s">
        <v>708</v>
      </c>
      <c r="M314" s="218">
        <v>28083</v>
      </c>
      <c r="N314" s="218">
        <v>27575</v>
      </c>
      <c r="O314" s="242">
        <v>98.191076451946017</v>
      </c>
      <c r="Q314" s="238" t="s">
        <v>708</v>
      </c>
      <c r="R314" s="238" t="s">
        <v>708</v>
      </c>
      <c r="S314" s="237" t="s">
        <v>708</v>
      </c>
      <c r="T314" s="155" t="s">
        <v>681</v>
      </c>
      <c r="U314" s="159" t="s">
        <v>689</v>
      </c>
      <c r="V314" s="35"/>
    </row>
    <row r="315" spans="1:22" x14ac:dyDescent="0.2">
      <c r="A315" s="10">
        <v>303</v>
      </c>
      <c r="B315" s="85" t="s">
        <v>526</v>
      </c>
      <c r="C315" s="14" t="s">
        <v>527</v>
      </c>
      <c r="D315" s="15" t="s">
        <v>663</v>
      </c>
      <c r="E315" s="198">
        <v>103848</v>
      </c>
      <c r="F315" s="198">
        <v>102514</v>
      </c>
      <c r="G315" s="199">
        <v>98.715430244203063</v>
      </c>
      <c r="H315" s="172"/>
      <c r="I315" s="226">
        <v>109361</v>
      </c>
      <c r="J315" s="226">
        <v>107219</v>
      </c>
      <c r="K315" s="236">
        <v>98.04</v>
      </c>
      <c r="M315" s="218">
        <v>38533</v>
      </c>
      <c r="N315" s="218">
        <v>37759</v>
      </c>
      <c r="O315" s="242">
        <v>97.991332104949009</v>
      </c>
      <c r="Q315" s="226">
        <v>37524</v>
      </c>
      <c r="R315" s="226">
        <v>36451</v>
      </c>
      <c r="S315" s="236">
        <v>97.14</v>
      </c>
      <c r="T315" s="155" t="s">
        <v>678</v>
      </c>
      <c r="U315" s="159" t="s">
        <v>694</v>
      </c>
      <c r="V315" s="35"/>
    </row>
    <row r="316" spans="1:22" x14ac:dyDescent="0.2">
      <c r="A316" s="10">
        <v>304</v>
      </c>
      <c r="B316" s="85" t="s">
        <v>528</v>
      </c>
      <c r="C316" s="14" t="s">
        <v>529</v>
      </c>
      <c r="D316" s="15" t="s">
        <v>663</v>
      </c>
      <c r="E316" s="198">
        <v>125359</v>
      </c>
      <c r="F316" s="198">
        <v>123074</v>
      </c>
      <c r="G316" s="199">
        <v>98.177234981134191</v>
      </c>
      <c r="H316" s="172"/>
      <c r="I316" s="226">
        <v>131849</v>
      </c>
      <c r="J316" s="226">
        <v>129345</v>
      </c>
      <c r="K316" s="236">
        <v>98.1</v>
      </c>
      <c r="M316" s="218">
        <v>31957</v>
      </c>
      <c r="N316" s="218">
        <v>31295</v>
      </c>
      <c r="O316" s="242">
        <v>97.928466376693677</v>
      </c>
      <c r="Q316" s="226">
        <v>32328</v>
      </c>
      <c r="R316" s="226">
        <v>31692</v>
      </c>
      <c r="S316" s="236">
        <v>98.03</v>
      </c>
      <c r="T316" s="155" t="s">
        <v>678</v>
      </c>
      <c r="U316" s="159" t="s">
        <v>694</v>
      </c>
      <c r="V316" s="35"/>
    </row>
    <row r="317" spans="1:22" x14ac:dyDescent="0.2">
      <c r="A317" s="10">
        <v>305</v>
      </c>
      <c r="B317" s="85" t="s">
        <v>530</v>
      </c>
      <c r="C317" s="14" t="s">
        <v>531</v>
      </c>
      <c r="D317" s="15" t="s">
        <v>663</v>
      </c>
      <c r="E317" s="198">
        <v>39521</v>
      </c>
      <c r="F317" s="198">
        <v>38819</v>
      </c>
      <c r="G317" s="199">
        <v>98.22372915665089</v>
      </c>
      <c r="H317" s="172"/>
      <c r="I317" s="226">
        <v>42240</v>
      </c>
      <c r="J317" s="226">
        <v>41450</v>
      </c>
      <c r="K317" s="236">
        <v>98.13</v>
      </c>
      <c r="M317" s="218">
        <v>28970</v>
      </c>
      <c r="N317" s="218">
        <v>28882</v>
      </c>
      <c r="O317" s="242">
        <v>99.696237487055569</v>
      </c>
      <c r="Q317" s="226">
        <v>28913</v>
      </c>
      <c r="R317" s="226">
        <v>28690</v>
      </c>
      <c r="S317" s="236">
        <v>99.23</v>
      </c>
      <c r="T317" s="155" t="s">
        <v>680</v>
      </c>
      <c r="U317" s="159" t="s">
        <v>692</v>
      </c>
      <c r="V317" s="35"/>
    </row>
    <row r="318" spans="1:22" x14ac:dyDescent="0.2">
      <c r="A318" s="10">
        <v>306</v>
      </c>
      <c r="B318" s="85" t="s">
        <v>532</v>
      </c>
      <c r="C318" s="14" t="s">
        <v>533</v>
      </c>
      <c r="D318" s="15" t="s">
        <v>663</v>
      </c>
      <c r="E318" s="198">
        <v>72163</v>
      </c>
      <c r="F318" s="198">
        <v>70509</v>
      </c>
      <c r="G318" s="199">
        <v>97.707966686529119</v>
      </c>
      <c r="H318" s="172"/>
      <c r="I318" s="226">
        <v>76023</v>
      </c>
      <c r="J318" s="226">
        <v>74156</v>
      </c>
      <c r="K318" s="236">
        <v>97.54</v>
      </c>
      <c r="M318" s="218">
        <v>61505</v>
      </c>
      <c r="N318" s="218">
        <v>60528</v>
      </c>
      <c r="O318" s="242">
        <v>98.41151125924722</v>
      </c>
      <c r="Q318" s="226">
        <v>61472</v>
      </c>
      <c r="R318" s="226">
        <v>61055</v>
      </c>
      <c r="S318" s="236">
        <v>99.32</v>
      </c>
      <c r="T318" s="155" t="s">
        <v>681</v>
      </c>
      <c r="U318" s="159" t="s">
        <v>689</v>
      </c>
      <c r="V318" s="35"/>
    </row>
    <row r="319" spans="1:22" x14ac:dyDescent="0.2">
      <c r="A319" s="10">
        <v>307</v>
      </c>
      <c r="B319" s="85" t="s">
        <v>648</v>
      </c>
      <c r="C319" s="14" t="s">
        <v>534</v>
      </c>
      <c r="D319" s="15" t="s">
        <v>662</v>
      </c>
      <c r="E319" s="198">
        <v>113237</v>
      </c>
      <c r="F319" s="198">
        <v>111577</v>
      </c>
      <c r="G319" s="199">
        <v>98.534048058496779</v>
      </c>
      <c r="H319" s="172"/>
      <c r="I319" s="226">
        <v>118540</v>
      </c>
      <c r="J319" s="226">
        <v>116746</v>
      </c>
      <c r="K319" s="236">
        <v>98.49</v>
      </c>
      <c r="M319" s="218">
        <v>88494</v>
      </c>
      <c r="N319" s="218">
        <v>86938</v>
      </c>
      <c r="O319" s="242">
        <v>98.241688702058894</v>
      </c>
      <c r="Q319" s="226">
        <v>89028</v>
      </c>
      <c r="R319" s="226">
        <v>88069</v>
      </c>
      <c r="S319" s="236">
        <v>98.92</v>
      </c>
      <c r="T319" s="155" t="s">
        <v>678</v>
      </c>
      <c r="U319" s="159" t="s">
        <v>694</v>
      </c>
      <c r="V319" s="35"/>
    </row>
    <row r="320" spans="1:22" x14ac:dyDescent="0.2">
      <c r="A320" s="10">
        <v>308</v>
      </c>
      <c r="B320" s="85" t="s">
        <v>535</v>
      </c>
      <c r="C320" s="14" t="s">
        <v>536</v>
      </c>
      <c r="D320" s="15" t="s">
        <v>663</v>
      </c>
      <c r="E320" s="198">
        <v>39119</v>
      </c>
      <c r="F320" s="198">
        <v>38206</v>
      </c>
      <c r="G320" s="199">
        <v>97.666095759094048</v>
      </c>
      <c r="H320" s="172"/>
      <c r="I320" s="226">
        <v>41235</v>
      </c>
      <c r="J320" s="226">
        <v>40290</v>
      </c>
      <c r="K320" s="236">
        <v>97.71</v>
      </c>
      <c r="M320" s="218">
        <v>10729</v>
      </c>
      <c r="N320" s="218">
        <v>10473</v>
      </c>
      <c r="O320" s="242">
        <v>97.613943517569197</v>
      </c>
      <c r="Q320" s="226">
        <v>10690</v>
      </c>
      <c r="R320" s="226">
        <v>10436</v>
      </c>
      <c r="S320" s="236">
        <v>97.62</v>
      </c>
      <c r="T320" s="155" t="s">
        <v>684</v>
      </c>
      <c r="U320" s="159" t="s">
        <v>695</v>
      </c>
      <c r="V320" s="35"/>
    </row>
    <row r="321" spans="1:22" x14ac:dyDescent="0.2">
      <c r="A321" s="10">
        <v>309</v>
      </c>
      <c r="B321" s="85" t="s">
        <v>537</v>
      </c>
      <c r="C321" s="14" t="s">
        <v>538</v>
      </c>
      <c r="D321" s="15" t="s">
        <v>663</v>
      </c>
      <c r="E321" s="198">
        <v>82778</v>
      </c>
      <c r="F321" s="198">
        <v>81156</v>
      </c>
      <c r="G321" s="199">
        <v>98.040542173041146</v>
      </c>
      <c r="H321" s="172"/>
      <c r="I321" s="226" t="s">
        <v>708</v>
      </c>
      <c r="J321" s="226" t="s">
        <v>708</v>
      </c>
      <c r="K321" s="236" t="s">
        <v>708</v>
      </c>
      <c r="M321" s="218">
        <v>32888</v>
      </c>
      <c r="N321" s="218">
        <v>31968</v>
      </c>
      <c r="O321" s="242">
        <v>97.20262709802968</v>
      </c>
      <c r="Q321" s="238" t="s">
        <v>708</v>
      </c>
      <c r="R321" s="238" t="s">
        <v>708</v>
      </c>
      <c r="S321" s="237" t="s">
        <v>708</v>
      </c>
      <c r="T321" s="155" t="s">
        <v>684</v>
      </c>
      <c r="U321" s="159" t="s">
        <v>695</v>
      </c>
      <c r="V321" s="35"/>
    </row>
    <row r="322" spans="1:22" x14ac:dyDescent="0.2">
      <c r="A322" s="10">
        <v>310</v>
      </c>
      <c r="B322" s="85" t="s">
        <v>539</v>
      </c>
      <c r="C322" s="14" t="s">
        <v>540</v>
      </c>
      <c r="D322" s="15" t="s">
        <v>663</v>
      </c>
      <c r="E322" s="198">
        <v>62880</v>
      </c>
      <c r="F322" s="198">
        <v>60745</v>
      </c>
      <c r="G322" s="199">
        <v>96.604643765903305</v>
      </c>
      <c r="H322" s="172"/>
      <c r="I322" s="226">
        <v>66776</v>
      </c>
      <c r="J322" s="226">
        <v>64424</v>
      </c>
      <c r="K322" s="236">
        <v>96.48</v>
      </c>
      <c r="M322" s="218">
        <v>32523</v>
      </c>
      <c r="N322" s="218">
        <v>32079</v>
      </c>
      <c r="O322" s="242">
        <v>98.634812286689424</v>
      </c>
      <c r="Q322" s="226">
        <v>31930</v>
      </c>
      <c r="R322" s="226">
        <v>31423</v>
      </c>
      <c r="S322" s="236">
        <v>98.41</v>
      </c>
      <c r="T322" s="155" t="s">
        <v>679</v>
      </c>
      <c r="U322" s="159" t="s">
        <v>691</v>
      </c>
      <c r="V322" s="35"/>
    </row>
    <row r="323" spans="1:22" x14ac:dyDescent="0.2">
      <c r="A323" s="10">
        <v>311</v>
      </c>
      <c r="B323" s="85" t="s">
        <v>541</v>
      </c>
      <c r="C323" s="14" t="s">
        <v>542</v>
      </c>
      <c r="D323" s="15" t="s">
        <v>663</v>
      </c>
      <c r="E323" s="198">
        <v>51591</v>
      </c>
      <c r="F323" s="198">
        <v>50598</v>
      </c>
      <c r="G323" s="199">
        <v>98.075245682386452</v>
      </c>
      <c r="H323" s="172"/>
      <c r="I323" s="226">
        <v>55344</v>
      </c>
      <c r="J323" s="226">
        <v>54235</v>
      </c>
      <c r="K323" s="236">
        <v>98</v>
      </c>
      <c r="M323" s="218">
        <v>17409</v>
      </c>
      <c r="N323" s="218">
        <v>17171</v>
      </c>
      <c r="O323" s="242">
        <v>98.632891033373539</v>
      </c>
      <c r="Q323" s="226">
        <v>17772</v>
      </c>
      <c r="R323" s="226">
        <v>17573</v>
      </c>
      <c r="S323" s="236">
        <v>98.88</v>
      </c>
      <c r="T323" s="155" t="s">
        <v>680</v>
      </c>
      <c r="U323" s="159" t="s">
        <v>692</v>
      </c>
      <c r="V323" s="35"/>
    </row>
    <row r="324" spans="1:22" x14ac:dyDescent="0.2">
      <c r="A324" s="10">
        <v>312</v>
      </c>
      <c r="B324" s="85" t="s">
        <v>543</v>
      </c>
      <c r="C324" s="14" t="s">
        <v>544</v>
      </c>
      <c r="D324" s="15" t="s">
        <v>663</v>
      </c>
      <c r="E324" s="198">
        <v>77902</v>
      </c>
      <c r="F324" s="198">
        <v>76716</v>
      </c>
      <c r="G324" s="199">
        <v>98.477574388334062</v>
      </c>
      <c r="H324" s="172"/>
      <c r="I324" s="226">
        <v>82523</v>
      </c>
      <c r="J324" s="226">
        <v>81159</v>
      </c>
      <c r="K324" s="236">
        <v>98.35</v>
      </c>
      <c r="M324" s="218">
        <v>38247</v>
      </c>
      <c r="N324" s="218">
        <v>37504</v>
      </c>
      <c r="O324" s="242">
        <v>98.057363976259566</v>
      </c>
      <c r="Q324" s="226">
        <v>38857</v>
      </c>
      <c r="R324" s="226">
        <v>38252</v>
      </c>
      <c r="S324" s="236">
        <v>98.44</v>
      </c>
      <c r="T324" s="155" t="s">
        <v>678</v>
      </c>
      <c r="U324" s="159" t="s">
        <v>694</v>
      </c>
      <c r="V324" s="35"/>
    </row>
    <row r="325" spans="1:22" x14ac:dyDescent="0.2">
      <c r="A325" s="10">
        <v>313</v>
      </c>
      <c r="B325" s="85" t="s">
        <v>545</v>
      </c>
      <c r="C325" s="14" t="s">
        <v>546</v>
      </c>
      <c r="D325" s="15" t="s">
        <v>663</v>
      </c>
      <c r="E325" s="198">
        <v>24268</v>
      </c>
      <c r="F325" s="198">
        <v>23599</v>
      </c>
      <c r="G325" s="199">
        <v>97.243283336080438</v>
      </c>
      <c r="H325" s="172"/>
      <c r="I325" s="226" t="s">
        <v>708</v>
      </c>
      <c r="J325" s="226" t="s">
        <v>708</v>
      </c>
      <c r="K325" s="236" t="s">
        <v>708</v>
      </c>
      <c r="M325" s="218">
        <v>17852</v>
      </c>
      <c r="N325" s="218">
        <v>17493</v>
      </c>
      <c r="O325" s="242">
        <v>97.989020838001338</v>
      </c>
      <c r="Q325" s="238" t="s">
        <v>708</v>
      </c>
      <c r="R325" s="238" t="s">
        <v>708</v>
      </c>
      <c r="S325" s="237" t="s">
        <v>708</v>
      </c>
      <c r="T325" s="155" t="s">
        <v>684</v>
      </c>
      <c r="U325" s="159" t="s">
        <v>695</v>
      </c>
      <c r="V325" s="35"/>
    </row>
    <row r="326" spans="1:22" x14ac:dyDescent="0.2">
      <c r="A326" s="10">
        <v>314</v>
      </c>
      <c r="B326" s="205" t="s">
        <v>715</v>
      </c>
      <c r="C326" s="219" t="s">
        <v>716</v>
      </c>
      <c r="D326" s="15" t="s">
        <v>663</v>
      </c>
      <c r="E326" s="240" t="s">
        <v>708</v>
      </c>
      <c r="F326" s="240" t="s">
        <v>708</v>
      </c>
      <c r="G326" s="239" t="s">
        <v>708</v>
      </c>
      <c r="H326" s="172"/>
      <c r="I326" s="226">
        <v>99059</v>
      </c>
      <c r="J326" s="226">
        <v>96359</v>
      </c>
      <c r="K326" s="236">
        <v>97.27</v>
      </c>
      <c r="M326" s="241" t="s">
        <v>708</v>
      </c>
      <c r="N326" s="241" t="s">
        <v>708</v>
      </c>
      <c r="O326" s="244" t="s">
        <v>708</v>
      </c>
      <c r="Q326" s="226">
        <v>74179</v>
      </c>
      <c r="R326" s="226">
        <v>72981</v>
      </c>
      <c r="S326" s="236">
        <v>98.38</v>
      </c>
      <c r="T326" s="155" t="s">
        <v>681</v>
      </c>
      <c r="U326" s="159" t="s">
        <v>689</v>
      </c>
      <c r="V326" s="35"/>
    </row>
    <row r="327" spans="1:22" x14ac:dyDescent="0.2">
      <c r="A327" s="10">
        <v>315</v>
      </c>
      <c r="B327" s="85" t="s">
        <v>547</v>
      </c>
      <c r="C327" s="14" t="s">
        <v>548</v>
      </c>
      <c r="D327" s="15" t="s">
        <v>653</v>
      </c>
      <c r="E327" s="198">
        <v>95741</v>
      </c>
      <c r="F327" s="198">
        <v>92562</v>
      </c>
      <c r="G327" s="199">
        <v>96.679583459541888</v>
      </c>
      <c r="H327" s="172"/>
      <c r="I327" s="226">
        <v>102478</v>
      </c>
      <c r="J327" s="226">
        <v>99059</v>
      </c>
      <c r="K327" s="236">
        <v>96.66</v>
      </c>
      <c r="M327" s="218">
        <v>2251733</v>
      </c>
      <c r="N327" s="218">
        <v>2207098</v>
      </c>
      <c r="O327" s="242">
        <v>98.017748995995518</v>
      </c>
      <c r="Q327" s="226">
        <v>2291531</v>
      </c>
      <c r="R327" s="226">
        <v>2236100</v>
      </c>
      <c r="S327" s="236">
        <v>97.58</v>
      </c>
      <c r="T327" s="155" t="s">
        <v>682</v>
      </c>
      <c r="U327" s="159" t="s">
        <v>687</v>
      </c>
      <c r="V327" s="35"/>
    </row>
    <row r="328" spans="1:22" x14ac:dyDescent="0.2">
      <c r="A328" s="10">
        <v>316</v>
      </c>
      <c r="B328" s="85" t="s">
        <v>649</v>
      </c>
      <c r="C328" s="14" t="s">
        <v>549</v>
      </c>
      <c r="D328" s="15" t="s">
        <v>663</v>
      </c>
      <c r="E328" s="198">
        <v>43522</v>
      </c>
      <c r="F328" s="198">
        <v>41907</v>
      </c>
      <c r="G328" s="199">
        <v>96.289233031570248</v>
      </c>
      <c r="H328" s="172"/>
      <c r="I328" s="226" t="s">
        <v>708</v>
      </c>
      <c r="J328" s="226" t="s">
        <v>708</v>
      </c>
      <c r="K328" s="236" t="s">
        <v>708</v>
      </c>
      <c r="M328" s="218">
        <v>18043</v>
      </c>
      <c r="N328" s="218">
        <v>17425</v>
      </c>
      <c r="O328" s="242">
        <v>96.574848971900465</v>
      </c>
      <c r="Q328" s="238" t="s">
        <v>708</v>
      </c>
      <c r="R328" s="238" t="s">
        <v>708</v>
      </c>
      <c r="S328" s="237" t="s">
        <v>708</v>
      </c>
      <c r="T328" s="155" t="s">
        <v>684</v>
      </c>
      <c r="U328" s="159" t="s">
        <v>695</v>
      </c>
      <c r="V328" s="35"/>
    </row>
    <row r="329" spans="1:22" x14ac:dyDescent="0.2">
      <c r="A329" s="10">
        <v>317</v>
      </c>
      <c r="B329" s="85" t="s">
        <v>550</v>
      </c>
      <c r="C329" s="14" t="s">
        <v>551</v>
      </c>
      <c r="D329" s="15" t="s">
        <v>664</v>
      </c>
      <c r="E329" s="198">
        <v>138357</v>
      </c>
      <c r="F329" s="198">
        <v>132406</v>
      </c>
      <c r="G329" s="199">
        <v>95.698808155713124</v>
      </c>
      <c r="H329" s="172"/>
      <c r="I329" s="226">
        <v>144359</v>
      </c>
      <c r="J329" s="226">
        <v>137731</v>
      </c>
      <c r="K329" s="236">
        <v>95.41</v>
      </c>
      <c r="M329" s="218">
        <v>84527</v>
      </c>
      <c r="N329" s="218">
        <v>82730</v>
      </c>
      <c r="O329" s="242">
        <v>97.874052078034239</v>
      </c>
      <c r="Q329" s="226">
        <v>83824</v>
      </c>
      <c r="R329" s="226">
        <v>81459</v>
      </c>
      <c r="S329" s="236">
        <v>97.18</v>
      </c>
      <c r="T329" s="155" t="s">
        <v>679</v>
      </c>
      <c r="U329" s="159" t="s">
        <v>691</v>
      </c>
      <c r="V329" s="35"/>
    </row>
    <row r="330" spans="1:22" x14ac:dyDescent="0.2">
      <c r="A330" s="10">
        <v>318</v>
      </c>
      <c r="B330" s="85" t="s">
        <v>581</v>
      </c>
      <c r="C330" s="14" t="s">
        <v>590</v>
      </c>
      <c r="D330" s="15" t="s">
        <v>662</v>
      </c>
      <c r="E330" s="198">
        <v>329388</v>
      </c>
      <c r="F330" s="198">
        <v>322189</v>
      </c>
      <c r="G330" s="199">
        <v>97.814431612566338</v>
      </c>
      <c r="H330" s="172"/>
      <c r="I330" s="226">
        <v>347503</v>
      </c>
      <c r="J330" s="226">
        <v>338529</v>
      </c>
      <c r="K330" s="236">
        <v>97.42</v>
      </c>
      <c r="M330" s="218">
        <v>154941</v>
      </c>
      <c r="N330" s="218">
        <v>152666</v>
      </c>
      <c r="O330" s="242">
        <v>98.531699162907174</v>
      </c>
      <c r="Q330" s="226">
        <v>156253</v>
      </c>
      <c r="R330" s="226">
        <v>153123</v>
      </c>
      <c r="S330" s="236">
        <v>98</v>
      </c>
      <c r="T330" s="155" t="s">
        <v>684</v>
      </c>
      <c r="U330" s="159" t="s">
        <v>695</v>
      </c>
      <c r="V330" s="35"/>
    </row>
    <row r="331" spans="1:22" x14ac:dyDescent="0.2">
      <c r="A331" s="10">
        <v>319</v>
      </c>
      <c r="B331" s="85" t="s">
        <v>552</v>
      </c>
      <c r="C331" s="14" t="s">
        <v>553</v>
      </c>
      <c r="D331" s="15" t="s">
        <v>663</v>
      </c>
      <c r="E331" s="198">
        <v>81264</v>
      </c>
      <c r="F331" s="198">
        <v>80185</v>
      </c>
      <c r="G331" s="199">
        <v>98.672228785193937</v>
      </c>
      <c r="H331" s="172"/>
      <c r="I331" s="226">
        <v>86201</v>
      </c>
      <c r="J331" s="226">
        <v>84970</v>
      </c>
      <c r="K331" s="236">
        <v>98.57</v>
      </c>
      <c r="M331" s="218">
        <v>62951</v>
      </c>
      <c r="N331" s="218">
        <v>62097</v>
      </c>
      <c r="O331" s="242">
        <v>98.643389302791064</v>
      </c>
      <c r="Q331" s="226">
        <v>64804</v>
      </c>
      <c r="R331" s="226">
        <v>63300</v>
      </c>
      <c r="S331" s="236">
        <v>97.68</v>
      </c>
      <c r="T331" s="155" t="s">
        <v>678</v>
      </c>
      <c r="U331" s="159" t="s">
        <v>694</v>
      </c>
      <c r="V331" s="35"/>
    </row>
    <row r="332" spans="1:22" x14ac:dyDescent="0.2">
      <c r="A332" s="10">
        <v>320</v>
      </c>
      <c r="B332" s="85" t="s">
        <v>650</v>
      </c>
      <c r="C332" s="14" t="s">
        <v>554</v>
      </c>
      <c r="D332" s="15" t="s">
        <v>662</v>
      </c>
      <c r="E332" s="198">
        <v>87484</v>
      </c>
      <c r="F332" s="198">
        <v>85777</v>
      </c>
      <c r="G332" s="199">
        <v>98.048786063737367</v>
      </c>
      <c r="H332" s="172"/>
      <c r="I332" s="226">
        <v>91914</v>
      </c>
      <c r="J332" s="226">
        <v>90087</v>
      </c>
      <c r="K332" s="236">
        <v>98.01</v>
      </c>
      <c r="M332" s="218">
        <v>91937</v>
      </c>
      <c r="N332" s="218">
        <v>89126</v>
      </c>
      <c r="O332" s="242">
        <v>96.942471475031809</v>
      </c>
      <c r="Q332" s="226">
        <v>89651</v>
      </c>
      <c r="R332" s="226">
        <v>88081</v>
      </c>
      <c r="S332" s="236">
        <v>98.25</v>
      </c>
      <c r="T332" s="155" t="s">
        <v>678</v>
      </c>
      <c r="U332" s="159" t="s">
        <v>694</v>
      </c>
      <c r="V332" s="35"/>
    </row>
    <row r="333" spans="1:22" x14ac:dyDescent="0.2">
      <c r="A333" s="10">
        <v>321</v>
      </c>
      <c r="B333" s="85" t="s">
        <v>555</v>
      </c>
      <c r="C333" s="14" t="s">
        <v>556</v>
      </c>
      <c r="D333" s="15" t="s">
        <v>664</v>
      </c>
      <c r="E333" s="198">
        <v>165321</v>
      </c>
      <c r="F333" s="198">
        <v>156798</v>
      </c>
      <c r="G333" s="199">
        <v>94.84457509935217</v>
      </c>
      <c r="H333" s="172"/>
      <c r="I333" s="226">
        <v>175548</v>
      </c>
      <c r="J333" s="226">
        <v>166396</v>
      </c>
      <c r="K333" s="236">
        <v>94.79</v>
      </c>
      <c r="M333" s="218">
        <v>73696</v>
      </c>
      <c r="N333" s="218">
        <v>72147</v>
      </c>
      <c r="O333" s="242">
        <v>97.898122014763359</v>
      </c>
      <c r="Q333" s="226">
        <v>73499</v>
      </c>
      <c r="R333" s="226">
        <v>71380</v>
      </c>
      <c r="S333" s="236">
        <v>97.12</v>
      </c>
      <c r="T333" s="155" t="s">
        <v>679</v>
      </c>
      <c r="U333" s="159" t="s">
        <v>691</v>
      </c>
      <c r="V333" s="35"/>
    </row>
    <row r="334" spans="1:22" x14ac:dyDescent="0.2">
      <c r="A334" s="10">
        <v>322</v>
      </c>
      <c r="B334" s="85" t="s">
        <v>557</v>
      </c>
      <c r="C334" s="14" t="s">
        <v>558</v>
      </c>
      <c r="D334" s="15" t="s">
        <v>663</v>
      </c>
      <c r="E334" s="198">
        <v>77961</v>
      </c>
      <c r="F334" s="198">
        <v>76919</v>
      </c>
      <c r="G334" s="199">
        <v>98.663434281243184</v>
      </c>
      <c r="H334" s="172"/>
      <c r="I334" s="226">
        <v>81522</v>
      </c>
      <c r="J334" s="226">
        <v>80236</v>
      </c>
      <c r="K334" s="236">
        <v>98.42</v>
      </c>
      <c r="M334" s="218">
        <v>48672</v>
      </c>
      <c r="N334" s="218">
        <v>47426</v>
      </c>
      <c r="O334" s="242">
        <v>97.440006574621961</v>
      </c>
      <c r="Q334" s="226">
        <v>48303</v>
      </c>
      <c r="R334" s="226">
        <v>47102</v>
      </c>
      <c r="S334" s="236">
        <v>97.51</v>
      </c>
      <c r="T334" s="155" t="s">
        <v>678</v>
      </c>
      <c r="U334" s="159" t="s">
        <v>694</v>
      </c>
      <c r="V334" s="35"/>
    </row>
    <row r="335" spans="1:22" x14ac:dyDescent="0.2">
      <c r="A335" s="10">
        <v>323</v>
      </c>
      <c r="B335" s="85" t="s">
        <v>651</v>
      </c>
      <c r="C335" s="14" t="s">
        <v>559</v>
      </c>
      <c r="D335" s="15" t="s">
        <v>662</v>
      </c>
      <c r="E335" s="198">
        <v>122286</v>
      </c>
      <c r="F335" s="198">
        <v>121606</v>
      </c>
      <c r="G335" s="199">
        <v>99.443926532881932</v>
      </c>
      <c r="H335" s="172"/>
      <c r="I335" s="226">
        <v>131063</v>
      </c>
      <c r="J335" s="226">
        <v>130401</v>
      </c>
      <c r="K335" s="236">
        <v>99.49</v>
      </c>
      <c r="M335" s="218">
        <v>71062</v>
      </c>
      <c r="N335" s="218">
        <v>70438</v>
      </c>
      <c r="O335" s="242">
        <v>99.121893557738318</v>
      </c>
      <c r="Q335" s="226">
        <v>73495</v>
      </c>
      <c r="R335" s="226">
        <v>73087</v>
      </c>
      <c r="S335" s="236">
        <v>99.44</v>
      </c>
      <c r="T335" s="155" t="s">
        <v>678</v>
      </c>
      <c r="U335" s="159" t="s">
        <v>694</v>
      </c>
      <c r="V335" s="35"/>
    </row>
    <row r="336" spans="1:22" x14ac:dyDescent="0.2">
      <c r="A336" s="10">
        <v>324</v>
      </c>
      <c r="B336" s="85" t="s">
        <v>560</v>
      </c>
      <c r="C336" s="14" t="s">
        <v>561</v>
      </c>
      <c r="D336" s="15" t="s">
        <v>664</v>
      </c>
      <c r="E336" s="198">
        <v>112120</v>
      </c>
      <c r="F336" s="198">
        <v>105457</v>
      </c>
      <c r="G336" s="199">
        <v>94.057260078487332</v>
      </c>
      <c r="H336" s="172"/>
      <c r="I336" s="226">
        <v>120056</v>
      </c>
      <c r="J336" s="226">
        <v>112587</v>
      </c>
      <c r="K336" s="236">
        <v>93.78</v>
      </c>
      <c r="M336" s="218">
        <v>75272</v>
      </c>
      <c r="N336" s="218">
        <v>73188</v>
      </c>
      <c r="O336" s="242">
        <v>97.231374216176008</v>
      </c>
      <c r="Q336" s="226">
        <v>75687</v>
      </c>
      <c r="R336" s="226">
        <v>73594</v>
      </c>
      <c r="S336" s="236">
        <v>97.23</v>
      </c>
      <c r="T336" s="155" t="s">
        <v>685</v>
      </c>
      <c r="U336" s="159" t="s">
        <v>693</v>
      </c>
      <c r="V336" s="35"/>
    </row>
    <row r="337" spans="1:40" x14ac:dyDescent="0.2">
      <c r="A337" s="10">
        <v>325</v>
      </c>
      <c r="B337" s="85" t="s">
        <v>562</v>
      </c>
      <c r="C337" s="14" t="s">
        <v>563</v>
      </c>
      <c r="D337" s="15" t="s">
        <v>663</v>
      </c>
      <c r="E337" s="198">
        <v>53603</v>
      </c>
      <c r="F337" s="198">
        <v>52591</v>
      </c>
      <c r="G337" s="199">
        <v>98.112045967576449</v>
      </c>
      <c r="H337" s="172"/>
      <c r="I337" s="226">
        <v>56421</v>
      </c>
      <c r="J337" s="226">
        <v>55224</v>
      </c>
      <c r="K337" s="236">
        <v>97.88</v>
      </c>
      <c r="M337" s="218">
        <v>42698</v>
      </c>
      <c r="N337" s="218">
        <v>42154</v>
      </c>
      <c r="O337" s="242">
        <v>98.725935641013635</v>
      </c>
      <c r="Q337" s="226">
        <v>42083</v>
      </c>
      <c r="R337" s="226">
        <v>41209</v>
      </c>
      <c r="S337" s="236">
        <v>97.92</v>
      </c>
      <c r="T337" s="155" t="s">
        <v>685</v>
      </c>
      <c r="U337" s="159" t="s">
        <v>693</v>
      </c>
      <c r="V337" s="35"/>
    </row>
    <row r="338" spans="1:40" x14ac:dyDescent="0.2">
      <c r="A338" s="10">
        <v>326</v>
      </c>
      <c r="B338" s="85" t="s">
        <v>564</v>
      </c>
      <c r="C338" s="14" t="s">
        <v>565</v>
      </c>
      <c r="D338" s="15" t="s">
        <v>663</v>
      </c>
      <c r="E338" s="198">
        <v>66072</v>
      </c>
      <c r="F338" s="198">
        <v>64370</v>
      </c>
      <c r="G338" s="199">
        <v>97.424022278726241</v>
      </c>
      <c r="H338" s="172"/>
      <c r="I338" s="226">
        <v>70477</v>
      </c>
      <c r="J338" s="226">
        <v>68625</v>
      </c>
      <c r="K338" s="236">
        <v>97.37</v>
      </c>
      <c r="M338" s="218">
        <v>32168</v>
      </c>
      <c r="N338" s="218">
        <v>31558</v>
      </c>
      <c r="O338" s="242">
        <v>98.103705545884111</v>
      </c>
      <c r="Q338" s="226">
        <v>31181</v>
      </c>
      <c r="R338" s="226">
        <v>30411</v>
      </c>
      <c r="S338" s="236">
        <v>97.53</v>
      </c>
      <c r="T338" s="155" t="s">
        <v>678</v>
      </c>
      <c r="U338" s="159" t="s">
        <v>694</v>
      </c>
      <c r="V338" s="35"/>
    </row>
    <row r="339" spans="1:40" x14ac:dyDescent="0.2">
      <c r="A339" s="10">
        <v>327</v>
      </c>
      <c r="B339" s="85" t="s">
        <v>566</v>
      </c>
      <c r="C339" s="14" t="s">
        <v>567</v>
      </c>
      <c r="D339" s="15" t="s">
        <v>663</v>
      </c>
      <c r="E339" s="198">
        <v>82867</v>
      </c>
      <c r="F339" s="198">
        <v>81933</v>
      </c>
      <c r="G339" s="199">
        <v>98.872892707591689</v>
      </c>
      <c r="H339" s="172"/>
      <c r="I339" s="226">
        <v>88514</v>
      </c>
      <c r="J339" s="226">
        <v>87303</v>
      </c>
      <c r="K339" s="236">
        <v>98.63</v>
      </c>
      <c r="M339" s="218">
        <v>43074</v>
      </c>
      <c r="N339" s="218">
        <v>42863</v>
      </c>
      <c r="O339" s="242">
        <v>99.510145331290332</v>
      </c>
      <c r="Q339" s="226">
        <v>44624</v>
      </c>
      <c r="R339" s="226">
        <v>44216</v>
      </c>
      <c r="S339" s="236">
        <v>99.09</v>
      </c>
      <c r="T339" s="155" t="s">
        <v>685</v>
      </c>
      <c r="U339" s="159" t="s">
        <v>693</v>
      </c>
      <c r="V339" s="35"/>
    </row>
    <row r="340" spans="1:40" x14ac:dyDescent="0.2">
      <c r="A340" s="10">
        <v>328</v>
      </c>
      <c r="B340" s="85" t="s">
        <v>568</v>
      </c>
      <c r="C340" s="14" t="s">
        <v>569</v>
      </c>
      <c r="D340" s="15" t="s">
        <v>663</v>
      </c>
      <c r="E340" s="198">
        <v>117868</v>
      </c>
      <c r="F340" s="198">
        <v>115934</v>
      </c>
      <c r="G340" s="199">
        <v>98.359181457223329</v>
      </c>
      <c r="H340" s="172"/>
      <c r="I340" s="226">
        <v>123504</v>
      </c>
      <c r="J340" s="226">
        <v>121103</v>
      </c>
      <c r="K340" s="236">
        <v>98.06</v>
      </c>
      <c r="M340" s="218">
        <v>73564</v>
      </c>
      <c r="N340" s="218">
        <v>72364</v>
      </c>
      <c r="O340" s="242">
        <v>98.368767331847096</v>
      </c>
      <c r="Q340" s="226">
        <v>73973</v>
      </c>
      <c r="R340" s="226">
        <v>72118</v>
      </c>
      <c r="S340" s="236">
        <v>97.49</v>
      </c>
      <c r="T340" s="155" t="s">
        <v>678</v>
      </c>
      <c r="U340" s="159" t="s">
        <v>694</v>
      </c>
      <c r="V340" s="35"/>
    </row>
    <row r="341" spans="1:40" x14ac:dyDescent="0.2">
      <c r="A341" s="10">
        <v>329</v>
      </c>
      <c r="B341" s="153" t="s">
        <v>570</v>
      </c>
      <c r="C341" s="14" t="s">
        <v>571</v>
      </c>
      <c r="D341" s="15" t="s">
        <v>663</v>
      </c>
      <c r="E341" s="198">
        <v>65480</v>
      </c>
      <c r="F341" s="198">
        <v>63387</v>
      </c>
      <c r="G341" s="199">
        <v>96.803604153940142</v>
      </c>
      <c r="H341" s="172"/>
      <c r="I341" s="226">
        <v>69416</v>
      </c>
      <c r="J341" s="226">
        <v>67259</v>
      </c>
      <c r="K341" s="236">
        <v>96.89</v>
      </c>
      <c r="M341" s="218">
        <v>27599</v>
      </c>
      <c r="N341" s="218">
        <v>27068</v>
      </c>
      <c r="O341" s="242">
        <v>98.076017247001701</v>
      </c>
      <c r="Q341" s="226">
        <v>27066</v>
      </c>
      <c r="R341" s="226">
        <v>26316</v>
      </c>
      <c r="S341" s="236">
        <v>97.23</v>
      </c>
      <c r="T341" s="155" t="s">
        <v>679</v>
      </c>
      <c r="U341" s="159" t="s">
        <v>691</v>
      </c>
      <c r="V341" s="35"/>
    </row>
    <row r="342" spans="1:40" x14ac:dyDescent="0.2">
      <c r="A342" s="10">
        <v>330</v>
      </c>
      <c r="B342" s="85" t="s">
        <v>572</v>
      </c>
      <c r="C342" s="14" t="s">
        <v>573</v>
      </c>
      <c r="D342" s="15" t="s">
        <v>663</v>
      </c>
      <c r="E342" s="198">
        <v>58193</v>
      </c>
      <c r="F342" s="198">
        <v>56619</v>
      </c>
      <c r="G342" s="199">
        <v>97.295207327341785</v>
      </c>
      <c r="H342" s="171"/>
      <c r="I342" s="226">
        <v>60976</v>
      </c>
      <c r="J342" s="226">
        <v>59425</v>
      </c>
      <c r="K342" s="236">
        <v>97.46</v>
      </c>
      <c r="M342" s="218">
        <v>29592</v>
      </c>
      <c r="N342" s="218">
        <v>28999</v>
      </c>
      <c r="O342" s="242">
        <v>97.996080021627463</v>
      </c>
      <c r="Q342" s="226">
        <v>28736</v>
      </c>
      <c r="R342" s="226">
        <v>28137</v>
      </c>
      <c r="S342" s="236">
        <v>97.92</v>
      </c>
      <c r="T342" s="155" t="s">
        <v>685</v>
      </c>
      <c r="U342" s="159" t="s">
        <v>693</v>
      </c>
      <c r="V342" s="35"/>
    </row>
    <row r="343" spans="1:40" x14ac:dyDescent="0.2">
      <c r="A343" s="10">
        <v>331</v>
      </c>
      <c r="B343" s="85" t="s">
        <v>652</v>
      </c>
      <c r="C343" s="14" t="s">
        <v>574</v>
      </c>
      <c r="D343" s="15" t="s">
        <v>662</v>
      </c>
      <c r="E343" s="198">
        <v>107562</v>
      </c>
      <c r="F343" s="198">
        <v>105096</v>
      </c>
      <c r="G343" s="199">
        <v>97.70736877335861</v>
      </c>
      <c r="H343" s="171"/>
      <c r="I343" s="226">
        <v>112780</v>
      </c>
      <c r="J343" s="226">
        <v>110063</v>
      </c>
      <c r="K343" s="236">
        <v>97.59</v>
      </c>
      <c r="M343" s="218">
        <v>105695</v>
      </c>
      <c r="N343" s="218">
        <v>104458</v>
      </c>
      <c r="O343" s="242">
        <v>98.829651355314823</v>
      </c>
      <c r="Q343" s="226">
        <v>104877</v>
      </c>
      <c r="R343" s="226">
        <v>102525</v>
      </c>
      <c r="S343" s="236">
        <v>97.76</v>
      </c>
      <c r="T343" s="155" t="s">
        <v>683</v>
      </c>
      <c r="U343" s="159" t="s">
        <v>688</v>
      </c>
      <c r="V343" s="35"/>
    </row>
    <row r="344" spans="1:40" x14ac:dyDescent="0.2">
      <c r="A344" s="10">
        <v>332</v>
      </c>
      <c r="B344" s="189" t="s">
        <v>653</v>
      </c>
      <c r="C344" s="190" t="s">
        <v>653</v>
      </c>
      <c r="D344" s="191"/>
      <c r="E344" s="160">
        <v>1421486</v>
      </c>
      <c r="F344" s="161">
        <v>1364374</v>
      </c>
      <c r="G344" s="162">
        <v>95.982232677634528</v>
      </c>
      <c r="H344" s="171"/>
      <c r="I344" s="227">
        <v>1525928</v>
      </c>
      <c r="J344" s="228">
        <v>1458720</v>
      </c>
      <c r="K344" s="229">
        <v>95.595598219575237</v>
      </c>
      <c r="M344" s="160">
        <v>6293840</v>
      </c>
      <c r="N344" s="161">
        <v>6207961</v>
      </c>
      <c r="O344" s="162">
        <v>98.635507099004741</v>
      </c>
      <c r="Q344" s="227">
        <v>6476118</v>
      </c>
      <c r="R344" s="228">
        <v>6364091</v>
      </c>
      <c r="S344" s="229">
        <v>98.270151964494772</v>
      </c>
      <c r="T344" s="157"/>
      <c r="U344" s="36"/>
      <c r="V344" s="36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</row>
    <row r="345" spans="1:40" s="3" customFormat="1" x14ac:dyDescent="0.2">
      <c r="A345" s="10">
        <v>333</v>
      </c>
      <c r="B345" s="192" t="s">
        <v>654</v>
      </c>
      <c r="C345" s="193" t="s">
        <v>654</v>
      </c>
      <c r="D345" s="194"/>
      <c r="E345" s="163">
        <v>2838852</v>
      </c>
      <c r="F345" s="152">
        <v>2755100</v>
      </c>
      <c r="G345" s="164">
        <v>97.049793367178012</v>
      </c>
      <c r="H345" s="171"/>
      <c r="I345" s="230">
        <v>3022739</v>
      </c>
      <c r="J345" s="231">
        <v>2931038</v>
      </c>
      <c r="K345" s="232">
        <v>96.966294476631958</v>
      </c>
      <c r="L345" s="128"/>
      <c r="M345" s="163">
        <v>2303596</v>
      </c>
      <c r="N345" s="152">
        <v>2270431</v>
      </c>
      <c r="O345" s="164">
        <v>98.560294426626896</v>
      </c>
      <c r="P345" s="128"/>
      <c r="Q345" s="230">
        <v>2293613</v>
      </c>
      <c r="R345" s="231">
        <v>2252157</v>
      </c>
      <c r="S345" s="232">
        <v>98.192545996207727</v>
      </c>
      <c r="T345" s="158"/>
      <c r="U345" s="45"/>
      <c r="V345" s="45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spans="1:40" s="6" customFormat="1" x14ac:dyDescent="0.2">
      <c r="A346" s="10">
        <v>334</v>
      </c>
      <c r="B346" s="192" t="s">
        <v>655</v>
      </c>
      <c r="C346" s="193"/>
      <c r="D346" s="194"/>
      <c r="E346" s="163">
        <v>4260338</v>
      </c>
      <c r="F346" s="152">
        <v>4119474</v>
      </c>
      <c r="G346" s="164">
        <v>96.693595672456041</v>
      </c>
      <c r="H346" s="171"/>
      <c r="I346" s="230">
        <v>4548667</v>
      </c>
      <c r="J346" s="231">
        <v>4389758</v>
      </c>
      <c r="K346" s="232">
        <v>96.506471016673672</v>
      </c>
      <c r="L346" s="128"/>
      <c r="M346" s="163">
        <v>8597436</v>
      </c>
      <c r="N346" s="152">
        <v>8478392</v>
      </c>
      <c r="O346" s="164">
        <v>98.615354624332184</v>
      </c>
      <c r="P346" s="128"/>
      <c r="Q346" s="230">
        <v>8769731</v>
      </c>
      <c r="R346" s="231">
        <v>8616248</v>
      </c>
      <c r="S346" s="232">
        <v>98.249855098178045</v>
      </c>
      <c r="T346" s="158"/>
      <c r="U346" s="45"/>
      <c r="V346" s="45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1:40" s="7" customFormat="1" x14ac:dyDescent="0.2">
      <c r="A347" s="10">
        <v>335</v>
      </c>
      <c r="B347" s="192" t="s">
        <v>664</v>
      </c>
      <c r="C347" s="193" t="s">
        <v>664</v>
      </c>
      <c r="D347" s="194"/>
      <c r="E347" s="163">
        <v>5251033</v>
      </c>
      <c r="F347" s="152">
        <v>5004418</v>
      </c>
      <c r="G347" s="164">
        <v>95.303495521738284</v>
      </c>
      <c r="H347" s="171"/>
      <c r="I347" s="230">
        <v>5594587</v>
      </c>
      <c r="J347" s="231">
        <v>5317594</v>
      </c>
      <c r="K347" s="232">
        <v>95.048910670260383</v>
      </c>
      <c r="L347" s="128"/>
      <c r="M347" s="163">
        <v>4354034</v>
      </c>
      <c r="N347" s="152">
        <v>4250681</v>
      </c>
      <c r="O347" s="164">
        <v>97.626270258799082</v>
      </c>
      <c r="P347" s="128"/>
      <c r="Q347" s="230">
        <v>4358791</v>
      </c>
      <c r="R347" s="231">
        <v>4244903</v>
      </c>
      <c r="S347" s="232">
        <v>97.387165385998088</v>
      </c>
      <c r="T347" s="158"/>
      <c r="U347" s="45"/>
      <c r="V347" s="45"/>
    </row>
    <row r="348" spans="1:40" s="7" customFormat="1" x14ac:dyDescent="0.2">
      <c r="A348" s="10">
        <v>336</v>
      </c>
      <c r="B348" s="192" t="s">
        <v>662</v>
      </c>
      <c r="C348" s="193" t="s">
        <v>662</v>
      </c>
      <c r="D348" s="194"/>
      <c r="E348" s="163">
        <v>6879267</v>
      </c>
      <c r="F348" s="152">
        <v>6661329</v>
      </c>
      <c r="G348" s="164">
        <v>96.831958986328047</v>
      </c>
      <c r="H348" s="171"/>
      <c r="I348" s="230">
        <v>7630473</v>
      </c>
      <c r="J348" s="231">
        <v>7374001</v>
      </c>
      <c r="K348" s="232">
        <v>96.638845324529683</v>
      </c>
      <c r="L348" s="128"/>
      <c r="M348" s="163">
        <v>5057149</v>
      </c>
      <c r="N348" s="152">
        <v>4966891</v>
      </c>
      <c r="O348" s="164">
        <v>98.215239456065063</v>
      </c>
      <c r="P348" s="128"/>
      <c r="Q348" s="230">
        <v>5198778</v>
      </c>
      <c r="R348" s="231">
        <v>5089118</v>
      </c>
      <c r="S348" s="232">
        <v>97.890658150819291</v>
      </c>
      <c r="T348" s="158"/>
      <c r="U348" s="45"/>
      <c r="V348" s="45"/>
    </row>
    <row r="349" spans="1:40" s="7" customFormat="1" x14ac:dyDescent="0.2">
      <c r="A349" s="10">
        <v>337</v>
      </c>
      <c r="B349" s="195" t="s">
        <v>656</v>
      </c>
      <c r="C349" s="193" t="s">
        <v>663</v>
      </c>
      <c r="D349" s="194"/>
      <c r="E349" s="163">
        <v>13794872</v>
      </c>
      <c r="F349" s="152">
        <v>13508249</v>
      </c>
      <c r="G349" s="164">
        <v>97.922249659148704</v>
      </c>
      <c r="H349" s="171"/>
      <c r="I349" s="230">
        <v>14302607</v>
      </c>
      <c r="J349" s="231">
        <v>13980219</v>
      </c>
      <c r="K349" s="232">
        <v>97.745949392303103</v>
      </c>
      <c r="L349" s="128"/>
      <c r="M349" s="163">
        <v>8179527</v>
      </c>
      <c r="N349" s="152">
        <v>8052219</v>
      </c>
      <c r="O349" s="164">
        <v>98.443577483147862</v>
      </c>
      <c r="P349" s="128"/>
      <c r="Q349" s="230">
        <v>8089452</v>
      </c>
      <c r="R349" s="231">
        <v>7949515</v>
      </c>
      <c r="S349" s="232">
        <v>98.270130040947151</v>
      </c>
      <c r="T349" s="158"/>
      <c r="U349" s="45"/>
      <c r="V349" s="45"/>
    </row>
    <row r="350" spans="1:40" s="7" customFormat="1" x14ac:dyDescent="0.2">
      <c r="A350" s="10">
        <v>338</v>
      </c>
      <c r="B350" s="196" t="s">
        <v>657</v>
      </c>
      <c r="C350" s="197"/>
      <c r="D350" s="204"/>
      <c r="E350" s="165">
        <v>30185510</v>
      </c>
      <c r="F350" s="166">
        <v>29293470</v>
      </c>
      <c r="G350" s="167">
        <v>97.044807260172178</v>
      </c>
      <c r="H350" s="171"/>
      <c r="I350" s="233">
        <v>32076334</v>
      </c>
      <c r="J350" s="234">
        <v>31061572</v>
      </c>
      <c r="K350" s="235">
        <v>96.836415283616887</v>
      </c>
      <c r="L350" s="128"/>
      <c r="M350" s="165">
        <v>26188146</v>
      </c>
      <c r="N350" s="166">
        <v>25748183</v>
      </c>
      <c r="O350" s="167">
        <v>98.319991800870525</v>
      </c>
      <c r="P350" s="46"/>
      <c r="Q350" s="233">
        <v>26416752</v>
      </c>
      <c r="R350" s="234">
        <v>25899784</v>
      </c>
      <c r="S350" s="235">
        <v>98.043029665418373</v>
      </c>
      <c r="T350" s="158"/>
      <c r="U350" s="45"/>
      <c r="V350" s="45"/>
    </row>
    <row r="351" spans="1:40" s="7" customFormat="1" x14ac:dyDescent="0.2">
      <c r="B351" s="214"/>
      <c r="C351" s="9"/>
      <c r="D351" s="12"/>
      <c r="E351"/>
      <c r="F351"/>
      <c r="G351" s="12"/>
      <c r="H351" s="128"/>
      <c r="I351" s="11"/>
      <c r="J351"/>
      <c r="K351" s="12"/>
      <c r="L351" s="128"/>
      <c r="M351"/>
      <c r="N351"/>
      <c r="O351" s="12"/>
      <c r="P351" s="128"/>
      <c r="Q351"/>
      <c r="R351"/>
      <c r="S351" s="12"/>
      <c r="T351" s="12"/>
      <c r="U351"/>
      <c r="V351"/>
    </row>
    <row r="352" spans="1:40" s="7" customFormat="1" x14ac:dyDescent="0.2">
      <c r="A352" s="213"/>
      <c r="B352" s="207"/>
      <c r="C352" s="208"/>
      <c r="D352" s="209"/>
      <c r="E352" s="208"/>
      <c r="F352" s="128"/>
      <c r="G352" s="210"/>
      <c r="H352" s="128"/>
      <c r="I352" s="211"/>
      <c r="J352" s="128"/>
      <c r="K352" s="210"/>
      <c r="L352" s="128"/>
      <c r="M352" s="128"/>
      <c r="N352" s="128"/>
      <c r="O352" s="210"/>
      <c r="P352" s="128"/>
      <c r="Q352" s="128"/>
      <c r="R352" s="128"/>
      <c r="S352" s="210"/>
      <c r="T352" s="12"/>
      <c r="U352"/>
      <c r="V352"/>
    </row>
    <row r="353" spans="1:40" s="7" customFormat="1" x14ac:dyDescent="0.2">
      <c r="A353" s="217"/>
      <c r="B353" s="215"/>
      <c r="C353" s="212"/>
      <c r="D353" s="212"/>
      <c r="E353" s="209"/>
      <c r="F353" s="128"/>
      <c r="G353" s="210"/>
      <c r="H353" s="128"/>
      <c r="I353" s="211"/>
      <c r="J353" s="128"/>
      <c r="K353" s="210"/>
      <c r="L353" s="128"/>
      <c r="M353" s="128"/>
      <c r="N353" s="128"/>
      <c r="O353" s="210"/>
      <c r="P353" s="128"/>
      <c r="Q353" s="128"/>
      <c r="R353" s="128"/>
      <c r="S353" s="210"/>
      <c r="T353" s="12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:40" x14ac:dyDescent="0.2">
      <c r="B354" s="216"/>
    </row>
    <row r="355" spans="1:40" x14ac:dyDescent="0.2">
      <c r="B355" s="216"/>
    </row>
    <row r="356" spans="1:40" x14ac:dyDescent="0.2">
      <c r="B356" s="216"/>
    </row>
    <row r="357" spans="1:40" x14ac:dyDescent="0.2">
      <c r="B357" s="216"/>
    </row>
    <row r="358" spans="1:40" x14ac:dyDescent="0.2">
      <c r="B358" s="216"/>
      <c r="D358"/>
    </row>
    <row r="359" spans="1:40" x14ac:dyDescent="0.2">
      <c r="B359" s="216"/>
    </row>
    <row r="360" spans="1:40" x14ac:dyDescent="0.2">
      <c r="B360" s="216"/>
    </row>
    <row r="361" spans="1:40" x14ac:dyDescent="0.2">
      <c r="B361" s="216"/>
    </row>
    <row r="362" spans="1:40" x14ac:dyDescent="0.2">
      <c r="B362" s="216"/>
    </row>
    <row r="363" spans="1:40" x14ac:dyDescent="0.2">
      <c r="B363" s="216"/>
    </row>
    <row r="364" spans="1:40" x14ac:dyDescent="0.2">
      <c r="B364" s="216"/>
    </row>
    <row r="365" spans="1:40" x14ac:dyDescent="0.2">
      <c r="B365" s="216"/>
    </row>
    <row r="366" spans="1:40" x14ac:dyDescent="0.2">
      <c r="B366" s="216"/>
    </row>
    <row r="367" spans="1:40" x14ac:dyDescent="0.2">
      <c r="B367" s="216"/>
    </row>
    <row r="368" spans="1:40" x14ac:dyDescent="0.2">
      <c r="B368" s="216"/>
    </row>
    <row r="369" spans="2:2" x14ac:dyDescent="0.2">
      <c r="B369" s="216"/>
    </row>
    <row r="370" spans="2:2" x14ac:dyDescent="0.2">
      <c r="B370" s="216"/>
    </row>
    <row r="371" spans="2:2" x14ac:dyDescent="0.2">
      <c r="B371" s="216"/>
    </row>
    <row r="372" spans="2:2" x14ac:dyDescent="0.2">
      <c r="B372" s="216"/>
    </row>
    <row r="373" spans="2:2" x14ac:dyDescent="0.2">
      <c r="B373" s="216"/>
    </row>
    <row r="374" spans="2:2" x14ac:dyDescent="0.2">
      <c r="B374" s="216"/>
    </row>
    <row r="375" spans="2:2" x14ac:dyDescent="0.2">
      <c r="B375" s="216"/>
    </row>
    <row r="376" spans="2:2" x14ac:dyDescent="0.2">
      <c r="B376" s="216"/>
    </row>
    <row r="377" spans="2:2" x14ac:dyDescent="0.2">
      <c r="B377" s="216"/>
    </row>
    <row r="378" spans="2:2" x14ac:dyDescent="0.2">
      <c r="B378" s="216"/>
    </row>
    <row r="379" spans="2:2" x14ac:dyDescent="0.2">
      <c r="B379" s="216"/>
    </row>
    <row r="380" spans="2:2" x14ac:dyDescent="0.2">
      <c r="B380" s="216"/>
    </row>
    <row r="381" spans="2:2" x14ac:dyDescent="0.2">
      <c r="B381" s="216"/>
    </row>
    <row r="382" spans="2:2" x14ac:dyDescent="0.2">
      <c r="B382" s="216"/>
    </row>
    <row r="383" spans="2:2" x14ac:dyDescent="0.2">
      <c r="B383" s="216"/>
    </row>
    <row r="384" spans="2:2" x14ac:dyDescent="0.2">
      <c r="B384" s="216"/>
    </row>
    <row r="385" spans="2:2" x14ac:dyDescent="0.2">
      <c r="B385" s="216"/>
    </row>
    <row r="386" spans="2:2" x14ac:dyDescent="0.2">
      <c r="B386" s="216"/>
    </row>
    <row r="387" spans="2:2" x14ac:dyDescent="0.2">
      <c r="B387" s="216"/>
    </row>
    <row r="388" spans="2:2" x14ac:dyDescent="0.2">
      <c r="B388" s="216"/>
    </row>
    <row r="389" spans="2:2" x14ac:dyDescent="0.2">
      <c r="B389" s="216"/>
    </row>
    <row r="390" spans="2:2" x14ac:dyDescent="0.2">
      <c r="B390" s="216"/>
    </row>
    <row r="391" spans="2:2" x14ac:dyDescent="0.2">
      <c r="B391" s="216"/>
    </row>
    <row r="392" spans="2:2" x14ac:dyDescent="0.2">
      <c r="B392" s="216"/>
    </row>
    <row r="393" spans="2:2" x14ac:dyDescent="0.2">
      <c r="B393" s="216"/>
    </row>
    <row r="394" spans="2:2" x14ac:dyDescent="0.2">
      <c r="B394" s="216"/>
    </row>
    <row r="395" spans="2:2" x14ac:dyDescent="0.2">
      <c r="B395" s="216"/>
    </row>
    <row r="396" spans="2:2" x14ac:dyDescent="0.2">
      <c r="B396" s="216"/>
    </row>
    <row r="397" spans="2:2" x14ac:dyDescent="0.2">
      <c r="B397" s="216"/>
    </row>
    <row r="398" spans="2:2" x14ac:dyDescent="0.2">
      <c r="B398" s="216"/>
    </row>
    <row r="399" spans="2:2" x14ac:dyDescent="0.2">
      <c r="B399" s="216"/>
    </row>
    <row r="400" spans="2:2" x14ac:dyDescent="0.2">
      <c r="B400" s="216"/>
    </row>
    <row r="401" spans="2:2" x14ac:dyDescent="0.2">
      <c r="B401" s="216"/>
    </row>
    <row r="402" spans="2:2" x14ac:dyDescent="0.2">
      <c r="B402" s="216"/>
    </row>
    <row r="403" spans="2:2" x14ac:dyDescent="0.2">
      <c r="B403" s="216"/>
    </row>
    <row r="404" spans="2:2" x14ac:dyDescent="0.2">
      <c r="B404" s="216"/>
    </row>
    <row r="405" spans="2:2" x14ac:dyDescent="0.2">
      <c r="B405" s="216"/>
    </row>
    <row r="406" spans="2:2" x14ac:dyDescent="0.2">
      <c r="B406" s="216"/>
    </row>
    <row r="407" spans="2:2" x14ac:dyDescent="0.2">
      <c r="B407" s="216"/>
    </row>
    <row r="408" spans="2:2" x14ac:dyDescent="0.2">
      <c r="B408" s="216"/>
    </row>
    <row r="409" spans="2:2" x14ac:dyDescent="0.2">
      <c r="B409" s="216"/>
    </row>
    <row r="410" spans="2:2" x14ac:dyDescent="0.2">
      <c r="B410" s="216"/>
    </row>
    <row r="411" spans="2:2" x14ac:dyDescent="0.2">
      <c r="B411" s="216"/>
    </row>
    <row r="412" spans="2:2" x14ac:dyDescent="0.2">
      <c r="B412" s="216"/>
    </row>
    <row r="413" spans="2:2" x14ac:dyDescent="0.2">
      <c r="B413" s="216"/>
    </row>
    <row r="414" spans="2:2" x14ac:dyDescent="0.2">
      <c r="B414" s="216"/>
    </row>
    <row r="415" spans="2:2" x14ac:dyDescent="0.2">
      <c r="B415" s="216"/>
    </row>
    <row r="416" spans="2:2" x14ac:dyDescent="0.2">
      <c r="B416" s="216"/>
    </row>
    <row r="417" spans="2:2" x14ac:dyDescent="0.2">
      <c r="B417" s="216"/>
    </row>
    <row r="418" spans="2:2" x14ac:dyDescent="0.2">
      <c r="B418" s="216"/>
    </row>
    <row r="419" spans="2:2" x14ac:dyDescent="0.2">
      <c r="B419" s="216"/>
    </row>
    <row r="420" spans="2:2" x14ac:dyDescent="0.2">
      <c r="B420" s="216"/>
    </row>
    <row r="421" spans="2:2" x14ac:dyDescent="0.2">
      <c r="B421" s="216"/>
    </row>
    <row r="422" spans="2:2" x14ac:dyDescent="0.2">
      <c r="B422" s="216"/>
    </row>
    <row r="423" spans="2:2" x14ac:dyDescent="0.2">
      <c r="B423" s="216"/>
    </row>
    <row r="424" spans="2:2" x14ac:dyDescent="0.2">
      <c r="B424" s="216"/>
    </row>
    <row r="425" spans="2:2" x14ac:dyDescent="0.2">
      <c r="B425" s="216"/>
    </row>
    <row r="426" spans="2:2" x14ac:dyDescent="0.2">
      <c r="B426" s="216"/>
    </row>
    <row r="427" spans="2:2" x14ac:dyDescent="0.2">
      <c r="B427" s="216"/>
    </row>
    <row r="428" spans="2:2" x14ac:dyDescent="0.2">
      <c r="B428" s="216"/>
    </row>
    <row r="429" spans="2:2" x14ac:dyDescent="0.2">
      <c r="B429" s="216"/>
    </row>
    <row r="430" spans="2:2" x14ac:dyDescent="0.2">
      <c r="B430" s="216"/>
    </row>
    <row r="431" spans="2:2" x14ac:dyDescent="0.2">
      <c r="B431" s="216"/>
    </row>
    <row r="432" spans="2:2" x14ac:dyDescent="0.2">
      <c r="B432" s="216"/>
    </row>
    <row r="433" spans="2:2" x14ac:dyDescent="0.2">
      <c r="B433" s="216"/>
    </row>
    <row r="434" spans="2:2" x14ac:dyDescent="0.2">
      <c r="B434" s="216"/>
    </row>
    <row r="435" spans="2:2" x14ac:dyDescent="0.2">
      <c r="B435" s="216"/>
    </row>
    <row r="436" spans="2:2" x14ac:dyDescent="0.2">
      <c r="B436" s="216"/>
    </row>
    <row r="437" spans="2:2" x14ac:dyDescent="0.2">
      <c r="B437" s="216"/>
    </row>
    <row r="438" spans="2:2" x14ac:dyDescent="0.2">
      <c r="B438" s="216"/>
    </row>
    <row r="439" spans="2:2" x14ac:dyDescent="0.2">
      <c r="B439" s="216"/>
    </row>
    <row r="440" spans="2:2" x14ac:dyDescent="0.2">
      <c r="B440" s="216"/>
    </row>
    <row r="441" spans="2:2" x14ac:dyDescent="0.2">
      <c r="B441" s="216"/>
    </row>
    <row r="442" spans="2:2" x14ac:dyDescent="0.2">
      <c r="B442" s="216"/>
    </row>
    <row r="443" spans="2:2" x14ac:dyDescent="0.2">
      <c r="B443" s="216"/>
    </row>
    <row r="444" spans="2:2" x14ac:dyDescent="0.2">
      <c r="B444" s="216"/>
    </row>
    <row r="445" spans="2:2" x14ac:dyDescent="0.2">
      <c r="B445" s="216"/>
    </row>
    <row r="446" spans="2:2" x14ac:dyDescent="0.2">
      <c r="B446" s="216"/>
    </row>
    <row r="447" spans="2:2" x14ac:dyDescent="0.2">
      <c r="B447" s="216"/>
    </row>
    <row r="448" spans="2:2" x14ac:dyDescent="0.2">
      <c r="B448" s="216"/>
    </row>
    <row r="449" spans="2:2" x14ac:dyDescent="0.2">
      <c r="B449" s="216"/>
    </row>
    <row r="450" spans="2:2" x14ac:dyDescent="0.2">
      <c r="B450" s="216"/>
    </row>
    <row r="451" spans="2:2" x14ac:dyDescent="0.2">
      <c r="B451" s="216"/>
    </row>
    <row r="452" spans="2:2" x14ac:dyDescent="0.2">
      <c r="B452" s="216"/>
    </row>
    <row r="453" spans="2:2" x14ac:dyDescent="0.2">
      <c r="B453" s="216"/>
    </row>
    <row r="454" spans="2:2" x14ac:dyDescent="0.2">
      <c r="B454" s="216"/>
    </row>
    <row r="455" spans="2:2" x14ac:dyDescent="0.2">
      <c r="B455" s="216"/>
    </row>
    <row r="456" spans="2:2" x14ac:dyDescent="0.2">
      <c r="B456" s="216"/>
    </row>
    <row r="457" spans="2:2" x14ac:dyDescent="0.2">
      <c r="B457" s="216"/>
    </row>
    <row r="458" spans="2:2" x14ac:dyDescent="0.2">
      <c r="B458" s="216"/>
    </row>
    <row r="459" spans="2:2" x14ac:dyDescent="0.2">
      <c r="B459" s="216"/>
    </row>
    <row r="460" spans="2:2" x14ac:dyDescent="0.2">
      <c r="B460" s="216"/>
    </row>
    <row r="461" spans="2:2" x14ac:dyDescent="0.2">
      <c r="B461" s="216"/>
    </row>
    <row r="462" spans="2:2" x14ac:dyDescent="0.2">
      <c r="B462" s="216"/>
    </row>
    <row r="463" spans="2:2" x14ac:dyDescent="0.2">
      <c r="B463" s="216"/>
    </row>
    <row r="464" spans="2:2" x14ac:dyDescent="0.2">
      <c r="B464" s="216"/>
    </row>
    <row r="465" spans="2:2" x14ac:dyDescent="0.2">
      <c r="B465" s="216"/>
    </row>
    <row r="466" spans="2:2" x14ac:dyDescent="0.2">
      <c r="B466" s="216"/>
    </row>
    <row r="467" spans="2:2" x14ac:dyDescent="0.2">
      <c r="B467" s="216"/>
    </row>
    <row r="468" spans="2:2" x14ac:dyDescent="0.2">
      <c r="B468" s="216"/>
    </row>
    <row r="469" spans="2:2" x14ac:dyDescent="0.2">
      <c r="B469" s="216"/>
    </row>
    <row r="470" spans="2:2" x14ac:dyDescent="0.2">
      <c r="B470" s="216"/>
    </row>
    <row r="471" spans="2:2" x14ac:dyDescent="0.2">
      <c r="B471" s="216"/>
    </row>
    <row r="472" spans="2:2" x14ac:dyDescent="0.2">
      <c r="B472" s="216"/>
    </row>
    <row r="473" spans="2:2" x14ac:dyDescent="0.2">
      <c r="B473" s="216"/>
    </row>
    <row r="474" spans="2:2" x14ac:dyDescent="0.2">
      <c r="B474" s="216"/>
    </row>
    <row r="475" spans="2:2" x14ac:dyDescent="0.2">
      <c r="B475" s="216"/>
    </row>
    <row r="476" spans="2:2" x14ac:dyDescent="0.2">
      <c r="B476" s="216"/>
    </row>
    <row r="477" spans="2:2" x14ac:dyDescent="0.2">
      <c r="B477" s="216"/>
    </row>
    <row r="478" spans="2:2" x14ac:dyDescent="0.2">
      <c r="B478" s="216"/>
    </row>
    <row r="479" spans="2:2" x14ac:dyDescent="0.2">
      <c r="B479" s="216"/>
    </row>
    <row r="480" spans="2:2" x14ac:dyDescent="0.2">
      <c r="B480" s="216"/>
    </row>
    <row r="481" spans="2:2" x14ac:dyDescent="0.2">
      <c r="B481" s="216"/>
    </row>
    <row r="482" spans="2:2" x14ac:dyDescent="0.2">
      <c r="B482" s="216"/>
    </row>
    <row r="483" spans="2:2" x14ac:dyDescent="0.2">
      <c r="B483" s="216"/>
    </row>
    <row r="484" spans="2:2" x14ac:dyDescent="0.2">
      <c r="B484" s="216"/>
    </row>
    <row r="485" spans="2:2" x14ac:dyDescent="0.2">
      <c r="B485" s="216"/>
    </row>
    <row r="486" spans="2:2" x14ac:dyDescent="0.2">
      <c r="B486" s="216"/>
    </row>
    <row r="487" spans="2:2" x14ac:dyDescent="0.2">
      <c r="B487" s="216"/>
    </row>
    <row r="488" spans="2:2" x14ac:dyDescent="0.2">
      <c r="B488" s="216"/>
    </row>
    <row r="489" spans="2:2" x14ac:dyDescent="0.2">
      <c r="B489" s="216"/>
    </row>
    <row r="490" spans="2:2" x14ac:dyDescent="0.2">
      <c r="B490" s="216"/>
    </row>
    <row r="491" spans="2:2" x14ac:dyDescent="0.2">
      <c r="B491" s="216"/>
    </row>
    <row r="492" spans="2:2" x14ac:dyDescent="0.2">
      <c r="B492" s="216"/>
    </row>
    <row r="493" spans="2:2" x14ac:dyDescent="0.2">
      <c r="B493" s="216"/>
    </row>
    <row r="494" spans="2:2" x14ac:dyDescent="0.2">
      <c r="B494" s="216"/>
    </row>
    <row r="495" spans="2:2" x14ac:dyDescent="0.2">
      <c r="B495" s="216"/>
    </row>
    <row r="496" spans="2:2" x14ac:dyDescent="0.2">
      <c r="B496" s="216"/>
    </row>
    <row r="497" spans="2:2" x14ac:dyDescent="0.2">
      <c r="B497" s="216"/>
    </row>
    <row r="498" spans="2:2" x14ac:dyDescent="0.2">
      <c r="B498" s="216"/>
    </row>
    <row r="499" spans="2:2" x14ac:dyDescent="0.2">
      <c r="B499" s="216"/>
    </row>
    <row r="500" spans="2:2" x14ac:dyDescent="0.2">
      <c r="B500" s="216"/>
    </row>
    <row r="501" spans="2:2" x14ac:dyDescent="0.2">
      <c r="B501" s="216"/>
    </row>
    <row r="502" spans="2:2" x14ac:dyDescent="0.2">
      <c r="B502" s="216"/>
    </row>
    <row r="503" spans="2:2" x14ac:dyDescent="0.2">
      <c r="B503" s="216"/>
    </row>
    <row r="504" spans="2:2" x14ac:dyDescent="0.2">
      <c r="B504" s="216"/>
    </row>
    <row r="505" spans="2:2" x14ac:dyDescent="0.2">
      <c r="B505" s="216"/>
    </row>
    <row r="506" spans="2:2" x14ac:dyDescent="0.2">
      <c r="B506" s="216"/>
    </row>
    <row r="507" spans="2:2" x14ac:dyDescent="0.2">
      <c r="B507" s="216"/>
    </row>
    <row r="508" spans="2:2" x14ac:dyDescent="0.2">
      <c r="B508" s="216"/>
    </row>
    <row r="509" spans="2:2" x14ac:dyDescent="0.2">
      <c r="B509" s="216"/>
    </row>
    <row r="510" spans="2:2" x14ac:dyDescent="0.2">
      <c r="B510" s="216"/>
    </row>
    <row r="511" spans="2:2" x14ac:dyDescent="0.2">
      <c r="B511" s="216"/>
    </row>
    <row r="512" spans="2:2" x14ac:dyDescent="0.2">
      <c r="B512" s="216"/>
    </row>
    <row r="513" spans="2:2" x14ac:dyDescent="0.2">
      <c r="B513" s="216"/>
    </row>
    <row r="514" spans="2:2" x14ac:dyDescent="0.2">
      <c r="B514" s="216"/>
    </row>
    <row r="515" spans="2:2" x14ac:dyDescent="0.2">
      <c r="B515" s="216"/>
    </row>
    <row r="516" spans="2:2" x14ac:dyDescent="0.2">
      <c r="B516" s="216"/>
    </row>
    <row r="517" spans="2:2" x14ac:dyDescent="0.2">
      <c r="B517" s="216"/>
    </row>
    <row r="518" spans="2:2" x14ac:dyDescent="0.2">
      <c r="B518" s="216"/>
    </row>
    <row r="519" spans="2:2" x14ac:dyDescent="0.2">
      <c r="B519" s="216"/>
    </row>
    <row r="520" spans="2:2" x14ac:dyDescent="0.2">
      <c r="B520" s="216"/>
    </row>
    <row r="521" spans="2:2" x14ac:dyDescent="0.2">
      <c r="B521" s="216"/>
    </row>
    <row r="522" spans="2:2" x14ac:dyDescent="0.2">
      <c r="B522" s="216"/>
    </row>
    <row r="523" spans="2:2" x14ac:dyDescent="0.2">
      <c r="B523" s="216"/>
    </row>
    <row r="524" spans="2:2" x14ac:dyDescent="0.2">
      <c r="B524" s="216"/>
    </row>
    <row r="525" spans="2:2" x14ac:dyDescent="0.2">
      <c r="B525" s="216"/>
    </row>
    <row r="526" spans="2:2" x14ac:dyDescent="0.2">
      <c r="B526" s="216"/>
    </row>
    <row r="527" spans="2:2" x14ac:dyDescent="0.2">
      <c r="B527" s="216"/>
    </row>
    <row r="528" spans="2:2" x14ac:dyDescent="0.2">
      <c r="B528" s="216"/>
    </row>
    <row r="529" spans="2:2" x14ac:dyDescent="0.2">
      <c r="B529" s="216"/>
    </row>
    <row r="530" spans="2:2" x14ac:dyDescent="0.2">
      <c r="B530" s="216"/>
    </row>
    <row r="531" spans="2:2" x14ac:dyDescent="0.2">
      <c r="B531" s="216"/>
    </row>
    <row r="532" spans="2:2" x14ac:dyDescent="0.2">
      <c r="B532" s="216"/>
    </row>
    <row r="533" spans="2:2" x14ac:dyDescent="0.2">
      <c r="B533" s="216"/>
    </row>
    <row r="534" spans="2:2" x14ac:dyDescent="0.2">
      <c r="B534" s="216"/>
    </row>
    <row r="535" spans="2:2" x14ac:dyDescent="0.2">
      <c r="B535" s="216"/>
    </row>
    <row r="536" spans="2:2" x14ac:dyDescent="0.2">
      <c r="B536" s="216"/>
    </row>
    <row r="537" spans="2:2" x14ac:dyDescent="0.2">
      <c r="B537" s="216"/>
    </row>
    <row r="538" spans="2:2" x14ac:dyDescent="0.2">
      <c r="B538" s="216"/>
    </row>
    <row r="539" spans="2:2" x14ac:dyDescent="0.2">
      <c r="B539" s="216"/>
    </row>
    <row r="540" spans="2:2" x14ac:dyDescent="0.2">
      <c r="B540" s="216"/>
    </row>
    <row r="541" spans="2:2" x14ac:dyDescent="0.2">
      <c r="B541" s="216"/>
    </row>
    <row r="542" spans="2:2" x14ac:dyDescent="0.2">
      <c r="B542" s="216"/>
    </row>
    <row r="543" spans="2:2" x14ac:dyDescent="0.2">
      <c r="B543" s="216"/>
    </row>
    <row r="544" spans="2:2" x14ac:dyDescent="0.2">
      <c r="B544" s="216"/>
    </row>
    <row r="545" spans="2:2" x14ac:dyDescent="0.2">
      <c r="B545" s="216"/>
    </row>
    <row r="546" spans="2:2" x14ac:dyDescent="0.2">
      <c r="B546" s="216"/>
    </row>
    <row r="547" spans="2:2" x14ac:dyDescent="0.2">
      <c r="B547" s="216"/>
    </row>
    <row r="548" spans="2:2" x14ac:dyDescent="0.2">
      <c r="B548" s="216"/>
    </row>
    <row r="549" spans="2:2" x14ac:dyDescent="0.2">
      <c r="B549" s="216"/>
    </row>
    <row r="550" spans="2:2" x14ac:dyDescent="0.2">
      <c r="B550" s="216"/>
    </row>
    <row r="551" spans="2:2" x14ac:dyDescent="0.2">
      <c r="B551" s="216"/>
    </row>
    <row r="552" spans="2:2" x14ac:dyDescent="0.2">
      <c r="B552" s="216"/>
    </row>
    <row r="553" spans="2:2" x14ac:dyDescent="0.2">
      <c r="B553" s="216"/>
    </row>
    <row r="554" spans="2:2" x14ac:dyDescent="0.2">
      <c r="B554" s="216"/>
    </row>
    <row r="555" spans="2:2" x14ac:dyDescent="0.2">
      <c r="B555" s="216"/>
    </row>
    <row r="556" spans="2:2" x14ac:dyDescent="0.2">
      <c r="B556" s="216"/>
    </row>
    <row r="557" spans="2:2" x14ac:dyDescent="0.2">
      <c r="B557" s="216"/>
    </row>
    <row r="558" spans="2:2" x14ac:dyDescent="0.2">
      <c r="B558" s="216"/>
    </row>
    <row r="559" spans="2:2" x14ac:dyDescent="0.2">
      <c r="B559" s="216"/>
    </row>
    <row r="560" spans="2:2" x14ac:dyDescent="0.2">
      <c r="B560" s="216"/>
    </row>
    <row r="561" spans="2:2" x14ac:dyDescent="0.2">
      <c r="B561" s="216"/>
    </row>
    <row r="562" spans="2:2" x14ac:dyDescent="0.2">
      <c r="B562" s="216"/>
    </row>
    <row r="563" spans="2:2" x14ac:dyDescent="0.2">
      <c r="B563" s="216"/>
    </row>
    <row r="564" spans="2:2" x14ac:dyDescent="0.2">
      <c r="B564" s="216"/>
    </row>
    <row r="565" spans="2:2" x14ac:dyDescent="0.2">
      <c r="B565" s="216"/>
    </row>
    <row r="566" spans="2:2" x14ac:dyDescent="0.2">
      <c r="B566" s="216"/>
    </row>
    <row r="567" spans="2:2" x14ac:dyDescent="0.2">
      <c r="B567" s="216"/>
    </row>
    <row r="568" spans="2:2" x14ac:dyDescent="0.2">
      <c r="B568" s="216"/>
    </row>
    <row r="569" spans="2:2" x14ac:dyDescent="0.2">
      <c r="B569" s="216"/>
    </row>
    <row r="570" spans="2:2" x14ac:dyDescent="0.2">
      <c r="B570" s="216"/>
    </row>
    <row r="571" spans="2:2" x14ac:dyDescent="0.2">
      <c r="B571" s="216"/>
    </row>
    <row r="572" spans="2:2" x14ac:dyDescent="0.2">
      <c r="B572" s="216"/>
    </row>
    <row r="573" spans="2:2" x14ac:dyDescent="0.2">
      <c r="B573" s="216"/>
    </row>
    <row r="574" spans="2:2" x14ac:dyDescent="0.2">
      <c r="B574" s="216"/>
    </row>
    <row r="575" spans="2:2" x14ac:dyDescent="0.2">
      <c r="B575" s="216"/>
    </row>
    <row r="576" spans="2:2" x14ac:dyDescent="0.2">
      <c r="B576" s="216"/>
    </row>
    <row r="577" spans="2:2" x14ac:dyDescent="0.2">
      <c r="B577" s="216"/>
    </row>
    <row r="578" spans="2:2" x14ac:dyDescent="0.2">
      <c r="B578" s="216"/>
    </row>
    <row r="579" spans="2:2" x14ac:dyDescent="0.2">
      <c r="B579" s="216"/>
    </row>
    <row r="580" spans="2:2" x14ac:dyDescent="0.2">
      <c r="B580" s="216"/>
    </row>
    <row r="581" spans="2:2" x14ac:dyDescent="0.2">
      <c r="B581" s="216"/>
    </row>
    <row r="582" spans="2:2" x14ac:dyDescent="0.2">
      <c r="B582" s="216"/>
    </row>
    <row r="583" spans="2:2" x14ac:dyDescent="0.2">
      <c r="B583" s="216"/>
    </row>
    <row r="584" spans="2:2" x14ac:dyDescent="0.2">
      <c r="B584" s="216"/>
    </row>
    <row r="585" spans="2:2" x14ac:dyDescent="0.2">
      <c r="B585" s="216"/>
    </row>
    <row r="586" spans="2:2" x14ac:dyDescent="0.2">
      <c r="B586" s="216"/>
    </row>
    <row r="587" spans="2:2" x14ac:dyDescent="0.2">
      <c r="B587" s="216"/>
    </row>
    <row r="588" spans="2:2" x14ac:dyDescent="0.2">
      <c r="B588" s="216"/>
    </row>
    <row r="589" spans="2:2" x14ac:dyDescent="0.2">
      <c r="B589" s="216"/>
    </row>
    <row r="590" spans="2:2" x14ac:dyDescent="0.2">
      <c r="B590" s="216"/>
    </row>
    <row r="591" spans="2:2" x14ac:dyDescent="0.2">
      <c r="B591" s="216"/>
    </row>
    <row r="592" spans="2:2" x14ac:dyDescent="0.2">
      <c r="B592" s="216"/>
    </row>
    <row r="593" spans="2:2" x14ac:dyDescent="0.2">
      <c r="B593" s="216"/>
    </row>
    <row r="594" spans="2:2" x14ac:dyDescent="0.2">
      <c r="B594" s="216"/>
    </row>
    <row r="595" spans="2:2" x14ac:dyDescent="0.2">
      <c r="B595" s="216"/>
    </row>
    <row r="596" spans="2:2" x14ac:dyDescent="0.2">
      <c r="B596" s="216"/>
    </row>
    <row r="597" spans="2:2" x14ac:dyDescent="0.2">
      <c r="B597" s="216"/>
    </row>
    <row r="598" spans="2:2" x14ac:dyDescent="0.2">
      <c r="B598" s="216"/>
    </row>
    <row r="599" spans="2:2" x14ac:dyDescent="0.2">
      <c r="B599" s="216"/>
    </row>
    <row r="600" spans="2:2" x14ac:dyDescent="0.2">
      <c r="B600" s="216"/>
    </row>
    <row r="601" spans="2:2" x14ac:dyDescent="0.2">
      <c r="B601" s="216"/>
    </row>
    <row r="602" spans="2:2" x14ac:dyDescent="0.2">
      <c r="B602" s="216"/>
    </row>
    <row r="603" spans="2:2" x14ac:dyDescent="0.2">
      <c r="B603" s="216"/>
    </row>
    <row r="604" spans="2:2" x14ac:dyDescent="0.2">
      <c r="B604" s="216"/>
    </row>
    <row r="605" spans="2:2" x14ac:dyDescent="0.2">
      <c r="B605" s="216"/>
    </row>
    <row r="606" spans="2:2" x14ac:dyDescent="0.2">
      <c r="B606" s="216"/>
    </row>
    <row r="607" spans="2:2" x14ac:dyDescent="0.2">
      <c r="B607" s="216"/>
    </row>
    <row r="608" spans="2:2" x14ac:dyDescent="0.2">
      <c r="B608" s="216"/>
    </row>
    <row r="609" spans="2:2" x14ac:dyDescent="0.2">
      <c r="B609" s="216"/>
    </row>
    <row r="610" spans="2:2" x14ac:dyDescent="0.2">
      <c r="B610" s="216"/>
    </row>
    <row r="611" spans="2:2" x14ac:dyDescent="0.2">
      <c r="B611" s="216"/>
    </row>
    <row r="612" spans="2:2" x14ac:dyDescent="0.2">
      <c r="B612" s="216"/>
    </row>
    <row r="613" spans="2:2" x14ac:dyDescent="0.2">
      <c r="B613" s="216"/>
    </row>
    <row r="614" spans="2:2" x14ac:dyDescent="0.2">
      <c r="B614" s="216"/>
    </row>
    <row r="615" spans="2:2" x14ac:dyDescent="0.2">
      <c r="B615" s="216"/>
    </row>
    <row r="616" spans="2:2" x14ac:dyDescent="0.2">
      <c r="B616" s="216"/>
    </row>
    <row r="617" spans="2:2" x14ac:dyDescent="0.2">
      <c r="B617" s="216"/>
    </row>
    <row r="618" spans="2:2" x14ac:dyDescent="0.2">
      <c r="B618" s="216"/>
    </row>
    <row r="619" spans="2:2" x14ac:dyDescent="0.2">
      <c r="B619" s="216"/>
    </row>
    <row r="620" spans="2:2" x14ac:dyDescent="0.2">
      <c r="B620" s="216"/>
    </row>
    <row r="621" spans="2:2" x14ac:dyDescent="0.2">
      <c r="B621" s="216"/>
    </row>
    <row r="622" spans="2:2" x14ac:dyDescent="0.2">
      <c r="B622" s="216"/>
    </row>
    <row r="623" spans="2:2" x14ac:dyDescent="0.2">
      <c r="B623" s="216"/>
    </row>
    <row r="624" spans="2:2" x14ac:dyDescent="0.2">
      <c r="B624" s="216"/>
    </row>
    <row r="625" spans="2:2" x14ac:dyDescent="0.2">
      <c r="B625" s="216"/>
    </row>
    <row r="626" spans="2:2" x14ac:dyDescent="0.2">
      <c r="B626" s="216"/>
    </row>
    <row r="627" spans="2:2" x14ac:dyDescent="0.2">
      <c r="B627" s="216"/>
    </row>
    <row r="628" spans="2:2" x14ac:dyDescent="0.2">
      <c r="B628" s="216"/>
    </row>
    <row r="629" spans="2:2" x14ac:dyDescent="0.2">
      <c r="B629" s="216"/>
    </row>
    <row r="630" spans="2:2" x14ac:dyDescent="0.2">
      <c r="B630" s="216"/>
    </row>
    <row r="631" spans="2:2" x14ac:dyDescent="0.2">
      <c r="B631" s="216"/>
    </row>
    <row r="632" spans="2:2" x14ac:dyDescent="0.2">
      <c r="B632" s="216"/>
    </row>
    <row r="633" spans="2:2" x14ac:dyDescent="0.2">
      <c r="B633" s="216"/>
    </row>
    <row r="634" spans="2:2" x14ac:dyDescent="0.2">
      <c r="B634" s="216"/>
    </row>
    <row r="635" spans="2:2" x14ac:dyDescent="0.2">
      <c r="B635" s="216"/>
    </row>
    <row r="636" spans="2:2" x14ac:dyDescent="0.2">
      <c r="B636" s="216"/>
    </row>
    <row r="637" spans="2:2" x14ac:dyDescent="0.2">
      <c r="B637" s="216"/>
    </row>
    <row r="638" spans="2:2" x14ac:dyDescent="0.2">
      <c r="B638" s="216"/>
    </row>
    <row r="639" spans="2:2" x14ac:dyDescent="0.2">
      <c r="B639" s="216"/>
    </row>
    <row r="640" spans="2:2" x14ac:dyDescent="0.2">
      <c r="B640" s="216"/>
    </row>
    <row r="641" spans="2:2" x14ac:dyDescent="0.2">
      <c r="B641" s="216"/>
    </row>
    <row r="642" spans="2:2" x14ac:dyDescent="0.2">
      <c r="B642" s="216"/>
    </row>
    <row r="643" spans="2:2" x14ac:dyDescent="0.2">
      <c r="B643" s="216"/>
    </row>
    <row r="644" spans="2:2" x14ac:dyDescent="0.2">
      <c r="B644" s="216"/>
    </row>
    <row r="645" spans="2:2" x14ac:dyDescent="0.2">
      <c r="B645" s="216"/>
    </row>
    <row r="646" spans="2:2" x14ac:dyDescent="0.2">
      <c r="B646" s="216"/>
    </row>
    <row r="647" spans="2:2" x14ac:dyDescent="0.2">
      <c r="B647" s="216"/>
    </row>
    <row r="648" spans="2:2" x14ac:dyDescent="0.2">
      <c r="B648" s="216"/>
    </row>
    <row r="649" spans="2:2" x14ac:dyDescent="0.2">
      <c r="B649" s="216"/>
    </row>
    <row r="650" spans="2:2" x14ac:dyDescent="0.2">
      <c r="B650" s="216"/>
    </row>
    <row r="651" spans="2:2" x14ac:dyDescent="0.2">
      <c r="B651" s="216"/>
    </row>
    <row r="652" spans="2:2" x14ac:dyDescent="0.2">
      <c r="B652" s="216"/>
    </row>
    <row r="653" spans="2:2" x14ac:dyDescent="0.2">
      <c r="B653" s="216"/>
    </row>
    <row r="654" spans="2:2" x14ac:dyDescent="0.2">
      <c r="B654" s="216"/>
    </row>
    <row r="655" spans="2:2" x14ac:dyDescent="0.2">
      <c r="B655" s="216"/>
    </row>
    <row r="656" spans="2:2" x14ac:dyDescent="0.2">
      <c r="B656" s="216"/>
    </row>
    <row r="657" spans="2:2" x14ac:dyDescent="0.2">
      <c r="B657" s="216"/>
    </row>
    <row r="658" spans="2:2" x14ac:dyDescent="0.2">
      <c r="B658" s="216"/>
    </row>
    <row r="659" spans="2:2" x14ac:dyDescent="0.2">
      <c r="B659" s="216"/>
    </row>
    <row r="660" spans="2:2" x14ac:dyDescent="0.2">
      <c r="B660" s="216"/>
    </row>
    <row r="661" spans="2:2" x14ac:dyDescent="0.2">
      <c r="B661" s="216"/>
    </row>
    <row r="662" spans="2:2" x14ac:dyDescent="0.2">
      <c r="B662" s="216"/>
    </row>
    <row r="663" spans="2:2" x14ac:dyDescent="0.2">
      <c r="B663" s="216"/>
    </row>
  </sheetData>
  <autoFilter ref="A12:AN350" xr:uid="{71A3CD4A-33FF-40DA-A92C-0C314B312580}"/>
  <mergeCells count="6">
    <mergeCell ref="E2:K2"/>
    <mergeCell ref="M2:S2"/>
    <mergeCell ref="E3:G3"/>
    <mergeCell ref="I3:K3"/>
    <mergeCell ref="M3:O3"/>
    <mergeCell ref="Q3:S3"/>
  </mergeCells>
  <phoneticPr fontId="0" type="noConversion"/>
  <pageMargins left="0.25" right="0.25" top="0.75" bottom="0.75" header="0.3" footer="0.3"/>
  <pageSetup paperSize="8" scale="58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Props1.xml><?xml version="1.0" encoding="utf-8"?>
<ds:datastoreItem xmlns:ds="http://schemas.openxmlformats.org/officeDocument/2006/customXml" ds:itemID="{27191F6B-E452-47E5-9D38-9CDDB0E58AE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Table 6</vt:lpstr>
      <vt:lpstr>Data</vt:lpstr>
      <vt:lpstr>ccc</vt:lpstr>
      <vt:lpstr>datar</vt:lpstr>
      <vt:lpstr>LAlist</vt:lpstr>
      <vt:lpstr>lanames</vt:lpstr>
      <vt:lpstr>'Table 6'!Print_Area</vt:lpstr>
      <vt:lpstr>Data!Print_Titles</vt:lpstr>
      <vt:lpstr>Table</vt:lpstr>
    </vt:vector>
  </TitlesOfParts>
  <Company>DETR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</dc:creator>
  <cp:lastModifiedBy>Joe Scott</cp:lastModifiedBy>
  <cp:lastPrinted>2018-06-25T14:55:31Z</cp:lastPrinted>
  <dcterms:created xsi:type="dcterms:W3CDTF">2002-10-30T10:36:04Z</dcterms:created>
  <dcterms:modified xsi:type="dcterms:W3CDTF">2020-08-07T07:58:41Z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f0498bee-401d-4cd7-9134-3f038d66f197</vt:lpwstr>
  </property>
  <property fmtid="{D5CDD505-2E9C-101B-9397-08002B2CF9AE}" pid="3" name="bjSaver">
    <vt:lpwstr>XePHT1A/4MVOnNF8mnysHX9hPqgb2QQL</vt:lpwstr>
  </property>
  <property fmtid="{D5CDD505-2E9C-101B-9397-08002B2CF9AE}" pid="4" name="bjDocumentSecurityLabel">
    <vt:lpwstr>No Marking</vt:lpwstr>
  </property>
</Properties>
</file>