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rdons6\Downloads\"/>
    </mc:Choice>
  </mc:AlternateContent>
  <xr:revisionPtr revIDLastSave="0" documentId="13_ncr:1_{BC04F694-AB3F-41C5-9A7F-F1CB41325EEF}" xr6:coauthVersionLast="45" xr6:coauthVersionMax="45" xr10:uidLastSave="{00000000-0000-0000-0000-000000000000}"/>
  <workbookProtection lockStructure="1"/>
  <bookViews>
    <workbookView xWindow="885" yWindow="-120" windowWidth="28035" windowHeight="16440" tabRatio="671" activeTab="1" xr2:uid="{00000000-000D-0000-FFFF-FFFF00000000}"/>
  </bookViews>
  <sheets>
    <sheet name="INSTRUCTIONS" sheetId="7" r:id="rId1"/>
    <sheet name="Establishment details" sheetId="5" r:id="rId2"/>
    <sheet name="Procedure details" sheetId="1" state="hidden" r:id="rId3"/>
    <sheet name="mismac" sheetId="6" state="hidden" r:id="rId4"/>
    <sheet name="Lists" sheetId="2" state="hidden" r:id="rId5"/>
  </sheets>
  <functionGroups builtInGroupCount="19"/>
  <definedNames>
    <definedName name="_xlnm._FilterDatabase" localSheetId="2" hidden="1">'Procedure details'!$A$3:$Y$304</definedName>
    <definedName name="AcutePurpose">Lists!$CD$24:$CD$26</definedName>
    <definedName name="AnimalsList">Lists!$M$2:$M$40</definedName>
    <definedName name="Basic_Research">Lists!$D$75:$D$88</definedName>
    <definedName name="BasicTransPurpose">Lists!$BT$1:$BT$2</definedName>
    <definedName name="CITES">Lists!#REF!</definedName>
    <definedName name="CountryCodesList">Lists!$T$2:$T$29</definedName>
    <definedName name="customsev">Lists!$AL$13:$AL$14</definedName>
    <definedName name="EcotoxicityPurpose">Lists!$CD$37:$CD$42</definedName>
    <definedName name="emp">Lists!$A$100</definedName>
    <definedName name="GeneralLegislation">Lists!$W$2:$W$4</definedName>
    <definedName name="GeneralLegislationStart">Lists!$W$1</definedName>
    <definedName name="GeneticStatusList">Lists!$BJ$2:$BJ$4</definedName>
    <definedName name="NHP_SSC_List">Lists!$CG$2:$CG$3</definedName>
    <definedName name="NHPGenerationList">Lists!$BF$2:$BF$5</definedName>
    <definedName name="NHPSourceList">Lists!$AX$2:$AX$8</definedName>
    <definedName name="NHPSourceList_2">Lists!$AY$2:$AY$10</definedName>
    <definedName name="NMBA">Lists!$AL$21:$AL$22</definedName>
    <definedName name="NPHSourceListV2">Lists!$AY$2:$AY$10</definedName>
    <definedName name="O.amphibian">Lists!$K$203:$K$216</definedName>
    <definedName name="O.bird">Lists!$K$88:$K$202</definedName>
    <definedName name="O.carnivore">Lists!$K$68:$K$74</definedName>
    <definedName name="O.dog">Lists!$K$60:$K$67</definedName>
    <definedName name="O.fish">Lists!$K$217:$K$288</definedName>
    <definedName name="O.mammal">Lists!$K$75:$K$87</definedName>
    <definedName name="O.rodent">Lists!$K$44:$K$59</definedName>
    <definedName name="ParticularLegislation">Lists!$AD$2:$AD$11</definedName>
    <definedName name="ParticularLegislationStart">Lists!$AD$1</definedName>
    <definedName name="PlaceBirthList">Lists!$AR$2:$AR$7</definedName>
    <definedName name="_xlnm.Print_Area" localSheetId="0">INSTRUCTIONS!$A$1:$D$45</definedName>
    <definedName name="_xlnm.Print_Area" localSheetId="2">'Procedure details'!$E$1:$X$304</definedName>
    <definedName name="_xlnm.Print_Titles" localSheetId="2">'Procedure details'!$3:$3</definedName>
    <definedName name="Proc">Lists!$AL$17:$AL$18</definedName>
    <definedName name="protected">Lists!$AR$21:$AR$22</definedName>
    <definedName name="Purpose">Lists!$B$2:$B$72</definedName>
    <definedName name="Purpose1">Lists!$B$75:$B$83</definedName>
    <definedName name="Purpose2">Lists!$D$75:$D$149</definedName>
    <definedName name="PurposeBasicResearch">Lists!$BT$10:$BT$23</definedName>
    <definedName name="PurposeLevel1">Lists!$BT$1:$BT$8</definedName>
    <definedName name="Purposes">Lists!$B$2:$B$72</definedName>
    <definedName name="PurposesReduced">Lists!$B$2:$B$33</definedName>
    <definedName name="PurposeTranslationalResearch">Lists!$BT$25:$BT$42</definedName>
    <definedName name="QualityControlPurpose">Lists!$BY$15:$BY$18</definedName>
    <definedName name="RegulatoryUsePurpose">Lists!$BY$10:$BY$13</definedName>
    <definedName name="RepeatedDosePurpose">Lists!$CD$28:$CD$30</definedName>
    <definedName name="Reporting_Years_2">Lists!$BQ$2:$BQ$10</definedName>
    <definedName name="ReportingYearsList">Lists!$BQ$2:$BQ$4</definedName>
    <definedName name="RoutinePurpose">Lists!$BY$20:$BY$22</definedName>
    <definedName name="Severity2">Lists!$AI$6:$AI$9</definedName>
    <definedName name="SeverityList">Lists!$AL$2:$AL$6</definedName>
    <definedName name="SOD">Lists!#REF!</definedName>
    <definedName name="Sub_purpose_block_out">Lists!$B$77:$B$82</definedName>
    <definedName name="Threshold_999">Lists!$K$10:$K$19,Lists!$K$30</definedName>
    <definedName name="Threshold1">Lists!$M$10:$M$19,Lists!$M$30</definedName>
    <definedName name="TOSI">Lists!$AL$25:$AL$29</definedName>
    <definedName name="ToxicityPurpose">Lists!$BZ$24:$BZ$40</definedName>
    <definedName name="YesNotList">Lists!$AP$2:$AP$3</definedName>
  </definedNames>
  <calcPr calcId="191029"/>
  <webPublishing allowPng="1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5" l="1"/>
  <c r="AL5" i="6" l="1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L259" i="6"/>
  <c r="AL260" i="6"/>
  <c r="AL261" i="6"/>
  <c r="AL262" i="6"/>
  <c r="AL263" i="6"/>
  <c r="AL264" i="6"/>
  <c r="AL265" i="6"/>
  <c r="AL266" i="6"/>
  <c r="AL267" i="6"/>
  <c r="AL268" i="6"/>
  <c r="AL269" i="6"/>
  <c r="AL270" i="6"/>
  <c r="AL271" i="6"/>
  <c r="AL272" i="6"/>
  <c r="AL273" i="6"/>
  <c r="AL274" i="6"/>
  <c r="AL275" i="6"/>
  <c r="AL276" i="6"/>
  <c r="AL277" i="6"/>
  <c r="AL278" i="6"/>
  <c r="AL279" i="6"/>
  <c r="AL280" i="6"/>
  <c r="AL281" i="6"/>
  <c r="AL282" i="6"/>
  <c r="AL283" i="6"/>
  <c r="AL284" i="6"/>
  <c r="AL285" i="6"/>
  <c r="AL286" i="6"/>
  <c r="AL287" i="6"/>
  <c r="AL288" i="6"/>
  <c r="AL289" i="6"/>
  <c r="AL290" i="6"/>
  <c r="AL291" i="6"/>
  <c r="AL292" i="6"/>
  <c r="AL293" i="6"/>
  <c r="AL294" i="6"/>
  <c r="AL295" i="6"/>
  <c r="AL296" i="6"/>
  <c r="AL297" i="6"/>
  <c r="AL298" i="6"/>
  <c r="AL299" i="6"/>
  <c r="AL300" i="6"/>
  <c r="AL301" i="6"/>
  <c r="AL302" i="6"/>
  <c r="AL303" i="6"/>
  <c r="AL304" i="6"/>
  <c r="AL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133" i="6"/>
  <c r="AG134" i="6"/>
  <c r="AG135" i="6"/>
  <c r="AG136" i="6"/>
  <c r="AG137" i="6"/>
  <c r="AG138" i="6"/>
  <c r="AG139" i="6"/>
  <c r="AG140" i="6"/>
  <c r="AG141" i="6"/>
  <c r="AG142" i="6"/>
  <c r="AG143" i="6"/>
  <c r="AG144" i="6"/>
  <c r="AG145" i="6"/>
  <c r="AG146" i="6"/>
  <c r="AG147" i="6"/>
  <c r="AG148" i="6"/>
  <c r="AG149" i="6"/>
  <c r="AG150" i="6"/>
  <c r="AG151" i="6"/>
  <c r="AG152" i="6"/>
  <c r="AG153" i="6"/>
  <c r="AG154" i="6"/>
  <c r="AG155" i="6"/>
  <c r="AG156" i="6"/>
  <c r="AG157" i="6"/>
  <c r="AG158" i="6"/>
  <c r="AG159" i="6"/>
  <c r="AG160" i="6"/>
  <c r="AG161" i="6"/>
  <c r="AG162" i="6"/>
  <c r="AG163" i="6"/>
  <c r="AG164" i="6"/>
  <c r="AG165" i="6"/>
  <c r="AG166" i="6"/>
  <c r="AG167" i="6"/>
  <c r="AG168" i="6"/>
  <c r="AG169" i="6"/>
  <c r="AG170" i="6"/>
  <c r="AG171" i="6"/>
  <c r="AG172" i="6"/>
  <c r="AG173" i="6"/>
  <c r="AG174" i="6"/>
  <c r="AG175" i="6"/>
  <c r="AG176" i="6"/>
  <c r="AG177" i="6"/>
  <c r="AG178" i="6"/>
  <c r="AG179" i="6"/>
  <c r="AG180" i="6"/>
  <c r="AG181" i="6"/>
  <c r="AG182" i="6"/>
  <c r="AG183" i="6"/>
  <c r="AG184" i="6"/>
  <c r="AG185" i="6"/>
  <c r="AG186" i="6"/>
  <c r="AG187" i="6"/>
  <c r="AG188" i="6"/>
  <c r="AG189" i="6"/>
  <c r="AG190" i="6"/>
  <c r="AG191" i="6"/>
  <c r="AG192" i="6"/>
  <c r="AG193" i="6"/>
  <c r="AG194" i="6"/>
  <c r="AG195" i="6"/>
  <c r="AG196" i="6"/>
  <c r="AG197" i="6"/>
  <c r="AG198" i="6"/>
  <c r="AG199" i="6"/>
  <c r="AG200" i="6"/>
  <c r="AG201" i="6"/>
  <c r="AG202" i="6"/>
  <c r="AG203" i="6"/>
  <c r="AG204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234" i="6"/>
  <c r="AG235" i="6"/>
  <c r="AG236" i="6"/>
  <c r="AG237" i="6"/>
  <c r="AG238" i="6"/>
  <c r="AG239" i="6"/>
  <c r="AG240" i="6"/>
  <c r="AG241" i="6"/>
  <c r="AG242" i="6"/>
  <c r="AG243" i="6"/>
  <c r="AG244" i="6"/>
  <c r="AG245" i="6"/>
  <c r="AG246" i="6"/>
  <c r="AG247" i="6"/>
  <c r="AG248" i="6"/>
  <c r="AG249" i="6"/>
  <c r="AG250" i="6"/>
  <c r="AG251" i="6"/>
  <c r="AG252" i="6"/>
  <c r="AG253" i="6"/>
  <c r="AG254" i="6"/>
  <c r="AG255" i="6"/>
  <c r="AG256" i="6"/>
  <c r="AG257" i="6"/>
  <c r="AG258" i="6"/>
  <c r="AG259" i="6"/>
  <c r="AG260" i="6"/>
  <c r="AG261" i="6"/>
  <c r="AG262" i="6"/>
  <c r="AG263" i="6"/>
  <c r="AG264" i="6"/>
  <c r="AG265" i="6"/>
  <c r="AG266" i="6"/>
  <c r="AG267" i="6"/>
  <c r="AG268" i="6"/>
  <c r="AG269" i="6"/>
  <c r="AG270" i="6"/>
  <c r="AG271" i="6"/>
  <c r="AG272" i="6"/>
  <c r="AG273" i="6"/>
  <c r="AG274" i="6"/>
  <c r="AG275" i="6"/>
  <c r="AG276" i="6"/>
  <c r="AG277" i="6"/>
  <c r="AG278" i="6"/>
  <c r="AG279" i="6"/>
  <c r="AG280" i="6"/>
  <c r="AG281" i="6"/>
  <c r="AG282" i="6"/>
  <c r="AG283" i="6"/>
  <c r="AG284" i="6"/>
  <c r="AG285" i="6"/>
  <c r="AG286" i="6"/>
  <c r="AG287" i="6"/>
  <c r="AG288" i="6"/>
  <c r="AG289" i="6"/>
  <c r="AG290" i="6"/>
  <c r="AG291" i="6"/>
  <c r="AG292" i="6"/>
  <c r="AG293" i="6"/>
  <c r="AG294" i="6"/>
  <c r="AG295" i="6"/>
  <c r="AG296" i="6"/>
  <c r="AG297" i="6"/>
  <c r="AG298" i="6"/>
  <c r="AG299" i="6"/>
  <c r="AG300" i="6"/>
  <c r="AG301" i="6"/>
  <c r="AG302" i="6"/>
  <c r="AG303" i="6"/>
  <c r="AG304" i="6"/>
  <c r="AG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59" i="6"/>
  <c r="AE160" i="6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AE174" i="6"/>
  <c r="AE175" i="6"/>
  <c r="AE176" i="6"/>
  <c r="AE177" i="6"/>
  <c r="AE178" i="6"/>
  <c r="AE179" i="6"/>
  <c r="AE180" i="6"/>
  <c r="AE181" i="6"/>
  <c r="AE182" i="6"/>
  <c r="AE183" i="6"/>
  <c r="AE184" i="6"/>
  <c r="AE185" i="6"/>
  <c r="AE186" i="6"/>
  <c r="AE187" i="6"/>
  <c r="AE188" i="6"/>
  <c r="AE189" i="6"/>
  <c r="AE190" i="6"/>
  <c r="AE191" i="6"/>
  <c r="AE192" i="6"/>
  <c r="AE193" i="6"/>
  <c r="AE194" i="6"/>
  <c r="AE195" i="6"/>
  <c r="AE196" i="6"/>
  <c r="AE197" i="6"/>
  <c r="AE198" i="6"/>
  <c r="AE199" i="6"/>
  <c r="AE200" i="6"/>
  <c r="AE201" i="6"/>
  <c r="AE202" i="6"/>
  <c r="AE203" i="6"/>
  <c r="AE204" i="6"/>
  <c r="AE205" i="6"/>
  <c r="AE206" i="6"/>
  <c r="AE207" i="6"/>
  <c r="AE208" i="6"/>
  <c r="AE209" i="6"/>
  <c r="AE210" i="6"/>
  <c r="AE211" i="6"/>
  <c r="AE212" i="6"/>
  <c r="AE213" i="6"/>
  <c r="AE214" i="6"/>
  <c r="AE215" i="6"/>
  <c r="AE216" i="6"/>
  <c r="AE217" i="6"/>
  <c r="AE218" i="6"/>
  <c r="AE219" i="6"/>
  <c r="AE220" i="6"/>
  <c r="AE221" i="6"/>
  <c r="AE222" i="6"/>
  <c r="AE223" i="6"/>
  <c r="AE224" i="6"/>
  <c r="AE225" i="6"/>
  <c r="AE226" i="6"/>
  <c r="AE227" i="6"/>
  <c r="AE228" i="6"/>
  <c r="AE229" i="6"/>
  <c r="AE230" i="6"/>
  <c r="AE231" i="6"/>
  <c r="AE232" i="6"/>
  <c r="AE233" i="6"/>
  <c r="AE234" i="6"/>
  <c r="AE235" i="6"/>
  <c r="AE236" i="6"/>
  <c r="AE237" i="6"/>
  <c r="AE238" i="6"/>
  <c r="AE239" i="6"/>
  <c r="AE240" i="6"/>
  <c r="AE241" i="6"/>
  <c r="AE242" i="6"/>
  <c r="AE243" i="6"/>
  <c r="AE244" i="6"/>
  <c r="AE245" i="6"/>
  <c r="AE246" i="6"/>
  <c r="AE247" i="6"/>
  <c r="AE248" i="6"/>
  <c r="AE249" i="6"/>
  <c r="AE250" i="6"/>
  <c r="AE251" i="6"/>
  <c r="AE252" i="6"/>
  <c r="AE253" i="6"/>
  <c r="AE254" i="6"/>
  <c r="AE255" i="6"/>
  <c r="AE256" i="6"/>
  <c r="AE257" i="6"/>
  <c r="AE258" i="6"/>
  <c r="AE259" i="6"/>
  <c r="AE260" i="6"/>
  <c r="AE261" i="6"/>
  <c r="AE262" i="6"/>
  <c r="AE263" i="6"/>
  <c r="AE264" i="6"/>
  <c r="AE265" i="6"/>
  <c r="AE266" i="6"/>
  <c r="AE267" i="6"/>
  <c r="AE268" i="6"/>
  <c r="AE269" i="6"/>
  <c r="AE270" i="6"/>
  <c r="AE271" i="6"/>
  <c r="AE272" i="6"/>
  <c r="AE273" i="6"/>
  <c r="AE274" i="6"/>
  <c r="AE275" i="6"/>
  <c r="AE276" i="6"/>
  <c r="AE277" i="6"/>
  <c r="AE278" i="6"/>
  <c r="AE279" i="6"/>
  <c r="AE280" i="6"/>
  <c r="AE281" i="6"/>
  <c r="AE282" i="6"/>
  <c r="AE283" i="6"/>
  <c r="AE284" i="6"/>
  <c r="AE285" i="6"/>
  <c r="AE286" i="6"/>
  <c r="AE287" i="6"/>
  <c r="AE288" i="6"/>
  <c r="AE289" i="6"/>
  <c r="AE290" i="6"/>
  <c r="AE291" i="6"/>
  <c r="AE292" i="6"/>
  <c r="AE293" i="6"/>
  <c r="AE294" i="6"/>
  <c r="AE295" i="6"/>
  <c r="AE296" i="6"/>
  <c r="AE297" i="6"/>
  <c r="AE298" i="6"/>
  <c r="AE299" i="6"/>
  <c r="AE300" i="6"/>
  <c r="AE301" i="6"/>
  <c r="AE302" i="6"/>
  <c r="AE303" i="6"/>
  <c r="AE304" i="6"/>
  <c r="AE4" i="6"/>
  <c r="A1" i="5" l="1"/>
  <c r="C65" i="5"/>
  <c r="C64" i="5"/>
  <c r="B59" i="5"/>
  <c r="Y4" i="6"/>
  <c r="C20" i="5"/>
  <c r="Y302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Y150" i="6"/>
  <c r="Y151" i="6"/>
  <c r="Y152" i="6"/>
  <c r="Y153" i="6"/>
  <c r="Y154" i="6"/>
  <c r="Y155" i="6"/>
  <c r="Y156" i="6"/>
  <c r="Y157" i="6"/>
  <c r="Y158" i="6"/>
  <c r="Y159" i="6"/>
  <c r="Y160" i="6"/>
  <c r="Y161" i="6"/>
  <c r="Y162" i="6"/>
  <c r="Y163" i="6"/>
  <c r="Y164" i="6"/>
  <c r="Y165" i="6"/>
  <c r="Y166" i="6"/>
  <c r="Y167" i="6"/>
  <c r="Y168" i="6"/>
  <c r="Y169" i="6"/>
  <c r="Y170" i="6"/>
  <c r="Y171" i="6"/>
  <c r="Y172" i="6"/>
  <c r="Y173" i="6"/>
  <c r="Y174" i="6"/>
  <c r="Y175" i="6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96" i="6"/>
  <c r="Y197" i="6"/>
  <c r="Y198" i="6"/>
  <c r="Y199" i="6"/>
  <c r="Y200" i="6"/>
  <c r="Y201" i="6"/>
  <c r="Y202" i="6"/>
  <c r="Y203" i="6"/>
  <c r="Y204" i="6"/>
  <c r="Y205" i="6"/>
  <c r="Y206" i="6"/>
  <c r="Y207" i="6"/>
  <c r="Y208" i="6"/>
  <c r="Y209" i="6"/>
  <c r="Y210" i="6"/>
  <c r="Y211" i="6"/>
  <c r="Y212" i="6"/>
  <c r="Y213" i="6"/>
  <c r="Y214" i="6"/>
  <c r="Y215" i="6"/>
  <c r="Y216" i="6"/>
  <c r="Y217" i="6"/>
  <c r="Y218" i="6"/>
  <c r="Y219" i="6"/>
  <c r="Y220" i="6"/>
  <c r="Y221" i="6"/>
  <c r="Y222" i="6"/>
  <c r="Y223" i="6"/>
  <c r="Y224" i="6"/>
  <c r="Y225" i="6"/>
  <c r="Y226" i="6"/>
  <c r="Y227" i="6"/>
  <c r="Y228" i="6"/>
  <c r="Y229" i="6"/>
  <c r="Y230" i="6"/>
  <c r="Y231" i="6"/>
  <c r="Y232" i="6"/>
  <c r="Y233" i="6"/>
  <c r="Y234" i="6"/>
  <c r="Y235" i="6"/>
  <c r="Y236" i="6"/>
  <c r="Y237" i="6"/>
  <c r="Y238" i="6"/>
  <c r="Y239" i="6"/>
  <c r="Y240" i="6"/>
  <c r="Y241" i="6"/>
  <c r="Y242" i="6"/>
  <c r="Y243" i="6"/>
  <c r="Y244" i="6"/>
  <c r="Y245" i="6"/>
  <c r="Y246" i="6"/>
  <c r="Y247" i="6"/>
  <c r="Y248" i="6"/>
  <c r="Y249" i="6"/>
  <c r="Y250" i="6"/>
  <c r="Y251" i="6"/>
  <c r="Y252" i="6"/>
  <c r="Y253" i="6"/>
  <c r="Y254" i="6"/>
  <c r="Y255" i="6"/>
  <c r="Y256" i="6"/>
  <c r="Y257" i="6"/>
  <c r="Y258" i="6"/>
  <c r="Y259" i="6"/>
  <c r="Y260" i="6"/>
  <c r="Y261" i="6"/>
  <c r="Y262" i="6"/>
  <c r="Y263" i="6"/>
  <c r="Y264" i="6"/>
  <c r="Y265" i="6"/>
  <c r="Y266" i="6"/>
  <c r="Y267" i="6"/>
  <c r="Y268" i="6"/>
  <c r="Y269" i="6"/>
  <c r="Y270" i="6"/>
  <c r="Y271" i="6"/>
  <c r="Y272" i="6"/>
  <c r="Y273" i="6"/>
  <c r="Y274" i="6"/>
  <c r="Y275" i="6"/>
  <c r="Y276" i="6"/>
  <c r="Y277" i="6"/>
  <c r="Y278" i="6"/>
  <c r="Y279" i="6"/>
  <c r="Y280" i="6"/>
  <c r="Y281" i="6"/>
  <c r="Y282" i="6"/>
  <c r="Y283" i="6"/>
  <c r="Y284" i="6"/>
  <c r="Y285" i="6"/>
  <c r="Y286" i="6"/>
  <c r="Y287" i="6"/>
  <c r="Y288" i="6"/>
  <c r="Y289" i="6"/>
  <c r="Y290" i="6"/>
  <c r="Y291" i="6"/>
  <c r="Y292" i="6"/>
  <c r="Y293" i="6"/>
  <c r="Y294" i="6"/>
  <c r="Y295" i="6"/>
  <c r="Y296" i="6"/>
  <c r="Y297" i="6"/>
  <c r="Y298" i="6"/>
  <c r="Y299" i="6"/>
  <c r="Y300" i="6"/>
  <c r="Y301" i="6"/>
  <c r="Y303" i="6"/>
  <c r="Y304" i="6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M40" i="2"/>
  <c r="A40" i="2"/>
  <c r="M39" i="2"/>
  <c r="A39" i="2"/>
  <c r="M38" i="2"/>
  <c r="A38" i="2"/>
  <c r="M37" i="2"/>
  <c r="A37" i="2"/>
  <c r="M36" i="2"/>
  <c r="A36" i="2"/>
  <c r="M35" i="2"/>
  <c r="A35" i="2"/>
  <c r="M34" i="2"/>
  <c r="A34" i="2"/>
  <c r="M33" i="2"/>
  <c r="A33" i="2"/>
  <c r="M32" i="2"/>
  <c r="A32" i="2"/>
  <c r="M31" i="2"/>
  <c r="A31" i="2"/>
  <c r="M30" i="2"/>
  <c r="A30" i="2"/>
  <c r="M29" i="2"/>
  <c r="A29" i="2"/>
  <c r="M28" i="2"/>
  <c r="A28" i="2"/>
  <c r="M27" i="2"/>
  <c r="A27" i="2"/>
  <c r="M26" i="2"/>
  <c r="A26" i="2"/>
  <c r="M25" i="2"/>
  <c r="A25" i="2"/>
  <c r="M24" i="2"/>
  <c r="A24" i="2"/>
  <c r="M23" i="2"/>
  <c r="A23" i="2"/>
  <c r="M22" i="2"/>
  <c r="A22" i="2"/>
  <c r="M21" i="2"/>
  <c r="A21" i="2"/>
  <c r="M20" i="2"/>
  <c r="A20" i="2"/>
  <c r="M19" i="2"/>
  <c r="A19" i="2"/>
  <c r="M18" i="2"/>
  <c r="A18" i="2"/>
  <c r="M17" i="2"/>
  <c r="A17" i="2"/>
  <c r="M16" i="2"/>
  <c r="A16" i="2"/>
  <c r="M15" i="2"/>
  <c r="A15" i="2"/>
  <c r="M14" i="2"/>
  <c r="A14" i="2"/>
  <c r="M13" i="2"/>
  <c r="A13" i="2"/>
  <c r="M12" i="2"/>
  <c r="A12" i="2"/>
  <c r="M11" i="2"/>
  <c r="A11" i="2"/>
  <c r="M10" i="2"/>
  <c r="A10" i="2"/>
  <c r="M9" i="2"/>
  <c r="A9" i="2"/>
  <c r="M8" i="2"/>
  <c r="A8" i="2"/>
  <c r="M7" i="2"/>
  <c r="A7" i="2"/>
  <c r="M6" i="2"/>
  <c r="A6" i="2"/>
  <c r="M5" i="2"/>
  <c r="A5" i="2"/>
  <c r="M4" i="2"/>
  <c r="A4" i="2"/>
  <c r="M3" i="2"/>
  <c r="A3" i="2"/>
  <c r="M2" i="2"/>
  <c r="AM290" i="6" s="1"/>
  <c r="A2" i="2"/>
  <c r="AP304" i="6"/>
  <c r="AO304" i="6"/>
  <c r="AN304" i="6"/>
  <c r="AH304" i="6"/>
  <c r="AF304" i="6"/>
  <c r="AD304" i="6"/>
  <c r="AK304" i="6" s="1"/>
  <c r="AC304" i="6"/>
  <c r="AJ304" i="6" s="1"/>
  <c r="AB304" i="6"/>
  <c r="AI304" i="6" s="1"/>
  <c r="AA304" i="6"/>
  <c r="AP303" i="6"/>
  <c r="AO303" i="6"/>
  <c r="AN303" i="6"/>
  <c r="AH303" i="6"/>
  <c r="AF303" i="6"/>
  <c r="AD303" i="6"/>
  <c r="AK303" i="6" s="1"/>
  <c r="AC303" i="6"/>
  <c r="AJ303" i="6" s="1"/>
  <c r="AB303" i="6"/>
  <c r="AI303" i="6" s="1"/>
  <c r="AA303" i="6"/>
  <c r="AP302" i="6"/>
  <c r="AO302" i="6"/>
  <c r="AN302" i="6"/>
  <c r="AH302" i="6"/>
  <c r="AF302" i="6"/>
  <c r="AD302" i="6"/>
  <c r="AK302" i="6" s="1"/>
  <c r="AC302" i="6"/>
  <c r="AJ302" i="6" s="1"/>
  <c r="AB302" i="6"/>
  <c r="AI302" i="6" s="1"/>
  <c r="AA302" i="6"/>
  <c r="AP301" i="6"/>
  <c r="AO301" i="6"/>
  <c r="AN301" i="6"/>
  <c r="AH301" i="6"/>
  <c r="AF301" i="6"/>
  <c r="AD301" i="6"/>
  <c r="AK301" i="6" s="1"/>
  <c r="AC301" i="6"/>
  <c r="AJ301" i="6" s="1"/>
  <c r="AB301" i="6"/>
  <c r="AI301" i="6" s="1"/>
  <c r="AA301" i="6"/>
  <c r="AP300" i="6"/>
  <c r="AO300" i="6"/>
  <c r="AN300" i="6"/>
  <c r="AH300" i="6"/>
  <c r="AF300" i="6"/>
  <c r="AD300" i="6"/>
  <c r="AK300" i="6" s="1"/>
  <c r="AC300" i="6"/>
  <c r="AJ300" i="6" s="1"/>
  <c r="AB300" i="6"/>
  <c r="AI300" i="6" s="1"/>
  <c r="AA300" i="6"/>
  <c r="AP299" i="6"/>
  <c r="AO299" i="6"/>
  <c r="AN299" i="6"/>
  <c r="AH299" i="6"/>
  <c r="AF299" i="6"/>
  <c r="AD299" i="6"/>
  <c r="AK299" i="6" s="1"/>
  <c r="AC299" i="6"/>
  <c r="AJ299" i="6" s="1"/>
  <c r="AB299" i="6"/>
  <c r="AI299" i="6" s="1"/>
  <c r="AA299" i="6"/>
  <c r="AP298" i="6"/>
  <c r="AO298" i="6"/>
  <c r="AN298" i="6"/>
  <c r="AH298" i="6"/>
  <c r="AF298" i="6"/>
  <c r="AD298" i="6"/>
  <c r="AK298" i="6" s="1"/>
  <c r="AC298" i="6"/>
  <c r="AJ298" i="6" s="1"/>
  <c r="AB298" i="6"/>
  <c r="AI298" i="6" s="1"/>
  <c r="AA298" i="6"/>
  <c r="AP297" i="6"/>
  <c r="AO297" i="6"/>
  <c r="AN297" i="6"/>
  <c r="AH297" i="6"/>
  <c r="AF297" i="6"/>
  <c r="AD297" i="6"/>
  <c r="AK297" i="6" s="1"/>
  <c r="AC297" i="6"/>
  <c r="AJ297" i="6" s="1"/>
  <c r="AB297" i="6"/>
  <c r="AI297" i="6" s="1"/>
  <c r="AA297" i="6"/>
  <c r="AP296" i="6"/>
  <c r="AO296" i="6"/>
  <c r="AN296" i="6"/>
  <c r="AH296" i="6"/>
  <c r="AF296" i="6"/>
  <c r="AD296" i="6"/>
  <c r="AK296" i="6" s="1"/>
  <c r="AC296" i="6"/>
  <c r="AJ296" i="6" s="1"/>
  <c r="AB296" i="6"/>
  <c r="AI296" i="6" s="1"/>
  <c r="AA296" i="6"/>
  <c r="AP295" i="6"/>
  <c r="AO295" i="6"/>
  <c r="AN295" i="6"/>
  <c r="AH295" i="6"/>
  <c r="AF295" i="6"/>
  <c r="AD295" i="6"/>
  <c r="AK295" i="6" s="1"/>
  <c r="AC295" i="6"/>
  <c r="AJ295" i="6" s="1"/>
  <c r="AB295" i="6"/>
  <c r="AI295" i="6" s="1"/>
  <c r="AA295" i="6"/>
  <c r="AP294" i="6"/>
  <c r="AO294" i="6"/>
  <c r="AN294" i="6"/>
  <c r="AH294" i="6"/>
  <c r="AF294" i="6"/>
  <c r="AD294" i="6"/>
  <c r="AK294" i="6" s="1"/>
  <c r="AC294" i="6"/>
  <c r="AJ294" i="6" s="1"/>
  <c r="AB294" i="6"/>
  <c r="AI294" i="6" s="1"/>
  <c r="AA294" i="6"/>
  <c r="AP293" i="6"/>
  <c r="AO293" i="6"/>
  <c r="AN293" i="6"/>
  <c r="AH293" i="6"/>
  <c r="AF293" i="6"/>
  <c r="AD293" i="6"/>
  <c r="AK293" i="6" s="1"/>
  <c r="AC293" i="6"/>
  <c r="AJ293" i="6" s="1"/>
  <c r="AB293" i="6"/>
  <c r="AI293" i="6" s="1"/>
  <c r="AA293" i="6"/>
  <c r="AP292" i="6"/>
  <c r="AO292" i="6"/>
  <c r="AN292" i="6"/>
  <c r="AH292" i="6"/>
  <c r="AF292" i="6"/>
  <c r="AD292" i="6"/>
  <c r="AK292" i="6" s="1"/>
  <c r="AC292" i="6"/>
  <c r="AJ292" i="6" s="1"/>
  <c r="AB292" i="6"/>
  <c r="AI292" i="6" s="1"/>
  <c r="AA292" i="6"/>
  <c r="AP291" i="6"/>
  <c r="AO291" i="6"/>
  <c r="AN291" i="6"/>
  <c r="AH291" i="6"/>
  <c r="AF291" i="6"/>
  <c r="AD291" i="6"/>
  <c r="AK291" i="6" s="1"/>
  <c r="AC291" i="6"/>
  <c r="AJ291" i="6" s="1"/>
  <c r="AB291" i="6"/>
  <c r="AI291" i="6" s="1"/>
  <c r="AA291" i="6"/>
  <c r="AP290" i="6"/>
  <c r="AO290" i="6"/>
  <c r="AN290" i="6"/>
  <c r="AH290" i="6"/>
  <c r="AF290" i="6"/>
  <c r="AD290" i="6"/>
  <c r="AK290" i="6" s="1"/>
  <c r="AC290" i="6"/>
  <c r="AJ290" i="6" s="1"/>
  <c r="AB290" i="6"/>
  <c r="AI290" i="6" s="1"/>
  <c r="AA290" i="6"/>
  <c r="AP289" i="6"/>
  <c r="AO289" i="6"/>
  <c r="AN289" i="6"/>
  <c r="AH289" i="6"/>
  <c r="AF289" i="6"/>
  <c r="AD289" i="6"/>
  <c r="AK289" i="6" s="1"/>
  <c r="AC289" i="6"/>
  <c r="AJ289" i="6" s="1"/>
  <c r="AB289" i="6"/>
  <c r="AI289" i="6" s="1"/>
  <c r="AA289" i="6"/>
  <c r="AP288" i="6"/>
  <c r="AO288" i="6"/>
  <c r="AN288" i="6"/>
  <c r="AH288" i="6"/>
  <c r="AF288" i="6"/>
  <c r="AD288" i="6"/>
  <c r="AK288" i="6" s="1"/>
  <c r="AC288" i="6"/>
  <c r="AJ288" i="6" s="1"/>
  <c r="AB288" i="6"/>
  <c r="AI288" i="6" s="1"/>
  <c r="AA288" i="6"/>
  <c r="AP287" i="6"/>
  <c r="AO287" i="6"/>
  <c r="AN287" i="6"/>
  <c r="AH287" i="6"/>
  <c r="AF287" i="6"/>
  <c r="AD287" i="6"/>
  <c r="AK287" i="6" s="1"/>
  <c r="AC287" i="6"/>
  <c r="AJ287" i="6" s="1"/>
  <c r="AB287" i="6"/>
  <c r="AI287" i="6" s="1"/>
  <c r="AA287" i="6"/>
  <c r="AP286" i="6"/>
  <c r="AO286" i="6"/>
  <c r="AN286" i="6"/>
  <c r="AH286" i="6"/>
  <c r="AF286" i="6"/>
  <c r="AD286" i="6"/>
  <c r="AK286" i="6" s="1"/>
  <c r="AC286" i="6"/>
  <c r="AJ286" i="6" s="1"/>
  <c r="AB286" i="6"/>
  <c r="AI286" i="6" s="1"/>
  <c r="AA286" i="6"/>
  <c r="AP285" i="6"/>
  <c r="AO285" i="6"/>
  <c r="AN285" i="6"/>
  <c r="AH285" i="6"/>
  <c r="AF285" i="6"/>
  <c r="AD285" i="6"/>
  <c r="AK285" i="6" s="1"/>
  <c r="AC285" i="6"/>
  <c r="AJ285" i="6" s="1"/>
  <c r="AB285" i="6"/>
  <c r="AI285" i="6" s="1"/>
  <c r="AA285" i="6"/>
  <c r="AP284" i="6"/>
  <c r="AO284" i="6"/>
  <c r="AN284" i="6"/>
  <c r="AH284" i="6"/>
  <c r="AF284" i="6"/>
  <c r="AD284" i="6"/>
  <c r="AK284" i="6" s="1"/>
  <c r="AC284" i="6"/>
  <c r="AJ284" i="6" s="1"/>
  <c r="AB284" i="6"/>
  <c r="AI284" i="6" s="1"/>
  <c r="AA284" i="6"/>
  <c r="AP283" i="6"/>
  <c r="AO283" i="6"/>
  <c r="AN283" i="6"/>
  <c r="AH283" i="6"/>
  <c r="AF283" i="6"/>
  <c r="AD283" i="6"/>
  <c r="AK283" i="6" s="1"/>
  <c r="AC283" i="6"/>
  <c r="AJ283" i="6" s="1"/>
  <c r="AB283" i="6"/>
  <c r="AI283" i="6" s="1"/>
  <c r="AA283" i="6"/>
  <c r="AP282" i="6"/>
  <c r="AO282" i="6"/>
  <c r="AN282" i="6"/>
  <c r="AH282" i="6"/>
  <c r="AF282" i="6"/>
  <c r="AD282" i="6"/>
  <c r="AK282" i="6" s="1"/>
  <c r="AC282" i="6"/>
  <c r="AJ282" i="6" s="1"/>
  <c r="AB282" i="6"/>
  <c r="AI282" i="6" s="1"/>
  <c r="AA282" i="6"/>
  <c r="AP281" i="6"/>
  <c r="AO281" i="6"/>
  <c r="AN281" i="6"/>
  <c r="AH281" i="6"/>
  <c r="AF281" i="6"/>
  <c r="AD281" i="6"/>
  <c r="AK281" i="6" s="1"/>
  <c r="AC281" i="6"/>
  <c r="AJ281" i="6" s="1"/>
  <c r="AB281" i="6"/>
  <c r="AI281" i="6" s="1"/>
  <c r="AA281" i="6"/>
  <c r="AP280" i="6"/>
  <c r="AO280" i="6"/>
  <c r="AN280" i="6"/>
  <c r="AH280" i="6"/>
  <c r="AF280" i="6"/>
  <c r="AD280" i="6"/>
  <c r="AK280" i="6" s="1"/>
  <c r="AC280" i="6"/>
  <c r="AJ280" i="6" s="1"/>
  <c r="AB280" i="6"/>
  <c r="AI280" i="6" s="1"/>
  <c r="AA280" i="6"/>
  <c r="AP279" i="6"/>
  <c r="AO279" i="6"/>
  <c r="AN279" i="6"/>
  <c r="AH279" i="6"/>
  <c r="AF279" i="6"/>
  <c r="AD279" i="6"/>
  <c r="AK279" i="6" s="1"/>
  <c r="AC279" i="6"/>
  <c r="AJ279" i="6" s="1"/>
  <c r="AB279" i="6"/>
  <c r="AI279" i="6" s="1"/>
  <c r="AA279" i="6"/>
  <c r="AP278" i="6"/>
  <c r="AO278" i="6"/>
  <c r="AN278" i="6"/>
  <c r="AH278" i="6"/>
  <c r="AF278" i="6"/>
  <c r="AD278" i="6"/>
  <c r="AK278" i="6" s="1"/>
  <c r="AC278" i="6"/>
  <c r="AJ278" i="6" s="1"/>
  <c r="AB278" i="6"/>
  <c r="AI278" i="6" s="1"/>
  <c r="AA278" i="6"/>
  <c r="AP277" i="6"/>
  <c r="AO277" i="6"/>
  <c r="AN277" i="6"/>
  <c r="AH277" i="6"/>
  <c r="AF277" i="6"/>
  <c r="AD277" i="6"/>
  <c r="AK277" i="6" s="1"/>
  <c r="AC277" i="6"/>
  <c r="AJ277" i="6" s="1"/>
  <c r="AB277" i="6"/>
  <c r="AI277" i="6" s="1"/>
  <c r="AA277" i="6"/>
  <c r="AP276" i="6"/>
  <c r="AO276" i="6"/>
  <c r="AN276" i="6"/>
  <c r="AH276" i="6"/>
  <c r="AF276" i="6"/>
  <c r="AD276" i="6"/>
  <c r="AK276" i="6" s="1"/>
  <c r="AC276" i="6"/>
  <c r="AJ276" i="6" s="1"/>
  <c r="AB276" i="6"/>
  <c r="AI276" i="6" s="1"/>
  <c r="AA276" i="6"/>
  <c r="AP275" i="6"/>
  <c r="AO275" i="6"/>
  <c r="AN275" i="6"/>
  <c r="AH275" i="6"/>
  <c r="AF275" i="6"/>
  <c r="AD275" i="6"/>
  <c r="AK275" i="6" s="1"/>
  <c r="AC275" i="6"/>
  <c r="AJ275" i="6" s="1"/>
  <c r="AB275" i="6"/>
  <c r="AI275" i="6" s="1"/>
  <c r="AA275" i="6"/>
  <c r="AP274" i="6"/>
  <c r="AO274" i="6"/>
  <c r="AN274" i="6"/>
  <c r="AH274" i="6"/>
  <c r="AF274" i="6"/>
  <c r="AD274" i="6"/>
  <c r="AK274" i="6" s="1"/>
  <c r="AC274" i="6"/>
  <c r="AJ274" i="6" s="1"/>
  <c r="AB274" i="6"/>
  <c r="AI274" i="6" s="1"/>
  <c r="AA274" i="6"/>
  <c r="AP273" i="6"/>
  <c r="AO273" i="6"/>
  <c r="AN273" i="6"/>
  <c r="AH273" i="6"/>
  <c r="AF273" i="6"/>
  <c r="AD273" i="6"/>
  <c r="AK273" i="6" s="1"/>
  <c r="AC273" i="6"/>
  <c r="AJ273" i="6" s="1"/>
  <c r="AB273" i="6"/>
  <c r="AI273" i="6" s="1"/>
  <c r="AA273" i="6"/>
  <c r="AP272" i="6"/>
  <c r="AO272" i="6"/>
  <c r="AN272" i="6"/>
  <c r="AH272" i="6"/>
  <c r="AF272" i="6"/>
  <c r="AD272" i="6"/>
  <c r="AK272" i="6" s="1"/>
  <c r="AC272" i="6"/>
  <c r="AJ272" i="6" s="1"/>
  <c r="AB272" i="6"/>
  <c r="AI272" i="6" s="1"/>
  <c r="AA272" i="6"/>
  <c r="AP271" i="6"/>
  <c r="AO271" i="6"/>
  <c r="AN271" i="6"/>
  <c r="AH271" i="6"/>
  <c r="AF271" i="6"/>
  <c r="AD271" i="6"/>
  <c r="AK271" i="6" s="1"/>
  <c r="AC271" i="6"/>
  <c r="AJ271" i="6" s="1"/>
  <c r="AB271" i="6"/>
  <c r="AI271" i="6" s="1"/>
  <c r="AA271" i="6"/>
  <c r="AP270" i="6"/>
  <c r="AO270" i="6"/>
  <c r="AN270" i="6"/>
  <c r="AH270" i="6"/>
  <c r="AF270" i="6"/>
  <c r="AD270" i="6"/>
  <c r="AK270" i="6" s="1"/>
  <c r="AC270" i="6"/>
  <c r="AJ270" i="6" s="1"/>
  <c r="AB270" i="6"/>
  <c r="AI270" i="6" s="1"/>
  <c r="AA270" i="6"/>
  <c r="AP269" i="6"/>
  <c r="AO269" i="6"/>
  <c r="AN269" i="6"/>
  <c r="AH269" i="6"/>
  <c r="AF269" i="6"/>
  <c r="AD269" i="6"/>
  <c r="AK269" i="6" s="1"/>
  <c r="AC269" i="6"/>
  <c r="AJ269" i="6" s="1"/>
  <c r="AB269" i="6"/>
  <c r="AI269" i="6" s="1"/>
  <c r="AA269" i="6"/>
  <c r="AP268" i="6"/>
  <c r="AO268" i="6"/>
  <c r="AN268" i="6"/>
  <c r="AH268" i="6"/>
  <c r="AF268" i="6"/>
  <c r="AD268" i="6"/>
  <c r="AK268" i="6" s="1"/>
  <c r="AC268" i="6"/>
  <c r="AJ268" i="6" s="1"/>
  <c r="AB268" i="6"/>
  <c r="AI268" i="6" s="1"/>
  <c r="AA268" i="6"/>
  <c r="AP267" i="6"/>
  <c r="AO267" i="6"/>
  <c r="AN267" i="6"/>
  <c r="AH267" i="6"/>
  <c r="AF267" i="6"/>
  <c r="AD267" i="6"/>
  <c r="AK267" i="6" s="1"/>
  <c r="AC267" i="6"/>
  <c r="AJ267" i="6" s="1"/>
  <c r="AB267" i="6"/>
  <c r="AI267" i="6" s="1"/>
  <c r="AA267" i="6"/>
  <c r="AP266" i="6"/>
  <c r="AO266" i="6"/>
  <c r="AN266" i="6"/>
  <c r="AH266" i="6"/>
  <c r="AF266" i="6"/>
  <c r="AD266" i="6"/>
  <c r="AK266" i="6" s="1"/>
  <c r="AC266" i="6"/>
  <c r="AJ266" i="6" s="1"/>
  <c r="AB266" i="6"/>
  <c r="AI266" i="6" s="1"/>
  <c r="AA266" i="6"/>
  <c r="AP265" i="6"/>
  <c r="AO265" i="6"/>
  <c r="AN265" i="6"/>
  <c r="AH265" i="6"/>
  <c r="AF265" i="6"/>
  <c r="AD265" i="6"/>
  <c r="AK265" i="6" s="1"/>
  <c r="AC265" i="6"/>
  <c r="AJ265" i="6" s="1"/>
  <c r="AB265" i="6"/>
  <c r="AI265" i="6" s="1"/>
  <c r="AA265" i="6"/>
  <c r="AP264" i="6"/>
  <c r="AO264" i="6"/>
  <c r="AN264" i="6"/>
  <c r="AH264" i="6"/>
  <c r="AF264" i="6"/>
  <c r="AD264" i="6"/>
  <c r="AK264" i="6" s="1"/>
  <c r="AC264" i="6"/>
  <c r="AJ264" i="6" s="1"/>
  <c r="AB264" i="6"/>
  <c r="AI264" i="6" s="1"/>
  <c r="AA264" i="6"/>
  <c r="AP263" i="6"/>
  <c r="AO263" i="6"/>
  <c r="AN263" i="6"/>
  <c r="AH263" i="6"/>
  <c r="AF263" i="6"/>
  <c r="AD263" i="6"/>
  <c r="AK263" i="6" s="1"/>
  <c r="AC263" i="6"/>
  <c r="AJ263" i="6" s="1"/>
  <c r="AB263" i="6"/>
  <c r="AI263" i="6" s="1"/>
  <c r="AA263" i="6"/>
  <c r="AP262" i="6"/>
  <c r="AO262" i="6"/>
  <c r="AN262" i="6"/>
  <c r="AH262" i="6"/>
  <c r="AF262" i="6"/>
  <c r="AD262" i="6"/>
  <c r="AK262" i="6" s="1"/>
  <c r="AC262" i="6"/>
  <c r="AJ262" i="6" s="1"/>
  <c r="AB262" i="6"/>
  <c r="AI262" i="6" s="1"/>
  <c r="AA262" i="6"/>
  <c r="AP261" i="6"/>
  <c r="AO261" i="6"/>
  <c r="AN261" i="6"/>
  <c r="AH261" i="6"/>
  <c r="AF261" i="6"/>
  <c r="AD261" i="6"/>
  <c r="AK261" i="6" s="1"/>
  <c r="AC261" i="6"/>
  <c r="AJ261" i="6" s="1"/>
  <c r="AB261" i="6"/>
  <c r="AI261" i="6" s="1"/>
  <c r="AA261" i="6"/>
  <c r="AP260" i="6"/>
  <c r="AO260" i="6"/>
  <c r="AN260" i="6"/>
  <c r="AH260" i="6"/>
  <c r="AF260" i="6"/>
  <c r="AD260" i="6"/>
  <c r="AK260" i="6" s="1"/>
  <c r="AC260" i="6"/>
  <c r="AJ260" i="6" s="1"/>
  <c r="AB260" i="6"/>
  <c r="AI260" i="6" s="1"/>
  <c r="AA260" i="6"/>
  <c r="AP259" i="6"/>
  <c r="AO259" i="6"/>
  <c r="AN259" i="6"/>
  <c r="AH259" i="6"/>
  <c r="AF259" i="6"/>
  <c r="AD259" i="6"/>
  <c r="AK259" i="6" s="1"/>
  <c r="AC259" i="6"/>
  <c r="AJ259" i="6" s="1"/>
  <c r="AB259" i="6"/>
  <c r="AI259" i="6" s="1"/>
  <c r="AA259" i="6"/>
  <c r="AP258" i="6"/>
  <c r="AO258" i="6"/>
  <c r="AN258" i="6"/>
  <c r="AH258" i="6"/>
  <c r="AF258" i="6"/>
  <c r="AD258" i="6"/>
  <c r="AK258" i="6" s="1"/>
  <c r="AC258" i="6"/>
  <c r="AJ258" i="6" s="1"/>
  <c r="AB258" i="6"/>
  <c r="AI258" i="6" s="1"/>
  <c r="AA258" i="6"/>
  <c r="AP257" i="6"/>
  <c r="AO257" i="6"/>
  <c r="AN257" i="6"/>
  <c r="AH257" i="6"/>
  <c r="AF257" i="6"/>
  <c r="AD257" i="6"/>
  <c r="AK257" i="6" s="1"/>
  <c r="AC257" i="6"/>
  <c r="AJ257" i="6" s="1"/>
  <c r="AB257" i="6"/>
  <c r="AI257" i="6" s="1"/>
  <c r="AA257" i="6"/>
  <c r="AP256" i="6"/>
  <c r="AO256" i="6"/>
  <c r="AN256" i="6"/>
  <c r="AH256" i="6"/>
  <c r="AF256" i="6"/>
  <c r="AD256" i="6"/>
  <c r="AK256" i="6" s="1"/>
  <c r="AC256" i="6"/>
  <c r="AJ256" i="6" s="1"/>
  <c r="AB256" i="6"/>
  <c r="AI256" i="6" s="1"/>
  <c r="AA256" i="6"/>
  <c r="AP255" i="6"/>
  <c r="AO255" i="6"/>
  <c r="AN255" i="6"/>
  <c r="AH255" i="6"/>
  <c r="AF255" i="6"/>
  <c r="AD255" i="6"/>
  <c r="AK255" i="6" s="1"/>
  <c r="AC255" i="6"/>
  <c r="AJ255" i="6" s="1"/>
  <c r="AB255" i="6"/>
  <c r="AI255" i="6" s="1"/>
  <c r="AA255" i="6"/>
  <c r="AP254" i="6"/>
  <c r="AO254" i="6"/>
  <c r="AN254" i="6"/>
  <c r="AH254" i="6"/>
  <c r="AF254" i="6"/>
  <c r="AD254" i="6"/>
  <c r="AK254" i="6" s="1"/>
  <c r="AC254" i="6"/>
  <c r="AJ254" i="6" s="1"/>
  <c r="AB254" i="6"/>
  <c r="AI254" i="6" s="1"/>
  <c r="AA254" i="6"/>
  <c r="AP253" i="6"/>
  <c r="AO253" i="6"/>
  <c r="AN253" i="6"/>
  <c r="AH253" i="6"/>
  <c r="AF253" i="6"/>
  <c r="AD253" i="6"/>
  <c r="AK253" i="6" s="1"/>
  <c r="AC253" i="6"/>
  <c r="AJ253" i="6" s="1"/>
  <c r="AB253" i="6"/>
  <c r="AI253" i="6" s="1"/>
  <c r="AA253" i="6"/>
  <c r="AP252" i="6"/>
  <c r="AO252" i="6"/>
  <c r="AN252" i="6"/>
  <c r="AH252" i="6"/>
  <c r="AF252" i="6"/>
  <c r="AD252" i="6"/>
  <c r="AK252" i="6" s="1"/>
  <c r="AC252" i="6"/>
  <c r="AJ252" i="6" s="1"/>
  <c r="AB252" i="6"/>
  <c r="AI252" i="6" s="1"/>
  <c r="AA252" i="6"/>
  <c r="AP251" i="6"/>
  <c r="AO251" i="6"/>
  <c r="AN251" i="6"/>
  <c r="AH251" i="6"/>
  <c r="AF251" i="6"/>
  <c r="AD251" i="6"/>
  <c r="AK251" i="6" s="1"/>
  <c r="AC251" i="6"/>
  <c r="AJ251" i="6" s="1"/>
  <c r="AB251" i="6"/>
  <c r="AI251" i="6" s="1"/>
  <c r="AA251" i="6"/>
  <c r="AP250" i="6"/>
  <c r="AO250" i="6"/>
  <c r="AN250" i="6"/>
  <c r="AH250" i="6"/>
  <c r="AF250" i="6"/>
  <c r="AD250" i="6"/>
  <c r="AK250" i="6" s="1"/>
  <c r="AC250" i="6"/>
  <c r="AJ250" i="6" s="1"/>
  <c r="AB250" i="6"/>
  <c r="AI250" i="6" s="1"/>
  <c r="AA250" i="6"/>
  <c r="AP249" i="6"/>
  <c r="AO249" i="6"/>
  <c r="AN249" i="6"/>
  <c r="AH249" i="6"/>
  <c r="AF249" i="6"/>
  <c r="AD249" i="6"/>
  <c r="AK249" i="6" s="1"/>
  <c r="AC249" i="6"/>
  <c r="AJ249" i="6" s="1"/>
  <c r="AB249" i="6"/>
  <c r="AI249" i="6" s="1"/>
  <c r="AA249" i="6"/>
  <c r="AP248" i="6"/>
  <c r="AO248" i="6"/>
  <c r="AN248" i="6"/>
  <c r="AH248" i="6"/>
  <c r="AF248" i="6"/>
  <c r="AD248" i="6"/>
  <c r="AK248" i="6" s="1"/>
  <c r="AC248" i="6"/>
  <c r="AJ248" i="6" s="1"/>
  <c r="AB248" i="6"/>
  <c r="AI248" i="6" s="1"/>
  <c r="AA248" i="6"/>
  <c r="AP247" i="6"/>
  <c r="AO247" i="6"/>
  <c r="AN247" i="6"/>
  <c r="AH247" i="6"/>
  <c r="AF247" i="6"/>
  <c r="AD247" i="6"/>
  <c r="AK247" i="6" s="1"/>
  <c r="AC247" i="6"/>
  <c r="AJ247" i="6" s="1"/>
  <c r="AB247" i="6"/>
  <c r="AI247" i="6" s="1"/>
  <c r="AA247" i="6"/>
  <c r="AP246" i="6"/>
  <c r="AO246" i="6"/>
  <c r="AN246" i="6"/>
  <c r="AH246" i="6"/>
  <c r="AF246" i="6"/>
  <c r="AD246" i="6"/>
  <c r="AK246" i="6" s="1"/>
  <c r="AC246" i="6"/>
  <c r="AJ246" i="6" s="1"/>
  <c r="AB246" i="6"/>
  <c r="AI246" i="6" s="1"/>
  <c r="AA246" i="6"/>
  <c r="AP245" i="6"/>
  <c r="AO245" i="6"/>
  <c r="AN245" i="6"/>
  <c r="AH245" i="6"/>
  <c r="AF245" i="6"/>
  <c r="AD245" i="6"/>
  <c r="AK245" i="6" s="1"/>
  <c r="AC245" i="6"/>
  <c r="AJ245" i="6" s="1"/>
  <c r="AB245" i="6"/>
  <c r="AI245" i="6" s="1"/>
  <c r="AA245" i="6"/>
  <c r="AP244" i="6"/>
  <c r="AO244" i="6"/>
  <c r="AN244" i="6"/>
  <c r="AH244" i="6"/>
  <c r="AF244" i="6"/>
  <c r="AD244" i="6"/>
  <c r="AK244" i="6" s="1"/>
  <c r="AC244" i="6"/>
  <c r="AJ244" i="6" s="1"/>
  <c r="AB244" i="6"/>
  <c r="AI244" i="6" s="1"/>
  <c r="AA244" i="6"/>
  <c r="AP243" i="6"/>
  <c r="AO243" i="6"/>
  <c r="AN243" i="6"/>
  <c r="AH243" i="6"/>
  <c r="AF243" i="6"/>
  <c r="AD243" i="6"/>
  <c r="AK243" i="6" s="1"/>
  <c r="AC243" i="6"/>
  <c r="AJ243" i="6" s="1"/>
  <c r="AB243" i="6"/>
  <c r="AI243" i="6" s="1"/>
  <c r="AA243" i="6"/>
  <c r="AP242" i="6"/>
  <c r="AO242" i="6"/>
  <c r="AN242" i="6"/>
  <c r="AH242" i="6"/>
  <c r="AF242" i="6"/>
  <c r="AD242" i="6"/>
  <c r="AK242" i="6" s="1"/>
  <c r="AC242" i="6"/>
  <c r="AJ242" i="6" s="1"/>
  <c r="AB242" i="6"/>
  <c r="AI242" i="6" s="1"/>
  <c r="AA242" i="6"/>
  <c r="AP241" i="6"/>
  <c r="AO241" i="6"/>
  <c r="AN241" i="6"/>
  <c r="AH241" i="6"/>
  <c r="AF241" i="6"/>
  <c r="AD241" i="6"/>
  <c r="AK241" i="6" s="1"/>
  <c r="AC241" i="6"/>
  <c r="AJ241" i="6" s="1"/>
  <c r="AB241" i="6"/>
  <c r="AI241" i="6" s="1"/>
  <c r="AA241" i="6"/>
  <c r="AP240" i="6"/>
  <c r="AO240" i="6"/>
  <c r="AN240" i="6"/>
  <c r="AH240" i="6"/>
  <c r="AF240" i="6"/>
  <c r="AD240" i="6"/>
  <c r="AK240" i="6" s="1"/>
  <c r="AC240" i="6"/>
  <c r="AJ240" i="6" s="1"/>
  <c r="AB240" i="6"/>
  <c r="AI240" i="6" s="1"/>
  <c r="AA240" i="6"/>
  <c r="AP239" i="6"/>
  <c r="AO239" i="6"/>
  <c r="AN239" i="6"/>
  <c r="AH239" i="6"/>
  <c r="AF239" i="6"/>
  <c r="AD239" i="6"/>
  <c r="AK239" i="6" s="1"/>
  <c r="AC239" i="6"/>
  <c r="AJ239" i="6" s="1"/>
  <c r="AB239" i="6"/>
  <c r="AI239" i="6" s="1"/>
  <c r="AA239" i="6"/>
  <c r="AP238" i="6"/>
  <c r="AO238" i="6"/>
  <c r="AN238" i="6"/>
  <c r="AH238" i="6"/>
  <c r="AF238" i="6"/>
  <c r="AD238" i="6"/>
  <c r="AK238" i="6" s="1"/>
  <c r="AC238" i="6"/>
  <c r="AJ238" i="6" s="1"/>
  <c r="AB238" i="6"/>
  <c r="AI238" i="6" s="1"/>
  <c r="AA238" i="6"/>
  <c r="AP237" i="6"/>
  <c r="AO237" i="6"/>
  <c r="AN237" i="6"/>
  <c r="AH237" i="6"/>
  <c r="AF237" i="6"/>
  <c r="AD237" i="6"/>
  <c r="AK237" i="6" s="1"/>
  <c r="AC237" i="6"/>
  <c r="AJ237" i="6" s="1"/>
  <c r="AB237" i="6"/>
  <c r="AI237" i="6" s="1"/>
  <c r="AA237" i="6"/>
  <c r="AP236" i="6"/>
  <c r="AO236" i="6"/>
  <c r="AN236" i="6"/>
  <c r="AH236" i="6"/>
  <c r="AF236" i="6"/>
  <c r="AD236" i="6"/>
  <c r="AK236" i="6" s="1"/>
  <c r="AC236" i="6"/>
  <c r="AJ236" i="6" s="1"/>
  <c r="AB236" i="6"/>
  <c r="AI236" i="6" s="1"/>
  <c r="AA236" i="6"/>
  <c r="AP235" i="6"/>
  <c r="AO235" i="6"/>
  <c r="AN235" i="6"/>
  <c r="AH235" i="6"/>
  <c r="AF235" i="6"/>
  <c r="AD235" i="6"/>
  <c r="AK235" i="6" s="1"/>
  <c r="AC235" i="6"/>
  <c r="AJ235" i="6" s="1"/>
  <c r="AB235" i="6"/>
  <c r="AI235" i="6" s="1"/>
  <c r="AA235" i="6"/>
  <c r="AP234" i="6"/>
  <c r="AO234" i="6"/>
  <c r="AN234" i="6"/>
  <c r="AH234" i="6"/>
  <c r="AF234" i="6"/>
  <c r="AD234" i="6"/>
  <c r="AK234" i="6" s="1"/>
  <c r="AC234" i="6"/>
  <c r="AJ234" i="6" s="1"/>
  <c r="AB234" i="6"/>
  <c r="AI234" i="6" s="1"/>
  <c r="AA234" i="6"/>
  <c r="AP233" i="6"/>
  <c r="AO233" i="6"/>
  <c r="AN233" i="6"/>
  <c r="AH233" i="6"/>
  <c r="AF233" i="6"/>
  <c r="AD233" i="6"/>
  <c r="AK233" i="6" s="1"/>
  <c r="AC233" i="6"/>
  <c r="AJ233" i="6" s="1"/>
  <c r="AB233" i="6"/>
  <c r="AI233" i="6" s="1"/>
  <c r="AA233" i="6"/>
  <c r="AP232" i="6"/>
  <c r="AO232" i="6"/>
  <c r="AN232" i="6"/>
  <c r="AH232" i="6"/>
  <c r="AF232" i="6"/>
  <c r="AD232" i="6"/>
  <c r="AK232" i="6" s="1"/>
  <c r="AC232" i="6"/>
  <c r="AJ232" i="6" s="1"/>
  <c r="AB232" i="6"/>
  <c r="AI232" i="6" s="1"/>
  <c r="AA232" i="6"/>
  <c r="AP231" i="6"/>
  <c r="AO231" i="6"/>
  <c r="AN231" i="6"/>
  <c r="AH231" i="6"/>
  <c r="AF231" i="6"/>
  <c r="AD231" i="6"/>
  <c r="AK231" i="6" s="1"/>
  <c r="AC231" i="6"/>
  <c r="AJ231" i="6" s="1"/>
  <c r="AB231" i="6"/>
  <c r="AI231" i="6" s="1"/>
  <c r="AA231" i="6"/>
  <c r="AP230" i="6"/>
  <c r="AO230" i="6"/>
  <c r="AN230" i="6"/>
  <c r="AH230" i="6"/>
  <c r="AF230" i="6"/>
  <c r="AD230" i="6"/>
  <c r="AK230" i="6" s="1"/>
  <c r="AC230" i="6"/>
  <c r="AJ230" i="6" s="1"/>
  <c r="AB230" i="6"/>
  <c r="AI230" i="6" s="1"/>
  <c r="AA230" i="6"/>
  <c r="AP229" i="6"/>
  <c r="AO229" i="6"/>
  <c r="AN229" i="6"/>
  <c r="AH229" i="6"/>
  <c r="AF229" i="6"/>
  <c r="AD229" i="6"/>
  <c r="AK229" i="6" s="1"/>
  <c r="AC229" i="6"/>
  <c r="AJ229" i="6" s="1"/>
  <c r="AB229" i="6"/>
  <c r="AI229" i="6" s="1"/>
  <c r="AA229" i="6"/>
  <c r="AP228" i="6"/>
  <c r="AO228" i="6"/>
  <c r="AN228" i="6"/>
  <c r="AH228" i="6"/>
  <c r="AF228" i="6"/>
  <c r="AD228" i="6"/>
  <c r="AK228" i="6" s="1"/>
  <c r="AC228" i="6"/>
  <c r="AJ228" i="6" s="1"/>
  <c r="AB228" i="6"/>
  <c r="AI228" i="6" s="1"/>
  <c r="AA228" i="6"/>
  <c r="AP227" i="6"/>
  <c r="AO227" i="6"/>
  <c r="AN227" i="6"/>
  <c r="AH227" i="6"/>
  <c r="AF227" i="6"/>
  <c r="AD227" i="6"/>
  <c r="AK227" i="6" s="1"/>
  <c r="AC227" i="6"/>
  <c r="AJ227" i="6" s="1"/>
  <c r="AB227" i="6"/>
  <c r="AI227" i="6" s="1"/>
  <c r="AA227" i="6"/>
  <c r="AP226" i="6"/>
  <c r="AO226" i="6"/>
  <c r="AN226" i="6"/>
  <c r="AH226" i="6"/>
  <c r="AF226" i="6"/>
  <c r="AD226" i="6"/>
  <c r="AK226" i="6" s="1"/>
  <c r="AC226" i="6"/>
  <c r="AJ226" i="6" s="1"/>
  <c r="AB226" i="6"/>
  <c r="AI226" i="6" s="1"/>
  <c r="AA226" i="6"/>
  <c r="AP225" i="6"/>
  <c r="AO225" i="6"/>
  <c r="AN225" i="6"/>
  <c r="AH225" i="6"/>
  <c r="AF225" i="6"/>
  <c r="AD225" i="6"/>
  <c r="AK225" i="6" s="1"/>
  <c r="AC225" i="6"/>
  <c r="AJ225" i="6" s="1"/>
  <c r="AB225" i="6"/>
  <c r="AI225" i="6" s="1"/>
  <c r="AA225" i="6"/>
  <c r="AP224" i="6"/>
  <c r="AO224" i="6"/>
  <c r="AN224" i="6"/>
  <c r="AH224" i="6"/>
  <c r="AF224" i="6"/>
  <c r="AD224" i="6"/>
  <c r="AK224" i="6" s="1"/>
  <c r="AC224" i="6"/>
  <c r="AJ224" i="6" s="1"/>
  <c r="AB224" i="6"/>
  <c r="AI224" i="6" s="1"/>
  <c r="AA224" i="6"/>
  <c r="AP223" i="6"/>
  <c r="AO223" i="6"/>
  <c r="AN223" i="6"/>
  <c r="AH223" i="6"/>
  <c r="AF223" i="6"/>
  <c r="AD223" i="6"/>
  <c r="AK223" i="6" s="1"/>
  <c r="AC223" i="6"/>
  <c r="AJ223" i="6" s="1"/>
  <c r="AB223" i="6"/>
  <c r="AI223" i="6" s="1"/>
  <c r="AA223" i="6"/>
  <c r="AP222" i="6"/>
  <c r="AO222" i="6"/>
  <c r="AN222" i="6"/>
  <c r="AH222" i="6"/>
  <c r="AF222" i="6"/>
  <c r="AD222" i="6"/>
  <c r="AK222" i="6" s="1"/>
  <c r="AC222" i="6"/>
  <c r="AJ222" i="6" s="1"/>
  <c r="AB222" i="6"/>
  <c r="AI222" i="6" s="1"/>
  <c r="AA222" i="6"/>
  <c r="AP221" i="6"/>
  <c r="AO221" i="6"/>
  <c r="AN221" i="6"/>
  <c r="AH221" i="6"/>
  <c r="AF221" i="6"/>
  <c r="AD221" i="6"/>
  <c r="AK221" i="6" s="1"/>
  <c r="AC221" i="6"/>
  <c r="AJ221" i="6" s="1"/>
  <c r="AB221" i="6"/>
  <c r="AI221" i="6" s="1"/>
  <c r="AA221" i="6"/>
  <c r="AP220" i="6"/>
  <c r="AO220" i="6"/>
  <c r="AN220" i="6"/>
  <c r="AH220" i="6"/>
  <c r="AF220" i="6"/>
  <c r="AD220" i="6"/>
  <c r="AK220" i="6" s="1"/>
  <c r="AC220" i="6"/>
  <c r="AJ220" i="6" s="1"/>
  <c r="AB220" i="6"/>
  <c r="AI220" i="6" s="1"/>
  <c r="AA220" i="6"/>
  <c r="AP219" i="6"/>
  <c r="AO219" i="6"/>
  <c r="AN219" i="6"/>
  <c r="AH219" i="6"/>
  <c r="AF219" i="6"/>
  <c r="AD219" i="6"/>
  <c r="AK219" i="6" s="1"/>
  <c r="AC219" i="6"/>
  <c r="AJ219" i="6" s="1"/>
  <c r="AB219" i="6"/>
  <c r="AI219" i="6" s="1"/>
  <c r="AA219" i="6"/>
  <c r="AP218" i="6"/>
  <c r="AO218" i="6"/>
  <c r="AN218" i="6"/>
  <c r="AH218" i="6"/>
  <c r="AF218" i="6"/>
  <c r="AD218" i="6"/>
  <c r="AK218" i="6" s="1"/>
  <c r="AC218" i="6"/>
  <c r="AJ218" i="6" s="1"/>
  <c r="AB218" i="6"/>
  <c r="AI218" i="6" s="1"/>
  <c r="AA218" i="6"/>
  <c r="AP217" i="6"/>
  <c r="AO217" i="6"/>
  <c r="AN217" i="6"/>
  <c r="AH217" i="6"/>
  <c r="AF217" i="6"/>
  <c r="AD217" i="6"/>
  <c r="AK217" i="6" s="1"/>
  <c r="AC217" i="6"/>
  <c r="AJ217" i="6" s="1"/>
  <c r="AB217" i="6"/>
  <c r="AI217" i="6" s="1"/>
  <c r="AA217" i="6"/>
  <c r="AP216" i="6"/>
  <c r="AO216" i="6"/>
  <c r="AN216" i="6"/>
  <c r="AH216" i="6"/>
  <c r="AF216" i="6"/>
  <c r="AD216" i="6"/>
  <c r="AK216" i="6" s="1"/>
  <c r="AC216" i="6"/>
  <c r="AJ216" i="6" s="1"/>
  <c r="AB216" i="6"/>
  <c r="AI216" i="6" s="1"/>
  <c r="AA216" i="6"/>
  <c r="AP215" i="6"/>
  <c r="AO215" i="6"/>
  <c r="AN215" i="6"/>
  <c r="AH215" i="6"/>
  <c r="AF215" i="6"/>
  <c r="AD215" i="6"/>
  <c r="AK215" i="6" s="1"/>
  <c r="AC215" i="6"/>
  <c r="AJ215" i="6" s="1"/>
  <c r="AB215" i="6"/>
  <c r="AI215" i="6" s="1"/>
  <c r="AA215" i="6"/>
  <c r="AP214" i="6"/>
  <c r="AO214" i="6"/>
  <c r="AN214" i="6"/>
  <c r="AH214" i="6"/>
  <c r="AF214" i="6"/>
  <c r="AD214" i="6"/>
  <c r="AK214" i="6" s="1"/>
  <c r="AC214" i="6"/>
  <c r="AJ214" i="6" s="1"/>
  <c r="AB214" i="6"/>
  <c r="AI214" i="6" s="1"/>
  <c r="AA214" i="6"/>
  <c r="AP213" i="6"/>
  <c r="AO213" i="6"/>
  <c r="AN213" i="6"/>
  <c r="AH213" i="6"/>
  <c r="AF213" i="6"/>
  <c r="AD213" i="6"/>
  <c r="AK213" i="6" s="1"/>
  <c r="AC213" i="6"/>
  <c r="AJ213" i="6" s="1"/>
  <c r="AB213" i="6"/>
  <c r="AI213" i="6" s="1"/>
  <c r="AA213" i="6"/>
  <c r="AP212" i="6"/>
  <c r="AO212" i="6"/>
  <c r="AN212" i="6"/>
  <c r="AH212" i="6"/>
  <c r="AF212" i="6"/>
  <c r="AD212" i="6"/>
  <c r="AK212" i="6" s="1"/>
  <c r="AC212" i="6"/>
  <c r="AJ212" i="6" s="1"/>
  <c r="AB212" i="6"/>
  <c r="AI212" i="6" s="1"/>
  <c r="AA212" i="6"/>
  <c r="AP211" i="6"/>
  <c r="AO211" i="6"/>
  <c r="AN211" i="6"/>
  <c r="AH211" i="6"/>
  <c r="AF211" i="6"/>
  <c r="AD211" i="6"/>
  <c r="AK211" i="6" s="1"/>
  <c r="AC211" i="6"/>
  <c r="AJ211" i="6" s="1"/>
  <c r="AB211" i="6"/>
  <c r="AI211" i="6" s="1"/>
  <c r="AA211" i="6"/>
  <c r="AP210" i="6"/>
  <c r="AO210" i="6"/>
  <c r="AN210" i="6"/>
  <c r="AH210" i="6"/>
  <c r="AF210" i="6"/>
  <c r="AD210" i="6"/>
  <c r="AK210" i="6" s="1"/>
  <c r="AC210" i="6"/>
  <c r="AJ210" i="6" s="1"/>
  <c r="AB210" i="6"/>
  <c r="AI210" i="6" s="1"/>
  <c r="AA210" i="6"/>
  <c r="AP209" i="6"/>
  <c r="AO209" i="6"/>
  <c r="AN209" i="6"/>
  <c r="AH209" i="6"/>
  <c r="AF209" i="6"/>
  <c r="AD209" i="6"/>
  <c r="AK209" i="6" s="1"/>
  <c r="AC209" i="6"/>
  <c r="AJ209" i="6" s="1"/>
  <c r="AB209" i="6"/>
  <c r="AI209" i="6" s="1"/>
  <c r="AA209" i="6"/>
  <c r="AP208" i="6"/>
  <c r="AO208" i="6"/>
  <c r="AN208" i="6"/>
  <c r="AH208" i="6"/>
  <c r="AF208" i="6"/>
  <c r="AD208" i="6"/>
  <c r="AK208" i="6" s="1"/>
  <c r="AC208" i="6"/>
  <c r="AJ208" i="6" s="1"/>
  <c r="AB208" i="6"/>
  <c r="AI208" i="6" s="1"/>
  <c r="AA208" i="6"/>
  <c r="AP207" i="6"/>
  <c r="AO207" i="6"/>
  <c r="AN207" i="6"/>
  <c r="AH207" i="6"/>
  <c r="AF207" i="6"/>
  <c r="AD207" i="6"/>
  <c r="AK207" i="6" s="1"/>
  <c r="AC207" i="6"/>
  <c r="AJ207" i="6" s="1"/>
  <c r="AB207" i="6"/>
  <c r="AI207" i="6" s="1"/>
  <c r="AA207" i="6"/>
  <c r="AP206" i="6"/>
  <c r="AO206" i="6"/>
  <c r="AN206" i="6"/>
  <c r="AH206" i="6"/>
  <c r="AF206" i="6"/>
  <c r="AD206" i="6"/>
  <c r="AK206" i="6" s="1"/>
  <c r="AC206" i="6"/>
  <c r="AJ206" i="6" s="1"/>
  <c r="AB206" i="6"/>
  <c r="AI206" i="6" s="1"/>
  <c r="AA206" i="6"/>
  <c r="AP205" i="6"/>
  <c r="AO205" i="6"/>
  <c r="AN205" i="6"/>
  <c r="AH205" i="6"/>
  <c r="AF205" i="6"/>
  <c r="AD205" i="6"/>
  <c r="AK205" i="6" s="1"/>
  <c r="AC205" i="6"/>
  <c r="AJ205" i="6" s="1"/>
  <c r="AB205" i="6"/>
  <c r="AI205" i="6" s="1"/>
  <c r="AA205" i="6"/>
  <c r="AP204" i="6"/>
  <c r="AO204" i="6"/>
  <c r="AN204" i="6"/>
  <c r="AH204" i="6"/>
  <c r="AF204" i="6"/>
  <c r="AD204" i="6"/>
  <c r="AK204" i="6" s="1"/>
  <c r="AC204" i="6"/>
  <c r="AJ204" i="6" s="1"/>
  <c r="AB204" i="6"/>
  <c r="AI204" i="6" s="1"/>
  <c r="AA204" i="6"/>
  <c r="AP203" i="6"/>
  <c r="AO203" i="6"/>
  <c r="AN203" i="6"/>
  <c r="AH203" i="6"/>
  <c r="AF203" i="6"/>
  <c r="AD203" i="6"/>
  <c r="AK203" i="6" s="1"/>
  <c r="AC203" i="6"/>
  <c r="AJ203" i="6" s="1"/>
  <c r="AB203" i="6"/>
  <c r="AI203" i="6" s="1"/>
  <c r="AA203" i="6"/>
  <c r="AP202" i="6"/>
  <c r="AO202" i="6"/>
  <c r="AN202" i="6"/>
  <c r="AH202" i="6"/>
  <c r="AF202" i="6"/>
  <c r="AD202" i="6"/>
  <c r="AK202" i="6" s="1"/>
  <c r="AC202" i="6"/>
  <c r="AJ202" i="6" s="1"/>
  <c r="AB202" i="6"/>
  <c r="AI202" i="6" s="1"/>
  <c r="AA202" i="6"/>
  <c r="AP201" i="6"/>
  <c r="AO201" i="6"/>
  <c r="AN201" i="6"/>
  <c r="AH201" i="6"/>
  <c r="AF201" i="6"/>
  <c r="AD201" i="6"/>
  <c r="AK201" i="6" s="1"/>
  <c r="AC201" i="6"/>
  <c r="AJ201" i="6" s="1"/>
  <c r="AB201" i="6"/>
  <c r="AI201" i="6" s="1"/>
  <c r="AA201" i="6"/>
  <c r="AP200" i="6"/>
  <c r="AO200" i="6"/>
  <c r="AN200" i="6"/>
  <c r="AH200" i="6"/>
  <c r="AF200" i="6"/>
  <c r="AD200" i="6"/>
  <c r="AK200" i="6" s="1"/>
  <c r="AC200" i="6"/>
  <c r="AJ200" i="6" s="1"/>
  <c r="AB200" i="6"/>
  <c r="AI200" i="6" s="1"/>
  <c r="AA200" i="6"/>
  <c r="AP199" i="6"/>
  <c r="AO199" i="6"/>
  <c r="AN199" i="6"/>
  <c r="AH199" i="6"/>
  <c r="AF199" i="6"/>
  <c r="AD199" i="6"/>
  <c r="AK199" i="6" s="1"/>
  <c r="AC199" i="6"/>
  <c r="AJ199" i="6" s="1"/>
  <c r="AB199" i="6"/>
  <c r="AI199" i="6" s="1"/>
  <c r="AA199" i="6"/>
  <c r="AP198" i="6"/>
  <c r="AO198" i="6"/>
  <c r="AN198" i="6"/>
  <c r="AH198" i="6"/>
  <c r="AF198" i="6"/>
  <c r="AD198" i="6"/>
  <c r="AK198" i="6" s="1"/>
  <c r="AC198" i="6"/>
  <c r="AJ198" i="6" s="1"/>
  <c r="AB198" i="6"/>
  <c r="AI198" i="6" s="1"/>
  <c r="AA198" i="6"/>
  <c r="AP197" i="6"/>
  <c r="AO197" i="6"/>
  <c r="AN197" i="6"/>
  <c r="AH197" i="6"/>
  <c r="AF197" i="6"/>
  <c r="AD197" i="6"/>
  <c r="AK197" i="6" s="1"/>
  <c r="AC197" i="6"/>
  <c r="AJ197" i="6" s="1"/>
  <c r="AB197" i="6"/>
  <c r="AI197" i="6" s="1"/>
  <c r="AA197" i="6"/>
  <c r="AP196" i="6"/>
  <c r="AO196" i="6"/>
  <c r="AN196" i="6"/>
  <c r="AH196" i="6"/>
  <c r="AF196" i="6"/>
  <c r="AD196" i="6"/>
  <c r="AK196" i="6" s="1"/>
  <c r="AC196" i="6"/>
  <c r="AJ196" i="6" s="1"/>
  <c r="AB196" i="6"/>
  <c r="AI196" i="6" s="1"/>
  <c r="AA196" i="6"/>
  <c r="AP195" i="6"/>
  <c r="AO195" i="6"/>
  <c r="AN195" i="6"/>
  <c r="AH195" i="6"/>
  <c r="AF195" i="6"/>
  <c r="AD195" i="6"/>
  <c r="AK195" i="6" s="1"/>
  <c r="AC195" i="6"/>
  <c r="AJ195" i="6" s="1"/>
  <c r="AB195" i="6"/>
  <c r="AI195" i="6" s="1"/>
  <c r="AA195" i="6"/>
  <c r="AP194" i="6"/>
  <c r="AO194" i="6"/>
  <c r="AN194" i="6"/>
  <c r="AH194" i="6"/>
  <c r="AF194" i="6"/>
  <c r="AD194" i="6"/>
  <c r="AK194" i="6" s="1"/>
  <c r="AC194" i="6"/>
  <c r="AJ194" i="6" s="1"/>
  <c r="AB194" i="6"/>
  <c r="AI194" i="6" s="1"/>
  <c r="AA194" i="6"/>
  <c r="AP193" i="6"/>
  <c r="AO193" i="6"/>
  <c r="AN193" i="6"/>
  <c r="AH193" i="6"/>
  <c r="AF193" i="6"/>
  <c r="AD193" i="6"/>
  <c r="AK193" i="6" s="1"/>
  <c r="AC193" i="6"/>
  <c r="AJ193" i="6" s="1"/>
  <c r="AB193" i="6"/>
  <c r="AI193" i="6" s="1"/>
  <c r="AA193" i="6"/>
  <c r="AP192" i="6"/>
  <c r="AO192" i="6"/>
  <c r="AN192" i="6"/>
  <c r="AH192" i="6"/>
  <c r="AF192" i="6"/>
  <c r="AD192" i="6"/>
  <c r="AK192" i="6" s="1"/>
  <c r="AC192" i="6"/>
  <c r="AJ192" i="6" s="1"/>
  <c r="AB192" i="6"/>
  <c r="AI192" i="6" s="1"/>
  <c r="AA192" i="6"/>
  <c r="AP191" i="6"/>
  <c r="AO191" i="6"/>
  <c r="AN191" i="6"/>
  <c r="AH191" i="6"/>
  <c r="AF191" i="6"/>
  <c r="AD191" i="6"/>
  <c r="AK191" i="6" s="1"/>
  <c r="AC191" i="6"/>
  <c r="AJ191" i="6" s="1"/>
  <c r="AB191" i="6"/>
  <c r="AI191" i="6" s="1"/>
  <c r="AA191" i="6"/>
  <c r="AP190" i="6"/>
  <c r="AO190" i="6"/>
  <c r="AN190" i="6"/>
  <c r="AH190" i="6"/>
  <c r="AF190" i="6"/>
  <c r="AD190" i="6"/>
  <c r="AK190" i="6" s="1"/>
  <c r="AC190" i="6"/>
  <c r="AJ190" i="6" s="1"/>
  <c r="AB190" i="6"/>
  <c r="AI190" i="6" s="1"/>
  <c r="AA190" i="6"/>
  <c r="AP189" i="6"/>
  <c r="AO189" i="6"/>
  <c r="AN189" i="6"/>
  <c r="AH189" i="6"/>
  <c r="AF189" i="6"/>
  <c r="AD189" i="6"/>
  <c r="AK189" i="6" s="1"/>
  <c r="AC189" i="6"/>
  <c r="AJ189" i="6" s="1"/>
  <c r="AB189" i="6"/>
  <c r="AI189" i="6" s="1"/>
  <c r="AA189" i="6"/>
  <c r="AP188" i="6"/>
  <c r="AO188" i="6"/>
  <c r="AN188" i="6"/>
  <c r="AH188" i="6"/>
  <c r="AF188" i="6"/>
  <c r="AD188" i="6"/>
  <c r="AK188" i="6" s="1"/>
  <c r="AC188" i="6"/>
  <c r="AJ188" i="6" s="1"/>
  <c r="AB188" i="6"/>
  <c r="AI188" i="6" s="1"/>
  <c r="AA188" i="6"/>
  <c r="AP187" i="6"/>
  <c r="AO187" i="6"/>
  <c r="AN187" i="6"/>
  <c r="AH187" i="6"/>
  <c r="AF187" i="6"/>
  <c r="AD187" i="6"/>
  <c r="AK187" i="6" s="1"/>
  <c r="AC187" i="6"/>
  <c r="AJ187" i="6" s="1"/>
  <c r="AB187" i="6"/>
  <c r="AI187" i="6" s="1"/>
  <c r="AA187" i="6"/>
  <c r="AP186" i="6"/>
  <c r="AO186" i="6"/>
  <c r="AN186" i="6"/>
  <c r="AH186" i="6"/>
  <c r="AF186" i="6"/>
  <c r="AD186" i="6"/>
  <c r="AK186" i="6" s="1"/>
  <c r="AC186" i="6"/>
  <c r="AJ186" i="6" s="1"/>
  <c r="AB186" i="6"/>
  <c r="AI186" i="6" s="1"/>
  <c r="AA186" i="6"/>
  <c r="AP185" i="6"/>
  <c r="AO185" i="6"/>
  <c r="AN185" i="6"/>
  <c r="AH185" i="6"/>
  <c r="AF185" i="6"/>
  <c r="AD185" i="6"/>
  <c r="AK185" i="6" s="1"/>
  <c r="AC185" i="6"/>
  <c r="AJ185" i="6" s="1"/>
  <c r="AB185" i="6"/>
  <c r="AI185" i="6" s="1"/>
  <c r="AA185" i="6"/>
  <c r="AP184" i="6"/>
  <c r="AO184" i="6"/>
  <c r="AN184" i="6"/>
  <c r="AH184" i="6"/>
  <c r="AF184" i="6"/>
  <c r="AD184" i="6"/>
  <c r="AK184" i="6" s="1"/>
  <c r="AC184" i="6"/>
  <c r="AJ184" i="6" s="1"/>
  <c r="AB184" i="6"/>
  <c r="AI184" i="6" s="1"/>
  <c r="AA184" i="6"/>
  <c r="AP183" i="6"/>
  <c r="AO183" i="6"/>
  <c r="AN183" i="6"/>
  <c r="AH183" i="6"/>
  <c r="AF183" i="6"/>
  <c r="AD183" i="6"/>
  <c r="AK183" i="6" s="1"/>
  <c r="AC183" i="6"/>
  <c r="AJ183" i="6" s="1"/>
  <c r="AB183" i="6"/>
  <c r="AI183" i="6" s="1"/>
  <c r="AA183" i="6"/>
  <c r="AP182" i="6"/>
  <c r="AO182" i="6"/>
  <c r="AN182" i="6"/>
  <c r="AH182" i="6"/>
  <c r="AF182" i="6"/>
  <c r="AD182" i="6"/>
  <c r="AK182" i="6" s="1"/>
  <c r="AC182" i="6"/>
  <c r="AJ182" i="6" s="1"/>
  <c r="AB182" i="6"/>
  <c r="AI182" i="6" s="1"/>
  <c r="AA182" i="6"/>
  <c r="AP181" i="6"/>
  <c r="AO181" i="6"/>
  <c r="AN181" i="6"/>
  <c r="AH181" i="6"/>
  <c r="AF181" i="6"/>
  <c r="AD181" i="6"/>
  <c r="AK181" i="6" s="1"/>
  <c r="AC181" i="6"/>
  <c r="AJ181" i="6" s="1"/>
  <c r="AB181" i="6"/>
  <c r="AI181" i="6" s="1"/>
  <c r="AA181" i="6"/>
  <c r="AP180" i="6"/>
  <c r="AO180" i="6"/>
  <c r="AN180" i="6"/>
  <c r="AH180" i="6"/>
  <c r="AF180" i="6"/>
  <c r="AD180" i="6"/>
  <c r="AK180" i="6" s="1"/>
  <c r="AC180" i="6"/>
  <c r="AJ180" i="6" s="1"/>
  <c r="AB180" i="6"/>
  <c r="AI180" i="6" s="1"/>
  <c r="AA180" i="6"/>
  <c r="AP179" i="6"/>
  <c r="AO179" i="6"/>
  <c r="AN179" i="6"/>
  <c r="AH179" i="6"/>
  <c r="AF179" i="6"/>
  <c r="AD179" i="6"/>
  <c r="AK179" i="6" s="1"/>
  <c r="AC179" i="6"/>
  <c r="AJ179" i="6" s="1"/>
  <c r="AB179" i="6"/>
  <c r="AI179" i="6" s="1"/>
  <c r="AA179" i="6"/>
  <c r="AP178" i="6"/>
  <c r="AO178" i="6"/>
  <c r="AN178" i="6"/>
  <c r="AH178" i="6"/>
  <c r="AF178" i="6"/>
  <c r="AD178" i="6"/>
  <c r="AK178" i="6" s="1"/>
  <c r="AC178" i="6"/>
  <c r="AJ178" i="6" s="1"/>
  <c r="AB178" i="6"/>
  <c r="AI178" i="6" s="1"/>
  <c r="AA178" i="6"/>
  <c r="AP177" i="6"/>
  <c r="AO177" i="6"/>
  <c r="AN177" i="6"/>
  <c r="AH177" i="6"/>
  <c r="AF177" i="6"/>
  <c r="AD177" i="6"/>
  <c r="AK177" i="6" s="1"/>
  <c r="AC177" i="6"/>
  <c r="AJ177" i="6" s="1"/>
  <c r="AB177" i="6"/>
  <c r="AI177" i="6" s="1"/>
  <c r="AA177" i="6"/>
  <c r="AP176" i="6"/>
  <c r="AO176" i="6"/>
  <c r="AN176" i="6"/>
  <c r="AH176" i="6"/>
  <c r="AF176" i="6"/>
  <c r="AD176" i="6"/>
  <c r="AK176" i="6" s="1"/>
  <c r="AC176" i="6"/>
  <c r="AJ176" i="6" s="1"/>
  <c r="AB176" i="6"/>
  <c r="AI176" i="6" s="1"/>
  <c r="AA176" i="6"/>
  <c r="AP175" i="6"/>
  <c r="AO175" i="6"/>
  <c r="AN175" i="6"/>
  <c r="AH175" i="6"/>
  <c r="AF175" i="6"/>
  <c r="AD175" i="6"/>
  <c r="AK175" i="6" s="1"/>
  <c r="AC175" i="6"/>
  <c r="AJ175" i="6" s="1"/>
  <c r="AB175" i="6"/>
  <c r="AI175" i="6" s="1"/>
  <c r="AA175" i="6"/>
  <c r="AP174" i="6"/>
  <c r="AO174" i="6"/>
  <c r="AN174" i="6"/>
  <c r="AH174" i="6"/>
  <c r="AF174" i="6"/>
  <c r="AD174" i="6"/>
  <c r="AK174" i="6" s="1"/>
  <c r="AC174" i="6"/>
  <c r="AJ174" i="6" s="1"/>
  <c r="AB174" i="6"/>
  <c r="AI174" i="6" s="1"/>
  <c r="AA174" i="6"/>
  <c r="AP173" i="6"/>
  <c r="AO173" i="6"/>
  <c r="AN173" i="6"/>
  <c r="AH173" i="6"/>
  <c r="AF173" i="6"/>
  <c r="AD173" i="6"/>
  <c r="AK173" i="6" s="1"/>
  <c r="AC173" i="6"/>
  <c r="AJ173" i="6" s="1"/>
  <c r="AB173" i="6"/>
  <c r="AI173" i="6" s="1"/>
  <c r="AA173" i="6"/>
  <c r="AP172" i="6"/>
  <c r="AO172" i="6"/>
  <c r="AN172" i="6"/>
  <c r="AH172" i="6"/>
  <c r="AF172" i="6"/>
  <c r="AD172" i="6"/>
  <c r="AK172" i="6" s="1"/>
  <c r="AC172" i="6"/>
  <c r="AJ172" i="6" s="1"/>
  <c r="AB172" i="6"/>
  <c r="AI172" i="6" s="1"/>
  <c r="AA172" i="6"/>
  <c r="AP171" i="6"/>
  <c r="AO171" i="6"/>
  <c r="AN171" i="6"/>
  <c r="AH171" i="6"/>
  <c r="AF171" i="6"/>
  <c r="AD171" i="6"/>
  <c r="AK171" i="6" s="1"/>
  <c r="AC171" i="6"/>
  <c r="AJ171" i="6" s="1"/>
  <c r="AB171" i="6"/>
  <c r="AI171" i="6" s="1"/>
  <c r="AA171" i="6"/>
  <c r="AP170" i="6"/>
  <c r="AO170" i="6"/>
  <c r="AN170" i="6"/>
  <c r="AH170" i="6"/>
  <c r="AF170" i="6"/>
  <c r="AD170" i="6"/>
  <c r="AK170" i="6" s="1"/>
  <c r="AC170" i="6"/>
  <c r="AJ170" i="6" s="1"/>
  <c r="AB170" i="6"/>
  <c r="AI170" i="6" s="1"/>
  <c r="AA170" i="6"/>
  <c r="AP169" i="6"/>
  <c r="AO169" i="6"/>
  <c r="AN169" i="6"/>
  <c r="AH169" i="6"/>
  <c r="AF169" i="6"/>
  <c r="AD169" i="6"/>
  <c r="AK169" i="6" s="1"/>
  <c r="AC169" i="6"/>
  <c r="AJ169" i="6" s="1"/>
  <c r="AB169" i="6"/>
  <c r="AI169" i="6" s="1"/>
  <c r="AA169" i="6"/>
  <c r="AP168" i="6"/>
  <c r="AO168" i="6"/>
  <c r="AN168" i="6"/>
  <c r="AH168" i="6"/>
  <c r="AF168" i="6"/>
  <c r="AD168" i="6"/>
  <c r="AK168" i="6" s="1"/>
  <c r="AC168" i="6"/>
  <c r="AJ168" i="6" s="1"/>
  <c r="AB168" i="6"/>
  <c r="AI168" i="6" s="1"/>
  <c r="AA168" i="6"/>
  <c r="AP167" i="6"/>
  <c r="AO167" i="6"/>
  <c r="AN167" i="6"/>
  <c r="AH167" i="6"/>
  <c r="AF167" i="6"/>
  <c r="AD167" i="6"/>
  <c r="AK167" i="6" s="1"/>
  <c r="AC167" i="6"/>
  <c r="AJ167" i="6" s="1"/>
  <c r="AB167" i="6"/>
  <c r="AI167" i="6" s="1"/>
  <c r="AA167" i="6"/>
  <c r="AP166" i="6"/>
  <c r="AO166" i="6"/>
  <c r="AN166" i="6"/>
  <c r="AH166" i="6"/>
  <c r="AF166" i="6"/>
  <c r="AD166" i="6"/>
  <c r="AK166" i="6" s="1"/>
  <c r="AC166" i="6"/>
  <c r="AJ166" i="6" s="1"/>
  <c r="AB166" i="6"/>
  <c r="AI166" i="6" s="1"/>
  <c r="AA166" i="6"/>
  <c r="AP165" i="6"/>
  <c r="AO165" i="6"/>
  <c r="AN165" i="6"/>
  <c r="AH165" i="6"/>
  <c r="AF165" i="6"/>
  <c r="AD165" i="6"/>
  <c r="AK165" i="6" s="1"/>
  <c r="AC165" i="6"/>
  <c r="AJ165" i="6" s="1"/>
  <c r="AB165" i="6"/>
  <c r="AI165" i="6" s="1"/>
  <c r="AA165" i="6"/>
  <c r="AP164" i="6"/>
  <c r="AO164" i="6"/>
  <c r="AN164" i="6"/>
  <c r="AH164" i="6"/>
  <c r="AF164" i="6"/>
  <c r="AD164" i="6"/>
  <c r="AK164" i="6" s="1"/>
  <c r="AC164" i="6"/>
  <c r="AJ164" i="6" s="1"/>
  <c r="AB164" i="6"/>
  <c r="AI164" i="6" s="1"/>
  <c r="AA164" i="6"/>
  <c r="AP163" i="6"/>
  <c r="AO163" i="6"/>
  <c r="AN163" i="6"/>
  <c r="AH163" i="6"/>
  <c r="AF163" i="6"/>
  <c r="AD163" i="6"/>
  <c r="AK163" i="6" s="1"/>
  <c r="AC163" i="6"/>
  <c r="AJ163" i="6" s="1"/>
  <c r="AB163" i="6"/>
  <c r="AI163" i="6" s="1"/>
  <c r="AA163" i="6"/>
  <c r="AP162" i="6"/>
  <c r="AO162" i="6"/>
  <c r="AN162" i="6"/>
  <c r="AH162" i="6"/>
  <c r="AF162" i="6"/>
  <c r="AD162" i="6"/>
  <c r="AK162" i="6" s="1"/>
  <c r="AC162" i="6"/>
  <c r="AJ162" i="6" s="1"/>
  <c r="AB162" i="6"/>
  <c r="AI162" i="6" s="1"/>
  <c r="AA162" i="6"/>
  <c r="AP161" i="6"/>
  <c r="AO161" i="6"/>
  <c r="AN161" i="6"/>
  <c r="AH161" i="6"/>
  <c r="AF161" i="6"/>
  <c r="AD161" i="6"/>
  <c r="AK161" i="6" s="1"/>
  <c r="AC161" i="6"/>
  <c r="AJ161" i="6" s="1"/>
  <c r="AB161" i="6"/>
  <c r="AI161" i="6" s="1"/>
  <c r="AA161" i="6"/>
  <c r="AP160" i="6"/>
  <c r="AO160" i="6"/>
  <c r="AN160" i="6"/>
  <c r="AH160" i="6"/>
  <c r="AF160" i="6"/>
  <c r="AD160" i="6"/>
  <c r="AK160" i="6" s="1"/>
  <c r="AC160" i="6"/>
  <c r="AJ160" i="6" s="1"/>
  <c r="AB160" i="6"/>
  <c r="AI160" i="6" s="1"/>
  <c r="AA160" i="6"/>
  <c r="AP159" i="6"/>
  <c r="AO159" i="6"/>
  <c r="AN159" i="6"/>
  <c r="AH159" i="6"/>
  <c r="AF159" i="6"/>
  <c r="AD159" i="6"/>
  <c r="AK159" i="6" s="1"/>
  <c r="AC159" i="6"/>
  <c r="AJ159" i="6" s="1"/>
  <c r="AB159" i="6"/>
  <c r="AI159" i="6" s="1"/>
  <c r="AA159" i="6"/>
  <c r="AP158" i="6"/>
  <c r="AO158" i="6"/>
  <c r="AN158" i="6"/>
  <c r="AH158" i="6"/>
  <c r="AF158" i="6"/>
  <c r="AD158" i="6"/>
  <c r="AK158" i="6" s="1"/>
  <c r="AC158" i="6"/>
  <c r="AJ158" i="6" s="1"/>
  <c r="AB158" i="6"/>
  <c r="AI158" i="6" s="1"/>
  <c r="AA158" i="6"/>
  <c r="AP157" i="6"/>
  <c r="AO157" i="6"/>
  <c r="AN157" i="6"/>
  <c r="AH157" i="6"/>
  <c r="AF157" i="6"/>
  <c r="AD157" i="6"/>
  <c r="AK157" i="6" s="1"/>
  <c r="AC157" i="6"/>
  <c r="AJ157" i="6" s="1"/>
  <c r="AB157" i="6"/>
  <c r="AI157" i="6" s="1"/>
  <c r="AA157" i="6"/>
  <c r="AP156" i="6"/>
  <c r="AO156" i="6"/>
  <c r="AN156" i="6"/>
  <c r="AH156" i="6"/>
  <c r="AF156" i="6"/>
  <c r="AD156" i="6"/>
  <c r="AK156" i="6" s="1"/>
  <c r="AC156" i="6"/>
  <c r="AJ156" i="6" s="1"/>
  <c r="AB156" i="6"/>
  <c r="AI156" i="6" s="1"/>
  <c r="AA156" i="6"/>
  <c r="AP155" i="6"/>
  <c r="AO155" i="6"/>
  <c r="AN155" i="6"/>
  <c r="AH155" i="6"/>
  <c r="AF155" i="6"/>
  <c r="AD155" i="6"/>
  <c r="AK155" i="6" s="1"/>
  <c r="AC155" i="6"/>
  <c r="AJ155" i="6" s="1"/>
  <c r="AB155" i="6"/>
  <c r="AI155" i="6" s="1"/>
  <c r="AA155" i="6"/>
  <c r="AP154" i="6"/>
  <c r="AO154" i="6"/>
  <c r="AN154" i="6"/>
  <c r="AH154" i="6"/>
  <c r="AF154" i="6"/>
  <c r="AD154" i="6"/>
  <c r="AK154" i="6" s="1"/>
  <c r="AC154" i="6"/>
  <c r="AJ154" i="6" s="1"/>
  <c r="AB154" i="6"/>
  <c r="AI154" i="6" s="1"/>
  <c r="AA154" i="6"/>
  <c r="AP153" i="6"/>
  <c r="AO153" i="6"/>
  <c r="AN153" i="6"/>
  <c r="AH153" i="6"/>
  <c r="AF153" i="6"/>
  <c r="AD153" i="6"/>
  <c r="AK153" i="6" s="1"/>
  <c r="AC153" i="6"/>
  <c r="AJ153" i="6" s="1"/>
  <c r="AB153" i="6"/>
  <c r="AI153" i="6" s="1"/>
  <c r="AA153" i="6"/>
  <c r="AP152" i="6"/>
  <c r="AO152" i="6"/>
  <c r="AN152" i="6"/>
  <c r="AH152" i="6"/>
  <c r="AF152" i="6"/>
  <c r="AD152" i="6"/>
  <c r="AK152" i="6" s="1"/>
  <c r="AC152" i="6"/>
  <c r="AJ152" i="6" s="1"/>
  <c r="AB152" i="6"/>
  <c r="AI152" i="6" s="1"/>
  <c r="AA152" i="6"/>
  <c r="AP151" i="6"/>
  <c r="AO151" i="6"/>
  <c r="AN151" i="6"/>
  <c r="AH151" i="6"/>
  <c r="AF151" i="6"/>
  <c r="AD151" i="6"/>
  <c r="AK151" i="6" s="1"/>
  <c r="AC151" i="6"/>
  <c r="AJ151" i="6" s="1"/>
  <c r="AB151" i="6"/>
  <c r="AI151" i="6" s="1"/>
  <c r="AA151" i="6"/>
  <c r="AP150" i="6"/>
  <c r="AO150" i="6"/>
  <c r="AN150" i="6"/>
  <c r="AH150" i="6"/>
  <c r="AF150" i="6"/>
  <c r="AD150" i="6"/>
  <c r="AK150" i="6" s="1"/>
  <c r="AC150" i="6"/>
  <c r="AJ150" i="6" s="1"/>
  <c r="AB150" i="6"/>
  <c r="AI150" i="6" s="1"/>
  <c r="AA150" i="6"/>
  <c r="AP149" i="6"/>
  <c r="AO149" i="6"/>
  <c r="AN149" i="6"/>
  <c r="AH149" i="6"/>
  <c r="AF149" i="6"/>
  <c r="AD149" i="6"/>
  <c r="AK149" i="6" s="1"/>
  <c r="AC149" i="6"/>
  <c r="AJ149" i="6" s="1"/>
  <c r="AB149" i="6"/>
  <c r="AI149" i="6" s="1"/>
  <c r="AA149" i="6"/>
  <c r="AP148" i="6"/>
  <c r="AO148" i="6"/>
  <c r="AN148" i="6"/>
  <c r="AH148" i="6"/>
  <c r="AF148" i="6"/>
  <c r="AD148" i="6"/>
  <c r="AK148" i="6" s="1"/>
  <c r="AC148" i="6"/>
  <c r="AJ148" i="6" s="1"/>
  <c r="AB148" i="6"/>
  <c r="AI148" i="6" s="1"/>
  <c r="AA148" i="6"/>
  <c r="AP147" i="6"/>
  <c r="AO147" i="6"/>
  <c r="AN147" i="6"/>
  <c r="AH147" i="6"/>
  <c r="AF147" i="6"/>
  <c r="AD147" i="6"/>
  <c r="AK147" i="6" s="1"/>
  <c r="AC147" i="6"/>
  <c r="AJ147" i="6" s="1"/>
  <c r="AB147" i="6"/>
  <c r="AI147" i="6" s="1"/>
  <c r="AA147" i="6"/>
  <c r="AP146" i="6"/>
  <c r="AO146" i="6"/>
  <c r="AN146" i="6"/>
  <c r="AH146" i="6"/>
  <c r="AF146" i="6"/>
  <c r="AD146" i="6"/>
  <c r="AK146" i="6" s="1"/>
  <c r="AC146" i="6"/>
  <c r="AJ146" i="6" s="1"/>
  <c r="AB146" i="6"/>
  <c r="AI146" i="6" s="1"/>
  <c r="AA146" i="6"/>
  <c r="AP145" i="6"/>
  <c r="AO145" i="6"/>
  <c r="AN145" i="6"/>
  <c r="AH145" i="6"/>
  <c r="AF145" i="6"/>
  <c r="AD145" i="6"/>
  <c r="AK145" i="6" s="1"/>
  <c r="AC145" i="6"/>
  <c r="AJ145" i="6" s="1"/>
  <c r="AB145" i="6"/>
  <c r="AI145" i="6" s="1"/>
  <c r="AA145" i="6"/>
  <c r="AP144" i="6"/>
  <c r="AO144" i="6"/>
  <c r="AN144" i="6"/>
  <c r="AH144" i="6"/>
  <c r="AF144" i="6"/>
  <c r="AD144" i="6"/>
  <c r="AK144" i="6" s="1"/>
  <c r="AC144" i="6"/>
  <c r="AJ144" i="6" s="1"/>
  <c r="AB144" i="6"/>
  <c r="AI144" i="6" s="1"/>
  <c r="AA144" i="6"/>
  <c r="AP143" i="6"/>
  <c r="AO143" i="6"/>
  <c r="AN143" i="6"/>
  <c r="AH143" i="6"/>
  <c r="AF143" i="6"/>
  <c r="AD143" i="6"/>
  <c r="AK143" i="6" s="1"/>
  <c r="AC143" i="6"/>
  <c r="AJ143" i="6" s="1"/>
  <c r="AB143" i="6"/>
  <c r="AI143" i="6" s="1"/>
  <c r="AA143" i="6"/>
  <c r="AP142" i="6"/>
  <c r="AO142" i="6"/>
  <c r="AN142" i="6"/>
  <c r="AH142" i="6"/>
  <c r="AF142" i="6"/>
  <c r="AD142" i="6"/>
  <c r="AK142" i="6" s="1"/>
  <c r="AC142" i="6"/>
  <c r="AJ142" i="6" s="1"/>
  <c r="AB142" i="6"/>
  <c r="AI142" i="6" s="1"/>
  <c r="AA142" i="6"/>
  <c r="AP141" i="6"/>
  <c r="AO141" i="6"/>
  <c r="AN141" i="6"/>
  <c r="AH141" i="6"/>
  <c r="AF141" i="6"/>
  <c r="AD141" i="6"/>
  <c r="AK141" i="6" s="1"/>
  <c r="AC141" i="6"/>
  <c r="AJ141" i="6" s="1"/>
  <c r="AB141" i="6"/>
  <c r="AI141" i="6" s="1"/>
  <c r="AA141" i="6"/>
  <c r="AP140" i="6"/>
  <c r="AO140" i="6"/>
  <c r="AN140" i="6"/>
  <c r="AH140" i="6"/>
  <c r="AF140" i="6"/>
  <c r="AD140" i="6"/>
  <c r="AK140" i="6" s="1"/>
  <c r="AC140" i="6"/>
  <c r="AJ140" i="6" s="1"/>
  <c r="AB140" i="6"/>
  <c r="AI140" i="6" s="1"/>
  <c r="AA140" i="6"/>
  <c r="AP139" i="6"/>
  <c r="AO139" i="6"/>
  <c r="AN139" i="6"/>
  <c r="AH139" i="6"/>
  <c r="AF139" i="6"/>
  <c r="AD139" i="6"/>
  <c r="AK139" i="6" s="1"/>
  <c r="AC139" i="6"/>
  <c r="AJ139" i="6" s="1"/>
  <c r="AB139" i="6"/>
  <c r="AI139" i="6" s="1"/>
  <c r="AA139" i="6"/>
  <c r="AP138" i="6"/>
  <c r="AO138" i="6"/>
  <c r="AN138" i="6"/>
  <c r="AH138" i="6"/>
  <c r="AF138" i="6"/>
  <c r="AD138" i="6"/>
  <c r="AK138" i="6" s="1"/>
  <c r="AC138" i="6"/>
  <c r="AJ138" i="6" s="1"/>
  <c r="AB138" i="6"/>
  <c r="AI138" i="6" s="1"/>
  <c r="AA138" i="6"/>
  <c r="AP137" i="6"/>
  <c r="AO137" i="6"/>
  <c r="AN137" i="6"/>
  <c r="AH137" i="6"/>
  <c r="AF137" i="6"/>
  <c r="AD137" i="6"/>
  <c r="AK137" i="6" s="1"/>
  <c r="AC137" i="6"/>
  <c r="AJ137" i="6" s="1"/>
  <c r="AB137" i="6"/>
  <c r="AI137" i="6" s="1"/>
  <c r="AA137" i="6"/>
  <c r="AP136" i="6"/>
  <c r="AO136" i="6"/>
  <c r="AN136" i="6"/>
  <c r="AH136" i="6"/>
  <c r="AF136" i="6"/>
  <c r="AD136" i="6"/>
  <c r="AK136" i="6" s="1"/>
  <c r="AC136" i="6"/>
  <c r="AJ136" i="6" s="1"/>
  <c r="AB136" i="6"/>
  <c r="AI136" i="6" s="1"/>
  <c r="AA136" i="6"/>
  <c r="AP135" i="6"/>
  <c r="AO135" i="6"/>
  <c r="AN135" i="6"/>
  <c r="AH135" i="6"/>
  <c r="AF135" i="6"/>
  <c r="AD135" i="6"/>
  <c r="AK135" i="6" s="1"/>
  <c r="AC135" i="6"/>
  <c r="AJ135" i="6" s="1"/>
  <c r="AB135" i="6"/>
  <c r="AI135" i="6" s="1"/>
  <c r="AA135" i="6"/>
  <c r="AP134" i="6"/>
  <c r="AO134" i="6"/>
  <c r="AN134" i="6"/>
  <c r="AH134" i="6"/>
  <c r="AF134" i="6"/>
  <c r="AD134" i="6"/>
  <c r="AK134" i="6" s="1"/>
  <c r="AC134" i="6"/>
  <c r="AJ134" i="6" s="1"/>
  <c r="AB134" i="6"/>
  <c r="AI134" i="6" s="1"/>
  <c r="AA134" i="6"/>
  <c r="AP133" i="6"/>
  <c r="AO133" i="6"/>
  <c r="AN133" i="6"/>
  <c r="AH133" i="6"/>
  <c r="AF133" i="6"/>
  <c r="AD133" i="6"/>
  <c r="AK133" i="6" s="1"/>
  <c r="AC133" i="6"/>
  <c r="AJ133" i="6" s="1"/>
  <c r="AB133" i="6"/>
  <c r="AI133" i="6" s="1"/>
  <c r="AA133" i="6"/>
  <c r="AP132" i="6"/>
  <c r="AO132" i="6"/>
  <c r="AN132" i="6"/>
  <c r="AH132" i="6"/>
  <c r="AF132" i="6"/>
  <c r="AD132" i="6"/>
  <c r="AK132" i="6" s="1"/>
  <c r="AC132" i="6"/>
  <c r="AJ132" i="6" s="1"/>
  <c r="AB132" i="6"/>
  <c r="AI132" i="6" s="1"/>
  <c r="AA132" i="6"/>
  <c r="AP131" i="6"/>
  <c r="AO131" i="6"/>
  <c r="AN131" i="6"/>
  <c r="AH131" i="6"/>
  <c r="AF131" i="6"/>
  <c r="AD131" i="6"/>
  <c r="AK131" i="6" s="1"/>
  <c r="AC131" i="6"/>
  <c r="AJ131" i="6" s="1"/>
  <c r="AB131" i="6"/>
  <c r="AI131" i="6" s="1"/>
  <c r="AA131" i="6"/>
  <c r="AP130" i="6"/>
  <c r="AO130" i="6"/>
  <c r="AN130" i="6"/>
  <c r="AH130" i="6"/>
  <c r="AF130" i="6"/>
  <c r="AD130" i="6"/>
  <c r="AK130" i="6" s="1"/>
  <c r="AC130" i="6"/>
  <c r="AJ130" i="6" s="1"/>
  <c r="AB130" i="6"/>
  <c r="AI130" i="6" s="1"/>
  <c r="AA130" i="6"/>
  <c r="AP129" i="6"/>
  <c r="AO129" i="6"/>
  <c r="AN129" i="6"/>
  <c r="AH129" i="6"/>
  <c r="AF129" i="6"/>
  <c r="AD129" i="6"/>
  <c r="AK129" i="6" s="1"/>
  <c r="AC129" i="6"/>
  <c r="AJ129" i="6" s="1"/>
  <c r="AB129" i="6"/>
  <c r="AI129" i="6" s="1"/>
  <c r="AA129" i="6"/>
  <c r="AP128" i="6"/>
  <c r="AO128" i="6"/>
  <c r="AN128" i="6"/>
  <c r="AH128" i="6"/>
  <c r="AF128" i="6"/>
  <c r="AD128" i="6"/>
  <c r="AK128" i="6" s="1"/>
  <c r="AC128" i="6"/>
  <c r="AJ128" i="6" s="1"/>
  <c r="AB128" i="6"/>
  <c r="AI128" i="6" s="1"/>
  <c r="AA128" i="6"/>
  <c r="AP127" i="6"/>
  <c r="AO127" i="6"/>
  <c r="AN127" i="6"/>
  <c r="AH127" i="6"/>
  <c r="AF127" i="6"/>
  <c r="AD127" i="6"/>
  <c r="AK127" i="6" s="1"/>
  <c r="AC127" i="6"/>
  <c r="AJ127" i="6" s="1"/>
  <c r="AB127" i="6"/>
  <c r="AI127" i="6" s="1"/>
  <c r="AA127" i="6"/>
  <c r="AP126" i="6"/>
  <c r="AO126" i="6"/>
  <c r="AN126" i="6"/>
  <c r="AH126" i="6"/>
  <c r="AF126" i="6"/>
  <c r="AD126" i="6"/>
  <c r="AK126" i="6" s="1"/>
  <c r="AC126" i="6"/>
  <c r="AJ126" i="6" s="1"/>
  <c r="AB126" i="6"/>
  <c r="AI126" i="6" s="1"/>
  <c r="AA126" i="6"/>
  <c r="AP125" i="6"/>
  <c r="AO125" i="6"/>
  <c r="AN125" i="6"/>
  <c r="AH125" i="6"/>
  <c r="AF125" i="6"/>
  <c r="AD125" i="6"/>
  <c r="AK125" i="6" s="1"/>
  <c r="AC125" i="6"/>
  <c r="AJ125" i="6" s="1"/>
  <c r="AB125" i="6"/>
  <c r="AI125" i="6" s="1"/>
  <c r="AA125" i="6"/>
  <c r="AP124" i="6"/>
  <c r="AO124" i="6"/>
  <c r="AN124" i="6"/>
  <c r="AH124" i="6"/>
  <c r="AF124" i="6"/>
  <c r="AD124" i="6"/>
  <c r="AK124" i="6" s="1"/>
  <c r="AC124" i="6"/>
  <c r="AJ124" i="6" s="1"/>
  <c r="AB124" i="6"/>
  <c r="AI124" i="6" s="1"/>
  <c r="AA124" i="6"/>
  <c r="AP123" i="6"/>
  <c r="AO123" i="6"/>
  <c r="AN123" i="6"/>
  <c r="AH123" i="6"/>
  <c r="AF123" i="6"/>
  <c r="AD123" i="6"/>
  <c r="AK123" i="6" s="1"/>
  <c r="AC123" i="6"/>
  <c r="AJ123" i="6" s="1"/>
  <c r="AB123" i="6"/>
  <c r="AI123" i="6" s="1"/>
  <c r="AA123" i="6"/>
  <c r="AP122" i="6"/>
  <c r="AO122" i="6"/>
  <c r="AN122" i="6"/>
  <c r="AH122" i="6"/>
  <c r="AF122" i="6"/>
  <c r="AD122" i="6"/>
  <c r="AK122" i="6" s="1"/>
  <c r="AC122" i="6"/>
  <c r="AJ122" i="6" s="1"/>
  <c r="AB122" i="6"/>
  <c r="AI122" i="6" s="1"/>
  <c r="AA122" i="6"/>
  <c r="AP121" i="6"/>
  <c r="AO121" i="6"/>
  <c r="AN121" i="6"/>
  <c r="AH121" i="6"/>
  <c r="AF121" i="6"/>
  <c r="AD121" i="6"/>
  <c r="AK121" i="6" s="1"/>
  <c r="AC121" i="6"/>
  <c r="AJ121" i="6" s="1"/>
  <c r="AB121" i="6"/>
  <c r="AI121" i="6" s="1"/>
  <c r="AA121" i="6"/>
  <c r="AP120" i="6"/>
  <c r="AO120" i="6"/>
  <c r="AN120" i="6"/>
  <c r="AH120" i="6"/>
  <c r="AF120" i="6"/>
  <c r="AD120" i="6"/>
  <c r="AK120" i="6" s="1"/>
  <c r="AC120" i="6"/>
  <c r="AJ120" i="6" s="1"/>
  <c r="AB120" i="6"/>
  <c r="AI120" i="6" s="1"/>
  <c r="AA120" i="6"/>
  <c r="AP119" i="6"/>
  <c r="AO119" i="6"/>
  <c r="AN119" i="6"/>
  <c r="AH119" i="6"/>
  <c r="AF119" i="6"/>
  <c r="AD119" i="6"/>
  <c r="AK119" i="6" s="1"/>
  <c r="AC119" i="6"/>
  <c r="AJ119" i="6" s="1"/>
  <c r="AB119" i="6"/>
  <c r="AI119" i="6" s="1"/>
  <c r="AA119" i="6"/>
  <c r="AP118" i="6"/>
  <c r="AO118" i="6"/>
  <c r="AN118" i="6"/>
  <c r="AH118" i="6"/>
  <c r="AF118" i="6"/>
  <c r="AD118" i="6"/>
  <c r="AK118" i="6" s="1"/>
  <c r="AC118" i="6"/>
  <c r="AJ118" i="6" s="1"/>
  <c r="AB118" i="6"/>
  <c r="AI118" i="6" s="1"/>
  <c r="AA118" i="6"/>
  <c r="AP117" i="6"/>
  <c r="AO117" i="6"/>
  <c r="AN117" i="6"/>
  <c r="AH117" i="6"/>
  <c r="AF117" i="6"/>
  <c r="AD117" i="6"/>
  <c r="AK117" i="6" s="1"/>
  <c r="AC117" i="6"/>
  <c r="AJ117" i="6" s="1"/>
  <c r="AB117" i="6"/>
  <c r="AI117" i="6" s="1"/>
  <c r="AA117" i="6"/>
  <c r="AP116" i="6"/>
  <c r="AO116" i="6"/>
  <c r="AN116" i="6"/>
  <c r="AH116" i="6"/>
  <c r="AF116" i="6"/>
  <c r="AD116" i="6"/>
  <c r="AK116" i="6" s="1"/>
  <c r="AC116" i="6"/>
  <c r="AJ116" i="6" s="1"/>
  <c r="AB116" i="6"/>
  <c r="AI116" i="6" s="1"/>
  <c r="AA116" i="6"/>
  <c r="AP115" i="6"/>
  <c r="AO115" i="6"/>
  <c r="AN115" i="6"/>
  <c r="AH115" i="6"/>
  <c r="AF115" i="6"/>
  <c r="AD115" i="6"/>
  <c r="AK115" i="6" s="1"/>
  <c r="AC115" i="6"/>
  <c r="AJ115" i="6" s="1"/>
  <c r="AB115" i="6"/>
  <c r="AI115" i="6" s="1"/>
  <c r="AA115" i="6"/>
  <c r="AP114" i="6"/>
  <c r="AO114" i="6"/>
  <c r="AN114" i="6"/>
  <c r="AH114" i="6"/>
  <c r="AF114" i="6"/>
  <c r="AD114" i="6"/>
  <c r="AK114" i="6" s="1"/>
  <c r="AC114" i="6"/>
  <c r="AJ114" i="6" s="1"/>
  <c r="AB114" i="6"/>
  <c r="AI114" i="6" s="1"/>
  <c r="AA114" i="6"/>
  <c r="AP113" i="6"/>
  <c r="AO113" i="6"/>
  <c r="AN113" i="6"/>
  <c r="AH113" i="6"/>
  <c r="AF113" i="6"/>
  <c r="AD113" i="6"/>
  <c r="AK113" i="6" s="1"/>
  <c r="AC113" i="6"/>
  <c r="AJ113" i="6" s="1"/>
  <c r="AB113" i="6"/>
  <c r="AI113" i="6" s="1"/>
  <c r="AA113" i="6"/>
  <c r="AP112" i="6"/>
  <c r="AO112" i="6"/>
  <c r="AN112" i="6"/>
  <c r="AH112" i="6"/>
  <c r="AF112" i="6"/>
  <c r="AD112" i="6"/>
  <c r="AK112" i="6" s="1"/>
  <c r="AC112" i="6"/>
  <c r="AJ112" i="6" s="1"/>
  <c r="AB112" i="6"/>
  <c r="AI112" i="6" s="1"/>
  <c r="AA112" i="6"/>
  <c r="AP111" i="6"/>
  <c r="AO111" i="6"/>
  <c r="AN111" i="6"/>
  <c r="AH111" i="6"/>
  <c r="AF111" i="6"/>
  <c r="AD111" i="6"/>
  <c r="AK111" i="6" s="1"/>
  <c r="AC111" i="6"/>
  <c r="AJ111" i="6" s="1"/>
  <c r="AB111" i="6"/>
  <c r="AI111" i="6" s="1"/>
  <c r="AA111" i="6"/>
  <c r="AP110" i="6"/>
  <c r="AO110" i="6"/>
  <c r="AN110" i="6"/>
  <c r="AH110" i="6"/>
  <c r="AF110" i="6"/>
  <c r="AD110" i="6"/>
  <c r="AK110" i="6" s="1"/>
  <c r="AC110" i="6"/>
  <c r="AJ110" i="6" s="1"/>
  <c r="AB110" i="6"/>
  <c r="AI110" i="6" s="1"/>
  <c r="AA110" i="6"/>
  <c r="AP109" i="6"/>
  <c r="AO109" i="6"/>
  <c r="AN109" i="6"/>
  <c r="AH109" i="6"/>
  <c r="AF109" i="6"/>
  <c r="AD109" i="6"/>
  <c r="AK109" i="6" s="1"/>
  <c r="AC109" i="6"/>
  <c r="AJ109" i="6" s="1"/>
  <c r="AB109" i="6"/>
  <c r="AI109" i="6" s="1"/>
  <c r="AA109" i="6"/>
  <c r="AP108" i="6"/>
  <c r="AO108" i="6"/>
  <c r="AN108" i="6"/>
  <c r="AH108" i="6"/>
  <c r="AF108" i="6"/>
  <c r="AD108" i="6"/>
  <c r="AK108" i="6" s="1"/>
  <c r="AC108" i="6"/>
  <c r="AJ108" i="6" s="1"/>
  <c r="AB108" i="6"/>
  <c r="AI108" i="6" s="1"/>
  <c r="AA108" i="6"/>
  <c r="AP107" i="6"/>
  <c r="AO107" i="6"/>
  <c r="AN107" i="6"/>
  <c r="AH107" i="6"/>
  <c r="AF107" i="6"/>
  <c r="AD107" i="6"/>
  <c r="AK107" i="6" s="1"/>
  <c r="AC107" i="6"/>
  <c r="AJ107" i="6" s="1"/>
  <c r="AB107" i="6"/>
  <c r="AI107" i="6" s="1"/>
  <c r="AA107" i="6"/>
  <c r="AP106" i="6"/>
  <c r="AO106" i="6"/>
  <c r="AN106" i="6"/>
  <c r="AH106" i="6"/>
  <c r="AF106" i="6"/>
  <c r="AD106" i="6"/>
  <c r="AK106" i="6" s="1"/>
  <c r="AC106" i="6"/>
  <c r="AJ106" i="6" s="1"/>
  <c r="AB106" i="6"/>
  <c r="AI106" i="6" s="1"/>
  <c r="AA106" i="6"/>
  <c r="AP105" i="6"/>
  <c r="AO105" i="6"/>
  <c r="AN105" i="6"/>
  <c r="AH105" i="6"/>
  <c r="AF105" i="6"/>
  <c r="AD105" i="6"/>
  <c r="AK105" i="6" s="1"/>
  <c r="AC105" i="6"/>
  <c r="AJ105" i="6" s="1"/>
  <c r="AB105" i="6"/>
  <c r="AI105" i="6" s="1"/>
  <c r="AA105" i="6"/>
  <c r="AP104" i="6"/>
  <c r="AO104" i="6"/>
  <c r="AN104" i="6"/>
  <c r="AH104" i="6"/>
  <c r="AF104" i="6"/>
  <c r="AD104" i="6"/>
  <c r="AK104" i="6" s="1"/>
  <c r="AC104" i="6"/>
  <c r="AJ104" i="6" s="1"/>
  <c r="AB104" i="6"/>
  <c r="AI104" i="6" s="1"/>
  <c r="AA104" i="6"/>
  <c r="AP103" i="6"/>
  <c r="AO103" i="6"/>
  <c r="AN103" i="6"/>
  <c r="AH103" i="6"/>
  <c r="AF103" i="6"/>
  <c r="AD103" i="6"/>
  <c r="AK103" i="6" s="1"/>
  <c r="AC103" i="6"/>
  <c r="AJ103" i="6" s="1"/>
  <c r="AB103" i="6"/>
  <c r="AI103" i="6" s="1"/>
  <c r="AA103" i="6"/>
  <c r="AP102" i="6"/>
  <c r="AO102" i="6"/>
  <c r="AN102" i="6"/>
  <c r="AH102" i="6"/>
  <c r="AF102" i="6"/>
  <c r="AD102" i="6"/>
  <c r="AK102" i="6" s="1"/>
  <c r="AC102" i="6"/>
  <c r="AJ102" i="6" s="1"/>
  <c r="AB102" i="6"/>
  <c r="AI102" i="6" s="1"/>
  <c r="AA102" i="6"/>
  <c r="AP101" i="6"/>
  <c r="AO101" i="6"/>
  <c r="AN101" i="6"/>
  <c r="AH101" i="6"/>
  <c r="AF101" i="6"/>
  <c r="AD101" i="6"/>
  <c r="AK101" i="6" s="1"/>
  <c r="AC101" i="6"/>
  <c r="AJ101" i="6" s="1"/>
  <c r="AB101" i="6"/>
  <c r="AI101" i="6" s="1"/>
  <c r="AA101" i="6"/>
  <c r="AP100" i="6"/>
  <c r="AO100" i="6"/>
  <c r="AN100" i="6"/>
  <c r="AH100" i="6"/>
  <c r="AF100" i="6"/>
  <c r="AD100" i="6"/>
  <c r="AK100" i="6" s="1"/>
  <c r="AC100" i="6"/>
  <c r="AJ100" i="6" s="1"/>
  <c r="AB100" i="6"/>
  <c r="AI100" i="6" s="1"/>
  <c r="AA100" i="6"/>
  <c r="AP99" i="6"/>
  <c r="AO99" i="6"/>
  <c r="AN99" i="6"/>
  <c r="AH99" i="6"/>
  <c r="AF99" i="6"/>
  <c r="AD99" i="6"/>
  <c r="AK99" i="6" s="1"/>
  <c r="AC99" i="6"/>
  <c r="AJ99" i="6" s="1"/>
  <c r="AB99" i="6"/>
  <c r="AI99" i="6" s="1"/>
  <c r="AA99" i="6"/>
  <c r="AP98" i="6"/>
  <c r="AO98" i="6"/>
  <c r="AN98" i="6"/>
  <c r="AH98" i="6"/>
  <c r="AF98" i="6"/>
  <c r="AD98" i="6"/>
  <c r="AK98" i="6" s="1"/>
  <c r="AC98" i="6"/>
  <c r="AJ98" i="6" s="1"/>
  <c r="AB98" i="6"/>
  <c r="AI98" i="6" s="1"/>
  <c r="AA98" i="6"/>
  <c r="AP97" i="6"/>
  <c r="AO97" i="6"/>
  <c r="AN97" i="6"/>
  <c r="AH97" i="6"/>
  <c r="AF97" i="6"/>
  <c r="AD97" i="6"/>
  <c r="AK97" i="6" s="1"/>
  <c r="AC97" i="6"/>
  <c r="AJ97" i="6" s="1"/>
  <c r="AB97" i="6"/>
  <c r="AI97" i="6" s="1"/>
  <c r="AA97" i="6"/>
  <c r="AP96" i="6"/>
  <c r="AO96" i="6"/>
  <c r="AN96" i="6"/>
  <c r="AH96" i="6"/>
  <c r="AF96" i="6"/>
  <c r="AD96" i="6"/>
  <c r="AK96" i="6" s="1"/>
  <c r="AC96" i="6"/>
  <c r="AJ96" i="6" s="1"/>
  <c r="AB96" i="6"/>
  <c r="AI96" i="6" s="1"/>
  <c r="AA96" i="6"/>
  <c r="AP95" i="6"/>
  <c r="AO95" i="6"/>
  <c r="AN95" i="6"/>
  <c r="AH95" i="6"/>
  <c r="AF95" i="6"/>
  <c r="AD95" i="6"/>
  <c r="AK95" i="6" s="1"/>
  <c r="AC95" i="6"/>
  <c r="AJ95" i="6" s="1"/>
  <c r="AB95" i="6"/>
  <c r="AI95" i="6" s="1"/>
  <c r="AA95" i="6"/>
  <c r="AP94" i="6"/>
  <c r="AO94" i="6"/>
  <c r="AN94" i="6"/>
  <c r="AH94" i="6"/>
  <c r="AF94" i="6"/>
  <c r="AD94" i="6"/>
  <c r="AK94" i="6" s="1"/>
  <c r="AC94" i="6"/>
  <c r="AJ94" i="6" s="1"/>
  <c r="AB94" i="6"/>
  <c r="AI94" i="6" s="1"/>
  <c r="AA94" i="6"/>
  <c r="AP93" i="6"/>
  <c r="AO93" i="6"/>
  <c r="AN93" i="6"/>
  <c r="AH93" i="6"/>
  <c r="AF93" i="6"/>
  <c r="AD93" i="6"/>
  <c r="AK93" i="6" s="1"/>
  <c r="AC93" i="6"/>
  <c r="AJ93" i="6" s="1"/>
  <c r="AB93" i="6"/>
  <c r="AI93" i="6" s="1"/>
  <c r="AA93" i="6"/>
  <c r="AP92" i="6"/>
  <c r="AO92" i="6"/>
  <c r="AN92" i="6"/>
  <c r="AH92" i="6"/>
  <c r="AF92" i="6"/>
  <c r="AD92" i="6"/>
  <c r="AK92" i="6" s="1"/>
  <c r="AC92" i="6"/>
  <c r="AJ92" i="6" s="1"/>
  <c r="AB92" i="6"/>
  <c r="AI92" i="6" s="1"/>
  <c r="AA92" i="6"/>
  <c r="AP91" i="6"/>
  <c r="AO91" i="6"/>
  <c r="AN91" i="6"/>
  <c r="AH91" i="6"/>
  <c r="AF91" i="6"/>
  <c r="AD91" i="6"/>
  <c r="AK91" i="6" s="1"/>
  <c r="AC91" i="6"/>
  <c r="AJ91" i="6" s="1"/>
  <c r="AB91" i="6"/>
  <c r="AI91" i="6" s="1"/>
  <c r="AA91" i="6"/>
  <c r="AP90" i="6"/>
  <c r="AO90" i="6"/>
  <c r="AN90" i="6"/>
  <c r="AH90" i="6"/>
  <c r="AF90" i="6"/>
  <c r="AD90" i="6"/>
  <c r="AK90" i="6" s="1"/>
  <c r="AC90" i="6"/>
  <c r="AJ90" i="6" s="1"/>
  <c r="AB90" i="6"/>
  <c r="AI90" i="6" s="1"/>
  <c r="AA90" i="6"/>
  <c r="AP89" i="6"/>
  <c r="AO89" i="6"/>
  <c r="AN89" i="6"/>
  <c r="AH89" i="6"/>
  <c r="AF89" i="6"/>
  <c r="AD89" i="6"/>
  <c r="AK89" i="6" s="1"/>
  <c r="AC89" i="6"/>
  <c r="AJ89" i="6" s="1"/>
  <c r="AB89" i="6"/>
  <c r="AI89" i="6" s="1"/>
  <c r="AA89" i="6"/>
  <c r="AP88" i="6"/>
  <c r="AO88" i="6"/>
  <c r="AN88" i="6"/>
  <c r="AH88" i="6"/>
  <c r="AF88" i="6"/>
  <c r="AD88" i="6"/>
  <c r="AK88" i="6" s="1"/>
  <c r="AC88" i="6"/>
  <c r="AJ88" i="6" s="1"/>
  <c r="AB88" i="6"/>
  <c r="AI88" i="6" s="1"/>
  <c r="AA88" i="6"/>
  <c r="AP87" i="6"/>
  <c r="AO87" i="6"/>
  <c r="AN87" i="6"/>
  <c r="AH87" i="6"/>
  <c r="AF87" i="6"/>
  <c r="AD87" i="6"/>
  <c r="AK87" i="6" s="1"/>
  <c r="AC87" i="6"/>
  <c r="AJ87" i="6" s="1"/>
  <c r="AB87" i="6"/>
  <c r="AI87" i="6" s="1"/>
  <c r="AA87" i="6"/>
  <c r="AP86" i="6"/>
  <c r="AO86" i="6"/>
  <c r="AN86" i="6"/>
  <c r="AH86" i="6"/>
  <c r="AF86" i="6"/>
  <c r="AD86" i="6"/>
  <c r="AK86" i="6" s="1"/>
  <c r="AC86" i="6"/>
  <c r="AJ86" i="6" s="1"/>
  <c r="AB86" i="6"/>
  <c r="AI86" i="6" s="1"/>
  <c r="AA86" i="6"/>
  <c r="AP85" i="6"/>
  <c r="AO85" i="6"/>
  <c r="AN85" i="6"/>
  <c r="AH85" i="6"/>
  <c r="AF85" i="6"/>
  <c r="AD85" i="6"/>
  <c r="AK85" i="6" s="1"/>
  <c r="AC85" i="6"/>
  <c r="AJ85" i="6" s="1"/>
  <c r="AB85" i="6"/>
  <c r="AI85" i="6" s="1"/>
  <c r="AA85" i="6"/>
  <c r="AP84" i="6"/>
  <c r="AO84" i="6"/>
  <c r="AN84" i="6"/>
  <c r="AH84" i="6"/>
  <c r="AF84" i="6"/>
  <c r="AD84" i="6"/>
  <c r="AK84" i="6" s="1"/>
  <c r="AC84" i="6"/>
  <c r="AJ84" i="6" s="1"/>
  <c r="AB84" i="6"/>
  <c r="AI84" i="6" s="1"/>
  <c r="AA84" i="6"/>
  <c r="AP83" i="6"/>
  <c r="AO83" i="6"/>
  <c r="AN83" i="6"/>
  <c r="AH83" i="6"/>
  <c r="AF83" i="6"/>
  <c r="AD83" i="6"/>
  <c r="AK83" i="6" s="1"/>
  <c r="AC83" i="6"/>
  <c r="AJ83" i="6" s="1"/>
  <c r="AB83" i="6"/>
  <c r="AI83" i="6" s="1"/>
  <c r="AA83" i="6"/>
  <c r="AP82" i="6"/>
  <c r="AO82" i="6"/>
  <c r="AN82" i="6"/>
  <c r="AH82" i="6"/>
  <c r="AF82" i="6"/>
  <c r="AD82" i="6"/>
  <c r="AK82" i="6" s="1"/>
  <c r="AC82" i="6"/>
  <c r="AJ82" i="6" s="1"/>
  <c r="AB82" i="6"/>
  <c r="AI82" i="6" s="1"/>
  <c r="AA82" i="6"/>
  <c r="AP81" i="6"/>
  <c r="AO81" i="6"/>
  <c r="AN81" i="6"/>
  <c r="AH81" i="6"/>
  <c r="AF81" i="6"/>
  <c r="AD81" i="6"/>
  <c r="AK81" i="6" s="1"/>
  <c r="AC81" i="6"/>
  <c r="AJ81" i="6" s="1"/>
  <c r="AB81" i="6"/>
  <c r="AI81" i="6" s="1"/>
  <c r="AA81" i="6"/>
  <c r="AP80" i="6"/>
  <c r="AO80" i="6"/>
  <c r="AN80" i="6"/>
  <c r="AH80" i="6"/>
  <c r="AF80" i="6"/>
  <c r="AD80" i="6"/>
  <c r="AK80" i="6" s="1"/>
  <c r="AC80" i="6"/>
  <c r="AJ80" i="6" s="1"/>
  <c r="AB80" i="6"/>
  <c r="AI80" i="6" s="1"/>
  <c r="AA80" i="6"/>
  <c r="AP79" i="6"/>
  <c r="AO79" i="6"/>
  <c r="AN79" i="6"/>
  <c r="AH79" i="6"/>
  <c r="AF79" i="6"/>
  <c r="AD79" i="6"/>
  <c r="AK79" i="6" s="1"/>
  <c r="AC79" i="6"/>
  <c r="AJ79" i="6" s="1"/>
  <c r="AB79" i="6"/>
  <c r="AI79" i="6" s="1"/>
  <c r="AA79" i="6"/>
  <c r="AP78" i="6"/>
  <c r="AO78" i="6"/>
  <c r="AN78" i="6"/>
  <c r="AH78" i="6"/>
  <c r="AF78" i="6"/>
  <c r="AD78" i="6"/>
  <c r="AK78" i="6" s="1"/>
  <c r="AC78" i="6"/>
  <c r="AJ78" i="6" s="1"/>
  <c r="AB78" i="6"/>
  <c r="AI78" i="6" s="1"/>
  <c r="AA78" i="6"/>
  <c r="AP77" i="6"/>
  <c r="AO77" i="6"/>
  <c r="AN77" i="6"/>
  <c r="AH77" i="6"/>
  <c r="AF77" i="6"/>
  <c r="AD77" i="6"/>
  <c r="AK77" i="6" s="1"/>
  <c r="AC77" i="6"/>
  <c r="AJ77" i="6" s="1"/>
  <c r="AB77" i="6"/>
  <c r="AI77" i="6" s="1"/>
  <c r="AA77" i="6"/>
  <c r="AP76" i="6"/>
  <c r="AO76" i="6"/>
  <c r="AN76" i="6"/>
  <c r="AH76" i="6"/>
  <c r="AF76" i="6"/>
  <c r="AD76" i="6"/>
  <c r="AK76" i="6" s="1"/>
  <c r="AC76" i="6"/>
  <c r="AJ76" i="6" s="1"/>
  <c r="AB76" i="6"/>
  <c r="AI76" i="6" s="1"/>
  <c r="AA76" i="6"/>
  <c r="AP75" i="6"/>
  <c r="AO75" i="6"/>
  <c r="AN75" i="6"/>
  <c r="AH75" i="6"/>
  <c r="AF75" i="6"/>
  <c r="AD75" i="6"/>
  <c r="AK75" i="6" s="1"/>
  <c r="AC75" i="6"/>
  <c r="AJ75" i="6" s="1"/>
  <c r="AB75" i="6"/>
  <c r="AI75" i="6" s="1"/>
  <c r="AA75" i="6"/>
  <c r="AP74" i="6"/>
  <c r="AO74" i="6"/>
  <c r="AN74" i="6"/>
  <c r="AH74" i="6"/>
  <c r="AF74" i="6"/>
  <c r="AD74" i="6"/>
  <c r="AK74" i="6" s="1"/>
  <c r="AC74" i="6"/>
  <c r="AJ74" i="6" s="1"/>
  <c r="AB74" i="6"/>
  <c r="AI74" i="6" s="1"/>
  <c r="AA74" i="6"/>
  <c r="AP73" i="6"/>
  <c r="AO73" i="6"/>
  <c r="AN73" i="6"/>
  <c r="AH73" i="6"/>
  <c r="AF73" i="6"/>
  <c r="AD73" i="6"/>
  <c r="AK73" i="6" s="1"/>
  <c r="AC73" i="6"/>
  <c r="AJ73" i="6" s="1"/>
  <c r="AB73" i="6"/>
  <c r="AI73" i="6" s="1"/>
  <c r="AA73" i="6"/>
  <c r="AP72" i="6"/>
  <c r="AO72" i="6"/>
  <c r="AN72" i="6"/>
  <c r="AH72" i="6"/>
  <c r="AF72" i="6"/>
  <c r="AD72" i="6"/>
  <c r="AK72" i="6" s="1"/>
  <c r="AC72" i="6"/>
  <c r="AJ72" i="6" s="1"/>
  <c r="AB72" i="6"/>
  <c r="AI72" i="6" s="1"/>
  <c r="AA72" i="6"/>
  <c r="AP71" i="6"/>
  <c r="AO71" i="6"/>
  <c r="AN71" i="6"/>
  <c r="AH71" i="6"/>
  <c r="AF71" i="6"/>
  <c r="AD71" i="6"/>
  <c r="AK71" i="6" s="1"/>
  <c r="AC71" i="6"/>
  <c r="AJ71" i="6" s="1"/>
  <c r="AB71" i="6"/>
  <c r="AI71" i="6" s="1"/>
  <c r="AA71" i="6"/>
  <c r="AP70" i="6"/>
  <c r="AO70" i="6"/>
  <c r="AN70" i="6"/>
  <c r="AH70" i="6"/>
  <c r="AF70" i="6"/>
  <c r="AD70" i="6"/>
  <c r="AK70" i="6" s="1"/>
  <c r="AC70" i="6"/>
  <c r="AJ70" i="6" s="1"/>
  <c r="AB70" i="6"/>
  <c r="AI70" i="6" s="1"/>
  <c r="AA70" i="6"/>
  <c r="AP69" i="6"/>
  <c r="AO69" i="6"/>
  <c r="AN69" i="6"/>
  <c r="AH69" i="6"/>
  <c r="AF69" i="6"/>
  <c r="AD69" i="6"/>
  <c r="AK69" i="6" s="1"/>
  <c r="AC69" i="6"/>
  <c r="AJ69" i="6" s="1"/>
  <c r="AB69" i="6"/>
  <c r="AI69" i="6" s="1"/>
  <c r="AA69" i="6"/>
  <c r="AP68" i="6"/>
  <c r="AO68" i="6"/>
  <c r="AN68" i="6"/>
  <c r="AH68" i="6"/>
  <c r="AF68" i="6"/>
  <c r="AD68" i="6"/>
  <c r="AK68" i="6" s="1"/>
  <c r="AC68" i="6"/>
  <c r="AJ68" i="6" s="1"/>
  <c r="AB68" i="6"/>
  <c r="AI68" i="6" s="1"/>
  <c r="AA68" i="6"/>
  <c r="AP67" i="6"/>
  <c r="AO67" i="6"/>
  <c r="AN67" i="6"/>
  <c r="AH67" i="6"/>
  <c r="AF67" i="6"/>
  <c r="AD67" i="6"/>
  <c r="AK67" i="6" s="1"/>
  <c r="AC67" i="6"/>
  <c r="AJ67" i="6" s="1"/>
  <c r="AB67" i="6"/>
  <c r="AI67" i="6" s="1"/>
  <c r="AA67" i="6"/>
  <c r="AP66" i="6"/>
  <c r="AO66" i="6"/>
  <c r="AN66" i="6"/>
  <c r="AH66" i="6"/>
  <c r="AF66" i="6"/>
  <c r="AD66" i="6"/>
  <c r="AK66" i="6" s="1"/>
  <c r="AC66" i="6"/>
  <c r="AJ66" i="6" s="1"/>
  <c r="AB66" i="6"/>
  <c r="AI66" i="6" s="1"/>
  <c r="AA66" i="6"/>
  <c r="AP65" i="6"/>
  <c r="AO65" i="6"/>
  <c r="AN65" i="6"/>
  <c r="AH65" i="6"/>
  <c r="AF65" i="6"/>
  <c r="AD65" i="6"/>
  <c r="AK65" i="6" s="1"/>
  <c r="AC65" i="6"/>
  <c r="AJ65" i="6" s="1"/>
  <c r="AB65" i="6"/>
  <c r="AI65" i="6" s="1"/>
  <c r="AA65" i="6"/>
  <c r="AP64" i="6"/>
  <c r="AO64" i="6"/>
  <c r="AN64" i="6"/>
  <c r="AH64" i="6"/>
  <c r="AF64" i="6"/>
  <c r="AD64" i="6"/>
  <c r="AK64" i="6" s="1"/>
  <c r="AC64" i="6"/>
  <c r="AJ64" i="6" s="1"/>
  <c r="AB64" i="6"/>
  <c r="AI64" i="6" s="1"/>
  <c r="AA64" i="6"/>
  <c r="AP63" i="6"/>
  <c r="AO63" i="6"/>
  <c r="AN63" i="6"/>
  <c r="AH63" i="6"/>
  <c r="AF63" i="6"/>
  <c r="AD63" i="6"/>
  <c r="AK63" i="6" s="1"/>
  <c r="AC63" i="6"/>
  <c r="AJ63" i="6" s="1"/>
  <c r="AB63" i="6"/>
  <c r="AI63" i="6" s="1"/>
  <c r="AA63" i="6"/>
  <c r="AP62" i="6"/>
  <c r="AO62" i="6"/>
  <c r="AN62" i="6"/>
  <c r="AH62" i="6"/>
  <c r="AF62" i="6"/>
  <c r="AD62" i="6"/>
  <c r="AK62" i="6" s="1"/>
  <c r="AC62" i="6"/>
  <c r="AJ62" i="6" s="1"/>
  <c r="AB62" i="6"/>
  <c r="AI62" i="6" s="1"/>
  <c r="AA62" i="6"/>
  <c r="AP61" i="6"/>
  <c r="AO61" i="6"/>
  <c r="AN61" i="6"/>
  <c r="AH61" i="6"/>
  <c r="AF61" i="6"/>
  <c r="AD61" i="6"/>
  <c r="AK61" i="6" s="1"/>
  <c r="AC61" i="6"/>
  <c r="AJ61" i="6" s="1"/>
  <c r="AB61" i="6"/>
  <c r="AI61" i="6" s="1"/>
  <c r="AA61" i="6"/>
  <c r="AP60" i="6"/>
  <c r="AO60" i="6"/>
  <c r="AN60" i="6"/>
  <c r="AH60" i="6"/>
  <c r="AF60" i="6"/>
  <c r="AD60" i="6"/>
  <c r="AK60" i="6" s="1"/>
  <c r="AC60" i="6"/>
  <c r="AJ60" i="6" s="1"/>
  <c r="AB60" i="6"/>
  <c r="AI60" i="6" s="1"/>
  <c r="AA60" i="6"/>
  <c r="AP59" i="6"/>
  <c r="AO59" i="6"/>
  <c r="AN59" i="6"/>
  <c r="AH59" i="6"/>
  <c r="AF59" i="6"/>
  <c r="AD59" i="6"/>
  <c r="AK59" i="6" s="1"/>
  <c r="AC59" i="6"/>
  <c r="AJ59" i="6" s="1"/>
  <c r="AB59" i="6"/>
  <c r="AI59" i="6" s="1"/>
  <c r="AA59" i="6"/>
  <c r="AP58" i="6"/>
  <c r="AO58" i="6"/>
  <c r="AN58" i="6"/>
  <c r="AH58" i="6"/>
  <c r="AF58" i="6"/>
  <c r="AD58" i="6"/>
  <c r="AK58" i="6" s="1"/>
  <c r="AC58" i="6"/>
  <c r="AJ58" i="6" s="1"/>
  <c r="AB58" i="6"/>
  <c r="AI58" i="6" s="1"/>
  <c r="AA58" i="6"/>
  <c r="AP57" i="6"/>
  <c r="AO57" i="6"/>
  <c r="AN57" i="6"/>
  <c r="AH57" i="6"/>
  <c r="AF57" i="6"/>
  <c r="AD57" i="6"/>
  <c r="AK57" i="6" s="1"/>
  <c r="AC57" i="6"/>
  <c r="AJ57" i="6" s="1"/>
  <c r="AB57" i="6"/>
  <c r="AI57" i="6" s="1"/>
  <c r="AA57" i="6"/>
  <c r="AP56" i="6"/>
  <c r="AO56" i="6"/>
  <c r="AN56" i="6"/>
  <c r="AH56" i="6"/>
  <c r="AF56" i="6"/>
  <c r="AD56" i="6"/>
  <c r="AK56" i="6" s="1"/>
  <c r="AC56" i="6"/>
  <c r="AJ56" i="6" s="1"/>
  <c r="AB56" i="6"/>
  <c r="AI56" i="6" s="1"/>
  <c r="AA56" i="6"/>
  <c r="AP55" i="6"/>
  <c r="AO55" i="6"/>
  <c r="AN55" i="6"/>
  <c r="AH55" i="6"/>
  <c r="AF55" i="6"/>
  <c r="AD55" i="6"/>
  <c r="AK55" i="6" s="1"/>
  <c r="AC55" i="6"/>
  <c r="AJ55" i="6" s="1"/>
  <c r="AB55" i="6"/>
  <c r="AI55" i="6" s="1"/>
  <c r="AA55" i="6"/>
  <c r="AP54" i="6"/>
  <c r="AO54" i="6"/>
  <c r="AN54" i="6"/>
  <c r="AH54" i="6"/>
  <c r="AF54" i="6"/>
  <c r="AD54" i="6"/>
  <c r="AK54" i="6" s="1"/>
  <c r="AC54" i="6"/>
  <c r="AJ54" i="6" s="1"/>
  <c r="AB54" i="6"/>
  <c r="AI54" i="6" s="1"/>
  <c r="AA54" i="6"/>
  <c r="AP53" i="6"/>
  <c r="AO53" i="6"/>
  <c r="AN53" i="6"/>
  <c r="AH53" i="6"/>
  <c r="AF53" i="6"/>
  <c r="AD53" i="6"/>
  <c r="AK53" i="6" s="1"/>
  <c r="AC53" i="6"/>
  <c r="AJ53" i="6" s="1"/>
  <c r="AB53" i="6"/>
  <c r="AI53" i="6" s="1"/>
  <c r="AA53" i="6"/>
  <c r="AP52" i="6"/>
  <c r="AO52" i="6"/>
  <c r="AN52" i="6"/>
  <c r="AH52" i="6"/>
  <c r="AF52" i="6"/>
  <c r="AD52" i="6"/>
  <c r="AK52" i="6" s="1"/>
  <c r="AC52" i="6"/>
  <c r="AJ52" i="6" s="1"/>
  <c r="AB52" i="6"/>
  <c r="AI52" i="6" s="1"/>
  <c r="AA52" i="6"/>
  <c r="AP51" i="6"/>
  <c r="AO51" i="6"/>
  <c r="AN51" i="6"/>
  <c r="AH51" i="6"/>
  <c r="AF51" i="6"/>
  <c r="AD51" i="6"/>
  <c r="AK51" i="6" s="1"/>
  <c r="AC51" i="6"/>
  <c r="AJ51" i="6" s="1"/>
  <c r="AB51" i="6"/>
  <c r="AI51" i="6" s="1"/>
  <c r="AA51" i="6"/>
  <c r="AP50" i="6"/>
  <c r="AO50" i="6"/>
  <c r="AN50" i="6"/>
  <c r="AH50" i="6"/>
  <c r="AF50" i="6"/>
  <c r="AD50" i="6"/>
  <c r="AK50" i="6" s="1"/>
  <c r="AC50" i="6"/>
  <c r="AJ50" i="6" s="1"/>
  <c r="AB50" i="6"/>
  <c r="AI50" i="6" s="1"/>
  <c r="AA50" i="6"/>
  <c r="AP49" i="6"/>
  <c r="AO49" i="6"/>
  <c r="AN49" i="6"/>
  <c r="AH49" i="6"/>
  <c r="AF49" i="6"/>
  <c r="AD49" i="6"/>
  <c r="AK49" i="6" s="1"/>
  <c r="AC49" i="6"/>
  <c r="AJ49" i="6" s="1"/>
  <c r="AB49" i="6"/>
  <c r="AI49" i="6" s="1"/>
  <c r="AA49" i="6"/>
  <c r="AP48" i="6"/>
  <c r="AO48" i="6"/>
  <c r="AN48" i="6"/>
  <c r="AH48" i="6"/>
  <c r="AF48" i="6"/>
  <c r="AD48" i="6"/>
  <c r="AK48" i="6" s="1"/>
  <c r="AC48" i="6"/>
  <c r="AJ48" i="6" s="1"/>
  <c r="AB48" i="6"/>
  <c r="AI48" i="6" s="1"/>
  <c r="AA48" i="6"/>
  <c r="AP47" i="6"/>
  <c r="AO47" i="6"/>
  <c r="AN47" i="6"/>
  <c r="AH47" i="6"/>
  <c r="AF47" i="6"/>
  <c r="AD47" i="6"/>
  <c r="AK47" i="6" s="1"/>
  <c r="AC47" i="6"/>
  <c r="AJ47" i="6" s="1"/>
  <c r="AB47" i="6"/>
  <c r="AI47" i="6" s="1"/>
  <c r="AA47" i="6"/>
  <c r="AP46" i="6"/>
  <c r="AO46" i="6"/>
  <c r="AN46" i="6"/>
  <c r="AH46" i="6"/>
  <c r="AF46" i="6"/>
  <c r="AD46" i="6"/>
  <c r="AK46" i="6" s="1"/>
  <c r="AC46" i="6"/>
  <c r="AJ46" i="6" s="1"/>
  <c r="AB46" i="6"/>
  <c r="AI46" i="6" s="1"/>
  <c r="AA46" i="6"/>
  <c r="AP45" i="6"/>
  <c r="AO45" i="6"/>
  <c r="AN45" i="6"/>
  <c r="AH45" i="6"/>
  <c r="AF45" i="6"/>
  <c r="AD45" i="6"/>
  <c r="AK45" i="6" s="1"/>
  <c r="AC45" i="6"/>
  <c r="AJ45" i="6" s="1"/>
  <c r="AB45" i="6"/>
  <c r="AI45" i="6" s="1"/>
  <c r="AA45" i="6"/>
  <c r="AP44" i="6"/>
  <c r="AO44" i="6"/>
  <c r="AN44" i="6"/>
  <c r="AH44" i="6"/>
  <c r="AF44" i="6"/>
  <c r="AD44" i="6"/>
  <c r="AK44" i="6" s="1"/>
  <c r="AC44" i="6"/>
  <c r="AJ44" i="6" s="1"/>
  <c r="AB44" i="6"/>
  <c r="AI44" i="6" s="1"/>
  <c r="AA44" i="6"/>
  <c r="AP43" i="6"/>
  <c r="AO43" i="6"/>
  <c r="AN43" i="6"/>
  <c r="AH43" i="6"/>
  <c r="AF43" i="6"/>
  <c r="AD43" i="6"/>
  <c r="AK43" i="6" s="1"/>
  <c r="AC43" i="6"/>
  <c r="AJ43" i="6" s="1"/>
  <c r="AB43" i="6"/>
  <c r="AI43" i="6" s="1"/>
  <c r="AA43" i="6"/>
  <c r="AP42" i="6"/>
  <c r="AO42" i="6"/>
  <c r="AN42" i="6"/>
  <c r="AH42" i="6"/>
  <c r="AF42" i="6"/>
  <c r="AD42" i="6"/>
  <c r="AK42" i="6" s="1"/>
  <c r="AC42" i="6"/>
  <c r="AJ42" i="6" s="1"/>
  <c r="AB42" i="6"/>
  <c r="AI42" i="6" s="1"/>
  <c r="AA42" i="6"/>
  <c r="AP41" i="6"/>
  <c r="AO41" i="6"/>
  <c r="AN41" i="6"/>
  <c r="AH41" i="6"/>
  <c r="AF41" i="6"/>
  <c r="AD41" i="6"/>
  <c r="AK41" i="6" s="1"/>
  <c r="AC41" i="6"/>
  <c r="AJ41" i="6" s="1"/>
  <c r="AB41" i="6"/>
  <c r="AI41" i="6" s="1"/>
  <c r="AA41" i="6"/>
  <c r="AP40" i="6"/>
  <c r="AO40" i="6"/>
  <c r="AN40" i="6"/>
  <c r="AH40" i="6"/>
  <c r="AF40" i="6"/>
  <c r="AD40" i="6"/>
  <c r="AK40" i="6" s="1"/>
  <c r="AC40" i="6"/>
  <c r="AJ40" i="6" s="1"/>
  <c r="AB40" i="6"/>
  <c r="AI40" i="6" s="1"/>
  <c r="AA40" i="6"/>
  <c r="AP39" i="6"/>
  <c r="AO39" i="6"/>
  <c r="AN39" i="6"/>
  <c r="AH39" i="6"/>
  <c r="AF39" i="6"/>
  <c r="AD39" i="6"/>
  <c r="AK39" i="6" s="1"/>
  <c r="AC39" i="6"/>
  <c r="AJ39" i="6" s="1"/>
  <c r="AB39" i="6"/>
  <c r="AI39" i="6" s="1"/>
  <c r="AA39" i="6"/>
  <c r="AP38" i="6"/>
  <c r="AO38" i="6"/>
  <c r="AN38" i="6"/>
  <c r="AH38" i="6"/>
  <c r="AF38" i="6"/>
  <c r="AD38" i="6"/>
  <c r="AK38" i="6" s="1"/>
  <c r="AC38" i="6"/>
  <c r="AJ38" i="6" s="1"/>
  <c r="AB38" i="6"/>
  <c r="AI38" i="6" s="1"/>
  <c r="AA38" i="6"/>
  <c r="AP37" i="6"/>
  <c r="AO37" i="6"/>
  <c r="AN37" i="6"/>
  <c r="AH37" i="6"/>
  <c r="AF37" i="6"/>
  <c r="AD37" i="6"/>
  <c r="AK37" i="6" s="1"/>
  <c r="AC37" i="6"/>
  <c r="AJ37" i="6" s="1"/>
  <c r="AB37" i="6"/>
  <c r="AI37" i="6" s="1"/>
  <c r="AA37" i="6"/>
  <c r="AP36" i="6"/>
  <c r="AO36" i="6"/>
  <c r="AN36" i="6"/>
  <c r="AH36" i="6"/>
  <c r="AF36" i="6"/>
  <c r="AD36" i="6"/>
  <c r="AK36" i="6" s="1"/>
  <c r="AC36" i="6"/>
  <c r="AJ36" i="6" s="1"/>
  <c r="AB36" i="6"/>
  <c r="AI36" i="6" s="1"/>
  <c r="AA36" i="6"/>
  <c r="AP35" i="6"/>
  <c r="AO35" i="6"/>
  <c r="AN35" i="6"/>
  <c r="AH35" i="6"/>
  <c r="AF35" i="6"/>
  <c r="AD35" i="6"/>
  <c r="AK35" i="6" s="1"/>
  <c r="AC35" i="6"/>
  <c r="AJ35" i="6" s="1"/>
  <c r="AB35" i="6"/>
  <c r="AI35" i="6" s="1"/>
  <c r="AA35" i="6"/>
  <c r="AP34" i="6"/>
  <c r="AO34" i="6"/>
  <c r="AN34" i="6"/>
  <c r="AH34" i="6"/>
  <c r="AF34" i="6"/>
  <c r="AD34" i="6"/>
  <c r="AK34" i="6" s="1"/>
  <c r="AC34" i="6"/>
  <c r="AJ34" i="6" s="1"/>
  <c r="AB34" i="6"/>
  <c r="AI34" i="6" s="1"/>
  <c r="AA34" i="6"/>
  <c r="AP33" i="6"/>
  <c r="AO33" i="6"/>
  <c r="AN33" i="6"/>
  <c r="AH33" i="6"/>
  <c r="AF33" i="6"/>
  <c r="AD33" i="6"/>
  <c r="AK33" i="6" s="1"/>
  <c r="AC33" i="6"/>
  <c r="AJ33" i="6" s="1"/>
  <c r="AB33" i="6"/>
  <c r="AI33" i="6" s="1"/>
  <c r="AA33" i="6"/>
  <c r="AP32" i="6"/>
  <c r="AO32" i="6"/>
  <c r="AN32" i="6"/>
  <c r="AH32" i="6"/>
  <c r="AF32" i="6"/>
  <c r="AD32" i="6"/>
  <c r="AK32" i="6" s="1"/>
  <c r="AC32" i="6"/>
  <c r="AJ32" i="6" s="1"/>
  <c r="AB32" i="6"/>
  <c r="AI32" i="6" s="1"/>
  <c r="AA32" i="6"/>
  <c r="AP31" i="6"/>
  <c r="AO31" i="6"/>
  <c r="AN31" i="6"/>
  <c r="AH31" i="6"/>
  <c r="AF31" i="6"/>
  <c r="AD31" i="6"/>
  <c r="AK31" i="6" s="1"/>
  <c r="AC31" i="6"/>
  <c r="AJ31" i="6" s="1"/>
  <c r="AB31" i="6"/>
  <c r="AI31" i="6" s="1"/>
  <c r="AA31" i="6"/>
  <c r="AP30" i="6"/>
  <c r="AO30" i="6"/>
  <c r="AN30" i="6"/>
  <c r="AH30" i="6"/>
  <c r="AF30" i="6"/>
  <c r="AD30" i="6"/>
  <c r="AK30" i="6" s="1"/>
  <c r="AC30" i="6"/>
  <c r="AJ30" i="6" s="1"/>
  <c r="AB30" i="6"/>
  <c r="AI30" i="6" s="1"/>
  <c r="AA30" i="6"/>
  <c r="AP29" i="6"/>
  <c r="AO29" i="6"/>
  <c r="AN29" i="6"/>
  <c r="AH29" i="6"/>
  <c r="AF29" i="6"/>
  <c r="AD29" i="6"/>
  <c r="AK29" i="6" s="1"/>
  <c r="AC29" i="6"/>
  <c r="AJ29" i="6" s="1"/>
  <c r="AB29" i="6"/>
  <c r="AI29" i="6" s="1"/>
  <c r="AA29" i="6"/>
  <c r="AP28" i="6"/>
  <c r="AO28" i="6"/>
  <c r="AN28" i="6"/>
  <c r="AH28" i="6"/>
  <c r="AF28" i="6"/>
  <c r="AD28" i="6"/>
  <c r="AK28" i="6" s="1"/>
  <c r="AC28" i="6"/>
  <c r="AJ28" i="6" s="1"/>
  <c r="AB28" i="6"/>
  <c r="AI28" i="6" s="1"/>
  <c r="AA28" i="6"/>
  <c r="AP27" i="6"/>
  <c r="AO27" i="6"/>
  <c r="AN27" i="6"/>
  <c r="AH27" i="6"/>
  <c r="AF27" i="6"/>
  <c r="AD27" i="6"/>
  <c r="AK27" i="6" s="1"/>
  <c r="AC27" i="6"/>
  <c r="AJ27" i="6" s="1"/>
  <c r="AB27" i="6"/>
  <c r="AI27" i="6" s="1"/>
  <c r="AA27" i="6"/>
  <c r="AP26" i="6"/>
  <c r="AO26" i="6"/>
  <c r="AN26" i="6"/>
  <c r="AH26" i="6"/>
  <c r="AF26" i="6"/>
  <c r="AD26" i="6"/>
  <c r="AK26" i="6" s="1"/>
  <c r="AC26" i="6"/>
  <c r="AJ26" i="6" s="1"/>
  <c r="AB26" i="6"/>
  <c r="AI26" i="6" s="1"/>
  <c r="AA26" i="6"/>
  <c r="AP25" i="6"/>
  <c r="AO25" i="6"/>
  <c r="AN25" i="6"/>
  <c r="AH25" i="6"/>
  <c r="AF25" i="6"/>
  <c r="AD25" i="6"/>
  <c r="AK25" i="6" s="1"/>
  <c r="AC25" i="6"/>
  <c r="AJ25" i="6" s="1"/>
  <c r="AB25" i="6"/>
  <c r="AI25" i="6" s="1"/>
  <c r="AA25" i="6"/>
  <c r="AP24" i="6"/>
  <c r="AO24" i="6"/>
  <c r="AN24" i="6"/>
  <c r="AH24" i="6"/>
  <c r="AF24" i="6"/>
  <c r="AD24" i="6"/>
  <c r="AK24" i="6" s="1"/>
  <c r="AC24" i="6"/>
  <c r="AJ24" i="6" s="1"/>
  <c r="AB24" i="6"/>
  <c r="AI24" i="6" s="1"/>
  <c r="AA24" i="6"/>
  <c r="AP23" i="6"/>
  <c r="AO23" i="6"/>
  <c r="AN23" i="6"/>
  <c r="AH23" i="6"/>
  <c r="AF23" i="6"/>
  <c r="AD23" i="6"/>
  <c r="AK23" i="6" s="1"/>
  <c r="AC23" i="6"/>
  <c r="AJ23" i="6" s="1"/>
  <c r="AB23" i="6"/>
  <c r="AI23" i="6" s="1"/>
  <c r="AA23" i="6"/>
  <c r="AP22" i="6"/>
  <c r="AO22" i="6"/>
  <c r="AN22" i="6"/>
  <c r="AH22" i="6"/>
  <c r="AF22" i="6"/>
  <c r="AD22" i="6"/>
  <c r="AK22" i="6" s="1"/>
  <c r="AC22" i="6"/>
  <c r="AJ22" i="6" s="1"/>
  <c r="AB22" i="6"/>
  <c r="AI22" i="6" s="1"/>
  <c r="AA22" i="6"/>
  <c r="AP21" i="6"/>
  <c r="AO21" i="6"/>
  <c r="AN21" i="6"/>
  <c r="AH21" i="6"/>
  <c r="AF21" i="6"/>
  <c r="AD21" i="6"/>
  <c r="AK21" i="6" s="1"/>
  <c r="AC21" i="6"/>
  <c r="AJ21" i="6" s="1"/>
  <c r="AB21" i="6"/>
  <c r="AI21" i="6" s="1"/>
  <c r="AA21" i="6"/>
  <c r="AP20" i="6"/>
  <c r="AO20" i="6"/>
  <c r="AN20" i="6"/>
  <c r="AH20" i="6"/>
  <c r="AF20" i="6"/>
  <c r="AD20" i="6"/>
  <c r="AK20" i="6" s="1"/>
  <c r="AC20" i="6"/>
  <c r="AJ20" i="6" s="1"/>
  <c r="AB20" i="6"/>
  <c r="AI20" i="6" s="1"/>
  <c r="AA20" i="6"/>
  <c r="AP19" i="6"/>
  <c r="AO19" i="6"/>
  <c r="AN19" i="6"/>
  <c r="AH19" i="6"/>
  <c r="AF19" i="6"/>
  <c r="AD19" i="6"/>
  <c r="AK19" i="6" s="1"/>
  <c r="AC19" i="6"/>
  <c r="AJ19" i="6" s="1"/>
  <c r="AB19" i="6"/>
  <c r="AI19" i="6" s="1"/>
  <c r="AA19" i="6"/>
  <c r="AP18" i="6"/>
  <c r="AO18" i="6"/>
  <c r="AN18" i="6"/>
  <c r="AH18" i="6"/>
  <c r="AF18" i="6"/>
  <c r="AD18" i="6"/>
  <c r="AK18" i="6" s="1"/>
  <c r="AC18" i="6"/>
  <c r="AJ18" i="6" s="1"/>
  <c r="AB18" i="6"/>
  <c r="AI18" i="6" s="1"/>
  <c r="AA18" i="6"/>
  <c r="AP17" i="6"/>
  <c r="AO17" i="6"/>
  <c r="AN17" i="6"/>
  <c r="AH17" i="6"/>
  <c r="AF17" i="6"/>
  <c r="AD17" i="6"/>
  <c r="AK17" i="6" s="1"/>
  <c r="AC17" i="6"/>
  <c r="AJ17" i="6" s="1"/>
  <c r="AB17" i="6"/>
  <c r="AI17" i="6" s="1"/>
  <c r="AA17" i="6"/>
  <c r="AP16" i="6"/>
  <c r="AO16" i="6"/>
  <c r="AN16" i="6"/>
  <c r="AH16" i="6"/>
  <c r="AF16" i="6"/>
  <c r="AD16" i="6"/>
  <c r="AK16" i="6" s="1"/>
  <c r="AC16" i="6"/>
  <c r="AJ16" i="6" s="1"/>
  <c r="AB16" i="6"/>
  <c r="AI16" i="6" s="1"/>
  <c r="AA16" i="6"/>
  <c r="AP15" i="6"/>
  <c r="AO15" i="6"/>
  <c r="AN15" i="6"/>
  <c r="AH15" i="6"/>
  <c r="AF15" i="6"/>
  <c r="AD15" i="6"/>
  <c r="AK15" i="6" s="1"/>
  <c r="AC15" i="6"/>
  <c r="AJ15" i="6" s="1"/>
  <c r="AB15" i="6"/>
  <c r="AI15" i="6" s="1"/>
  <c r="AA15" i="6"/>
  <c r="AP14" i="6"/>
  <c r="AO14" i="6"/>
  <c r="AN14" i="6"/>
  <c r="AH14" i="6"/>
  <c r="AF14" i="6"/>
  <c r="AD14" i="6"/>
  <c r="AK14" i="6" s="1"/>
  <c r="AC14" i="6"/>
  <c r="AJ14" i="6" s="1"/>
  <c r="AB14" i="6"/>
  <c r="AI14" i="6" s="1"/>
  <c r="AA14" i="6"/>
  <c r="AP13" i="6"/>
  <c r="AO13" i="6"/>
  <c r="AN13" i="6"/>
  <c r="AH13" i="6"/>
  <c r="AF13" i="6"/>
  <c r="AD13" i="6"/>
  <c r="AK13" i="6" s="1"/>
  <c r="AC13" i="6"/>
  <c r="AJ13" i="6" s="1"/>
  <c r="AB13" i="6"/>
  <c r="AI13" i="6" s="1"/>
  <c r="AA13" i="6"/>
  <c r="AP12" i="6"/>
  <c r="AO12" i="6"/>
  <c r="AN12" i="6"/>
  <c r="AH12" i="6"/>
  <c r="AF12" i="6"/>
  <c r="AD12" i="6"/>
  <c r="AK12" i="6" s="1"/>
  <c r="AC12" i="6"/>
  <c r="AJ12" i="6" s="1"/>
  <c r="AB12" i="6"/>
  <c r="AI12" i="6" s="1"/>
  <c r="AA12" i="6"/>
  <c r="AP11" i="6"/>
  <c r="AO11" i="6"/>
  <c r="AN11" i="6"/>
  <c r="AH11" i="6"/>
  <c r="AF11" i="6"/>
  <c r="AD11" i="6"/>
  <c r="AK11" i="6" s="1"/>
  <c r="AC11" i="6"/>
  <c r="AJ11" i="6" s="1"/>
  <c r="AB11" i="6"/>
  <c r="AI11" i="6" s="1"/>
  <c r="AA11" i="6"/>
  <c r="AP10" i="6"/>
  <c r="AO10" i="6"/>
  <c r="AN10" i="6"/>
  <c r="AH10" i="6"/>
  <c r="AF10" i="6"/>
  <c r="AD10" i="6"/>
  <c r="AK10" i="6" s="1"/>
  <c r="AC10" i="6"/>
  <c r="AJ10" i="6" s="1"/>
  <c r="AB10" i="6"/>
  <c r="AI10" i="6" s="1"/>
  <c r="AA10" i="6"/>
  <c r="AP9" i="6"/>
  <c r="AO9" i="6"/>
  <c r="AN9" i="6"/>
  <c r="AH9" i="6"/>
  <c r="AF9" i="6"/>
  <c r="AD9" i="6"/>
  <c r="AK9" i="6" s="1"/>
  <c r="AC9" i="6"/>
  <c r="AJ9" i="6" s="1"/>
  <c r="AB9" i="6"/>
  <c r="AI9" i="6" s="1"/>
  <c r="AA9" i="6"/>
  <c r="AP8" i="6"/>
  <c r="AO8" i="6"/>
  <c r="AN8" i="6"/>
  <c r="AH8" i="6"/>
  <c r="AF8" i="6"/>
  <c r="AD8" i="6"/>
  <c r="AK8" i="6" s="1"/>
  <c r="AC8" i="6"/>
  <c r="AJ8" i="6" s="1"/>
  <c r="AB8" i="6"/>
  <c r="AI8" i="6" s="1"/>
  <c r="AA8" i="6"/>
  <c r="AP7" i="6"/>
  <c r="AO7" i="6"/>
  <c r="AN7" i="6"/>
  <c r="AH7" i="6"/>
  <c r="AF7" i="6"/>
  <c r="AD7" i="6"/>
  <c r="AK7" i="6" s="1"/>
  <c r="AC7" i="6"/>
  <c r="AJ7" i="6" s="1"/>
  <c r="AB7" i="6"/>
  <c r="AI7" i="6" s="1"/>
  <c r="AA7" i="6"/>
  <c r="AP6" i="6"/>
  <c r="AO6" i="6"/>
  <c r="AN6" i="6"/>
  <c r="AH6" i="6"/>
  <c r="AF6" i="6"/>
  <c r="AD6" i="6"/>
  <c r="AK6" i="6" s="1"/>
  <c r="AC6" i="6"/>
  <c r="AJ6" i="6" s="1"/>
  <c r="AB6" i="6"/>
  <c r="AI6" i="6" s="1"/>
  <c r="AA6" i="6"/>
  <c r="AP5" i="6"/>
  <c r="AO5" i="6"/>
  <c r="AN5" i="6"/>
  <c r="AH5" i="6"/>
  <c r="AF5" i="6"/>
  <c r="AD5" i="6"/>
  <c r="AK5" i="6" s="1"/>
  <c r="AC5" i="6"/>
  <c r="AJ5" i="6" s="1"/>
  <c r="AB5" i="6"/>
  <c r="AI5" i="6" s="1"/>
  <c r="AA5" i="6"/>
  <c r="AP4" i="6"/>
  <c r="AO4" i="6"/>
  <c r="AN4" i="6"/>
  <c r="AH4" i="6"/>
  <c r="AF4" i="6"/>
  <c r="AD4" i="6"/>
  <c r="AK4" i="6" s="1"/>
  <c r="AC4" i="6"/>
  <c r="AJ4" i="6" s="1"/>
  <c r="AB4" i="6"/>
  <c r="AI4" i="6" s="1"/>
  <c r="AA4" i="6"/>
  <c r="AM36" i="6" l="1"/>
  <c r="AM126" i="6"/>
  <c r="AM7" i="6"/>
  <c r="AM144" i="6"/>
  <c r="AM298" i="6"/>
  <c r="AM212" i="6"/>
  <c r="AM199" i="6"/>
  <c r="AM161" i="6"/>
  <c r="AM208" i="6"/>
  <c r="AM68" i="6"/>
  <c r="AM236" i="6"/>
  <c r="AM80" i="6"/>
  <c r="AM172" i="6"/>
  <c r="AM254" i="6"/>
  <c r="AM121" i="6"/>
  <c r="AM4" i="6"/>
  <c r="AM120" i="6"/>
  <c r="AM279" i="6"/>
  <c r="AM108" i="6"/>
  <c r="AM190" i="6"/>
  <c r="AM272" i="6"/>
  <c r="AM202" i="6"/>
  <c r="AQ47" i="6"/>
  <c r="AM92" i="6"/>
  <c r="AM156" i="6"/>
  <c r="AM301" i="6"/>
  <c r="AQ103" i="6"/>
  <c r="AM110" i="6"/>
  <c r="AM128" i="6"/>
  <c r="AM174" i="6"/>
  <c r="AM192" i="6"/>
  <c r="AM220" i="6"/>
  <c r="AM238" i="6"/>
  <c r="AM256" i="6"/>
  <c r="AM284" i="6"/>
  <c r="AM292" i="6"/>
  <c r="AQ137" i="6"/>
  <c r="AM234" i="6"/>
  <c r="AM60" i="6"/>
  <c r="AM28" i="6"/>
  <c r="AQ71" i="6"/>
  <c r="AQ39" i="6"/>
  <c r="AQ274" i="6"/>
  <c r="AQ184" i="6"/>
  <c r="AM88" i="6"/>
  <c r="AM97" i="6"/>
  <c r="AM94" i="6"/>
  <c r="AM112" i="6"/>
  <c r="AM140" i="6"/>
  <c r="AM158" i="6"/>
  <c r="AM176" i="6"/>
  <c r="AM204" i="6"/>
  <c r="AM222" i="6"/>
  <c r="AM240" i="6"/>
  <c r="AM268" i="6"/>
  <c r="AM286" i="6"/>
  <c r="AM294" i="6"/>
  <c r="AQ303" i="6"/>
  <c r="AM154" i="6"/>
  <c r="AM266" i="6"/>
  <c r="AM52" i="6"/>
  <c r="AM20" i="6"/>
  <c r="AQ63" i="6"/>
  <c r="AQ31" i="6"/>
  <c r="AQ248" i="6"/>
  <c r="AQ166" i="6"/>
  <c r="AQ5" i="6"/>
  <c r="AM195" i="6"/>
  <c r="AM96" i="6"/>
  <c r="AM124" i="6"/>
  <c r="AM142" i="6"/>
  <c r="AM160" i="6"/>
  <c r="AM188" i="6"/>
  <c r="AM206" i="6"/>
  <c r="AM224" i="6"/>
  <c r="AM252" i="6"/>
  <c r="AM270" i="6"/>
  <c r="AM288" i="6"/>
  <c r="AM296" i="6"/>
  <c r="AM90" i="6"/>
  <c r="AM185" i="6"/>
  <c r="AM76" i="6"/>
  <c r="AM44" i="6"/>
  <c r="AM12" i="6"/>
  <c r="AQ55" i="6"/>
  <c r="AM23" i="6"/>
  <c r="AQ230" i="6"/>
  <c r="AM148" i="6"/>
  <c r="AM225" i="6"/>
  <c r="AQ144" i="6"/>
  <c r="AQ160" i="6"/>
  <c r="AQ176" i="6"/>
  <c r="AQ190" i="6"/>
  <c r="AQ206" i="6"/>
  <c r="AQ220" i="6"/>
  <c r="AQ224" i="6"/>
  <c r="AQ238" i="6"/>
  <c r="AQ240" i="6"/>
  <c r="AQ252" i="6"/>
  <c r="AQ256" i="6"/>
  <c r="AQ268" i="6"/>
  <c r="AQ270" i="6"/>
  <c r="AQ272" i="6"/>
  <c r="AQ284" i="6"/>
  <c r="AQ286" i="6"/>
  <c r="AQ288" i="6"/>
  <c r="AQ290" i="6"/>
  <c r="AQ292" i="6"/>
  <c r="AQ294" i="6"/>
  <c r="AQ296" i="6"/>
  <c r="AM299" i="6"/>
  <c r="AQ301" i="6"/>
  <c r="AM304" i="6"/>
  <c r="AM105" i="6"/>
  <c r="AQ121" i="6"/>
  <c r="AM138" i="6"/>
  <c r="AM169" i="6"/>
  <c r="AQ185" i="6"/>
  <c r="AQ217" i="6"/>
  <c r="AQ249" i="6"/>
  <c r="AQ281" i="6"/>
  <c r="AQ72" i="6"/>
  <c r="AQ64" i="6"/>
  <c r="AQ56" i="6"/>
  <c r="AQ48" i="6"/>
  <c r="AQ40" i="6"/>
  <c r="AQ32" i="6"/>
  <c r="AQ24" i="6"/>
  <c r="AQ16" i="6"/>
  <c r="AQ8" i="6"/>
  <c r="AM77" i="6"/>
  <c r="AM69" i="6"/>
  <c r="AM61" i="6"/>
  <c r="AM53" i="6"/>
  <c r="AM45" i="6"/>
  <c r="AM37" i="6"/>
  <c r="AM29" i="6"/>
  <c r="AM17" i="6"/>
  <c r="AM280" i="6"/>
  <c r="AM264" i="6"/>
  <c r="AQ244" i="6"/>
  <c r="AQ226" i="6"/>
  <c r="AM200" i="6"/>
  <c r="AQ180" i="6"/>
  <c r="AQ162" i="6"/>
  <c r="AM136" i="6"/>
  <c r="AQ114" i="6"/>
  <c r="AQ82" i="6"/>
  <c r="AQ261" i="6"/>
  <c r="AQ197" i="6"/>
  <c r="AQ133" i="6"/>
  <c r="AQ275" i="6"/>
  <c r="AQ147" i="6"/>
  <c r="AQ183" i="6"/>
  <c r="AQ167" i="6"/>
  <c r="AQ231" i="6"/>
  <c r="AQ199" i="6"/>
  <c r="AQ87" i="6"/>
  <c r="AQ151" i="6"/>
  <c r="AQ215" i="6"/>
  <c r="AQ277" i="6"/>
  <c r="AQ99" i="6"/>
  <c r="AQ131" i="6"/>
  <c r="AQ163" i="6"/>
  <c r="AQ195" i="6"/>
  <c r="AQ227" i="6"/>
  <c r="AQ259" i="6"/>
  <c r="AQ81" i="6"/>
  <c r="AQ97" i="6"/>
  <c r="AQ113" i="6"/>
  <c r="AQ129" i="6"/>
  <c r="AQ145" i="6"/>
  <c r="AQ161" i="6"/>
  <c r="AQ177" i="6"/>
  <c r="AQ193" i="6"/>
  <c r="AQ209" i="6"/>
  <c r="AQ225" i="6"/>
  <c r="AQ241" i="6"/>
  <c r="AQ257" i="6"/>
  <c r="AQ273" i="6"/>
  <c r="AQ7" i="6"/>
  <c r="AQ15" i="6"/>
  <c r="AQ25" i="6"/>
  <c r="AQ84" i="6"/>
  <c r="AQ88" i="6"/>
  <c r="AQ100" i="6"/>
  <c r="AQ104" i="6"/>
  <c r="AQ116" i="6"/>
  <c r="AQ120" i="6"/>
  <c r="AM103" i="6"/>
  <c r="AM135" i="6"/>
  <c r="AM263" i="6"/>
  <c r="AM119" i="6"/>
  <c r="AM183" i="6"/>
  <c r="AM247" i="6"/>
  <c r="AM83" i="6"/>
  <c r="AM115" i="6"/>
  <c r="AM147" i="6"/>
  <c r="AM179" i="6"/>
  <c r="AM211" i="6"/>
  <c r="AM243" i="6"/>
  <c r="AM275" i="6"/>
  <c r="AM85" i="6"/>
  <c r="AM101" i="6"/>
  <c r="AM117" i="6"/>
  <c r="AM133" i="6"/>
  <c r="AM149" i="6"/>
  <c r="AM165" i="6"/>
  <c r="AM181" i="6"/>
  <c r="AM197" i="6"/>
  <c r="AM213" i="6"/>
  <c r="AM229" i="6"/>
  <c r="AM245" i="6"/>
  <c r="AM261" i="6"/>
  <c r="AM277" i="6"/>
  <c r="AQ9" i="6"/>
  <c r="AM19" i="6"/>
  <c r="AM82" i="6"/>
  <c r="AM86" i="6"/>
  <c r="AM98" i="6"/>
  <c r="AM102" i="6"/>
  <c r="AM114" i="6"/>
  <c r="AM118" i="6"/>
  <c r="AM130" i="6"/>
  <c r="AM134" i="6"/>
  <c r="AM146" i="6"/>
  <c r="AM150" i="6"/>
  <c r="AM162" i="6"/>
  <c r="AM166" i="6"/>
  <c r="AM178" i="6"/>
  <c r="AM182" i="6"/>
  <c r="AM194" i="6"/>
  <c r="AM198" i="6"/>
  <c r="AM210" i="6"/>
  <c r="AM214" i="6"/>
  <c r="AM226" i="6"/>
  <c r="AM230" i="6"/>
  <c r="AM242" i="6"/>
  <c r="AM246" i="6"/>
  <c r="AM258" i="6"/>
  <c r="AM262" i="6"/>
  <c r="AM231" i="6"/>
  <c r="AM87" i="6"/>
  <c r="AM215" i="6"/>
  <c r="AM99" i="6"/>
  <c r="AM163" i="6"/>
  <c r="AM227" i="6"/>
  <c r="AM81" i="6"/>
  <c r="AM113" i="6"/>
  <c r="AM145" i="6"/>
  <c r="AM177" i="6"/>
  <c r="AM209" i="6"/>
  <c r="AM241" i="6"/>
  <c r="AM273" i="6"/>
  <c r="AQ13" i="6"/>
  <c r="AM84" i="6"/>
  <c r="AM100" i="6"/>
  <c r="AM116" i="6"/>
  <c r="AM132" i="6"/>
  <c r="AQ136" i="6"/>
  <c r="AQ150" i="6"/>
  <c r="AM164" i="6"/>
  <c r="AQ168" i="6"/>
  <c r="AQ182" i="6"/>
  <c r="AM196" i="6"/>
  <c r="AQ200" i="6"/>
  <c r="AQ214" i="6"/>
  <c r="AM228" i="6"/>
  <c r="AQ232" i="6"/>
  <c r="AQ246" i="6"/>
  <c r="AM260" i="6"/>
  <c r="AQ264" i="6"/>
  <c r="AQ276" i="6"/>
  <c r="AQ280" i="6"/>
  <c r="AM11" i="6"/>
  <c r="AQ17" i="6"/>
  <c r="AM25" i="6"/>
  <c r="AQ29" i="6"/>
  <c r="AQ33" i="6"/>
  <c r="AQ37" i="6"/>
  <c r="AQ41" i="6"/>
  <c r="AQ45" i="6"/>
  <c r="AQ49" i="6"/>
  <c r="AQ53" i="6"/>
  <c r="AQ57" i="6"/>
  <c r="AQ61" i="6"/>
  <c r="AQ65" i="6"/>
  <c r="AQ69" i="6"/>
  <c r="AQ73" i="6"/>
  <c r="AQ77" i="6"/>
  <c r="AM6" i="6"/>
  <c r="AM10" i="6"/>
  <c r="AM14" i="6"/>
  <c r="AM18" i="6"/>
  <c r="AM22" i="6"/>
  <c r="AM26" i="6"/>
  <c r="AM30" i="6"/>
  <c r="AM34" i="6"/>
  <c r="AM38" i="6"/>
  <c r="AM42" i="6"/>
  <c r="AM46" i="6"/>
  <c r="AM50" i="6"/>
  <c r="AM54" i="6"/>
  <c r="AM58" i="6"/>
  <c r="AM62" i="6"/>
  <c r="AM66" i="6"/>
  <c r="AM70" i="6"/>
  <c r="AM74" i="6"/>
  <c r="AM78" i="6"/>
  <c r="AM281" i="6"/>
  <c r="AM265" i="6"/>
  <c r="AM249" i="6"/>
  <c r="AM233" i="6"/>
  <c r="AM217" i="6"/>
  <c r="AM201" i="6"/>
  <c r="AQ279" i="6"/>
  <c r="AQ135" i="6"/>
  <c r="AQ119" i="6"/>
  <c r="AQ247" i="6"/>
  <c r="AQ115" i="6"/>
  <c r="AQ179" i="6"/>
  <c r="AQ243" i="6"/>
  <c r="AQ85" i="6"/>
  <c r="AQ117" i="6"/>
  <c r="AQ149" i="6"/>
  <c r="AQ181" i="6"/>
  <c r="AQ213" i="6"/>
  <c r="AQ245" i="6"/>
  <c r="AQ78" i="6"/>
  <c r="AM21" i="6"/>
  <c r="AQ86" i="6"/>
  <c r="AQ102" i="6"/>
  <c r="AQ118" i="6"/>
  <c r="AQ132" i="6"/>
  <c r="AQ146" i="6"/>
  <c r="AM152" i="6"/>
  <c r="AQ164" i="6"/>
  <c r="AQ178" i="6"/>
  <c r="AM184" i="6"/>
  <c r="AQ196" i="6"/>
  <c r="AQ210" i="6"/>
  <c r="AM216" i="6"/>
  <c r="AQ228" i="6"/>
  <c r="AQ242" i="6"/>
  <c r="AM248" i="6"/>
  <c r="AQ260" i="6"/>
  <c r="AM274" i="6"/>
  <c r="AM278" i="6"/>
  <c r="AM5" i="6"/>
  <c r="AM13" i="6"/>
  <c r="AQ19" i="6"/>
  <c r="AM27" i="6"/>
  <c r="AM31" i="6"/>
  <c r="AM35" i="6"/>
  <c r="AM39" i="6"/>
  <c r="AM43" i="6"/>
  <c r="AM47" i="6"/>
  <c r="AM51" i="6"/>
  <c r="AM55" i="6"/>
  <c r="AM59" i="6"/>
  <c r="AM63" i="6"/>
  <c r="AM67" i="6"/>
  <c r="AM71" i="6"/>
  <c r="AM75" i="6"/>
  <c r="AM79" i="6"/>
  <c r="AQ6" i="6"/>
  <c r="AQ10" i="6"/>
  <c r="AQ14" i="6"/>
  <c r="AQ18" i="6"/>
  <c r="AQ22" i="6"/>
  <c r="AQ26" i="6"/>
  <c r="AQ30" i="6"/>
  <c r="AQ34" i="6"/>
  <c r="AQ38" i="6"/>
  <c r="AQ42" i="6"/>
  <c r="AQ46" i="6"/>
  <c r="AQ50" i="6"/>
  <c r="AQ54" i="6"/>
  <c r="AQ58" i="6"/>
  <c r="AQ62" i="6"/>
  <c r="AQ66" i="6"/>
  <c r="AQ70" i="6"/>
  <c r="AQ74" i="6"/>
  <c r="AQ282" i="6"/>
  <c r="AQ266" i="6"/>
  <c r="AQ250" i="6"/>
  <c r="AQ234" i="6"/>
  <c r="AQ218" i="6"/>
  <c r="AQ202" i="6"/>
  <c r="AQ186" i="6"/>
  <c r="AQ170" i="6"/>
  <c r="AQ154" i="6"/>
  <c r="AQ138" i="6"/>
  <c r="AQ122" i="6"/>
  <c r="AQ106" i="6"/>
  <c r="AQ90" i="6"/>
  <c r="AQ304" i="6"/>
  <c r="AQ302" i="6"/>
  <c r="AQ300" i="6"/>
  <c r="AQ298" i="6"/>
  <c r="AQ80" i="6"/>
  <c r="AQ94" i="6"/>
  <c r="AQ108" i="6"/>
  <c r="AQ112" i="6"/>
  <c r="AQ126" i="6"/>
  <c r="AQ140" i="6"/>
  <c r="AQ156" i="6"/>
  <c r="AQ172" i="6"/>
  <c r="AQ188" i="6"/>
  <c r="AQ192" i="6"/>
  <c r="AQ204" i="6"/>
  <c r="AQ208" i="6"/>
  <c r="AQ222" i="6"/>
  <c r="AQ236" i="6"/>
  <c r="AQ254" i="6"/>
  <c r="AM91" i="6"/>
  <c r="AM93" i="6"/>
  <c r="AM95" i="6"/>
  <c r="AM107" i="6"/>
  <c r="AM109" i="6"/>
  <c r="AM111" i="6"/>
  <c r="AM123" i="6"/>
  <c r="AM125" i="6"/>
  <c r="AM127" i="6"/>
  <c r="AM139" i="6"/>
  <c r="AM141" i="6"/>
  <c r="AM143" i="6"/>
  <c r="AM155" i="6"/>
  <c r="AM157" i="6"/>
  <c r="AM159" i="6"/>
  <c r="AM171" i="6"/>
  <c r="AM173" i="6"/>
  <c r="AM175" i="6"/>
  <c r="AM187" i="6"/>
  <c r="AM189" i="6"/>
  <c r="AM191" i="6"/>
  <c r="AM203" i="6"/>
  <c r="AM205" i="6"/>
  <c r="AM207" i="6"/>
  <c r="AM219" i="6"/>
  <c r="AM221" i="6"/>
  <c r="AM223" i="6"/>
  <c r="AM235" i="6"/>
  <c r="AM237" i="6"/>
  <c r="AM239" i="6"/>
  <c r="AM251" i="6"/>
  <c r="AM253" i="6"/>
  <c r="AM255" i="6"/>
  <c r="AM267" i="6"/>
  <c r="AM269" i="6"/>
  <c r="AM271" i="6"/>
  <c r="AM283" i="6"/>
  <c r="AM285" i="6"/>
  <c r="AM287" i="6"/>
  <c r="AM289" i="6"/>
  <c r="AM291" i="6"/>
  <c r="AM293" i="6"/>
  <c r="AM295" i="6"/>
  <c r="AM297" i="6"/>
  <c r="AQ299" i="6"/>
  <c r="AM302" i="6"/>
  <c r="AM89" i="6"/>
  <c r="AQ105" i="6"/>
  <c r="AM122" i="6"/>
  <c r="AM153" i="6"/>
  <c r="AQ169" i="6"/>
  <c r="AM186" i="6"/>
  <c r="AM218" i="6"/>
  <c r="AM250" i="6"/>
  <c r="AM282" i="6"/>
  <c r="AM72" i="6"/>
  <c r="AM64" i="6"/>
  <c r="AM56" i="6"/>
  <c r="AM48" i="6"/>
  <c r="AM40" i="6"/>
  <c r="AM32" i="6"/>
  <c r="AM24" i="6"/>
  <c r="AM16" i="6"/>
  <c r="AM8" i="6"/>
  <c r="AQ75" i="6"/>
  <c r="AQ67" i="6"/>
  <c r="AQ59" i="6"/>
  <c r="AQ51" i="6"/>
  <c r="AQ43" i="6"/>
  <c r="AQ35" i="6"/>
  <c r="AQ27" i="6"/>
  <c r="AM15" i="6"/>
  <c r="AQ278" i="6"/>
  <c r="AQ262" i="6"/>
  <c r="AM244" i="6"/>
  <c r="AQ216" i="6"/>
  <c r="AQ198" i="6"/>
  <c r="AM180" i="6"/>
  <c r="AQ152" i="6"/>
  <c r="AQ134" i="6"/>
  <c r="AM104" i="6"/>
  <c r="AQ21" i="6"/>
  <c r="AM257" i="6"/>
  <c r="AM193" i="6"/>
  <c r="AM129" i="6"/>
  <c r="AM259" i="6"/>
  <c r="AM131" i="6"/>
  <c r="AM151" i="6"/>
  <c r="AM167" i="6"/>
  <c r="AQ92" i="6"/>
  <c r="AQ96" i="6"/>
  <c r="AQ110" i="6"/>
  <c r="AQ124" i="6"/>
  <c r="AQ128" i="6"/>
  <c r="AQ142" i="6"/>
  <c r="AQ158" i="6"/>
  <c r="AQ174" i="6"/>
  <c r="AQ79" i="6"/>
  <c r="AQ91" i="6"/>
  <c r="AQ93" i="6"/>
  <c r="AQ95" i="6"/>
  <c r="AQ107" i="6"/>
  <c r="AQ109" i="6"/>
  <c r="AQ111" i="6"/>
  <c r="AQ123" i="6"/>
  <c r="AQ125" i="6"/>
  <c r="AQ127" i="6"/>
  <c r="AQ139" i="6"/>
  <c r="AQ141" i="6"/>
  <c r="AQ143" i="6"/>
  <c r="AQ155" i="6"/>
  <c r="AQ157" i="6"/>
  <c r="AQ159" i="6"/>
  <c r="AQ171" i="6"/>
  <c r="AQ173" i="6"/>
  <c r="AQ175" i="6"/>
  <c r="AQ187" i="6"/>
  <c r="AQ189" i="6"/>
  <c r="AQ191" i="6"/>
  <c r="AQ203" i="6"/>
  <c r="AQ205" i="6"/>
  <c r="AQ207" i="6"/>
  <c r="AQ219" i="6"/>
  <c r="AQ221" i="6"/>
  <c r="AQ223" i="6"/>
  <c r="AQ235" i="6"/>
  <c r="AQ237" i="6"/>
  <c r="AQ239" i="6"/>
  <c r="AQ251" i="6"/>
  <c r="AQ253" i="6"/>
  <c r="AQ255" i="6"/>
  <c r="AQ267" i="6"/>
  <c r="AQ269" i="6"/>
  <c r="AQ271" i="6"/>
  <c r="AQ283" i="6"/>
  <c r="AQ285" i="6"/>
  <c r="AQ287" i="6"/>
  <c r="AQ289" i="6"/>
  <c r="AQ291" i="6"/>
  <c r="AQ293" i="6"/>
  <c r="AQ295" i="6"/>
  <c r="AQ297" i="6"/>
  <c r="AM300" i="6"/>
  <c r="AM303" i="6"/>
  <c r="AQ89" i="6"/>
  <c r="AM106" i="6"/>
  <c r="AM137" i="6"/>
  <c r="AQ153" i="6"/>
  <c r="AM170" i="6"/>
  <c r="AQ201" i="6"/>
  <c r="AQ233" i="6"/>
  <c r="AQ265" i="6"/>
  <c r="AQ76" i="6"/>
  <c r="AQ68" i="6"/>
  <c r="AQ60" i="6"/>
  <c r="AQ52" i="6"/>
  <c r="AQ44" i="6"/>
  <c r="AQ36" i="6"/>
  <c r="AQ28" i="6"/>
  <c r="AQ20" i="6"/>
  <c r="AQ12" i="6"/>
  <c r="AQ4" i="6"/>
  <c r="AM73" i="6"/>
  <c r="AM65" i="6"/>
  <c r="AM57" i="6"/>
  <c r="AM49" i="6"/>
  <c r="AM41" i="6"/>
  <c r="AM33" i="6"/>
  <c r="AQ23" i="6"/>
  <c r="AM9" i="6"/>
  <c r="AM276" i="6"/>
  <c r="AQ258" i="6"/>
  <c r="AM232" i="6"/>
  <c r="AQ212" i="6"/>
  <c r="AQ194" i="6"/>
  <c r="AM168" i="6"/>
  <c r="AQ148" i="6"/>
  <c r="AQ130" i="6"/>
  <c r="AQ98" i="6"/>
  <c r="AQ11" i="6"/>
  <c r="AQ229" i="6"/>
  <c r="AQ165" i="6"/>
  <c r="AQ101" i="6"/>
  <c r="AQ211" i="6"/>
  <c r="AQ83" i="6"/>
  <c r="AQ263" i="6"/>
  <c r="Y305" i="6"/>
  <c r="B5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Bethany James</author>
  </authors>
  <commentList>
    <comment ref="L13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Bethany James:</t>
        </r>
        <r>
          <rPr>
            <sz val="8"/>
            <color indexed="81"/>
            <rFont val="Tahoma"/>
            <family val="2"/>
          </rPr>
          <t xml:space="preserve">
removed for 2019</t>
        </r>
      </text>
    </comment>
  </commentList>
</comments>
</file>

<file path=xl/sharedStrings.xml><?xml version="1.0" encoding="utf-8"?>
<sst xmlns="http://schemas.openxmlformats.org/spreadsheetml/2006/main" count="851" uniqueCount="717">
  <si>
    <t>Combined Purposes</t>
  </si>
  <si>
    <t>Code</t>
  </si>
  <si>
    <t>Type of animal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</si>
  <si>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</si>
  <si>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</si>
  <si>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</si>
  <si>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</si>
  <si>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</si>
  <si>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</si>
  <si>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</si>
  <si>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</si>
  <si>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</si>
  <si>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</si>
  <si>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</si>
  <si>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</si>
  <si>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</si>
  <si>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</si>
  <si>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</si>
  <si>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</si>
  <si>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</si>
  <si>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</si>
  <si>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</si>
  <si>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</si>
  <si>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</si>
  <si>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</si>
  <si>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</si>
  <si>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A26</t>
  </si>
  <si>
    <t>A27</t>
  </si>
  <si>
    <t>A28</t>
  </si>
  <si>
    <t>A30</t>
  </si>
  <si>
    <t>A31</t>
  </si>
  <si>
    <t>A32</t>
  </si>
  <si>
    <t>A33</t>
  </si>
  <si>
    <t>A34</t>
  </si>
  <si>
    <t>A35</t>
  </si>
  <si>
    <t>A36</t>
  </si>
  <si>
    <t>Mice (Mus musculus)</t>
  </si>
  <si>
    <t>Rats (Rattus norvegicus)</t>
  </si>
  <si>
    <t>Guinea-Pigs (Cavia porcellus)</t>
  </si>
  <si>
    <t>Hamsters (Syrian) (Mesocricetus auratus)</t>
  </si>
  <si>
    <t>Mongolian gerbil (Meriones unguiculatus)</t>
  </si>
  <si>
    <t>Other Rodents (other Rodentia)</t>
  </si>
  <si>
    <t>Rabbits (Oryctolagus cuniculus)</t>
  </si>
  <si>
    <t>Cats (Felis catus)</t>
  </si>
  <si>
    <t>Ferrets (Mustela putorius furo)</t>
  </si>
  <si>
    <t>Other carnivores (other Carnivora)</t>
  </si>
  <si>
    <t>Horses, donkeys &amp; cross-breeds (Equidae)</t>
  </si>
  <si>
    <t>Pigs (Sus scrofa domesticus)</t>
  </si>
  <si>
    <t>Goats (Capra aegagrus hircus)</t>
  </si>
  <si>
    <t>Sheep (Ovis aries)</t>
  </si>
  <si>
    <t>Cattle (Bos primigenius)</t>
  </si>
  <si>
    <t>Prosimians (Prosimia)</t>
  </si>
  <si>
    <t>Marmoset and tamarins (eg. Callithrix jacchus)</t>
  </si>
  <si>
    <t>Cynomolgus monkey (Macaca fascicularis)</t>
  </si>
  <si>
    <t>Rhesus monkey (Macaca mulatta)</t>
  </si>
  <si>
    <t>Vervets Chlorocebus spp. (usually either pygerythrus or sabaeus)</t>
  </si>
  <si>
    <t>Baboons (Papio spp.)</t>
  </si>
  <si>
    <t>Squirrel monkey (eg. Saimiri sciureus)</t>
  </si>
  <si>
    <t>Apes (Hominoidea)</t>
  </si>
  <si>
    <t>Other Mammals (other Mammalia)</t>
  </si>
  <si>
    <t>Domestic fowl (Gallus gallus domesticus)</t>
  </si>
  <si>
    <t>Other birds (other Aves)</t>
  </si>
  <si>
    <t>Reptiles (Reptilia)</t>
  </si>
  <si>
    <t>Rana (Rana temporaria and Rana pipiens)</t>
  </si>
  <si>
    <t>Xenopus (Xenopus laevis and Xenopus tropicalis)</t>
  </si>
  <si>
    <t>Other Amphibians (other Amphibia)</t>
  </si>
  <si>
    <t>Zebra fish (Danio rerio)</t>
  </si>
  <si>
    <t>Other Fish (other Pisces)</t>
  </si>
  <si>
    <t>Cephalopods (Cephalopoda)</t>
  </si>
  <si>
    <t>Code + Type</t>
  </si>
  <si>
    <t>Severity</t>
  </si>
  <si>
    <t xml:space="preserve">Legislative requirements </t>
  </si>
  <si>
    <t>Y/N</t>
  </si>
  <si>
    <t>Place of birth</t>
  </si>
  <si>
    <t>Non-human primate - source</t>
  </si>
  <si>
    <t>Non-human primate - generation</t>
  </si>
  <si>
    <t xml:space="preserve"> </t>
  </si>
  <si>
    <t>Genetic status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</si>
  <si>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</si>
  <si>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</si>
  <si>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</si>
  <si>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</si>
  <si>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</si>
  <si>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</si>
  <si>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</si>
  <si>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</si>
  <si>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</si>
  <si>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</si>
  <si>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</si>
  <si>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</si>
  <si>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</si>
  <si>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</si>
  <si>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</si>
  <si>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</si>
  <si>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</si>
  <si>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</si>
  <si>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</si>
  <si>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</si>
  <si>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</si>
  <si>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</si>
  <si>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</si>
  <si>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</si>
  <si>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</si>
  <si>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</si>
  <si>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</si>
  <si>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Country:</t>
  </si>
  <si>
    <t>Reporting Years</t>
  </si>
  <si>
    <t>Reported year:</t>
  </si>
  <si>
    <t>Toxicity and other safety testing required by legislation</t>
  </si>
  <si>
    <t>Specify other</t>
  </si>
  <si>
    <t>Testing by legislation</t>
  </si>
  <si>
    <t xml:space="preserve">Legislative Requirements (origin of the legislation) </t>
  </si>
  <si>
    <t>[PB2] (Basic Research) Cardiovascular Blood and Lymphatic System</t>
  </si>
  <si>
    <t>[PB3] (Basic Research) Nervous System</t>
  </si>
  <si>
    <t>[PB5] (Basic Research) Gastrointestinal System including Liver</t>
  </si>
  <si>
    <t>[PB7] (Basic Research) Immune System</t>
  </si>
  <si>
    <t>[PB8] (Basic Research) Urogenital/Reproductive System</t>
  </si>
  <si>
    <t>[PB9] (Basic Research) Sensory Organs (skin, eyes and ears)</t>
  </si>
  <si>
    <t>[PB10] (Basic Research) Endocrine System/Metabolism</t>
  </si>
  <si>
    <t>[PB11] (Basic Research) Multisystemic</t>
  </si>
  <si>
    <t>[PB12] (Basic Research) Ethology / Animal Behaviour /Animal Biology</t>
  </si>
  <si>
    <t>[PT21] (Trans/Appl Research) Human Cancer</t>
  </si>
  <si>
    <t>[PT22] (Trans/Appl Research) Human Infectious Disorders</t>
  </si>
  <si>
    <t>[PT23] (Trans/Appl Research) Human Cardiovascular Disorders</t>
  </si>
  <si>
    <t>[PT24] (Trans/Appl Research) Human Nervous and Mental Disorders</t>
  </si>
  <si>
    <t>[PT25] (Trans/Appl Research) Human Respiratory Disorders</t>
  </si>
  <si>
    <t>[PT28] (Trans/Appl Research) Human Immune Disorders</t>
  </si>
  <si>
    <t>[PT29] (Trans/Appl Research) Human Urogenital/Reproductive Disorders</t>
  </si>
  <si>
    <t>[PT30] (Trans/Appl Research) Human Sensory Organ Disorders (skin, eyes and ears)</t>
  </si>
  <si>
    <t>[PT31] (Trans/Appl Research) Human Endocrine/Metabolism Disorders</t>
  </si>
  <si>
    <t>[PT33] (Trans/Appl Research) Animal Diseases and Disorders</t>
  </si>
  <si>
    <t>[PT34] (Trans/Appl Research) Animal Welfare</t>
  </si>
  <si>
    <t>[PT35] (Trans/Appl Research) Diagnosis of diseases</t>
  </si>
  <si>
    <t>[PT36] (Trans/Appl Research) Plant diseases</t>
  </si>
  <si>
    <t>[PT37] (Trans/Appl Research) Non-regulatory toxicology and ecotoxicology</t>
  </si>
  <si>
    <t>[PE40] Protection of the natural environment in the interests of the health or welfare of human beings or animals</t>
  </si>
  <si>
    <t>[PS41] Preservation of species</t>
  </si>
  <si>
    <t>[PE42] Higher education or training for the acquisition, maintenance or improvement of vocational skills</t>
  </si>
  <si>
    <t>[PF43] Forensic enquiries</t>
  </si>
  <si>
    <t>[PG43] Maintenance of colonies of established genetically altered animals, not used in other procedures</t>
  </si>
  <si>
    <t>[PR51] (Regulatory use/ Routine production) Blood based products</t>
  </si>
  <si>
    <t>[PR52] (Regulatory use/ Routine production) Monoclonal antibodies</t>
  </si>
  <si>
    <t>[PR61] (Regulatory use/ Quality control) Batch safety testing</t>
  </si>
  <si>
    <t>[PR62] (Regulatory use/ Quality control) Pyrogenicity testing</t>
  </si>
  <si>
    <t>[PR63] (Regulatory use/ Quality control) Batch potency testing</t>
  </si>
  <si>
    <t>[PR71] (Regulatory use) Other efficacy and tolerance testing</t>
  </si>
  <si>
    <t>[PR81] (Regulatory use/Toxicity and../Acute and sub-acute) LD50, LC50</t>
  </si>
  <si>
    <t>[PR82] (Regulatory use/Toxicity and../Acute and sub-acute) Other lethal methods</t>
  </si>
  <si>
    <t>[PR83] (Regulatory use/Toxicity and../Acute and sub-acute) Non lethal methods</t>
  </si>
  <si>
    <t>[PR84] (Regulatory use/Toxicity and..) Skin irritation/corrosion</t>
  </si>
  <si>
    <t>[PR85] (Regulatory use/Toxicity and..) Skin sensitisation</t>
  </si>
  <si>
    <t>[PR86] (Regulatory use/Toxicity and..) Eye irritation/corrosion</t>
  </si>
  <si>
    <t>[PR87] (Regulatory use/Toxicity and../Repeated dose toxicity) up to 28 days</t>
  </si>
  <si>
    <t>[PR88] (Regulatory use/Toxicity and../Repeated dose toxicity) 29 - 90 days</t>
  </si>
  <si>
    <t>[PR89] (Regulatory use/Toxicity and../Repeated dose toxicity) &gt; 90 days</t>
  </si>
  <si>
    <t>[PR91] (Regulatory use/Toxicity and..) Genotoxicity</t>
  </si>
  <si>
    <t>[PR92] (Regulatory use/Toxicity and..) Reproductive toxicity</t>
  </si>
  <si>
    <t>[PR93] (Regulatory use/Toxicity and..) Developmental toxicity</t>
  </si>
  <si>
    <t>[PR94] (Regulatory use/Toxicity and..) Neurotoxicity</t>
  </si>
  <si>
    <t>[PR96] (Regulatory use/Toxicity and..) Pharmaco-dynamics (incl safety pharmacology)</t>
  </si>
  <si>
    <t>[PR97] (Regulatory use/Toxicity and..) Phototoxicity</t>
  </si>
  <si>
    <t>[PR98] (Regulatory use/Toxicity and../Ecotoxicity) Acute toxicity</t>
  </si>
  <si>
    <t>[PR99] (Regulatory use/Toxicity and../Ecotoxicity) Chronic toxicity</t>
  </si>
  <si>
    <t>[PR100] (Regulatory use/Toxicity and../Ecotoxicity) Reproductive toxicity</t>
  </si>
  <si>
    <t>[PR101] (Regulatory use/Toxicity and../Ecotoxicity) Endocrine activity</t>
  </si>
  <si>
    <t>[PR105] (Regulatory use/Toxicity and..) Target animal safety</t>
  </si>
  <si>
    <t>[PR106] (Regulatory use/Toxicity and..) Other</t>
  </si>
  <si>
    <t>[GS1] Not genetically altered</t>
  </si>
  <si>
    <t>[GS2] Genetically altered without a harmful phenotype</t>
  </si>
  <si>
    <t>[GS3] Genetically altered with a harmful phenotype</t>
  </si>
  <si>
    <t>[NHPO2] Animals born in rest of Europe</t>
  </si>
  <si>
    <t>[NHPO3] Animals born in Asia</t>
  </si>
  <si>
    <t>[NHPO4] Animals born in America</t>
  </si>
  <si>
    <t>[NHPO5] Animals born in Africa</t>
  </si>
  <si>
    <t>[NHPO6] Animals born elsewhere</t>
  </si>
  <si>
    <t>[O3] Animals born in rest of Europe</t>
  </si>
  <si>
    <t>[O4] Animals born in rest of world</t>
  </si>
  <si>
    <t>[N] No</t>
  </si>
  <si>
    <t>[Y] Yes</t>
  </si>
  <si>
    <t>[LT1] Legislation on medicinal products for human use</t>
  </si>
  <si>
    <t>[LT2] Legislation on medicinal products for veterinary use and their residues</t>
  </si>
  <si>
    <t>[LT3] Medical devices legislation</t>
  </si>
  <si>
    <t>[LT4] Industrial chemicals legislation</t>
  </si>
  <si>
    <t>[LT5] Plant protection product legislation</t>
  </si>
  <si>
    <t>[LT6] Biocides legislation</t>
  </si>
  <si>
    <t>[LT7] Food legislation including food contact material</t>
  </si>
  <si>
    <t>[LT8] Feed legislation including legislation for the safety of target animals, workers and environment</t>
  </si>
  <si>
    <t>[LT9] Cosmetics legislation</t>
  </si>
  <si>
    <t>[LT10] Other</t>
  </si>
  <si>
    <t>[LO1] Legislation satisfying EU requirements</t>
  </si>
  <si>
    <t>[LO3] Legislation satisfying Non-EU requirements only</t>
  </si>
  <si>
    <t>Basic Research</t>
  </si>
  <si>
    <t>Quality control (incl batch safety and potency testing)</t>
  </si>
  <si>
    <t>Toxicity and other safety testing including  pharmacology</t>
  </si>
  <si>
    <t>Routine production</t>
  </si>
  <si>
    <t>[PB2] Cardiovascular Blood and Lymphatic System</t>
  </si>
  <si>
    <t>[PB3] Nervous System</t>
  </si>
  <si>
    <t>[PB5] Gastrointestinal System including Liver</t>
  </si>
  <si>
    <t>[PB7] Immune System</t>
  </si>
  <si>
    <t>[PB8] Urogenital/Reproductive System</t>
  </si>
  <si>
    <t>[PB9] Sensory Organs (skin, eyes and ears)</t>
  </si>
  <si>
    <t>[PB10] Endocrine System/Metabolism</t>
  </si>
  <si>
    <t>[PB11] Multisystemic</t>
  </si>
  <si>
    <t>[PB12] Ethology / Animal Behaviour /Animal Biology</t>
  </si>
  <si>
    <t>[PB13] Other</t>
  </si>
  <si>
    <t>[PT21] Human Cancer</t>
  </si>
  <si>
    <t>[PT22] Human Infectious Disorders</t>
  </si>
  <si>
    <t>[PT23] Human Cardiovascular Disorders</t>
  </si>
  <si>
    <t>[PT24] Human Nervous and Mental Disorders</t>
  </si>
  <si>
    <t>[PT25] Human Respiratory Disorders</t>
  </si>
  <si>
    <t>[PT28] Human Immune Disorders</t>
  </si>
  <si>
    <t>[PT29] Human Urogenital/Reproductive Disorders</t>
  </si>
  <si>
    <t>[PT30] Human Sensory Organ Disorders (skin, eyes and ears)</t>
  </si>
  <si>
    <t>[PT31] Human Endocrine/Metabolism Disorders</t>
  </si>
  <si>
    <t>[PT33] Animal Diseases and Disorders</t>
  </si>
  <si>
    <t>[PT34] Animal Welfare</t>
  </si>
  <si>
    <t>[PT35] Diagnosis of diseases</t>
  </si>
  <si>
    <t>[PT36] Plant diseases</t>
  </si>
  <si>
    <t>[PT37] Non-regulatory toxicology and ecotoxicology</t>
  </si>
  <si>
    <t>[PR71] Other efficacy and tolerance testing</t>
  </si>
  <si>
    <t>[PR61] Batch safety testing</t>
  </si>
  <si>
    <t>[PR62] Pyrogenicity testing</t>
  </si>
  <si>
    <t>[PR63] Batch potency testing</t>
  </si>
  <si>
    <t>[PR51] Blood based products</t>
  </si>
  <si>
    <t>[PR52] Monoclonal antibodies</t>
  </si>
  <si>
    <t>Acute and sub-acute</t>
  </si>
  <si>
    <t>[PR84] Skin irritation/corrosion</t>
  </si>
  <si>
    <t>[PR85] Skin sensitisation</t>
  </si>
  <si>
    <t>[PR86] Eye irritation/corrosion</t>
  </si>
  <si>
    <t>Repeated dose toxicity</t>
  </si>
  <si>
    <t>[PR91] Genotoxicity</t>
  </si>
  <si>
    <t>[PR92] Reproductive toxicity</t>
  </si>
  <si>
    <t>[PR93] Developmental toxicity</t>
  </si>
  <si>
    <t>[PR94] Neurotoxicity</t>
  </si>
  <si>
    <t>[PR96] Pharmaco-dynamics (incl safety pharmacology)</t>
  </si>
  <si>
    <t>[PR97] Phototoxicity</t>
  </si>
  <si>
    <t>[PR105] Target animal safety</t>
  </si>
  <si>
    <t>[PR106] Other</t>
  </si>
  <si>
    <t>[PR81] LD50, LC50</t>
  </si>
  <si>
    <t>[PR82] Other lethal methods</t>
  </si>
  <si>
    <t>[PR83] Non lethal methods</t>
  </si>
  <si>
    <t>[PR87] up to 28 days</t>
  </si>
  <si>
    <t>[PR88] 29 - 90 days</t>
  </si>
  <si>
    <t>[PR89] &gt; 90 days</t>
  </si>
  <si>
    <t>[PR102] Bioaccumulation</t>
  </si>
  <si>
    <t>[PR103] Other</t>
  </si>
  <si>
    <t>Ecotoxicity</t>
  </si>
  <si>
    <t>[PR98] Acute toxicity</t>
  </si>
  <si>
    <t>[PR99] Chronic toxicity</t>
  </si>
  <si>
    <t>[PR100] Reproductive toxicity</t>
  </si>
  <si>
    <t>[PR101] Endocrine activity</t>
  </si>
  <si>
    <t>[PR53] Other</t>
  </si>
  <si>
    <t>[PB4] Respiratory System</t>
  </si>
  <si>
    <t>[PB1] Oncology</t>
  </si>
  <si>
    <t>[PT26] Human Gastrointestinal Disorders including Liver</t>
  </si>
  <si>
    <t>[PT32] Other Human Disorders</t>
  </si>
  <si>
    <t>[PR64] Other quality controls</t>
  </si>
  <si>
    <t>[PR90] Carcinogenicity</t>
  </si>
  <si>
    <t>[PR95] Kinetics</t>
  </si>
  <si>
    <t>[PR104] Safety testing in food and feed area</t>
  </si>
  <si>
    <t>[PB1] (Basic Research) Oncology</t>
  </si>
  <si>
    <t>[PB4] (Basic Research) Respiratory System</t>
  </si>
  <si>
    <t>[PB13] (Basic Research) Other</t>
  </si>
  <si>
    <t>[PT26] (Trans/Appl Research) Human Gastrointestinal Disorders including Liver</t>
  </si>
  <si>
    <t>[PT32] (Trans/Appl Research) Other Human Disorders</t>
  </si>
  <si>
    <t>[PR53] (Regulatory use/ Routine production) Other</t>
  </si>
  <si>
    <t>[PR64] (Regulatory use/ Quality control) Other quality controls</t>
  </si>
  <si>
    <t>[PR90] (Regulatory use/Toxicity and..) Carcinogenicity</t>
  </si>
  <si>
    <t>[PR95] (Regulatory use/Toxicity and..) Kinetics</t>
  </si>
  <si>
    <t>[PR104] (Regulatory use/Toxicity and..) Safety testing in food and feed area</t>
  </si>
  <si>
    <t>[PR102] (Regulatory use/Toxicity and../Ecotoxicity) Bioaccumulation</t>
  </si>
  <si>
    <t>[PR103] (Regulatory use/Toxicity and../Ecotoxicity) Other</t>
  </si>
  <si>
    <t>Translational and Applied Research</t>
  </si>
  <si>
    <t>Regulatory use and Routine production</t>
  </si>
  <si>
    <t>[PN107] Non-EU Purpose</t>
  </si>
  <si>
    <t>Croatia</t>
  </si>
  <si>
    <t>Countries</t>
  </si>
  <si>
    <t>[SV1] Non-recovery</t>
  </si>
  <si>
    <t>[SV3] Moderate</t>
  </si>
  <si>
    <t>[SV4] Severe</t>
  </si>
  <si>
    <t>customsev</t>
  </si>
  <si>
    <t>Threshold</t>
  </si>
  <si>
    <t>Sub-threshold</t>
  </si>
  <si>
    <t>proc</t>
  </si>
  <si>
    <t>Yes</t>
  </si>
  <si>
    <t>No</t>
  </si>
  <si>
    <t>NMBA</t>
  </si>
  <si>
    <t>Additional comments:</t>
  </si>
  <si>
    <t>TOSI</t>
  </si>
  <si>
    <t>Household product testing</t>
  </si>
  <si>
    <t>Use of ascites models for monoclonal antibody production</t>
  </si>
  <si>
    <t>None</t>
  </si>
  <si>
    <t>PB13</t>
  </si>
  <si>
    <t>PR53</t>
  </si>
  <si>
    <t>PR64</t>
  </si>
  <si>
    <t>PR71</t>
  </si>
  <si>
    <t>PR82</t>
  </si>
  <si>
    <t>PR103</t>
  </si>
  <si>
    <t>PR106</t>
  </si>
  <si>
    <t>PT32</t>
  </si>
  <si>
    <t>Techniques of Special Interest</t>
  </si>
  <si>
    <t>Alcohol</t>
  </si>
  <si>
    <t>Tobacco</t>
  </si>
  <si>
    <t>[SV2] Mild</t>
  </si>
  <si>
    <t>Were any procedures carried out and completed in the reported year?</t>
  </si>
  <si>
    <t>Were neuromuscular blocking agents (NMBA) used in any procedures</t>
  </si>
  <si>
    <t>If yes to the above, was general anaesthesia used throughout the</t>
  </si>
  <si>
    <t>entire period of neuromuscular blockade?</t>
  </si>
  <si>
    <t>Animal Species</t>
  </si>
  <si>
    <t>Re-use</t>
  </si>
  <si>
    <t>EU Submission *</t>
  </si>
  <si>
    <t>Id 1</t>
  </si>
  <si>
    <t>Id 2</t>
  </si>
  <si>
    <t>Id 3</t>
  </si>
  <si>
    <t>Custom Severity</t>
  </si>
  <si>
    <t>other</t>
  </si>
  <si>
    <t>primates</t>
  </si>
  <si>
    <t>PR</t>
  </si>
  <si>
    <t>other species</t>
  </si>
  <si>
    <t>REUSE</t>
  </si>
  <si>
    <t>counta</t>
  </si>
  <si>
    <t>other purpose</t>
  </si>
  <si>
    <t>other testing by legislation - LT10</t>
  </si>
  <si>
    <t>Actual Severity</t>
  </si>
  <si>
    <t>in the reported year?</t>
  </si>
  <si>
    <t>PRIMATES &gt; 99</t>
  </si>
  <si>
    <t>NON PRIMATES GREATER THAN 9999</t>
  </si>
  <si>
    <t xml:space="preserve">If you require assistance, contact ASRU Business Support Team at ROPReturns@homeoffice.gsi.gov.uk or phone 020 7035 0583 / 8625 </t>
  </si>
  <si>
    <t>Beagles (Canis lupus familiaris)</t>
  </si>
  <si>
    <t>Other dogs (Other Canis)</t>
  </si>
  <si>
    <t>Quail (Coturnix coturnix)</t>
  </si>
  <si>
    <t>A10_1</t>
  </si>
  <si>
    <t>A10_2</t>
  </si>
  <si>
    <t>A29_1</t>
  </si>
  <si>
    <t>A29_2</t>
  </si>
  <si>
    <t>Other species of Old World Monkeys (Cercopithecoidea)</t>
  </si>
  <si>
    <t>Other species of New World Monkeys (Ceboidea)</t>
  </si>
  <si>
    <t>[PR51]Routine production Blood based products</t>
  </si>
  <si>
    <t>[PR53]Routine production Other</t>
  </si>
  <si>
    <t>[PR61]Quality control Batch safety testing</t>
  </si>
  <si>
    <t>[PR62]Quality control Pyrogenicity testing</t>
  </si>
  <si>
    <t>[PR63]Quality control Batch potency testing</t>
  </si>
  <si>
    <t>[PR64]Quality control Other quality controls</t>
  </si>
  <si>
    <t>[PR81]Toxicity and..Acute and sub-acute LD50, LC50</t>
  </si>
  <si>
    <t>[PR82]Toxicity and..Acute and sub-acute Other lethal methods</t>
  </si>
  <si>
    <t>[PR83]Toxicity and..Acute and sub-acute Non lethal methods</t>
  </si>
  <si>
    <t>[PR85]Toxicity and.. Skin sensitisation</t>
  </si>
  <si>
    <t>[PR87]Toxicity and..Repeated dose toxicity up to 28 days</t>
  </si>
  <si>
    <t>[PR88]Toxicity and..Repeated dose toxicity 29 - 90 days</t>
  </si>
  <si>
    <t>[PR89]Toxicity and..Repeated dose toxicity &gt; 90 days</t>
  </si>
  <si>
    <t>[PR90]Toxicity and.. Carcinogenicity</t>
  </si>
  <si>
    <t>[PR91]Toxicity and.. Genotoxicity</t>
  </si>
  <si>
    <t>[PR92]Toxicity and.. Reproductive toxicity</t>
  </si>
  <si>
    <t>[PR93]Toxicity and.. Developmental toxicity</t>
  </si>
  <si>
    <t>[PR94]Toxicity and.. Neurotoxicity</t>
  </si>
  <si>
    <t>[PR95]Toxicity and.. Kinetics</t>
  </si>
  <si>
    <t>[PR97]Toxicity and.. Phototoxicity</t>
  </si>
  <si>
    <t>[PR98]Toxicity and..Ecotoxicity Acute toxicity</t>
  </si>
  <si>
    <t>[PR99]Toxicity and..Ecotoxicity Chronic toxicity</t>
  </si>
  <si>
    <t>[PR100]Toxicity and..Ecotoxicity Reproductive toxicity</t>
  </si>
  <si>
    <t>[PR101]Toxicity and..Ecotoxicity Endocrine activity</t>
  </si>
  <si>
    <t>[PR102]Toxicity and..Ecotoxicity Bioaccumulation</t>
  </si>
  <si>
    <t>[PR103]Toxicity and..Ecotoxicity Other</t>
  </si>
  <si>
    <t>[PR104]Toxicity and.. Safety testing in food and feed area</t>
  </si>
  <si>
    <t>[PR105]Toxicity and.. Target animal safety</t>
  </si>
  <si>
    <t>[PR106]Toxicity and.. Other</t>
  </si>
  <si>
    <t>[PB] Basic Research</t>
  </si>
  <si>
    <t>[PT] Translational/Applied Research</t>
  </si>
  <si>
    <t>[PE] Protection of the natural environment in the interests of the health or welfare of human beings or animals</t>
  </si>
  <si>
    <t>[PS] Preservation of species</t>
  </si>
  <si>
    <t>[PF] Forensic enquiries</t>
  </si>
  <si>
    <t>Purpose</t>
  </si>
  <si>
    <t>[LO2] Legislation satisfying UK requirements only</t>
  </si>
  <si>
    <t>NON PRIMATES GREATER THAN 999</t>
  </si>
  <si>
    <t>threshold 999</t>
  </si>
  <si>
    <t>threshold 9999</t>
  </si>
  <si>
    <t>sub purpose</t>
  </si>
  <si>
    <t>schedule 2</t>
  </si>
  <si>
    <t>[O1_1] Animals born in the UK at a licensed establishment</t>
  </si>
  <si>
    <t>[PR96]Toxicity and.. Pharmaco-dynamics (incl safety pharmacology)</t>
  </si>
  <si>
    <t>schedule 2 for genetically modyfied animals</t>
  </si>
  <si>
    <t>[NHPO1_1] Animals born at a licensed establishment in the UK</t>
  </si>
  <si>
    <t>[NHPO1_2] Animals born at a licensed establishment within EU (non UK)</t>
  </si>
  <si>
    <t>No of Procedures</t>
  </si>
  <si>
    <t>Creation of new Genetic Line</t>
  </si>
  <si>
    <r>
      <t xml:space="preserve">[O2_1] Animals born in the UK but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at a licensed establishment</t>
    </r>
  </si>
  <si>
    <t xml:space="preserve">M) </t>
  </si>
  <si>
    <t>[PG43] Breeding/maintenance of colonies of established genetically altered animals, not used in other procedures</t>
  </si>
  <si>
    <t>Sub-purpose, if applicable</t>
  </si>
  <si>
    <t>[PG] Breeding/maintenance of colonies of established genetically altered animals, not used in other procedures</t>
  </si>
  <si>
    <r>
      <t xml:space="preserve">[NHPO1_1B] Animals born in the UK but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at a licensed establishment</t>
    </r>
  </si>
  <si>
    <t>[NHPO1_1A] Animals born in the UK at a licensed establishment</t>
  </si>
  <si>
    <t>[PR84]Toxicity and.. Skin irritation/corrosion</t>
  </si>
  <si>
    <t>[PR86]Toxicity and.. Eye irritation/corrosion</t>
  </si>
  <si>
    <t>[O1_2] Animals born in the EU (non UK) at a registered breeder</t>
  </si>
  <si>
    <r>
      <t xml:space="preserve">[O2_2] Animals born in the EU (non UK) but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at a registered breeder</t>
    </r>
  </si>
  <si>
    <t>[NHPO1_2A] Animals born in the EU (non UK) at a registered breeder</t>
  </si>
  <si>
    <r>
      <t xml:space="preserve">[NHPO1_2B] Animals born in the EU (non UK) but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at a registered breeder</t>
    </r>
  </si>
  <si>
    <r>
      <rPr>
        <b/>
        <sz val="12"/>
        <color theme="1"/>
        <rFont val="Arial"/>
        <family val="2"/>
      </rPr>
      <t xml:space="preserve">    </t>
    </r>
    <r>
      <rPr>
        <b/>
        <u/>
        <sz val="12"/>
        <color theme="1"/>
        <rFont val="Arial"/>
        <family val="2"/>
      </rPr>
      <t xml:space="preserve">For Windows users </t>
    </r>
    <r>
      <rPr>
        <u/>
        <sz val="12"/>
        <color theme="1"/>
        <rFont val="Arial"/>
        <family val="2"/>
      </rPr>
      <t>(for Mac users, see below). Please note, this is an example and the macro message may not look exactly like this.</t>
    </r>
  </si>
  <si>
    <r>
      <rPr>
        <b/>
        <sz val="12"/>
        <color theme="1"/>
        <rFont val="Arial"/>
        <family val="2"/>
      </rPr>
      <t xml:space="preserve">    </t>
    </r>
    <r>
      <rPr>
        <b/>
        <u/>
        <sz val="12"/>
        <color theme="1"/>
        <rFont val="Arial"/>
        <family val="2"/>
      </rPr>
      <t xml:space="preserve">For Mac users </t>
    </r>
    <r>
      <rPr>
        <u/>
        <sz val="12"/>
        <color theme="1"/>
        <rFont val="Arial"/>
        <family val="2"/>
      </rPr>
      <t>(for Windows users, see above). Please note, this is an example and the macro message may not look exactly like this.</t>
    </r>
  </si>
  <si>
    <t>A25_1</t>
  </si>
  <si>
    <t>A25_2</t>
  </si>
  <si>
    <r>
      <t>Establishment licence number (</t>
    </r>
    <r>
      <rPr>
        <b/>
        <i/>
        <sz val="14"/>
        <rFont val="Calibri"/>
        <family val="2"/>
        <scheme val="minor"/>
      </rPr>
      <t>see comment in entry box to the right</t>
    </r>
    <r>
      <rPr>
        <b/>
        <sz val="14"/>
        <rFont val="Calibri"/>
        <family val="2"/>
        <scheme val="minor"/>
      </rPr>
      <t>)</t>
    </r>
  </si>
  <si>
    <r>
      <t>Project licence number (</t>
    </r>
    <r>
      <rPr>
        <b/>
        <i/>
        <sz val="14"/>
        <rFont val="Calibri"/>
        <family val="2"/>
        <scheme val="minor"/>
      </rPr>
      <t>see comment in entry box to the right</t>
    </r>
    <r>
      <rPr>
        <b/>
        <sz val="14"/>
        <rFont val="Calibri"/>
        <family val="2"/>
        <scheme val="minor"/>
      </rPr>
      <t>)</t>
    </r>
  </si>
  <si>
    <t>Establishment address (including postcode):</t>
  </si>
  <si>
    <t>Email address:</t>
  </si>
  <si>
    <t>Telephone number:</t>
  </si>
  <si>
    <r>
      <t>Serial number (</t>
    </r>
    <r>
      <rPr>
        <b/>
        <i/>
        <u/>
        <sz val="14"/>
        <rFont val="Calibri"/>
        <family val="2"/>
      </rPr>
      <t>for Home Office use only</t>
    </r>
    <r>
      <rPr>
        <b/>
        <sz val="14"/>
        <rFont val="Calibri"/>
        <family val="2"/>
      </rPr>
      <t>):</t>
    </r>
  </si>
  <si>
    <r>
      <t xml:space="preserve">Were </t>
    </r>
    <r>
      <rPr>
        <b/>
        <u/>
        <sz val="14"/>
        <rFont val="Calibri"/>
        <family val="2"/>
      </rPr>
      <t>only</t>
    </r>
    <r>
      <rPr>
        <b/>
        <sz val="14"/>
        <rFont val="Calibri"/>
        <family val="2"/>
      </rPr>
      <t xml:space="preserve"> 'protected' embryonic forms (i.e. of sufficient age to be regulated) used in the reported year? (</t>
    </r>
    <r>
      <rPr>
        <b/>
        <i/>
        <sz val="14"/>
        <rFont val="Calibri"/>
        <family val="2"/>
      </rPr>
      <t>See comment in entry box to the right</t>
    </r>
    <r>
      <rPr>
        <b/>
        <sz val="14"/>
        <rFont val="Calibri"/>
        <family val="2"/>
      </rPr>
      <t>)</t>
    </r>
  </si>
  <si>
    <t>Were any rodenticide trials undertaken in the reported year?</t>
  </si>
  <si>
    <t>Non-human Primate (NHP) Place of birth</t>
  </si>
  <si>
    <t>Comments 1: for the attention of the Home Office</t>
  </si>
  <si>
    <t>Comments 2: for personal use e.g. study numbers</t>
  </si>
  <si>
    <t>FA ADDED 16 NOV</t>
  </si>
  <si>
    <t>Schedule 2 and non-registered breeder</t>
  </si>
  <si>
    <t>Sub-threshold and non-breeding</t>
  </si>
  <si>
    <t>Severe, &gt;999 and breeding</t>
  </si>
  <si>
    <t>Non genetically altered and purpose breeding</t>
  </si>
  <si>
    <t>GAA Pigs/Sheep Schedule 2 and non reg breeder</t>
  </si>
  <si>
    <t>[PB6_1] (Basic Research) Musculoskeletal System</t>
  </si>
  <si>
    <t>[PB6_2] (Basic Research) Dentistry</t>
  </si>
  <si>
    <t>[PB6_1] Musculoskeletal System</t>
  </si>
  <si>
    <t>[PB6_2] Dentistry</t>
  </si>
  <si>
    <t>[PT27_1] (Trans/Appl Research) Human Musculoskeletal Disorders</t>
  </si>
  <si>
    <t>[PT27_2] (Trans/Appl Research) Human Dentistry</t>
  </si>
  <si>
    <t>[PT27_1] Human Musculoskeletal Disorders</t>
  </si>
  <si>
    <t>[PT27_2] Human Dentistry</t>
  </si>
  <si>
    <t>If "No", do not populate the rest of this workbook.
The "procedure details" tab will only appear if this is "Yes" and the below row (embryonic forms) is "No".</t>
  </si>
  <si>
    <t xml:space="preserve">          If "Yes", the procedure details tab will not appear as it should not be completed.</t>
  </si>
  <si>
    <t xml:space="preserve">          If "Yes", please provide details in the Additional comments box below.</t>
  </si>
  <si>
    <t xml:space="preserve">          If "No", please provide details in the Additional comments box below.</t>
  </si>
  <si>
    <t xml:space="preserve">Were any endangered species listed in Annex A to Council Regulation EC 338/97 used in any procedures in the reported year? </t>
  </si>
  <si>
    <t>Name of individual completing this return</t>
  </si>
  <si>
    <t xml:space="preserve">          e.g. Details regarding Annex A listed species; details regarding use</t>
  </si>
  <si>
    <t xml:space="preserve">          of NMBA without general anaesthesia.</t>
  </si>
  <si>
    <t>Name of project licence holder</t>
  </si>
  <si>
    <r>
      <t>Once macros are enabled, the "procedure details" tab will only appear if:
'</t>
    </r>
    <r>
      <rPr>
        <b/>
        <i/>
        <sz val="14"/>
        <color rgb="FFDA2A2A"/>
        <rFont val="Calibri"/>
        <family val="2"/>
        <scheme val="minor"/>
      </rPr>
      <t>Were any procedures carried out and completed in the reported year?</t>
    </r>
    <r>
      <rPr>
        <b/>
        <sz val="14"/>
        <color rgb="FFDA2A2A"/>
        <rFont val="Calibri"/>
        <family val="2"/>
        <scheme val="minor"/>
      </rPr>
      <t xml:space="preserve">' is </t>
    </r>
    <r>
      <rPr>
        <b/>
        <u/>
        <sz val="14"/>
        <color rgb="FFDA2A2A"/>
        <rFont val="Calibri"/>
        <family val="2"/>
        <scheme val="minor"/>
      </rPr>
      <t>Yes</t>
    </r>
    <r>
      <rPr>
        <b/>
        <sz val="14"/>
        <color rgb="FFDA2A2A"/>
        <rFont val="Calibri"/>
        <family val="2"/>
        <scheme val="minor"/>
      </rPr>
      <t xml:space="preserve"> and 
'</t>
    </r>
    <r>
      <rPr>
        <b/>
        <i/>
        <sz val="14"/>
        <color rgb="FFDA2A2A"/>
        <rFont val="Calibri"/>
        <family val="2"/>
        <scheme val="minor"/>
      </rPr>
      <t>Were only 'protected' embryonic forms used in the reported year?</t>
    </r>
    <r>
      <rPr>
        <b/>
        <sz val="14"/>
        <color rgb="FFDA2A2A"/>
        <rFont val="Calibri"/>
        <family val="2"/>
        <scheme val="minor"/>
      </rPr>
      <t xml:space="preserve">' is </t>
    </r>
    <r>
      <rPr>
        <b/>
        <u/>
        <sz val="14"/>
        <color rgb="FFDA2A2A"/>
        <rFont val="Calibri"/>
        <family val="2"/>
        <scheme val="minor"/>
      </rPr>
      <t>No</t>
    </r>
    <r>
      <rPr>
        <b/>
        <sz val="14"/>
        <color rgb="FFDA2A2A"/>
        <rFont val="Calibri"/>
        <family val="2"/>
        <scheme val="minor"/>
      </rPr>
      <t xml:space="preserve">
Throughout this workbook, where a cell has a drop-down box (to the right of it), please use it to enter data</t>
    </r>
  </si>
  <si>
    <t>Click here for the guidance on how to complete this form.</t>
  </si>
  <si>
    <t>Cotton rat</t>
  </si>
  <si>
    <t>Hamster - Siberian hamster</t>
  </si>
  <si>
    <t>Jird - Libyan jird</t>
  </si>
  <si>
    <t>Mouse - Dormouse</t>
  </si>
  <si>
    <t>Mouse - Four-striped grass mouse</t>
  </si>
  <si>
    <t>Mouse - Grasshopper mouse</t>
  </si>
  <si>
    <t>Mouse - Ryukyu mouse</t>
  </si>
  <si>
    <t>Mouse - Wood mouse</t>
  </si>
  <si>
    <t>Naked mole-rat</t>
  </si>
  <si>
    <t>Squirrel - Grey squirrel</t>
  </si>
  <si>
    <t>Squirrel - Red squirrel</t>
  </si>
  <si>
    <t>Vole - Bank vole</t>
  </si>
  <si>
    <t>Vole - Common vole</t>
  </si>
  <si>
    <t>Vole - Field vole</t>
  </si>
  <si>
    <t>Vole - Water vole</t>
  </si>
  <si>
    <t>Client owned dogs</t>
  </si>
  <si>
    <t>Domestic dog breed</t>
  </si>
  <si>
    <t>Jack Russel terrier</t>
  </si>
  <si>
    <t>Labrador Retriever</t>
  </si>
  <si>
    <t>Petit Basset Griffon Vendeen</t>
  </si>
  <si>
    <t>Yorkshire Terrier</t>
  </si>
  <si>
    <t>European Badger (Meles meles)</t>
  </si>
  <si>
    <t>Grey Seal (Halichoerus grypus)</t>
  </si>
  <si>
    <t>Pine Marten (Martes martes)</t>
  </si>
  <si>
    <t>Polecat (Mustela putorius)</t>
  </si>
  <si>
    <t>Red fox (Vulpes vulpes)</t>
  </si>
  <si>
    <t>Stoat (Mustela ermina)</t>
  </si>
  <si>
    <t>Bat - Brandts bat (Myotis brandtii)</t>
  </si>
  <si>
    <t>Bat - Daubenton's bat (Myotis daubentonii)</t>
  </si>
  <si>
    <t>Bat - Natterer's bat (Myotis Nattereri)</t>
  </si>
  <si>
    <t>Bat - Whiskered bat (Myotis mystacinus)</t>
  </si>
  <si>
    <t>Camelids - Alpaca (Vicugna pacos)</t>
  </si>
  <si>
    <t>Camelids - Llama (Llama glama)</t>
  </si>
  <si>
    <t>Deer - Red deer (Cervus elaphus)</t>
  </si>
  <si>
    <t>Opossum (Didelphis Virginiana)</t>
  </si>
  <si>
    <t>Wild boar (Sus scrofa)</t>
  </si>
  <si>
    <t>Axolotl -  (Ambystoma mexicanum)</t>
  </si>
  <si>
    <t>Frog - Red-legged Kassina (Kassina maculata)</t>
  </si>
  <si>
    <t>Newt - Alpine newt (Ichthyosaura alpestris)</t>
  </si>
  <si>
    <t>Newt - Eastern newt (Notophthalmus viridescens)</t>
  </si>
  <si>
    <t>Newt - Great crested newt (Triturus cristatus)</t>
  </si>
  <si>
    <t>Newt - Smooth or Common newt (Lissotriton vulgaris)</t>
  </si>
  <si>
    <t>Salamander - Eastern Tiger Salamander (Ambystoma tigrinum)</t>
  </si>
  <si>
    <t>Toad - Common Midwife Toad (Alytes obstetricans)</t>
  </si>
  <si>
    <t>Toad - Common Toad (Bufo bufo)</t>
  </si>
  <si>
    <t>Toad - Mallorcan Midwife Toad (Alytes muletensis)</t>
  </si>
  <si>
    <t>Barb (Cherry barb) - Puntius titteya</t>
  </si>
  <si>
    <t>Barb (Gold barb) - Barbodes semifasciolatus</t>
  </si>
  <si>
    <t>Barbel (Common barbel) - Barbus barbus</t>
  </si>
  <si>
    <t>Basking shark - Cetorhinus maximus</t>
  </si>
  <si>
    <t>Bass (Common Bass) - Dicentrarchus labrax</t>
  </si>
  <si>
    <t>Bass (Sea bass; European bass; Common bass) - Dicentrarchus labrax</t>
  </si>
  <si>
    <t>Bleak (European sunbleak) - Leucaspius delineatus Heckel, 1843.</t>
  </si>
  <si>
    <t>Bluegill sunfish (Brill) - Lepomis macrochirus</t>
  </si>
  <si>
    <t>Brachyhypopomus gauderio - Brachyhypopomus gauderio</t>
  </si>
  <si>
    <t>Bream (Silver bream; White bream) - Blicca bjoerkna; Abramis brama</t>
  </si>
  <si>
    <t>Bronze cory catfish - Corydoras aeneus</t>
  </si>
  <si>
    <t>Carp (Common carp) - Cyprinus carpio</t>
  </si>
  <si>
    <t>Chub (European chub) - Squalius cephalus</t>
  </si>
  <si>
    <t>Cichlid - Cichlid</t>
  </si>
  <si>
    <t>Cichlid (Daffodil cichlid) - Neolamprologus pulcher</t>
  </si>
  <si>
    <t>Clownfish - Amphiprioninae</t>
  </si>
  <si>
    <t>Cod (Atlantic cod) - Gadus morhua</t>
  </si>
  <si>
    <t>Dace (Common dace) - Leuciscus leuciscus</t>
  </si>
  <si>
    <t>Dogfish (Spiny dogfish) - Squalus acanthias</t>
  </si>
  <si>
    <t>Eel (European Eel) - Anguilla anguilla</t>
  </si>
  <si>
    <t>Flounder (European flounder) - Platichthys flesus</t>
  </si>
  <si>
    <t>Goldfish - Carassius auratus</t>
  </si>
  <si>
    <t>Gudgeon (Topmouth gudgeon); Stone moroko - Pseudorasbora parva (Gobio gobio)</t>
  </si>
  <si>
    <t>Lamprey - Petromyzontiformes</t>
  </si>
  <si>
    <t>Lamprey (European river lamprey) - Lampetra fluviatilis</t>
  </si>
  <si>
    <t>Limia (Humpbacked or black-barred limia) - Limia nigrafasciata</t>
  </si>
  <si>
    <t>Lumpsucker - Cyclopteridae</t>
  </si>
  <si>
    <t>Mangrove killfish (Mangrove rivulus) - Kryptolebias marmoratus</t>
  </si>
  <si>
    <t>Medaka - Oryzias latipes</t>
  </si>
  <si>
    <t>Minnow (European or Common minnow) - Phoxinus phoxinus</t>
  </si>
  <si>
    <t>Minnow (Fathead minnow) - Pimephales promelas</t>
  </si>
  <si>
    <t>Minnow (Sheepshead minnow) - Cyprinodon variegatus</t>
  </si>
  <si>
    <t>Perch - Perca fluviatilis</t>
  </si>
  <si>
    <t>Pike (Northern pike) - Esox lucius</t>
  </si>
  <si>
    <t>Plaice (European plaice) - Pleuronectes platessa</t>
  </si>
  <si>
    <t>Platyfish (Southern platyfish) - Xiphophorus maculatus</t>
  </si>
  <si>
    <t>Pumpkinseed - Lepomis gibossus</t>
  </si>
  <si>
    <t>Rays (Skates) - Raja brachyura (Blonde ray)</t>
  </si>
  <si>
    <t>Rays (Skates) - Raja clavata (Thornback)</t>
  </si>
  <si>
    <t>Rudd - Scardinius erythrophthalmus</t>
  </si>
  <si>
    <t>Salmon (Atlantic) - Salmo salar</t>
  </si>
  <si>
    <t>Shark (School shark) - Galeorhinus galeus</t>
  </si>
  <si>
    <t>Skate (Common skate) - Dipturus intermedia</t>
  </si>
  <si>
    <t>Smelt (European smelt) - Osmerus eperlanus</t>
  </si>
  <si>
    <t>Sole - Solea solea</t>
  </si>
  <si>
    <t>Splitfin (Redtail splitfin) - Xenotoca eiseni</t>
  </si>
  <si>
    <t>Stickleback (Three-spined stickleback) - Gasterosteus aculeatus</t>
  </si>
  <si>
    <t>Stone loach - Barbatula barbatula</t>
  </si>
  <si>
    <t>Swordtail (Green swordtail) - Xiphophorus hellerii</t>
  </si>
  <si>
    <t>Tench - Tinca tinca</t>
  </si>
  <si>
    <t>Tilapia (Nile tilapia) - Oreochromis niloticus</t>
  </si>
  <si>
    <t>Trout (Brown) - Salmo trutta</t>
  </si>
  <si>
    <t>Trout (Rainbow trout) - Oncorhynchus mykiss</t>
  </si>
  <si>
    <t>Turbot - Scophthalmus maximus</t>
  </si>
  <si>
    <t>Wrasse (Ballan wrasse) - Labrus bergylta</t>
  </si>
  <si>
    <t>Wrasse (Goldsinny wrasse) - Ctenolabrus rupestris</t>
  </si>
  <si>
    <t>Other rodents</t>
  </si>
  <si>
    <t>Other dogs</t>
  </si>
  <si>
    <t>Other carnivores</t>
  </si>
  <si>
    <t>Other mammals</t>
  </si>
  <si>
    <t>Other birds</t>
  </si>
  <si>
    <t>Other amphibian</t>
  </si>
  <si>
    <t>Other fish</t>
  </si>
  <si>
    <t>Columbine - Diamond dove (Geopelia Cuneata)</t>
  </si>
  <si>
    <t>Columbine - Pigeon (Columba livia)</t>
  </si>
  <si>
    <t>Columbine - Stock dove (Columba oenas)</t>
  </si>
  <si>
    <t>Columbine - Woodpigeon (Columba palumbus)</t>
  </si>
  <si>
    <t>Corvid - Carrion crow (Corvus corone)</t>
  </si>
  <si>
    <t>Corvid - Rook (Corvus frugilegus)</t>
  </si>
  <si>
    <t>Duck - Black-bellied whistling duck (Dendrocygna autumnalis)</t>
  </si>
  <si>
    <t>Duck - Bufflehead (Bucephala albeola)</t>
  </si>
  <si>
    <t>Duck - Common pochard (Aythya ferina)</t>
  </si>
  <si>
    <t>Duck - Canvasback (Aythya valisineria)</t>
  </si>
  <si>
    <t>Duck - Eurasian wigeon (Anas penelope)</t>
  </si>
  <si>
    <t>Duck - Falcated duck (Anas falcata)</t>
  </si>
  <si>
    <t>Duck - Ferruginous duck (Aythya nyroca)</t>
  </si>
  <si>
    <t>Duck - Fulvous whistling duck (Dendrocygna bicolor)</t>
  </si>
  <si>
    <t>Duck - Garganey (Anas querquedula)</t>
  </si>
  <si>
    <t>Duck - Greater scaup (Aythya marila)</t>
  </si>
  <si>
    <t>Duck - Hooded Merganser (Lophodytes cucullatus)</t>
  </si>
  <si>
    <t>Duck - Indian spot-billed duck (Anas poecilorhyncha)</t>
  </si>
  <si>
    <t>Duck - Laysan teal (Anas laysanensis)</t>
  </si>
  <si>
    <t>Duck - Mallard (Anas platyrhynchos)</t>
  </si>
  <si>
    <t>Duck - Mandarin duck (Aix galericulata)</t>
  </si>
  <si>
    <t>Duck - Marbled duck (Marmaronetta angustirostris)</t>
  </si>
  <si>
    <t>Duck - Northern pintail (Anas acuta)</t>
  </si>
  <si>
    <t>Duck - Plumed whistling duck (Dendrocygna eytoni)</t>
  </si>
  <si>
    <t>Duck - Puna teal (Anas puna)</t>
  </si>
  <si>
    <t>Duck - Radjah shelduck (Tadorna radjah)</t>
  </si>
  <si>
    <t>Duck - Red-billed teal (Anas erythrorhyncha)</t>
  </si>
  <si>
    <t>Duck - Red-crested pochard (Netta rufina)</t>
  </si>
  <si>
    <t>Duck - Ringed teal (Callonetta leucophrys)</t>
  </si>
  <si>
    <t>Duck - Smew (Mergellus albellus)</t>
  </si>
  <si>
    <t>Duck - South American comb duck (Sarkidiornis sylvicola)</t>
  </si>
  <si>
    <t>Duck - Tufted duck (Aythya fuligula)</t>
  </si>
  <si>
    <t>Duck - White-faced whistling duck (Dendrocygna viduata)</t>
  </si>
  <si>
    <t>Duck - White-headed duck (Oxyura leucocephala)</t>
  </si>
  <si>
    <t>Duck - White-winged wood duck (Asarcornis scutulata)</t>
  </si>
  <si>
    <t>Duck - Wood duck (Aix sponsa)</t>
  </si>
  <si>
    <t>Estrildid finch - Zebra finch (Taeniopygia guttata)</t>
  </si>
  <si>
    <t>Fowl - Bobwhite quail (Colinus virginianus)</t>
  </si>
  <si>
    <t>Fowl - Chicken (Gallus gallus)</t>
  </si>
  <si>
    <t>Fowl - Red junglefowl (Gallus gallus)</t>
  </si>
  <si>
    <t>Gamebird - Partridge (Perdix perdix)</t>
  </si>
  <si>
    <t>Gamebird - Red-legged partridge (Alectoris rufa)</t>
  </si>
  <si>
    <t>Goose - Barnacle Goose (Branta leucopsis)</t>
  </si>
  <si>
    <t>Goose - Brent Goose (Branta bernicla)</t>
  </si>
  <si>
    <t>Goose - Emperor goose (Chen canagica)</t>
  </si>
  <si>
    <t>Goose - Lesser white-fronted goose (Anser erythropus)</t>
  </si>
  <si>
    <t>Goose - Light-bellied brent goose (Branta bernicla hrota)</t>
  </si>
  <si>
    <t>Goose - Magpie goose (Anseranas semipalmata)</t>
  </si>
  <si>
    <t>Goose - Red-breasted goose (Branta ruficollis)</t>
  </si>
  <si>
    <t>Long-tailed tits - Long-tailed tit (Aegithalos caudatus)</t>
  </si>
  <si>
    <t>Lovebird - Fischer's Lovebird (Agapornis fischeri)</t>
  </si>
  <si>
    <t>Parakeet - Budgerigar (Melopsittacus undulatus)</t>
  </si>
  <si>
    <t>Parrot - Cockatiel (Nymphicus hollandicus)</t>
  </si>
  <si>
    <t>Passerine - Blue tit (Cyanistes caeruleus)</t>
  </si>
  <si>
    <t>Passerine - Bullfinch (Pyrrhula pyrrhula)</t>
  </si>
  <si>
    <t>Passerine - Chaffinch (Fringilla coelebs)</t>
  </si>
  <si>
    <t>Passerine - Dipper (Cinclus cinclus)</t>
  </si>
  <si>
    <t>Passerine - Dunnock (Prunella modularis)</t>
  </si>
  <si>
    <t>Passerine - Goldfinch (Carduelis carduelis)</t>
  </si>
  <si>
    <t>Passerine - Great tit (Parus major)</t>
  </si>
  <si>
    <t>Passerine - Greenfinch (Chloris chloris)</t>
  </si>
  <si>
    <t>Passerine - House sparrow (Passer domesticus)</t>
  </si>
  <si>
    <t>Passerine - Pied flycatcher (Ficedula hypoleuca)</t>
  </si>
  <si>
    <t>Passerine - Robin (Erithacus rubecula)</t>
  </si>
  <si>
    <t>Passerine - Yellowhammer (Emberiza citrinella)</t>
  </si>
  <si>
    <t>Pheasant - Peafowl (Pavo cristatus)</t>
  </si>
  <si>
    <t>Rail - Moorhen (Gallinula)</t>
  </si>
  <si>
    <t>Raptor - Common Buzzard (Buteo buteo)</t>
  </si>
  <si>
    <t>Scrub-jay - Western scrub-jay (Aphelocoma californica)</t>
  </si>
  <si>
    <t>Seabird - Black-legged kittiwake (Rissa tridactyla)</t>
  </si>
  <si>
    <t>Seabird - Herring gull (Larus argentatus)</t>
  </si>
  <si>
    <t>Seabird - Northern fulmar (Fulmarus glacialis)</t>
  </si>
  <si>
    <t>Seabird - Northern gannet (Morus bassanus)</t>
  </si>
  <si>
    <t>Seabird - Razorbill (Alca torda)</t>
  </si>
  <si>
    <t>Songbird - Canary (Serinus canaria)</t>
  </si>
  <si>
    <t>Swan - Bewick Swan (Cygnus columbianus)</t>
  </si>
  <si>
    <t>Swan - Black Swan (Cygnus atratus)</t>
  </si>
  <si>
    <t>Wader - Greenshank (Tringa nebularia)</t>
  </si>
  <si>
    <t>Warbler - Blackcap (Sylvia atricapilla)</t>
  </si>
  <si>
    <t>Warbler - Chiffchaff (Phylloscopus collybita)</t>
  </si>
  <si>
    <t>Warbler - Lesser whitethroat (Sylvia curruca)</t>
  </si>
  <si>
    <t>Warbler - Whitethroat (Lophodytes cucullatus)</t>
  </si>
  <si>
    <t>Wader - Sandpiper (Wood sandpiper) -  (Tringa glareola)</t>
  </si>
  <si>
    <t>Wader - Sanpiper (Common sandpiper) - (Actitis hypoleucos)</t>
  </si>
  <si>
    <t>Seabird - Puffin (Atlantic) - (Fratercula arctica)</t>
  </si>
  <si>
    <t>Seabird - Guillemot (Common guillemot; common murre) - (Uria aalge)</t>
  </si>
  <si>
    <t>Quail - Quail (Japanese) - (Coturnix japonica)</t>
  </si>
  <si>
    <t>Passerine - Starling (Common) - (Sturnus vulgaris)</t>
  </si>
  <si>
    <t>Goose - Hawaiian goose (Nene) - (Branta sandvicensis)</t>
  </si>
  <si>
    <t>Duck - Silver Appleyard (domestic) - (Anas platyrhyncos)</t>
  </si>
  <si>
    <t>Duck - Goldeneye (Common goldeneye) - (Bucephala clangula)</t>
  </si>
  <si>
    <t>Duck - Eider (European Eider) - (Somateria mollissima)</t>
  </si>
  <si>
    <t>Duck - Baikal Teal (Sibirionetta formosa) - (Anas formosa)</t>
  </si>
  <si>
    <t>Cormorant - Cormorant (European Cormorant) - (Phalacrocorax aristotelis)</t>
  </si>
  <si>
    <t>Columbine - Dove (collard) - (Streptopelia decaocto)</t>
  </si>
  <si>
    <t>Salamander - Sardinian Brook Salamander (Euproctus platycephalus)</t>
  </si>
  <si>
    <t>Mexican tetra (Blind cave fish) - Astyanax mexicanus</t>
  </si>
  <si>
    <t>Rays (Skates) - Raja Microocellata (Smalleyed ray)</t>
  </si>
  <si>
    <t>Rays (Skates) - Raja montagui (Spotted ray)</t>
  </si>
  <si>
    <t>Roach - Rutilus rutilus</t>
  </si>
  <si>
    <t>Norfolk Terrier</t>
  </si>
  <si>
    <t>Harbour (or Common) seal (Phoca vitulina)</t>
  </si>
  <si>
    <t>Duck - Commercial Domestic Duck</t>
  </si>
  <si>
    <t>Eggs of Commercial Domestic Chickens</t>
  </si>
  <si>
    <t>Eggs of Commercial Domestic Ducks</t>
  </si>
  <si>
    <t>Eggs of Commercial Domestic Turkeys</t>
  </si>
  <si>
    <t>Elegant-crested tinamou (Eudromia elegans)</t>
  </si>
  <si>
    <t>Finch - Linnet (Carduelis cannabina)</t>
  </si>
  <si>
    <t>Goose - Commercial Domestic Goose</t>
  </si>
  <si>
    <t>Passerine - Coal tit (Parus ater)</t>
  </si>
  <si>
    <t>Passerine - Reed Bunting (Emberiza schoeniclus)</t>
  </si>
  <si>
    <t>Passerine - Tree Sparrow (Passer montanus)</t>
  </si>
  <si>
    <t>Raptor - Golden Eagle (Aquila chrysaetos)</t>
  </si>
  <si>
    <t>Swan - Mute Swan (Cygnus olor)</t>
  </si>
  <si>
    <t>Treecreeper - Wren (Troglodytes troglodytes)</t>
  </si>
  <si>
    <t>Warbler - Reed warbler (Acrocephalus scirpaceus)</t>
  </si>
  <si>
    <t>Passerine - Blackbird (Turdus Merula)</t>
  </si>
  <si>
    <t>Pheasant - Peafowl (Phasianus colchicus)</t>
  </si>
  <si>
    <t>Warbler - Whitethroat (Sylvia communis or Lophodytes cucullatus)</t>
  </si>
  <si>
    <t>Crane - White-naped crane (Grus vipio)</t>
  </si>
  <si>
    <t>Duck - Javan whistling duck (Dendrocygna javanica)</t>
  </si>
  <si>
    <t>Duck - Yellow-billed duck (Anas undulata)</t>
  </si>
  <si>
    <t>Frog - (Trachycephalus resinifictrix)</t>
  </si>
  <si>
    <t>Catfish - African catfish (Clarias garipinus)</t>
  </si>
  <si>
    <t>Cichlid - Haplochromis</t>
  </si>
  <si>
    <t>Shark (Starry Smooth Hound) - Mustelus asterias</t>
  </si>
  <si>
    <t>Twaite shad (Alosa fallax)</t>
  </si>
  <si>
    <t>Hamster - Djungarian hamster (Phodopus sungorus)</t>
  </si>
  <si>
    <t>Warbler - Sedge warbler (Acrocephalus schoenobaenus)</t>
  </si>
  <si>
    <t>Border Collie</t>
  </si>
  <si>
    <t>Bat - Alcathoe's bat (Myotis alcathoe)</t>
  </si>
  <si>
    <t xml:space="preserve">Bat - Barbastelle bat (Barbastella barbastellus) </t>
  </si>
  <si>
    <t>Bat - Bechstein's bat (Myotis bechsteinii)</t>
  </si>
  <si>
    <t>Bat - Horseshoe bat (Rhinolophus ferrumequinum)</t>
  </si>
  <si>
    <t>Corvid - Jackdaw (Corvus monedula)</t>
  </si>
  <si>
    <t>Salamander - Fire salamander (Salamandra salamandra)</t>
  </si>
  <si>
    <t>Toad - Spiny Toad (Bufo spinosus)</t>
  </si>
  <si>
    <t>Rays (Skates) – Raja undulata (Undulate ray)</t>
  </si>
  <si>
    <r>
      <rPr>
        <b/>
        <sz val="16"/>
        <color rgb="FFDA2A2A"/>
        <rFont val="Calibri"/>
        <family val="2"/>
        <scheme val="minor"/>
      </rPr>
      <t>PLEASE ENSURE MACROS ARE ENABLED TO ENSURE THIS SPREADSHEET FUNCTIONS PROPERLY (SEE INSTRUCTIONS)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13"/>
        <color theme="1" tint="0.34998626667073579"/>
        <rFont val="Calibri"/>
        <family val="2"/>
      </rPr>
      <t xml:space="preserve">If you require assistance, contact ASRU Business Support Team at ROPReturns@homeoffice.gov.uk </t>
    </r>
  </si>
  <si>
    <t>Non-human Primate (NHP) Generation</t>
  </si>
  <si>
    <t>[NHPG1] F0</t>
  </si>
  <si>
    <t>[NHPG2] F1</t>
  </si>
  <si>
    <t>[NHPG3] F2 or greater</t>
  </si>
  <si>
    <t>[NHPG4] Self-sustaining colony</t>
  </si>
  <si>
    <t>Self sustaining colony type</t>
  </si>
  <si>
    <t>Non self-sustaining colony</t>
  </si>
  <si>
    <t>Non-human Primate (NHP) Source Colony Status</t>
  </si>
  <si>
    <t>Hamsters (Chinese) (Cricetulus griseus)</t>
  </si>
  <si>
    <t>Self-sustaining colony</t>
  </si>
  <si>
    <r>
      <rPr>
        <b/>
        <sz val="36"/>
        <color indexed="8"/>
        <rFont val="Calibri"/>
        <family val="2"/>
      </rPr>
      <t xml:space="preserve">Animal use data </t>
    </r>
    <r>
      <rPr>
        <b/>
        <u/>
        <sz val="36"/>
        <color indexed="8"/>
        <rFont val="Calibri"/>
        <family val="2"/>
      </rPr>
      <t>2021</t>
    </r>
    <r>
      <rPr>
        <b/>
        <sz val="14"/>
        <color indexed="8"/>
        <rFont val="Calibri"/>
        <family val="2"/>
      </rPr>
      <t xml:space="preserve">
</t>
    </r>
    <r>
      <rPr>
        <b/>
        <sz val="14"/>
        <color rgb="FFDA2A2A"/>
        <rFont val="Calibri"/>
        <family val="2"/>
      </rPr>
      <t xml:space="preserve">
</t>
    </r>
    <r>
      <rPr>
        <b/>
        <sz val="18"/>
        <color rgb="FFDA2A2A"/>
        <rFont val="Calibri"/>
        <family val="2"/>
      </rPr>
      <t>PLEASE ENSURE MACROS ARE ENABLED TO ENSURE THIS SPREADSHEET FUNCTIONS PROPERLY</t>
    </r>
    <r>
      <rPr>
        <b/>
        <sz val="14"/>
        <color rgb="FFDA2A2A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
</t>
    </r>
    <r>
      <rPr>
        <b/>
        <sz val="14"/>
        <color theme="0" tint="-0.499984740745262"/>
        <rFont val="Calibri"/>
        <family val="2"/>
      </rPr>
      <t xml:space="preserve">
</t>
    </r>
    <r>
      <rPr>
        <b/>
        <sz val="14"/>
        <rFont val="Calibri"/>
        <family val="2"/>
      </rPr>
      <t xml:space="preserve">- If the security warning appears, please follow the instructions below (see step 1 for Windows users or step M for Mac users)
- If no security warning appears, please continue to the next page
</t>
    </r>
    <r>
      <rPr>
        <b/>
        <sz val="14"/>
        <color indexed="8"/>
        <rFont val="Calibri"/>
        <family val="2"/>
      </rPr>
      <t xml:space="preserve">
</t>
    </r>
    <r>
      <rPr>
        <b/>
        <sz val="14"/>
        <rFont val="Calibri"/>
        <family val="2"/>
      </rPr>
      <t>You will be asked to resubmit the form if macros have not been enabled</t>
    </r>
    <r>
      <rPr>
        <b/>
        <u/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 xml:space="preserve">
</t>
    </r>
    <r>
      <rPr>
        <b/>
        <sz val="14"/>
        <color theme="1" tint="0.34998626667073579"/>
        <rFont val="Calibri"/>
        <family val="2"/>
      </rPr>
      <t>If you require assistance, contact ASRU Business Support Team at ROPReturns@homeoffice.gov.uk</t>
    </r>
  </si>
  <si>
    <t>Protected</t>
  </si>
  <si>
    <t>[PR] Regulatory use and routine production</t>
  </si>
  <si>
    <t>[PB14] Developmental Biology</t>
  </si>
  <si>
    <t>[PT38] Animal Nutrition</t>
  </si>
  <si>
    <t>[PE42] Higher education</t>
  </si>
  <si>
    <t>[PE42a] Training for the acquisition, maintenance or improvement of vocational skills</t>
  </si>
  <si>
    <t>[PR52]Routine production Monoclonal antibodies by ascities method only</t>
  </si>
  <si>
    <t>[PR54]Routine production Monoclonal and polyclonal antibodies (excluding ascities method)</t>
  </si>
  <si>
    <t>[PR107]Toxicity and.. Combined end-points</t>
  </si>
  <si>
    <t>[PE] Higher education</t>
  </si>
  <si>
    <t>[PEa] Training for the acquisition, maintenance or improvement of vocational skills</t>
  </si>
  <si>
    <t>Turkey (Meleagris gallopavo)</t>
  </si>
  <si>
    <t>Chars</t>
  </si>
  <si>
    <t>Guppy – Poecilia reticulata</t>
  </si>
  <si>
    <t>Molly</t>
  </si>
  <si>
    <t>Platy (Poecilidae)</t>
  </si>
  <si>
    <t>Sea bass (spp. from families e.g. Serranidae, Moronidae)</t>
  </si>
  <si>
    <t>Grayling  Thymallus spp.</t>
  </si>
  <si>
    <t>Regulatory use indicator</t>
  </si>
  <si>
    <t>Sub-purpose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</si>
</sst>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333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sz val="14"/>
      <color theme="0" tint="-0.499984740745262"/>
      <name val="Calibri"/>
      <family val="2"/>
    </font>
    <font>
      <b/>
      <sz val="14"/>
      <color theme="1" tint="0.34998626667073579"/>
      <name val="Calibri"/>
      <family val="2"/>
    </font>
    <font>
      <sz val="14"/>
      <color theme="2"/>
      <name val="Calibri"/>
      <family val="2"/>
      <scheme val="minor"/>
    </font>
    <font>
      <b/>
      <i/>
      <u/>
      <sz val="14"/>
      <name val="Calibri"/>
      <family val="2"/>
    </font>
    <font>
      <b/>
      <i/>
      <sz val="14"/>
      <name val="Calibri"/>
      <family val="2"/>
    </font>
    <font>
      <b/>
      <sz val="13"/>
      <color theme="1" tint="0.34998626667073579"/>
      <name val="Calibri"/>
      <family val="2"/>
    </font>
    <font>
      <b/>
      <sz val="14"/>
      <color rgb="FFDA2A2A"/>
      <name val="Calibri"/>
      <family val="2"/>
    </font>
    <font>
      <b/>
      <sz val="18"/>
      <color rgb="FFDA2A2A"/>
      <name val="Calibri"/>
      <family val="2"/>
    </font>
    <font>
      <b/>
      <sz val="16"/>
      <color rgb="FFDA2A2A"/>
      <name val="Calibri"/>
      <family val="2"/>
      <scheme val="minor"/>
    </font>
    <font>
      <b/>
      <sz val="14"/>
      <color rgb="FFDA2A2A"/>
      <name val="Calibri"/>
      <family val="2"/>
      <scheme val="minor"/>
    </font>
    <font>
      <b/>
      <i/>
      <sz val="14"/>
      <color rgb="FFDA2A2A"/>
      <name val="Calibri"/>
      <family val="2"/>
      <scheme val="minor"/>
    </font>
    <font>
      <b/>
      <u/>
      <sz val="14"/>
      <color rgb="FFDA2A2A"/>
      <name val="Calibri"/>
      <family val="2"/>
      <scheme val="minor"/>
    </font>
    <font>
      <b/>
      <i/>
      <u/>
      <sz val="16"/>
      <color rgb="FFDA2A2A"/>
      <name val="Calibri"/>
      <family val="2"/>
      <scheme val="minor"/>
    </font>
    <font>
      <b/>
      <sz val="36"/>
      <color indexed="8"/>
      <name val="Calibri"/>
      <family val="2"/>
    </font>
    <font>
      <b/>
      <u/>
      <sz val="36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51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 applyProtection="0"/>
    <xf numFmtId="0" fontId="5" fillId="0" borderId="0" applyNumberFormat="0" applyFill="0" applyBorder="0" applyAlignment="0" applyProtection="0"/>
    <xf numFmtId="0" fontId="6" fillId="0" borderId="0"/>
    <xf numFmtId="0" fontId="45" fillId="0" borderId="0" applyProtection="0"/>
  </cellStyleXfs>
  <cellXfs count="133">
    <xf numFmtId="0" fontId="0" fillId="0" borderId="0" xfId="0"/>
    <xf numFmtId="0" fontId="7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9" fillId="0" borderId="0" xfId="0" applyFont="1" applyFill="1"/>
    <xf numFmtId="0" fontId="0" fillId="0" borderId="0" xfId="0" applyFill="1"/>
    <xf numFmtId="0" fontId="7" fillId="0" borderId="1" xfId="0" applyFont="1" applyBorder="1"/>
    <xf numFmtId="0" fontId="0" fillId="0" borderId="1" xfId="0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/>
    <xf numFmtId="0" fontId="0" fillId="5" borderId="0" xfId="0" applyFill="1"/>
    <xf numFmtId="0" fontId="0" fillId="6" borderId="0" xfId="0" applyFill="1"/>
    <xf numFmtId="0" fontId="0" fillId="4" borderId="0" xfId="0" applyFill="1"/>
    <xf numFmtId="0" fontId="9" fillId="7" borderId="0" xfId="0" applyFont="1" applyFill="1"/>
    <xf numFmtId="0" fontId="0" fillId="7" borderId="0" xfId="0" applyFill="1"/>
    <xf numFmtId="0" fontId="9" fillId="3" borderId="0" xfId="0" applyFont="1" applyFill="1"/>
    <xf numFmtId="0" fontId="0" fillId="6" borderId="0" xfId="0" applyFill="1" applyAlignment="1">
      <alignment vertical="center"/>
    </xf>
    <xf numFmtId="0" fontId="0" fillId="8" borderId="0" xfId="0" applyFill="1"/>
    <xf numFmtId="0" fontId="9" fillId="8" borderId="0" xfId="0" applyFont="1" applyFill="1"/>
    <xf numFmtId="0" fontId="0" fillId="9" borderId="0" xfId="0" applyFill="1"/>
    <xf numFmtId="0" fontId="0" fillId="10" borderId="0" xfId="0" applyFill="1"/>
    <xf numFmtId="0" fontId="8" fillId="0" borderId="0" xfId="0" quotePrefix="1" applyFont="1"/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0" fillId="11" borderId="0" xfId="0" applyFill="1" applyBorder="1" applyProtection="1"/>
    <xf numFmtId="0" fontId="0" fillId="0" borderId="2" xfId="0" applyFill="1" applyBorder="1" applyProtection="1"/>
    <xf numFmtId="0" fontId="0" fillId="0" borderId="2" xfId="0" applyFont="1" applyFill="1" applyBorder="1" applyProtection="1"/>
    <xf numFmtId="0" fontId="7" fillId="11" borderId="0" xfId="0" applyFont="1" applyFill="1" applyBorder="1" applyAlignment="1" applyProtection="1">
      <alignment horizontal="center" vertical="center" wrapText="1"/>
    </xf>
    <xf numFmtId="0" fontId="0" fillId="11" borderId="0" xfId="0" applyFill="1" applyProtection="1"/>
    <xf numFmtId="0" fontId="0" fillId="11" borderId="0" xfId="0" applyFill="1" applyProtection="1">
      <protection locked="0"/>
    </xf>
    <xf numFmtId="0" fontId="0" fillId="11" borderId="0" xfId="0" applyFill="1" applyBorder="1" applyProtection="1">
      <protection locked="0"/>
    </xf>
    <xf numFmtId="0" fontId="0" fillId="11" borderId="0" xfId="0" applyFont="1" applyFill="1" applyBorder="1" applyProtection="1"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0" fillId="12" borderId="0" xfId="0" applyFill="1" applyBorder="1" applyProtection="1">
      <protection locked="0"/>
    </xf>
    <xf numFmtId="0" fontId="0" fillId="13" borderId="0" xfId="0" applyFill="1"/>
    <xf numFmtId="0" fontId="0" fillId="14" borderId="0" xfId="0" applyFill="1"/>
    <xf numFmtId="0" fontId="0" fillId="14" borderId="0" xfId="0" applyFill="1" applyAlignment="1">
      <alignment vertical="center"/>
    </xf>
    <xf numFmtId="0" fontId="0" fillId="14" borderId="0" xfId="0" applyFill="1" applyBorder="1"/>
    <xf numFmtId="0" fontId="0" fillId="15" borderId="0" xfId="0" applyFont="1" applyFill="1"/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0" fillId="4" borderId="0" xfId="0" applyFill="1" applyProtection="1">
      <protection locked="0"/>
    </xf>
    <xf numFmtId="0" fontId="0" fillId="0" borderId="0" xfId="0" applyAlignment="1" applyProtection="1">
      <alignment horizontal="center" vertical="center" wrapText="1"/>
    </xf>
    <xf numFmtId="0" fontId="7" fillId="16" borderId="0" xfId="0" applyFont="1" applyFill="1" applyBorder="1" applyAlignment="1" applyProtection="1">
      <alignment horizontal="center" vertical="center" wrapText="1"/>
      <protection hidden="1"/>
    </xf>
    <xf numFmtId="0" fontId="0" fillId="16" borderId="0" xfId="0" applyFill="1" applyProtection="1">
      <protection hidden="1"/>
    </xf>
    <xf numFmtId="0" fontId="7" fillId="16" borderId="3" xfId="0" applyFont="1" applyFill="1" applyBorder="1" applyAlignment="1" applyProtection="1">
      <alignment horizontal="center" vertical="center"/>
      <protection hidden="1"/>
    </xf>
    <xf numFmtId="0" fontId="0" fillId="16" borderId="0" xfId="0" applyFill="1" applyBorder="1" applyProtection="1">
      <protection hidden="1"/>
    </xf>
    <xf numFmtId="0" fontId="7" fillId="16" borderId="5" xfId="0" applyFont="1" applyFill="1" applyBorder="1" applyAlignment="1" applyProtection="1">
      <alignment horizontal="center" vertical="center" wrapText="1"/>
      <protection hidden="1"/>
    </xf>
    <xf numFmtId="0" fontId="0" fillId="16" borderId="2" xfId="0" applyFill="1" applyBorder="1" applyProtection="1">
      <protection hidden="1"/>
    </xf>
    <xf numFmtId="16" fontId="0" fillId="0" borderId="0" xfId="0" applyNumberFormat="1"/>
    <xf numFmtId="0" fontId="0" fillId="0" borderId="0" xfId="0" quotePrefix="1"/>
    <xf numFmtId="0" fontId="8" fillId="0" borderId="0" xfId="0" applyFont="1"/>
    <xf numFmtId="0" fontId="8" fillId="0" borderId="0" xfId="0" applyFont="1" applyAlignment="1">
      <alignment vertical="center"/>
    </xf>
    <xf numFmtId="0" fontId="8" fillId="4" borderId="0" xfId="0" applyFont="1" applyFill="1"/>
    <xf numFmtId="0" fontId="1" fillId="0" borderId="0" xfId="0" applyFont="1" applyAlignment="1">
      <alignment horizontal="left"/>
    </xf>
    <xf numFmtId="0" fontId="8" fillId="7" borderId="0" xfId="0" applyFont="1" applyFill="1"/>
    <xf numFmtId="0" fontId="7" fillId="0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19" borderId="2" xfId="0" applyFont="1" applyFill="1" applyBorder="1" applyProtection="1">
      <protection locked="0"/>
    </xf>
    <xf numFmtId="0" fontId="9" fillId="18" borderId="7" xfId="0" applyFont="1" applyFill="1" applyBorder="1" applyProtection="1">
      <protection locked="0"/>
    </xf>
    <xf numFmtId="0" fontId="9" fillId="19" borderId="2" xfId="0" applyFont="1" applyFill="1" applyBorder="1" applyProtection="1">
      <protection hidden="1"/>
    </xf>
    <xf numFmtId="0" fontId="9" fillId="19" borderId="8" xfId="0" applyFont="1" applyFill="1" applyBorder="1" applyProtection="1">
      <protection locked="0"/>
    </xf>
    <xf numFmtId="0" fontId="9" fillId="19" borderId="22" xfId="0" applyFont="1" applyFill="1" applyBorder="1" applyProtection="1">
      <protection locked="0"/>
    </xf>
    <xf numFmtId="0" fontId="9" fillId="19" borderId="2" xfId="0" applyFont="1" applyFill="1" applyBorder="1" applyProtection="1">
      <protection locked="0" hidden="1"/>
    </xf>
    <xf numFmtId="0" fontId="12" fillId="17" borderId="2" xfId="0" applyFont="1" applyFill="1" applyBorder="1" applyAlignment="1" applyProtection="1">
      <alignment horizontal="left" vertical="center"/>
    </xf>
    <xf numFmtId="0" fontId="12" fillId="17" borderId="2" xfId="0" applyFont="1" applyFill="1" applyBorder="1" applyAlignment="1" applyProtection="1">
      <alignment horizontal="left" vertical="center"/>
      <protection locked="0"/>
    </xf>
    <xf numFmtId="0" fontId="12" fillId="17" borderId="6" xfId="0" applyFont="1" applyFill="1" applyBorder="1" applyAlignment="1" applyProtection="1">
      <alignment horizontal="left" vertical="center"/>
      <protection locked="0"/>
    </xf>
    <xf numFmtId="0" fontId="12" fillId="17" borderId="7" xfId="0" applyFont="1" applyFill="1" applyBorder="1" applyAlignment="1" applyProtection="1">
      <alignment horizontal="left" vertical="center"/>
      <protection locked="0"/>
    </xf>
    <xf numFmtId="0" fontId="12" fillId="17" borderId="8" xfId="0" applyFont="1" applyFill="1" applyBorder="1" applyAlignment="1" applyProtection="1">
      <alignment horizontal="left" vertical="center"/>
      <protection locked="0"/>
    </xf>
    <xf numFmtId="0" fontId="12" fillId="17" borderId="2" xfId="1" applyFont="1" applyFill="1" applyBorder="1" applyAlignment="1" applyProtection="1">
      <alignment horizontal="left" vertical="center"/>
      <protection locked="0"/>
    </xf>
    <xf numFmtId="49" fontId="12" fillId="17" borderId="2" xfId="1" applyNumberFormat="1" applyFont="1" applyFill="1" applyBorder="1" applyAlignment="1" applyProtection="1">
      <alignment horizontal="left" vertical="center"/>
      <protection locked="0"/>
    </xf>
    <xf numFmtId="0" fontId="12" fillId="17" borderId="6" xfId="0" applyFont="1" applyFill="1" applyBorder="1" applyAlignment="1" applyProtection="1">
      <alignment vertical="top" wrapText="1"/>
      <protection locked="0"/>
    </xf>
    <xf numFmtId="0" fontId="12" fillId="17" borderId="7" xfId="0" applyFont="1" applyFill="1" applyBorder="1" applyAlignment="1" applyProtection="1">
      <alignment vertical="top" wrapText="1"/>
      <protection locked="0"/>
    </xf>
    <xf numFmtId="0" fontId="12" fillId="17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/>
    <xf numFmtId="0" fontId="45" fillId="0" borderId="0" xfId="3"/>
    <xf numFmtId="0" fontId="7" fillId="20" borderId="20" xfId="0" applyFont="1" applyFill="1" applyBorder="1" applyAlignment="1" applyProtection="1">
      <alignment horizontal="center" vertical="center" wrapText="1"/>
    </xf>
    <xf numFmtId="0" fontId="7" fillId="20" borderId="21" xfId="0" applyFont="1" applyFill="1" applyBorder="1" applyAlignment="1" applyProtection="1">
      <alignment horizontal="center" vertical="center" wrapText="1"/>
      <protection hidden="1"/>
    </xf>
    <xf numFmtId="0" fontId="7" fillId="20" borderId="2" xfId="0" applyFont="1" applyFill="1" applyBorder="1" applyAlignment="1" applyProtection="1">
      <alignment horizontal="center" vertical="center" wrapText="1"/>
    </xf>
    <xf numFmtId="0" fontId="0" fillId="20" borderId="0" xfId="0" applyFill="1" applyProtection="1"/>
    <xf numFmtId="0" fontId="12" fillId="20" borderId="0" xfId="0" applyFont="1" applyFill="1" applyAlignment="1" applyProtection="1">
      <alignment horizontal="right"/>
    </xf>
    <xf numFmtId="0" fontId="12" fillId="20" borderId="0" xfId="0" applyFont="1" applyFill="1" applyAlignment="1" applyProtection="1">
      <alignment horizontal="left" vertical="center"/>
    </xf>
    <xf numFmtId="0" fontId="12" fillId="20" borderId="0" xfId="0" applyFont="1" applyFill="1" applyProtection="1">
      <protection locked="0"/>
    </xf>
    <xf numFmtId="0" fontId="12" fillId="20" borderId="0" xfId="0" applyFont="1" applyFill="1" applyProtection="1"/>
    <xf numFmtId="0" fontId="11" fillId="20" borderId="0" xfId="0" applyFont="1" applyFill="1" applyProtection="1"/>
    <xf numFmtId="0" fontId="11" fillId="20" borderId="0" xfId="0" applyFont="1" applyFill="1" applyAlignment="1" applyProtection="1">
      <alignment horizontal="left" vertical="center"/>
    </xf>
    <xf numFmtId="0" fontId="10" fillId="20" borderId="0" xfId="0" applyFont="1" applyFill="1" applyAlignment="1" applyProtection="1">
      <alignment vertical="center"/>
    </xf>
    <xf numFmtId="0" fontId="0" fillId="21" borderId="9" xfId="0" applyFill="1" applyBorder="1" applyProtection="1"/>
    <xf numFmtId="0" fontId="20" fillId="21" borderId="0" xfId="0" applyFont="1" applyFill="1" applyBorder="1" applyProtection="1"/>
    <xf numFmtId="0" fontId="0" fillId="21" borderId="12" xfId="0" applyFill="1" applyBorder="1" applyProtection="1"/>
    <xf numFmtId="0" fontId="12" fillId="21" borderId="2" xfId="0" applyFont="1" applyFill="1" applyBorder="1" applyAlignment="1" applyProtection="1">
      <alignment horizontal="left" vertical="center"/>
      <protection locked="0"/>
    </xf>
    <xf numFmtId="0" fontId="12" fillId="21" borderId="0" xfId="0" applyFont="1" applyFill="1" applyBorder="1" applyAlignment="1" applyProtection="1">
      <alignment horizontal="left" vertical="center"/>
    </xf>
    <xf numFmtId="0" fontId="20" fillId="21" borderId="0" xfId="0" applyFont="1" applyFill="1" applyBorder="1" applyAlignment="1" applyProtection="1">
      <alignment wrapText="1"/>
    </xf>
    <xf numFmtId="0" fontId="12" fillId="21" borderId="0" xfId="1" applyFont="1" applyFill="1" applyBorder="1" applyAlignment="1" applyProtection="1">
      <alignment horizontal="left" vertical="center"/>
    </xf>
    <xf numFmtId="0" fontId="30" fillId="21" borderId="0" xfId="0" applyFont="1" applyFill="1" applyBorder="1" applyAlignment="1" applyProtection="1">
      <alignment horizontal="left" vertical="center"/>
    </xf>
    <xf numFmtId="1" fontId="20" fillId="21" borderId="0" xfId="0" applyNumberFormat="1" applyFont="1" applyFill="1" applyBorder="1" applyProtection="1"/>
    <xf numFmtId="0" fontId="20" fillId="21" borderId="0" xfId="0" applyFont="1" applyFill="1" applyBorder="1" applyAlignment="1" applyProtection="1">
      <alignment vertical="top" wrapText="1"/>
    </xf>
    <xf numFmtId="0" fontId="11" fillId="21" borderId="9" xfId="0" applyFont="1" applyFill="1" applyBorder="1" applyAlignment="1" applyProtection="1">
      <alignment horizontal="left" vertical="center"/>
    </xf>
    <xf numFmtId="0" fontId="25" fillId="21" borderId="12" xfId="0" applyFont="1" applyFill="1" applyBorder="1" applyAlignment="1" applyProtection="1">
      <alignment horizontal="left" vertical="center"/>
    </xf>
    <xf numFmtId="0" fontId="11" fillId="21" borderId="9" xfId="0" applyFont="1" applyFill="1" applyBorder="1" applyProtection="1"/>
    <xf numFmtId="0" fontId="11" fillId="21" borderId="12" xfId="0" applyFont="1" applyFill="1" applyBorder="1" applyProtection="1"/>
    <xf numFmtId="0" fontId="13" fillId="21" borderId="0" xfId="0" applyFont="1" applyFill="1" applyBorder="1" applyProtection="1"/>
    <xf numFmtId="0" fontId="20" fillId="21" borderId="0" xfId="0" applyFont="1" applyFill="1" applyBorder="1" applyAlignment="1" applyProtection="1">
      <alignment vertical="center" wrapText="1"/>
    </xf>
    <xf numFmtId="0" fontId="38" fillId="21" borderId="0" xfId="0" applyFont="1" applyFill="1" applyBorder="1" applyAlignment="1" applyProtection="1">
      <alignment horizontal="left" vertical="top" wrapText="1"/>
    </xf>
    <xf numFmtId="0" fontId="38" fillId="21" borderId="0" xfId="0" applyFont="1" applyFill="1" applyBorder="1" applyAlignment="1" applyProtection="1">
      <alignment horizontal="left" vertical="center"/>
    </xf>
    <xf numFmtId="0" fontId="23" fillId="21" borderId="0" xfId="0" applyFont="1" applyFill="1" applyBorder="1" applyAlignment="1" applyProtection="1">
      <alignment horizontal="left" indent="2"/>
    </xf>
    <xf numFmtId="0" fontId="0" fillId="21" borderId="10" xfId="0" applyFill="1" applyBorder="1" applyProtection="1"/>
    <xf numFmtId="0" fontId="12" fillId="21" borderId="11" xfId="0" applyFont="1" applyFill="1" applyBorder="1" applyProtection="1"/>
    <xf numFmtId="0" fontId="12" fillId="21" borderId="11" xfId="0" applyFont="1" applyFill="1" applyBorder="1" applyAlignment="1" applyProtection="1">
      <alignment horizontal="left" vertical="center"/>
    </xf>
    <xf numFmtId="0" fontId="0" fillId="21" borderId="13" xfId="0" applyFill="1" applyBorder="1" applyProtection="1"/>
    <xf numFmtId="0" fontId="0" fillId="22" borderId="0" xfId="0" applyFill="1"/>
    <xf numFmtId="0" fontId="0" fillId="22" borderId="0" xfId="0" applyFill="1" applyBorder="1"/>
    <xf numFmtId="0" fontId="3" fillId="21" borderId="17" xfId="0" applyFont="1" applyFill="1" applyBorder="1" applyAlignment="1" applyProtection="1">
      <alignment horizontal="center" vertical="center" wrapText="1"/>
    </xf>
    <xf numFmtId="0" fontId="3" fillId="21" borderId="18" xfId="0" applyFont="1" applyFill="1" applyBorder="1" applyAlignment="1" applyProtection="1">
      <alignment horizontal="center" vertical="center" wrapText="1"/>
    </xf>
    <xf numFmtId="0" fontId="3" fillId="21" borderId="19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  <xf numFmtId="0" fontId="19" fillId="21" borderId="0" xfId="0" applyFont="1" applyFill="1" applyAlignment="1" applyProtection="1">
      <alignment horizontal="center" vertical="center"/>
    </xf>
    <xf numFmtId="0" fontId="14" fillId="21" borderId="11" xfId="0" applyFont="1" applyFill="1" applyBorder="1" applyAlignment="1" applyProtection="1">
      <alignment horizontal="center" vertical="center" wrapText="1"/>
    </xf>
    <xf numFmtId="0" fontId="37" fillId="21" borderId="14" xfId="0" applyFont="1" applyFill="1" applyBorder="1" applyAlignment="1" applyProtection="1">
      <alignment horizontal="center" vertical="top" wrapText="1"/>
    </xf>
    <xf numFmtId="0" fontId="24" fillId="21" borderId="15" xfId="0" applyFont="1" applyFill="1" applyBorder="1" applyAlignment="1" applyProtection="1">
      <alignment horizontal="center" vertical="top" wrapText="1"/>
    </xf>
    <xf numFmtId="0" fontId="24" fillId="21" borderId="16" xfId="0" applyFont="1" applyFill="1" applyBorder="1" applyAlignment="1" applyProtection="1">
      <alignment horizontal="center" vertical="top" wrapText="1"/>
    </xf>
    <xf numFmtId="0" fontId="40" fillId="21" borderId="0" xfId="0" applyFont="1" applyFill="1" applyBorder="1" applyAlignment="1" applyProtection="1">
      <alignment horizontal="left" vertical="center" wrapText="1"/>
    </xf>
    <xf numFmtId="0" fontId="46" fillId="21" borderId="17" xfId="1" applyFont="1" applyFill="1" applyBorder="1" applyAlignment="1" applyProtection="1">
      <alignment horizontal="center" vertical="center"/>
      <protection locked="0"/>
    </xf>
    <xf numFmtId="0" fontId="46" fillId="21" borderId="19" xfId="1" applyFont="1" applyFill="1" applyBorder="1" applyAlignment="1" applyProtection="1">
      <alignment horizontal="center" vertical="center"/>
      <protection locked="0"/>
    </xf>
    <xf numFmtId="0" fontId="0" fillId="23" borderId="0" xfId="0" applyFill="1"/>
  </cellXfs>
  <cellStyles count="4">
    <cellStyle name="Hyperlink" xfId="1" builtinId="8"/>
    <cellStyle name="Normal" xfId="0" builtinId="0" customBuiltin="1"/>
    <cellStyle name="Normal 2" xfId="2" xr:uid="{00000000-0005-0000-0000-000002000000}"/>
    <cellStyle name="Normal 4" xfId="3" xr:uid="{00000000-0005-0000-0000-000003000000}"/>
  </cellStyles>
  <dxfs count="39"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CC"/>
      <color rgb="FFFFFF99"/>
      <color rgb="FFDA2A2A"/>
      <color rgb="FFFF3333"/>
      <color rgb="FFFF0000"/>
      <color rgb="FFA50021"/>
      <color rgb="FFCC3300"/>
      <color rgb="FFE7E7ED"/>
      <color rgb="FFEAEAE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</xdr:rowOff>
    </xdr:from>
    <xdr:to>
      <xdr:col>3</xdr:col>
      <xdr:colOff>7333105</xdr:colOff>
      <xdr:row>36</xdr:row>
      <xdr:rowOff>37336</xdr:rowOff>
    </xdr:to>
    <xdr:pic>
      <xdr:nvPicPr>
        <xdr:cNvPr id="23615" name="Picture 39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71875"/>
          <a:ext cx="9161905" cy="6114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39</xdr:row>
      <xdr:rowOff>76200</xdr:rowOff>
    </xdr:from>
    <xdr:to>
      <xdr:col>3</xdr:col>
      <xdr:colOff>5668265</xdr:colOff>
      <xdr:row>44</xdr:row>
      <xdr:rowOff>143428</xdr:rowOff>
    </xdr:to>
    <xdr:pic>
      <xdr:nvPicPr>
        <xdr:cNvPr id="5" name="Picture 4" descr="mac-macro-dialogue V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950" y="8934450"/>
          <a:ext cx="6373115" cy="3962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uidance/animal-testing-and-research-annual-return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C000"/>
    <pageSetUpPr fitToPage="1"/>
  </sheetPr>
  <dimension ref="A1:D50"/>
  <sheetViews>
    <sheetView showGridLines="0" zoomScale="80" zoomScaleNormal="80" zoomScaleSheetLayoutView="75" workbookViewId="0">
      <selection sqref="A1:D1"/>
    </sheetView>
  </sheetViews>
  <sheetFormatPr defaultColWidth="0" defaultRowHeight="15" zeroHeight="1" x14ac:dyDescent="0.25"/>
  <cols>
    <col min="1" max="3" width="9.140625" customWidth="1"/>
    <col min="4" max="4" width="134.5703125" customWidth="1"/>
    <col min="5" max="16384" width="9.140625" hidden="1"/>
  </cols>
  <sheetData>
    <row r="1" spans="1:4" s="50" customFormat="1" ht="249" customHeight="1" thickBot="1" x14ac:dyDescent="0.3">
      <c r="A1" s="120" t="s">
        <v>696</v>
      </c>
      <c r="B1" s="121"/>
      <c r="C1" s="121"/>
      <c r="D1" s="122"/>
    </row>
    <row r="2" spans="1:4" x14ac:dyDescent="0.25"/>
    <row r="3" spans="1:4" ht="15.75" x14ac:dyDescent="0.25">
      <c r="A3" s="48" t="s">
        <v>398</v>
      </c>
    </row>
    <row r="4" spans="1:4" x14ac:dyDescent="0.25"/>
    <row r="5" spans="1:4" x14ac:dyDescent="0.25"/>
    <row r="6" spans="1:4" x14ac:dyDescent="0.25"/>
    <row r="7" spans="1:4" x14ac:dyDescent="0.25"/>
    <row r="8" spans="1:4" x14ac:dyDescent="0.25"/>
    <row r="9" spans="1:4" x14ac:dyDescent="0.25"/>
    <row r="10" spans="1:4" x14ac:dyDescent="0.25"/>
    <row r="11" spans="1:4" x14ac:dyDescent="0.25"/>
    <row r="12" spans="1:4" x14ac:dyDescent="0.25"/>
    <row r="13" spans="1:4" x14ac:dyDescent="0.25"/>
    <row r="14" spans="1:4" x14ac:dyDescent="0.25"/>
    <row r="15" spans="1:4" x14ac:dyDescent="0.25"/>
    <row r="16" spans="1:4" x14ac:dyDescent="0.25"/>
    <row r="17" spans="1:1" x14ac:dyDescent="0.25"/>
    <row r="18" spans="1:1" x14ac:dyDescent="0.25">
      <c r="A18" t="s">
        <v>327</v>
      </c>
    </row>
    <row r="19" spans="1:1" x14ac:dyDescent="0.25"/>
    <row r="20" spans="1:1" x14ac:dyDescent="0.25"/>
    <row r="21" spans="1:1" x14ac:dyDescent="0.25"/>
    <row r="22" spans="1:1" x14ac:dyDescent="0.25"/>
    <row r="23" spans="1:1" x14ac:dyDescent="0.25"/>
    <row r="24" spans="1:1" x14ac:dyDescent="0.25"/>
    <row r="25" spans="1:1" x14ac:dyDescent="0.25"/>
    <row r="26" spans="1:1" x14ac:dyDescent="0.25"/>
    <row r="27" spans="1:1" x14ac:dyDescent="0.25"/>
    <row r="28" spans="1:1" x14ac:dyDescent="0.25"/>
    <row r="29" spans="1:1" x14ac:dyDescent="0.25"/>
    <row r="30" spans="1:1" x14ac:dyDescent="0.25"/>
    <row r="31" spans="1:1" x14ac:dyDescent="0.25"/>
    <row r="32" spans="1:1" x14ac:dyDescent="0.25"/>
    <row r="33" spans="1:4" x14ac:dyDescent="0.25"/>
    <row r="34" spans="1:4" x14ac:dyDescent="0.25"/>
    <row r="35" spans="1:4" ht="15" customHeight="1" x14ac:dyDescent="0.25">
      <c r="A35" s="45" t="s">
        <v>76</v>
      </c>
      <c r="B35" s="46"/>
      <c r="C35" s="46"/>
      <c r="D35" s="46"/>
    </row>
    <row r="36" spans="1:4" ht="14.25" customHeight="1" x14ac:dyDescent="0.25"/>
    <row r="37" spans="1:4" x14ac:dyDescent="0.25"/>
    <row r="38" spans="1:4" ht="15.75" x14ac:dyDescent="0.25">
      <c r="A38" s="48" t="s">
        <v>399</v>
      </c>
    </row>
    <row r="39" spans="1:4" x14ac:dyDescent="0.25"/>
    <row r="40" spans="1:4" ht="92.25" x14ac:dyDescent="1.35">
      <c r="A40" s="123" t="s">
        <v>386</v>
      </c>
      <c r="B40" s="123"/>
    </row>
    <row r="41" spans="1:4" x14ac:dyDescent="0.25"/>
    <row r="42" spans="1:4" x14ac:dyDescent="0.25"/>
    <row r="43" spans="1:4" ht="92.25" x14ac:dyDescent="1.35">
      <c r="A43" s="47"/>
    </row>
    <row r="44" spans="1:4" ht="92.25" x14ac:dyDescent="1.35">
      <c r="A44" s="47"/>
    </row>
    <row r="45" spans="1:4" ht="15" customHeight="1" x14ac:dyDescent="1.35">
      <c r="A45" s="47"/>
    </row>
    <row r="46" spans="1:4" ht="15" customHeight="1" x14ac:dyDescent="1.35">
      <c r="A46" s="47"/>
    </row>
    <row r="47" spans="1:4" ht="15" customHeight="1" x14ac:dyDescent="1.35">
      <c r="A47" s="47"/>
    </row>
    <row r="48" spans="1:4" ht="15" hidden="1" customHeight="1" x14ac:dyDescent="0.25"/>
    <row r="49" ht="15" hidden="1" customHeight="1" x14ac:dyDescent="0.25"/>
    <row r="50" ht="15" hidden="1" customHeight="1" x14ac:dyDescent="0.25"/>
  </sheetData>
  <sheetProtection algorithmName="SHA-512" hashValue="hl9bRM/1xNEwFIhyoP7wEfhceKRPifCsSwJg/LKEJd1ym7OXIV7K9O1beOFbI1dw05RNw5tuedqGHFogIVqFLg==" saltValue="sxnY4jWL2dxzSZeZ3gUsug==" spinCount="100000" sheet="1" objects="1" scenarios="1" selectLockedCells="1"/>
  <mergeCells count="2">
    <mergeCell ref="A1:D1"/>
    <mergeCell ref="A40:B4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XFC65"/>
  <sheetViews>
    <sheetView showGridLines="0" tabSelected="1" zoomScale="85" zoomScaleNormal="85" workbookViewId="0">
      <selection sqref="A1:D1"/>
    </sheetView>
  </sheetViews>
  <sheetFormatPr defaultColWidth="0" defaultRowHeight="18.75" zeroHeight="1" x14ac:dyDescent="0.3"/>
  <cols>
    <col min="1" max="1" width="3.85546875" style="87" customWidth="1"/>
    <col min="2" max="2" width="82.7109375" style="91" customWidth="1"/>
    <col min="3" max="3" width="57" style="89" customWidth="1"/>
    <col min="4" max="4" width="19.7109375" style="87" customWidth="1"/>
    <col min="5" max="5" width="6.28515625" style="87" hidden="1"/>
    <col min="6" max="68" width="28.42578125" style="87" hidden="1"/>
    <col min="69" max="16382" width="9.140625" style="87" hidden="1"/>
    <col min="16383" max="16383" width="7.85546875" style="87" hidden="1"/>
    <col min="16384" max="16384" width="28.42578125" style="87" hidden="1"/>
  </cols>
  <sheetData>
    <row r="1" spans="1:5" ht="62.25" customHeight="1" x14ac:dyDescent="0.25">
      <c r="A1" s="124" t="str">
        <f>CONCATENATE("Animal use data ",C26)</f>
        <v>Animal use data 2021</v>
      </c>
      <c r="B1" s="124"/>
      <c r="C1" s="124"/>
      <c r="D1" s="124"/>
      <c r="E1" s="94"/>
    </row>
    <row r="2" spans="1:5" ht="54" customHeight="1" thickBot="1" x14ac:dyDescent="0.3">
      <c r="A2" s="125" t="s">
        <v>685</v>
      </c>
      <c r="B2" s="125"/>
      <c r="C2" s="125"/>
      <c r="D2" s="125"/>
    </row>
    <row r="3" spans="1:5" ht="112.5" customHeight="1" x14ac:dyDescent="0.25">
      <c r="A3" s="126" t="s">
        <v>436</v>
      </c>
      <c r="B3" s="127"/>
      <c r="C3" s="127"/>
      <c r="D3" s="128"/>
    </row>
    <row r="4" spans="1:5" ht="18.75" customHeight="1" x14ac:dyDescent="0.3">
      <c r="A4" s="95"/>
      <c r="B4" s="96" t="s">
        <v>105</v>
      </c>
      <c r="C4" s="72" t="s">
        <v>104</v>
      </c>
      <c r="D4" s="97"/>
    </row>
    <row r="5" spans="1:5" ht="18.75" customHeight="1" x14ac:dyDescent="0.3">
      <c r="A5" s="95"/>
      <c r="B5" s="96"/>
      <c r="C5" s="96"/>
      <c r="D5" s="97"/>
    </row>
    <row r="6" spans="1:5" ht="18.75" customHeight="1" x14ac:dyDescent="0.3">
      <c r="A6" s="95"/>
      <c r="B6" s="96" t="s">
        <v>432</v>
      </c>
      <c r="C6" s="73"/>
      <c r="D6" s="97"/>
    </row>
    <row r="7" spans="1:5" ht="16.5" customHeight="1" x14ac:dyDescent="0.3">
      <c r="A7" s="95"/>
      <c r="B7" s="96"/>
      <c r="C7" s="99"/>
      <c r="D7" s="97"/>
    </row>
    <row r="8" spans="1:5" ht="18.75" customHeight="1" x14ac:dyDescent="0.3">
      <c r="A8" s="95"/>
      <c r="B8" s="100" t="s">
        <v>435</v>
      </c>
      <c r="C8" s="73"/>
      <c r="D8" s="97"/>
    </row>
    <row r="9" spans="1:5" ht="16.5" customHeight="1" x14ac:dyDescent="0.3">
      <c r="A9" s="95"/>
      <c r="B9" s="96"/>
      <c r="C9" s="99"/>
      <c r="D9" s="97"/>
    </row>
    <row r="10" spans="1:5" ht="18.75" customHeight="1" x14ac:dyDescent="0.3">
      <c r="A10" s="95"/>
      <c r="B10" s="96" t="s">
        <v>404</v>
      </c>
      <c r="C10" s="74"/>
      <c r="D10" s="97"/>
    </row>
    <row r="11" spans="1:5" ht="18.75" customHeight="1" x14ac:dyDescent="0.3">
      <c r="A11" s="95"/>
      <c r="B11" s="96"/>
      <c r="C11" s="75"/>
      <c r="D11" s="97"/>
    </row>
    <row r="12" spans="1:5" ht="18.75" customHeight="1" x14ac:dyDescent="0.3">
      <c r="A12" s="95"/>
      <c r="B12" s="96"/>
      <c r="C12" s="75"/>
      <c r="D12" s="97"/>
    </row>
    <row r="13" spans="1:5" ht="18.75" customHeight="1" x14ac:dyDescent="0.3">
      <c r="A13" s="95"/>
      <c r="B13" s="96"/>
      <c r="C13" s="76"/>
      <c r="D13" s="97"/>
    </row>
    <row r="14" spans="1:5" ht="16.5" customHeight="1" x14ac:dyDescent="0.3">
      <c r="A14" s="95"/>
      <c r="B14" s="96"/>
      <c r="C14" s="99"/>
      <c r="D14" s="97"/>
    </row>
    <row r="15" spans="1:5" ht="18.75" customHeight="1" x14ac:dyDescent="0.3">
      <c r="A15" s="95"/>
      <c r="B15" s="96" t="s">
        <v>405</v>
      </c>
      <c r="C15" s="77"/>
      <c r="D15" s="97"/>
    </row>
    <row r="16" spans="1:5" ht="16.5" customHeight="1" x14ac:dyDescent="0.3">
      <c r="A16" s="95"/>
      <c r="B16" s="96"/>
      <c r="C16" s="101"/>
      <c r="D16" s="97"/>
    </row>
    <row r="17" spans="1:4" ht="18.75" customHeight="1" x14ac:dyDescent="0.3">
      <c r="A17" s="95"/>
      <c r="B17" s="96" t="s">
        <v>406</v>
      </c>
      <c r="C17" s="78"/>
      <c r="D17" s="97"/>
    </row>
    <row r="18" spans="1:4" ht="16.5" hidden="1" customHeight="1" x14ac:dyDescent="0.3">
      <c r="A18" s="95"/>
      <c r="B18" s="96"/>
      <c r="C18" s="99"/>
      <c r="D18" s="97"/>
    </row>
    <row r="19" spans="1:4" ht="18.75" hidden="1" customHeight="1" x14ac:dyDescent="0.3">
      <c r="A19" s="95"/>
      <c r="B19" s="96" t="s">
        <v>407</v>
      </c>
      <c r="C19" s="98"/>
      <c r="D19" s="97"/>
    </row>
    <row r="20" spans="1:4" ht="16.5" customHeight="1" x14ac:dyDescent="0.3">
      <c r="A20" s="95"/>
      <c r="B20" s="96"/>
      <c r="C20" s="102" t="str">
        <f>RIGHT(C19,4)</f>
        <v/>
      </c>
      <c r="D20" s="97"/>
    </row>
    <row r="21" spans="1:4" ht="19.5" customHeight="1" x14ac:dyDescent="0.3">
      <c r="A21" s="95"/>
      <c r="B21" s="96" t="s">
        <v>402</v>
      </c>
      <c r="C21" s="73"/>
      <c r="D21" s="97"/>
    </row>
    <row r="22" spans="1:4" ht="15.75" hidden="1" customHeight="1" x14ac:dyDescent="0.3">
      <c r="A22" s="95"/>
      <c r="B22" s="103"/>
      <c r="C22" s="99"/>
      <c r="D22" s="97"/>
    </row>
    <row r="23" spans="1:4" ht="16.5" customHeight="1" x14ac:dyDescent="0.3">
      <c r="A23" s="95"/>
      <c r="B23" s="96"/>
      <c r="C23" s="99"/>
      <c r="D23" s="97"/>
    </row>
    <row r="24" spans="1:4" ht="18.75" customHeight="1" x14ac:dyDescent="0.3">
      <c r="A24" s="95"/>
      <c r="B24" s="96" t="s">
        <v>403</v>
      </c>
      <c r="C24" s="73"/>
      <c r="D24" s="97"/>
    </row>
    <row r="25" spans="1:4" ht="16.5" customHeight="1" x14ac:dyDescent="0.3">
      <c r="A25" s="95"/>
      <c r="B25" s="96"/>
      <c r="C25" s="99"/>
      <c r="D25" s="97"/>
    </row>
    <row r="26" spans="1:4" ht="18.75" customHeight="1" x14ac:dyDescent="0.3">
      <c r="A26" s="95"/>
      <c r="B26" s="96" t="s">
        <v>107</v>
      </c>
      <c r="C26" s="72">
        <v>2021</v>
      </c>
      <c r="D26" s="97"/>
    </row>
    <row r="27" spans="1:4" ht="16.5" customHeight="1" x14ac:dyDescent="0.3">
      <c r="A27" s="95"/>
      <c r="B27" s="96"/>
      <c r="C27" s="99"/>
      <c r="D27" s="97"/>
    </row>
    <row r="28" spans="1:4" ht="18.75" customHeight="1" x14ac:dyDescent="0.25">
      <c r="A28" s="95"/>
      <c r="B28" s="104" t="s">
        <v>304</v>
      </c>
      <c r="C28" s="73"/>
      <c r="D28" s="97"/>
    </row>
    <row r="29" spans="1:4" s="93" customFormat="1" ht="54" customHeight="1" thickBot="1" x14ac:dyDescent="0.3">
      <c r="A29" s="105"/>
      <c r="B29" s="129" t="s">
        <v>427</v>
      </c>
      <c r="C29" s="129"/>
      <c r="D29" s="106"/>
    </row>
    <row r="30" spans="1:4" s="92" customFormat="1" ht="48.75" customHeight="1" thickBot="1" x14ac:dyDescent="0.3">
      <c r="A30" s="107"/>
      <c r="B30" s="130" t="s">
        <v>437</v>
      </c>
      <c r="C30" s="131"/>
      <c r="D30" s="108"/>
    </row>
    <row r="31" spans="1:4" ht="8.25" customHeight="1" x14ac:dyDescent="0.3">
      <c r="A31" s="95"/>
      <c r="B31" s="109"/>
      <c r="C31" s="99"/>
      <c r="D31" s="97"/>
    </row>
    <row r="32" spans="1:4" s="92" customFormat="1" ht="55.5" customHeight="1" x14ac:dyDescent="0.25">
      <c r="A32" s="107"/>
      <c r="B32" s="110" t="s">
        <v>408</v>
      </c>
      <c r="C32" s="73"/>
      <c r="D32" s="108"/>
    </row>
    <row r="33" spans="1:4" ht="57.75" customHeight="1" x14ac:dyDescent="0.25">
      <c r="A33" s="95"/>
      <c r="B33" s="111" t="s">
        <v>428</v>
      </c>
      <c r="C33" s="99"/>
      <c r="D33" s="97"/>
    </row>
    <row r="34" spans="1:4" ht="40.5" customHeight="1" x14ac:dyDescent="0.25">
      <c r="A34" s="95"/>
      <c r="B34" s="110" t="s">
        <v>431</v>
      </c>
      <c r="C34" s="73"/>
      <c r="D34" s="97"/>
    </row>
    <row r="35" spans="1:4" ht="18.75" customHeight="1" x14ac:dyDescent="0.25">
      <c r="A35" s="95"/>
      <c r="B35" s="112" t="s">
        <v>429</v>
      </c>
      <c r="C35" s="99"/>
      <c r="D35" s="97"/>
    </row>
    <row r="36" spans="1:4" ht="16.5" customHeight="1" x14ac:dyDescent="0.3">
      <c r="A36" s="95"/>
      <c r="B36" s="96"/>
      <c r="C36" s="99"/>
      <c r="D36" s="97"/>
    </row>
    <row r="37" spans="1:4" ht="18.75" customHeight="1" x14ac:dyDescent="0.3">
      <c r="A37" s="95"/>
      <c r="B37" s="96" t="s">
        <v>305</v>
      </c>
      <c r="C37" s="73"/>
      <c r="D37" s="97"/>
    </row>
    <row r="38" spans="1:4" ht="18.75" customHeight="1" x14ac:dyDescent="0.3">
      <c r="A38" s="95"/>
      <c r="B38" s="96" t="s">
        <v>324</v>
      </c>
      <c r="C38" s="99"/>
      <c r="D38" s="97"/>
    </row>
    <row r="39" spans="1:4" ht="16.5" customHeight="1" x14ac:dyDescent="0.3">
      <c r="A39" s="95"/>
      <c r="B39" s="96"/>
      <c r="C39" s="99"/>
      <c r="D39" s="97"/>
    </row>
    <row r="40" spans="1:4" ht="18.75" customHeight="1" x14ac:dyDescent="0.3">
      <c r="A40" s="95"/>
      <c r="B40" s="96" t="s">
        <v>306</v>
      </c>
      <c r="C40" s="73"/>
      <c r="D40" s="97"/>
    </row>
    <row r="41" spans="1:4" ht="18.75" customHeight="1" x14ac:dyDescent="0.3">
      <c r="A41" s="95"/>
      <c r="B41" s="96" t="s">
        <v>307</v>
      </c>
      <c r="C41" s="99"/>
      <c r="D41" s="97"/>
    </row>
    <row r="42" spans="1:4" ht="18.75" customHeight="1" x14ac:dyDescent="0.25">
      <c r="A42" s="95"/>
      <c r="B42" s="112" t="s">
        <v>430</v>
      </c>
      <c r="C42" s="99"/>
      <c r="D42" s="97"/>
    </row>
    <row r="43" spans="1:4" ht="16.5" customHeight="1" x14ac:dyDescent="0.3">
      <c r="A43" s="95"/>
      <c r="B43" s="113"/>
      <c r="C43" s="99"/>
      <c r="D43" s="97"/>
    </row>
    <row r="44" spans="1:4" ht="18.75" customHeight="1" x14ac:dyDescent="0.3">
      <c r="A44" s="95"/>
      <c r="B44" s="96" t="s">
        <v>409</v>
      </c>
      <c r="C44" s="73"/>
      <c r="D44" s="97"/>
    </row>
    <row r="45" spans="1:4" ht="16.5" customHeight="1" x14ac:dyDescent="0.3">
      <c r="A45" s="95"/>
      <c r="B45" s="96"/>
      <c r="C45" s="99"/>
      <c r="D45" s="97"/>
    </row>
    <row r="46" spans="1:4" ht="18.75" customHeight="1" x14ac:dyDescent="0.3">
      <c r="A46" s="95"/>
      <c r="B46" s="96" t="s">
        <v>287</v>
      </c>
      <c r="C46" s="79"/>
      <c r="D46" s="97"/>
    </row>
    <row r="47" spans="1:4" ht="18.75" customHeight="1" x14ac:dyDescent="0.25">
      <c r="A47" s="95"/>
      <c r="B47" s="112" t="s">
        <v>433</v>
      </c>
      <c r="C47" s="80"/>
      <c r="D47" s="97"/>
    </row>
    <row r="48" spans="1:4" ht="18.75" customHeight="1" x14ac:dyDescent="0.25">
      <c r="A48" s="95"/>
      <c r="B48" s="112" t="s">
        <v>434</v>
      </c>
      <c r="C48" s="80"/>
      <c r="D48" s="97"/>
    </row>
    <row r="49" spans="1:4" ht="18.75" customHeight="1" x14ac:dyDescent="0.25">
      <c r="A49" s="95"/>
      <c r="B49" s="112"/>
      <c r="C49" s="80"/>
      <c r="D49" s="97"/>
    </row>
    <row r="50" spans="1:4" ht="18.75" customHeight="1" x14ac:dyDescent="0.3">
      <c r="A50" s="95"/>
      <c r="B50" s="109"/>
      <c r="C50" s="80"/>
      <c r="D50" s="97"/>
    </row>
    <row r="51" spans="1:4" ht="18.75" customHeight="1" x14ac:dyDescent="0.3">
      <c r="A51" s="95"/>
      <c r="B51" s="109"/>
      <c r="C51" s="80"/>
      <c r="D51" s="97"/>
    </row>
    <row r="52" spans="1:4" ht="18.75" customHeight="1" x14ac:dyDescent="0.3">
      <c r="A52" s="95"/>
      <c r="B52" s="109"/>
      <c r="C52" s="80"/>
      <c r="D52" s="97"/>
    </row>
    <row r="53" spans="1:4" ht="18.75" customHeight="1" x14ac:dyDescent="0.3">
      <c r="A53" s="95"/>
      <c r="B53" s="109"/>
      <c r="C53" s="80"/>
      <c r="D53" s="97"/>
    </row>
    <row r="54" spans="1:4" ht="18.75" customHeight="1" x14ac:dyDescent="0.3">
      <c r="A54" s="95"/>
      <c r="B54" s="109"/>
      <c r="C54" s="80"/>
      <c r="D54" s="97"/>
    </row>
    <row r="55" spans="1:4" ht="18.75" customHeight="1" x14ac:dyDescent="0.3">
      <c r="A55" s="95"/>
      <c r="B55" s="109"/>
      <c r="C55" s="81"/>
      <c r="D55" s="97"/>
    </row>
    <row r="56" spans="1:4" ht="16.5" customHeight="1" thickBot="1" x14ac:dyDescent="0.35">
      <c r="A56" s="114"/>
      <c r="B56" s="115"/>
      <c r="C56" s="116"/>
      <c r="D56" s="117"/>
    </row>
    <row r="57" spans="1:4" hidden="1" x14ac:dyDescent="0.3">
      <c r="B57" s="88" t="str">
        <f>IF(mismac!Y305=0,"ND_","D_")</f>
        <v>ND_</v>
      </c>
    </row>
    <row r="58" spans="1:4" hidden="1" x14ac:dyDescent="0.3">
      <c r="B58" s="90">
        <f>IF(AND(C28="Yes",C32="No"),1,0)</f>
        <v>0</v>
      </c>
    </row>
    <row r="59" spans="1:4" hidden="1" x14ac:dyDescent="0.3">
      <c r="B59" s="91">
        <f>COUNTA(C21,C24,C28)</f>
        <v>0</v>
      </c>
    </row>
    <row r="60" spans="1:4" hidden="1" x14ac:dyDescent="0.3"/>
    <row r="61" spans="1:4" hidden="1" x14ac:dyDescent="0.3"/>
    <row r="62" spans="1:4" hidden="1" x14ac:dyDescent="0.3"/>
    <row r="63" spans="1:4" hidden="1" x14ac:dyDescent="0.3"/>
    <row r="64" spans="1:4" hidden="1" x14ac:dyDescent="0.3">
      <c r="C64" s="89">
        <f>IF(AND(C10="",C11="",C12="",C13=""),1,0)</f>
        <v>1</v>
      </c>
    </row>
    <row r="65" spans="3:3" hidden="1" x14ac:dyDescent="0.3">
      <c r="C65" s="89">
        <f>IF(AND(C46="",C47="",C48="",C49="", C50="",C51="",C52="",C53="",C54="",C55=""),1,0)</f>
        <v>1</v>
      </c>
    </row>
  </sheetData>
  <sheetProtection selectLockedCells="1"/>
  <protectedRanges>
    <protectedRange password="B11E" sqref="C4:C6 C15:C17 C8:C13 C26:C29 C31:C55" name="Range1" securityDescriptor="O:WDG:WDD:(A;;CC;;;WD)"/>
    <protectedRange password="B11E" sqref="C30" name="Range1_1" securityDescriptor="O:WDG:WDD:(A;;CC;;;WD)"/>
  </protectedRanges>
  <dataConsolidate/>
  <mergeCells count="5">
    <mergeCell ref="A1:D1"/>
    <mergeCell ref="A2:D2"/>
    <mergeCell ref="A3:D3"/>
    <mergeCell ref="B29:C29"/>
    <mergeCell ref="B30:C30"/>
  </mergeCells>
  <conditionalFormatting sqref="C40">
    <cfRule type="expression" dxfId="38" priority="1">
      <formula>C37="No"</formula>
    </cfRule>
  </conditionalFormatting>
  <dataValidations xWindow="900" yWindow="596" count="11">
    <dataValidation type="list" showInputMessage="1" showErrorMessage="1" error="Please enter Yes or No._x000a__x000a_Leave blank if no procedures were undertaken or if no NMBAs were used." prompt="If no, please provide details in the additional comments box below_x000a_" sqref="C40" xr:uid="{00000000-0002-0000-0100-000000000000}">
      <formula1>IF($C$28="yes",IF($C$37="Yes",NMBA))</formula1>
    </dataValidation>
    <dataValidation type="list" showInputMessage="1" showErrorMessage="1" error="Please enter Yes or No_x000a__x000a_Leave blank if no procedures were undertaken" sqref="C44 C37" xr:uid="{00000000-0002-0000-0100-000001000000}">
      <formula1>IF($C$28="yes",NMBA)</formula1>
    </dataValidation>
    <dataValidation type="list" showInputMessage="1" showErrorMessage="1" error="Please enter Yes or No_x000a__x000a_Leave blank if no procedures were undertaken" prompt="If Yes, please detail, in the additional comments box below, which rows in the Procedure details tab involved Annex A listed species and also detail the exact name of the species used." sqref="C34" xr:uid="{00000000-0002-0000-0100-000002000000}">
      <formula1>IF($C$28="yes",NMBA)</formula1>
    </dataValidation>
    <dataValidation type="list" allowBlank="1" showInputMessage="1" showErrorMessage="1" sqref="C26" xr:uid="{00000000-0002-0000-0100-000003000000}">
      <formula1>Reporting_Years_2</formula1>
    </dataValidation>
    <dataValidation type="list" allowBlank="1" showInputMessage="1" showErrorMessage="1" error="Please enter Yes or No" prompt="If &quot;Yes&quot;, complete the boxes below and the &quot;procedure details&quot; tab_x000a__x000a_If &quot;No&quot;, do not complete the boxes below and the &quot;procedure details&quot; tab" sqref="C28" xr:uid="{00000000-0002-0000-0100-000004000000}">
      <formula1>Proc</formula1>
    </dataValidation>
    <dataValidation type="whole" showInputMessage="1" showErrorMessage="1" error="Please enter a number between 170001 and 179999. " sqref="C19" xr:uid="{00000000-0002-0000-0100-000005000000}">
      <formula1>180001</formula1>
      <formula2>189999</formula2>
    </dataValidation>
    <dataValidation type="list" allowBlank="1" showInputMessage="1" showErrorMessage="1" sqref="C4" xr:uid="{00000000-0002-0000-0100-000006000000}">
      <formula1>CountryCodesList</formula1>
    </dataValidation>
    <dataValidation type="list" showInputMessage="1" showErrorMessage="1" error="Please enter Yes or No_x000a__x000a_Leave blank if no procedures were undertaken" prompt="This refers to mammalian embryos between two-thirds of gestation and term (prior to birth), avian and reptile eggs from two-thirds of incubation prior to hatching. Larvae prior to the free feeding stage are not regulated and as such should not be counted." sqref="C32" xr:uid="{00000000-0002-0000-0100-000007000000}">
      <formula1>IF($C$28="yes",protected)</formula1>
    </dataValidation>
    <dataValidation showInputMessage="1" showErrorMessage="1" sqref="C23" xr:uid="{00000000-0002-0000-0100-000008000000}"/>
    <dataValidation type="custom" showInputMessage="1" showErrorMessage="1" error="ASPeL licences should be 9 characters long starting with “X” _x000a_" prompt="ASPeL licences should be 9 characters long starting with “X” _x000a_" sqref="C21" xr:uid="{00000000-0002-0000-0100-000009000000}">
      <formula1>AND((LEFT(C21,1)="X"),(LEN(C21)=9))</formula1>
    </dataValidation>
    <dataValidation type="custom" showInputMessage="1" showErrorMessage="1" error="- Non-ASPeL licences should be 7 numbers long ranging from 3002600 to 8002700. Please ensure any / are replaced with a 0_x000a_- ASPeL licences should be 9 characters long starting with “P”_x000a_" prompt="- Non-ASPeL licences should be 7 numbers long. Please ensure any / are replaced with a 0_x000a_- ASPeL licences should be 9 characters long starting with “P” _x000a_" sqref="C24" xr:uid="{00000000-0002-0000-0100-00000A000000}">
      <formula1>OR((AND(ISNUMBER(C24),LEN(C24)=7,C24&gt;=3002600,C24&lt;=8002700)),AND(LEFT(C24,1)="P",LEN(C24)=9))</formula1>
    </dataValidation>
  </dataValidations>
  <hyperlinks>
    <hyperlink ref="B30:C30" r:id="rId1" display="Click here for the guidance on how to complete this form.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Y304"/>
  <sheetViews>
    <sheetView topLeftCell="E1" zoomScale="80" zoomScaleNormal="80" zoomScaleSheetLayoutView="25" workbookViewId="0">
      <pane ySplit="3" topLeftCell="A4" activePane="bottomLeft" state="frozen"/>
      <selection activeCell="C32" sqref="C32"/>
      <selection pane="bottomLeft" activeCell="E4" sqref="E4"/>
    </sheetView>
  </sheetViews>
  <sheetFormatPr defaultColWidth="0" defaultRowHeight="15" zeroHeight="1" x14ac:dyDescent="0.25"/>
  <cols>
    <col min="1" max="4" width="9.7109375" style="54" hidden="1" customWidth="1"/>
    <col min="5" max="5" width="53" style="36" customWidth="1"/>
    <col min="6" max="6" width="40.7109375" style="39" customWidth="1"/>
    <col min="7" max="7" width="11.5703125" style="36" customWidth="1"/>
    <col min="8" max="8" width="7.7109375" style="36" customWidth="1"/>
    <col min="9" max="9" width="51.28515625" style="36" customWidth="1"/>
    <col min="10" max="11" width="58.42578125" style="36" customWidth="1"/>
    <col min="12" max="12" width="40.7109375" style="37" customWidth="1"/>
    <col min="13" max="13" width="38.5703125" style="36" customWidth="1"/>
    <col min="14" max="14" width="15.7109375" style="36" customWidth="1"/>
    <col min="15" max="15" width="81.28515625" style="36" customWidth="1"/>
    <col min="16" max="16" width="52.140625" style="36" customWidth="1"/>
    <col min="17" max="17" width="20.85546875" style="36" customWidth="1"/>
    <col min="18" max="18" width="74.7109375" style="36" customWidth="1"/>
    <col min="19" max="19" width="20.7109375" style="36" customWidth="1"/>
    <col min="20" max="20" width="40.5703125" style="36" customWidth="1"/>
    <col min="21" max="21" width="13.42578125" style="36" customWidth="1"/>
    <col min="22" max="22" width="8.7109375" style="54" hidden="1" customWidth="1"/>
    <col min="23" max="23" width="43.28515625" style="36" customWidth="1"/>
    <col min="24" max="24" width="42.7109375" style="36" customWidth="1"/>
    <col min="25" max="25" width="42.7109375" style="54" customWidth="1"/>
    <col min="26" max="16384" width="9.140625" style="30" hidden="1"/>
  </cols>
  <sheetData>
    <row r="1" spans="1:25" s="38" customFormat="1" ht="4.5" hidden="1" customHeight="1" thickBot="1" x14ac:dyDescent="0.3">
      <c r="A1" s="51"/>
      <c r="B1" s="51"/>
      <c r="C1" s="51"/>
      <c r="D1" s="5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55"/>
      <c r="W1" s="27"/>
      <c r="X1" s="28"/>
      <c r="Y1" s="51"/>
    </row>
    <row r="2" spans="1:25" s="35" customFormat="1" ht="9.75" hidden="1" customHeight="1" thickBot="1" x14ac:dyDescent="0.3">
      <c r="A2" s="52"/>
      <c r="B2" s="52"/>
      <c r="C2" s="52"/>
      <c r="D2" s="52"/>
      <c r="E2" s="31"/>
      <c r="F2" s="31"/>
      <c r="G2" s="31"/>
      <c r="H2" s="31"/>
      <c r="I2" s="31"/>
      <c r="J2" s="31"/>
      <c r="K2" s="31"/>
      <c r="L2" s="32"/>
      <c r="M2" s="31"/>
      <c r="N2" s="31"/>
      <c r="O2" s="31"/>
      <c r="P2" s="31"/>
      <c r="Q2" s="31"/>
      <c r="R2" s="31"/>
      <c r="S2" s="31"/>
      <c r="T2" s="31"/>
      <c r="U2" s="31"/>
      <c r="V2" s="56"/>
      <c r="W2" s="31"/>
      <c r="X2" s="31"/>
      <c r="Y2" s="52"/>
    </row>
    <row r="3" spans="1:25" s="38" customFormat="1" ht="32.25" customHeight="1" x14ac:dyDescent="0.25">
      <c r="A3" s="53" t="s">
        <v>310</v>
      </c>
      <c r="B3" s="53" t="s">
        <v>311</v>
      </c>
      <c r="C3" s="53" t="s">
        <v>312</v>
      </c>
      <c r="D3" s="53" t="s">
        <v>313</v>
      </c>
      <c r="E3" s="84" t="s">
        <v>308</v>
      </c>
      <c r="F3" s="84" t="s">
        <v>109</v>
      </c>
      <c r="G3" s="84" t="s">
        <v>383</v>
      </c>
      <c r="H3" s="84" t="s">
        <v>309</v>
      </c>
      <c r="I3" s="84" t="s">
        <v>73</v>
      </c>
      <c r="J3" s="84" t="s">
        <v>410</v>
      </c>
      <c r="K3" s="84" t="s">
        <v>693</v>
      </c>
      <c r="L3" s="84" t="s">
        <v>686</v>
      </c>
      <c r="M3" s="84" t="s">
        <v>77</v>
      </c>
      <c r="N3" s="84" t="s">
        <v>384</v>
      </c>
      <c r="O3" s="84" t="s">
        <v>371</v>
      </c>
      <c r="P3" s="84" t="s">
        <v>388</v>
      </c>
      <c r="Q3" s="84" t="s">
        <v>109</v>
      </c>
      <c r="R3" s="84" t="s">
        <v>110</v>
      </c>
      <c r="S3" s="84" t="s">
        <v>109</v>
      </c>
      <c r="T3" s="84" t="s">
        <v>111</v>
      </c>
      <c r="U3" s="84" t="s">
        <v>323</v>
      </c>
      <c r="V3" s="85" t="s">
        <v>314</v>
      </c>
      <c r="W3" s="86" t="s">
        <v>300</v>
      </c>
      <c r="X3" s="84" t="s">
        <v>411</v>
      </c>
      <c r="Y3" s="84" t="s">
        <v>412</v>
      </c>
    </row>
    <row r="4" spans="1:25" s="35" customFormat="1" x14ac:dyDescent="0.25">
      <c r="A4" s="52"/>
      <c r="B4" s="52"/>
      <c r="C4" s="52"/>
      <c r="D4" s="52"/>
      <c r="E4" s="66"/>
      <c r="F4" s="67"/>
      <c r="G4" s="66"/>
      <c r="H4" s="66"/>
      <c r="I4" s="67"/>
      <c r="J4" s="67"/>
      <c r="K4" s="67"/>
      <c r="L4" s="67"/>
      <c r="M4" s="66"/>
      <c r="N4" s="66"/>
      <c r="O4" s="66"/>
      <c r="P4" s="67"/>
      <c r="Q4" s="67"/>
      <c r="R4" s="67"/>
      <c r="S4" s="67"/>
      <c r="T4" s="67"/>
      <c r="U4" s="66"/>
      <c r="V4" s="68"/>
      <c r="W4" s="69"/>
      <c r="X4" s="70"/>
      <c r="Y4" s="71"/>
    </row>
    <row r="5" spans="1:25" s="35" customFormat="1" x14ac:dyDescent="0.25">
      <c r="A5" s="52"/>
      <c r="B5" s="52"/>
      <c r="C5" s="52"/>
      <c r="D5" s="52"/>
      <c r="E5" s="66"/>
      <c r="F5" s="67"/>
      <c r="G5" s="66"/>
      <c r="H5" s="66"/>
      <c r="I5" s="67"/>
      <c r="J5" s="67"/>
      <c r="K5" s="67"/>
      <c r="L5" s="67"/>
      <c r="M5" s="66"/>
      <c r="N5" s="66"/>
      <c r="O5" s="66"/>
      <c r="P5" s="67"/>
      <c r="Q5" s="67"/>
      <c r="R5" s="67"/>
      <c r="S5" s="67"/>
      <c r="T5" s="67"/>
      <c r="U5" s="66"/>
      <c r="V5" s="68"/>
      <c r="W5" s="69"/>
      <c r="X5" s="70"/>
      <c r="Y5" s="71"/>
    </row>
    <row r="6" spans="1:25" s="35" customFormat="1" x14ac:dyDescent="0.25">
      <c r="A6" s="52"/>
      <c r="B6" s="52"/>
      <c r="C6" s="52"/>
      <c r="D6" s="52"/>
      <c r="E6" s="66"/>
      <c r="F6" s="67"/>
      <c r="G6" s="66"/>
      <c r="H6" s="66"/>
      <c r="I6" s="67"/>
      <c r="J6" s="67"/>
      <c r="K6" s="67"/>
      <c r="L6" s="67"/>
      <c r="M6" s="66"/>
      <c r="N6" s="66"/>
      <c r="O6" s="66"/>
      <c r="P6" s="67"/>
      <c r="Q6" s="67"/>
      <c r="R6" s="67"/>
      <c r="S6" s="67"/>
      <c r="T6" s="67"/>
      <c r="U6" s="66"/>
      <c r="V6" s="68"/>
      <c r="W6" s="69"/>
      <c r="X6" s="70"/>
      <c r="Y6" s="71"/>
    </row>
    <row r="7" spans="1:25" s="35" customFormat="1" x14ac:dyDescent="0.25">
      <c r="A7" s="52"/>
      <c r="B7" s="52"/>
      <c r="C7" s="52"/>
      <c r="D7" s="52"/>
      <c r="E7" s="66"/>
      <c r="F7" s="67"/>
      <c r="G7" s="66"/>
      <c r="H7" s="66"/>
      <c r="I7" s="67"/>
      <c r="J7" s="67"/>
      <c r="K7" s="67"/>
      <c r="L7" s="67"/>
      <c r="M7" s="66"/>
      <c r="N7" s="66"/>
      <c r="O7" s="66"/>
      <c r="P7" s="67"/>
      <c r="Q7" s="67"/>
      <c r="R7" s="67"/>
      <c r="S7" s="67"/>
      <c r="T7" s="67"/>
      <c r="U7" s="66"/>
      <c r="V7" s="68"/>
      <c r="W7" s="69"/>
      <c r="X7" s="70"/>
      <c r="Y7" s="71"/>
    </row>
    <row r="8" spans="1:25" s="35" customFormat="1" x14ac:dyDescent="0.25">
      <c r="A8" s="52"/>
      <c r="B8" s="52"/>
      <c r="C8" s="52"/>
      <c r="D8" s="52"/>
      <c r="E8" s="66"/>
      <c r="F8" s="67"/>
      <c r="G8" s="66"/>
      <c r="H8" s="66"/>
      <c r="I8" s="67"/>
      <c r="J8" s="67"/>
      <c r="K8" s="67"/>
      <c r="L8" s="67"/>
      <c r="M8" s="66"/>
      <c r="N8" s="66"/>
      <c r="O8" s="66"/>
      <c r="P8" s="67"/>
      <c r="Q8" s="67"/>
      <c r="R8" s="67"/>
      <c r="S8" s="67"/>
      <c r="T8" s="67"/>
      <c r="U8" s="66"/>
      <c r="V8" s="68"/>
      <c r="W8" s="69"/>
      <c r="X8" s="70"/>
      <c r="Y8" s="71"/>
    </row>
    <row r="9" spans="1:25" s="35" customFormat="1" x14ac:dyDescent="0.25">
      <c r="A9" s="52"/>
      <c r="B9" s="52"/>
      <c r="C9" s="52"/>
      <c r="D9" s="52"/>
      <c r="E9" s="66"/>
      <c r="F9" s="67"/>
      <c r="G9" s="66"/>
      <c r="H9" s="66"/>
      <c r="I9" s="67"/>
      <c r="J9" s="67"/>
      <c r="K9" s="67"/>
      <c r="L9" s="67"/>
      <c r="M9" s="66"/>
      <c r="N9" s="66"/>
      <c r="O9" s="66"/>
      <c r="P9" s="67"/>
      <c r="Q9" s="67"/>
      <c r="R9" s="67"/>
      <c r="S9" s="67"/>
      <c r="T9" s="67"/>
      <c r="U9" s="66"/>
      <c r="V9" s="68"/>
      <c r="W9" s="69"/>
      <c r="X9" s="70"/>
      <c r="Y9" s="71"/>
    </row>
    <row r="10" spans="1:25" s="35" customFormat="1" x14ac:dyDescent="0.25">
      <c r="A10" s="52"/>
      <c r="B10" s="52"/>
      <c r="C10" s="52"/>
      <c r="D10" s="52"/>
      <c r="E10" s="66"/>
      <c r="F10" s="67"/>
      <c r="G10" s="66"/>
      <c r="H10" s="66"/>
      <c r="I10" s="67"/>
      <c r="J10" s="67"/>
      <c r="K10" s="67"/>
      <c r="L10" s="67"/>
      <c r="M10" s="66"/>
      <c r="N10" s="66"/>
      <c r="O10" s="66"/>
      <c r="P10" s="67"/>
      <c r="Q10" s="67"/>
      <c r="R10" s="67"/>
      <c r="S10" s="67"/>
      <c r="T10" s="67"/>
      <c r="U10" s="66"/>
      <c r="V10" s="68"/>
      <c r="W10" s="69"/>
      <c r="X10" s="70"/>
      <c r="Y10" s="71"/>
    </row>
    <row r="11" spans="1:25" s="35" customFormat="1" x14ac:dyDescent="0.25">
      <c r="A11" s="52"/>
      <c r="B11" s="52"/>
      <c r="C11" s="52"/>
      <c r="D11" s="52"/>
      <c r="E11" s="66"/>
      <c r="F11" s="67"/>
      <c r="G11" s="66"/>
      <c r="H11" s="66"/>
      <c r="I11" s="67"/>
      <c r="J11" s="67"/>
      <c r="K11" s="67"/>
      <c r="L11" s="67"/>
      <c r="M11" s="66"/>
      <c r="N11" s="66"/>
      <c r="O11" s="66"/>
      <c r="P11" s="67"/>
      <c r="Q11" s="67"/>
      <c r="R11" s="67"/>
      <c r="S11" s="67"/>
      <c r="T11" s="67"/>
      <c r="U11" s="66"/>
      <c r="V11" s="68"/>
      <c r="W11" s="69"/>
      <c r="X11" s="70"/>
      <c r="Y11" s="71"/>
    </row>
    <row r="12" spans="1:25" s="35" customFormat="1" x14ac:dyDescent="0.25">
      <c r="A12" s="52"/>
      <c r="B12" s="52"/>
      <c r="C12" s="52"/>
      <c r="D12" s="52"/>
      <c r="E12" s="66"/>
      <c r="F12" s="67"/>
      <c r="G12" s="66"/>
      <c r="H12" s="66"/>
      <c r="I12" s="67"/>
      <c r="J12" s="67"/>
      <c r="K12" s="67"/>
      <c r="L12" s="67"/>
      <c r="M12" s="66"/>
      <c r="N12" s="66"/>
      <c r="O12" s="66"/>
      <c r="P12" s="67"/>
      <c r="Q12" s="67"/>
      <c r="R12" s="67"/>
      <c r="S12" s="67"/>
      <c r="T12" s="67"/>
      <c r="U12" s="66"/>
      <c r="V12" s="68"/>
      <c r="W12" s="69"/>
      <c r="X12" s="70"/>
      <c r="Y12" s="71"/>
    </row>
    <row r="13" spans="1:25" s="35" customFormat="1" x14ac:dyDescent="0.25">
      <c r="A13" s="52"/>
      <c r="B13" s="52"/>
      <c r="C13" s="52"/>
      <c r="D13" s="52"/>
      <c r="E13" s="66"/>
      <c r="F13" s="67"/>
      <c r="G13" s="66"/>
      <c r="H13" s="66"/>
      <c r="I13" s="67"/>
      <c r="J13" s="67"/>
      <c r="K13" s="67"/>
      <c r="L13" s="67"/>
      <c r="M13" s="66"/>
      <c r="N13" s="66"/>
      <c r="O13" s="66"/>
      <c r="P13" s="67"/>
      <c r="Q13" s="67"/>
      <c r="R13" s="67"/>
      <c r="S13" s="67"/>
      <c r="T13" s="67"/>
      <c r="U13" s="66"/>
      <c r="V13" s="68"/>
      <c r="W13" s="69"/>
      <c r="X13" s="70"/>
      <c r="Y13" s="71"/>
    </row>
    <row r="14" spans="1:25" s="35" customFormat="1" x14ac:dyDescent="0.25">
      <c r="A14" s="52"/>
      <c r="B14" s="52"/>
      <c r="C14" s="52"/>
      <c r="D14" s="52"/>
      <c r="E14" s="66"/>
      <c r="F14" s="67"/>
      <c r="G14" s="66"/>
      <c r="H14" s="66"/>
      <c r="I14" s="67"/>
      <c r="J14" s="67"/>
      <c r="K14" s="67"/>
      <c r="L14" s="67"/>
      <c r="M14" s="66"/>
      <c r="N14" s="66"/>
      <c r="O14" s="66"/>
      <c r="P14" s="67"/>
      <c r="Q14" s="67"/>
      <c r="R14" s="67"/>
      <c r="S14" s="67"/>
      <c r="T14" s="67"/>
      <c r="U14" s="66"/>
      <c r="V14" s="68"/>
      <c r="W14" s="69"/>
      <c r="X14" s="70"/>
      <c r="Y14" s="71"/>
    </row>
    <row r="15" spans="1:25" s="35" customFormat="1" x14ac:dyDescent="0.25">
      <c r="A15" s="52"/>
      <c r="B15" s="52"/>
      <c r="C15" s="52"/>
      <c r="D15" s="52"/>
      <c r="E15" s="66"/>
      <c r="F15" s="67"/>
      <c r="G15" s="66"/>
      <c r="H15" s="66"/>
      <c r="I15" s="67"/>
      <c r="J15" s="67"/>
      <c r="K15" s="67"/>
      <c r="L15" s="67"/>
      <c r="M15" s="66"/>
      <c r="N15" s="66"/>
      <c r="O15" s="66"/>
      <c r="P15" s="67"/>
      <c r="Q15" s="67"/>
      <c r="R15" s="67"/>
      <c r="S15" s="67"/>
      <c r="T15" s="67"/>
      <c r="U15" s="66"/>
      <c r="V15" s="68"/>
      <c r="W15" s="69"/>
      <c r="X15" s="70"/>
      <c r="Y15" s="71"/>
    </row>
    <row r="16" spans="1:25" s="35" customFormat="1" x14ac:dyDescent="0.25">
      <c r="A16" s="52"/>
      <c r="B16" s="52"/>
      <c r="C16" s="52"/>
      <c r="D16" s="52"/>
      <c r="E16" s="66"/>
      <c r="F16" s="67"/>
      <c r="G16" s="66"/>
      <c r="H16" s="66"/>
      <c r="I16" s="67"/>
      <c r="J16" s="67"/>
      <c r="K16" s="67"/>
      <c r="L16" s="67"/>
      <c r="M16" s="66"/>
      <c r="N16" s="66"/>
      <c r="O16" s="66"/>
      <c r="P16" s="67"/>
      <c r="Q16" s="67"/>
      <c r="R16" s="67"/>
      <c r="S16" s="67"/>
      <c r="T16" s="67"/>
      <c r="U16" s="66"/>
      <c r="V16" s="68"/>
      <c r="W16" s="69"/>
      <c r="X16" s="70"/>
      <c r="Y16" s="71"/>
    </row>
    <row r="17" spans="1:25" s="35" customFormat="1" x14ac:dyDescent="0.25">
      <c r="A17" s="52"/>
      <c r="B17" s="52"/>
      <c r="C17" s="52"/>
      <c r="D17" s="52"/>
      <c r="E17" s="66"/>
      <c r="F17" s="67"/>
      <c r="G17" s="66"/>
      <c r="H17" s="66"/>
      <c r="I17" s="67"/>
      <c r="J17" s="67"/>
      <c r="K17" s="67"/>
      <c r="L17" s="67"/>
      <c r="M17" s="66"/>
      <c r="N17" s="66"/>
      <c r="O17" s="66"/>
      <c r="P17" s="67"/>
      <c r="Q17" s="67"/>
      <c r="R17" s="67"/>
      <c r="S17" s="67"/>
      <c r="T17" s="67"/>
      <c r="U17" s="66"/>
      <c r="V17" s="68"/>
      <c r="W17" s="69"/>
      <c r="X17" s="70"/>
      <c r="Y17" s="71"/>
    </row>
    <row r="18" spans="1:25" s="35" customFormat="1" x14ac:dyDescent="0.25">
      <c r="A18" s="52"/>
      <c r="B18" s="52"/>
      <c r="C18" s="52"/>
      <c r="D18" s="52"/>
      <c r="E18" s="66"/>
      <c r="F18" s="67"/>
      <c r="G18" s="66"/>
      <c r="H18" s="66"/>
      <c r="I18" s="67"/>
      <c r="J18" s="67"/>
      <c r="K18" s="67"/>
      <c r="L18" s="67"/>
      <c r="M18" s="66"/>
      <c r="N18" s="66"/>
      <c r="O18" s="66"/>
      <c r="P18" s="67"/>
      <c r="Q18" s="67"/>
      <c r="R18" s="67"/>
      <c r="S18" s="67"/>
      <c r="T18" s="67"/>
      <c r="U18" s="66"/>
      <c r="V18" s="68"/>
      <c r="W18" s="69"/>
      <c r="X18" s="70"/>
      <c r="Y18" s="71"/>
    </row>
    <row r="19" spans="1:25" s="35" customFormat="1" x14ac:dyDescent="0.25">
      <c r="A19" s="52"/>
      <c r="B19" s="52"/>
      <c r="C19" s="52"/>
      <c r="D19" s="52"/>
      <c r="E19" s="66"/>
      <c r="F19" s="67"/>
      <c r="G19" s="66"/>
      <c r="H19" s="66"/>
      <c r="I19" s="67"/>
      <c r="J19" s="67"/>
      <c r="K19" s="67"/>
      <c r="L19" s="67"/>
      <c r="M19" s="66"/>
      <c r="N19" s="66"/>
      <c r="O19" s="66"/>
      <c r="P19" s="67"/>
      <c r="Q19" s="67"/>
      <c r="R19" s="67"/>
      <c r="S19" s="67"/>
      <c r="T19" s="67"/>
      <c r="U19" s="66"/>
      <c r="V19" s="68"/>
      <c r="W19" s="69"/>
      <c r="X19" s="70"/>
      <c r="Y19" s="71"/>
    </row>
    <row r="20" spans="1:25" s="35" customFormat="1" x14ac:dyDescent="0.25">
      <c r="A20" s="52"/>
      <c r="B20" s="52"/>
      <c r="C20" s="52"/>
      <c r="D20" s="52"/>
      <c r="E20" s="66"/>
      <c r="F20" s="67"/>
      <c r="G20" s="66"/>
      <c r="H20" s="66"/>
      <c r="I20" s="67"/>
      <c r="J20" s="67"/>
      <c r="K20" s="67"/>
      <c r="L20" s="67"/>
      <c r="M20" s="66"/>
      <c r="N20" s="66"/>
      <c r="O20" s="66"/>
      <c r="P20" s="67"/>
      <c r="Q20" s="67"/>
      <c r="R20" s="67"/>
      <c r="S20" s="67"/>
      <c r="T20" s="67"/>
      <c r="U20" s="66"/>
      <c r="V20" s="68"/>
      <c r="W20" s="69"/>
      <c r="X20" s="70"/>
      <c r="Y20" s="71"/>
    </row>
    <row r="21" spans="1:25" s="35" customFormat="1" x14ac:dyDescent="0.25">
      <c r="A21" s="52"/>
      <c r="B21" s="52"/>
      <c r="C21" s="52"/>
      <c r="D21" s="52"/>
      <c r="E21" s="66"/>
      <c r="F21" s="67"/>
      <c r="G21" s="66"/>
      <c r="H21" s="66"/>
      <c r="I21" s="67"/>
      <c r="J21" s="67"/>
      <c r="K21" s="67"/>
      <c r="L21" s="67"/>
      <c r="M21" s="66"/>
      <c r="N21" s="66"/>
      <c r="O21" s="66"/>
      <c r="P21" s="67"/>
      <c r="Q21" s="67"/>
      <c r="R21" s="67"/>
      <c r="S21" s="67"/>
      <c r="T21" s="67"/>
      <c r="U21" s="66"/>
      <c r="V21" s="68"/>
      <c r="W21" s="69"/>
      <c r="X21" s="70"/>
      <c r="Y21" s="71"/>
    </row>
    <row r="22" spans="1:25" s="35" customFormat="1" x14ac:dyDescent="0.25">
      <c r="A22" s="52"/>
      <c r="B22" s="52"/>
      <c r="C22" s="52"/>
      <c r="D22" s="52"/>
      <c r="E22" s="66"/>
      <c r="F22" s="67"/>
      <c r="G22" s="66"/>
      <c r="H22" s="66"/>
      <c r="I22" s="67"/>
      <c r="J22" s="67"/>
      <c r="K22" s="67"/>
      <c r="L22" s="67"/>
      <c r="M22" s="66"/>
      <c r="N22" s="66"/>
      <c r="O22" s="66"/>
      <c r="P22" s="67"/>
      <c r="Q22" s="67"/>
      <c r="R22" s="67"/>
      <c r="S22" s="67"/>
      <c r="T22" s="67"/>
      <c r="U22" s="66"/>
      <c r="V22" s="68"/>
      <c r="W22" s="69"/>
      <c r="X22" s="70"/>
      <c r="Y22" s="71"/>
    </row>
    <row r="23" spans="1:25" s="35" customFormat="1" x14ac:dyDescent="0.25">
      <c r="A23" s="52"/>
      <c r="B23" s="52"/>
      <c r="C23" s="52"/>
      <c r="D23" s="52"/>
      <c r="E23" s="66"/>
      <c r="F23" s="67"/>
      <c r="G23" s="66"/>
      <c r="H23" s="66"/>
      <c r="I23" s="67"/>
      <c r="J23" s="67"/>
      <c r="K23" s="67"/>
      <c r="L23" s="67"/>
      <c r="M23" s="66"/>
      <c r="N23" s="66"/>
      <c r="O23" s="66"/>
      <c r="P23" s="67"/>
      <c r="Q23" s="67"/>
      <c r="R23" s="67"/>
      <c r="S23" s="67"/>
      <c r="T23" s="67"/>
      <c r="U23" s="66"/>
      <c r="V23" s="68"/>
      <c r="W23" s="69"/>
      <c r="X23" s="70"/>
      <c r="Y23" s="71"/>
    </row>
    <row r="24" spans="1:25" s="35" customFormat="1" x14ac:dyDescent="0.25">
      <c r="A24" s="52"/>
      <c r="B24" s="52"/>
      <c r="C24" s="52"/>
      <c r="D24" s="52"/>
      <c r="E24" s="66"/>
      <c r="F24" s="67"/>
      <c r="G24" s="66"/>
      <c r="H24" s="66"/>
      <c r="I24" s="67"/>
      <c r="J24" s="67"/>
      <c r="K24" s="67"/>
      <c r="L24" s="67"/>
      <c r="M24" s="66"/>
      <c r="N24" s="66"/>
      <c r="O24" s="66"/>
      <c r="P24" s="67"/>
      <c r="Q24" s="67"/>
      <c r="R24" s="67"/>
      <c r="S24" s="67"/>
      <c r="T24" s="67"/>
      <c r="U24" s="66"/>
      <c r="V24" s="68"/>
      <c r="W24" s="69"/>
      <c r="X24" s="70"/>
      <c r="Y24" s="71"/>
    </row>
    <row r="25" spans="1:25" s="35" customFormat="1" x14ac:dyDescent="0.25">
      <c r="A25" s="52"/>
      <c r="B25" s="52"/>
      <c r="C25" s="52"/>
      <c r="D25" s="52"/>
      <c r="E25" s="66"/>
      <c r="F25" s="67"/>
      <c r="G25" s="66"/>
      <c r="H25" s="66"/>
      <c r="I25" s="67"/>
      <c r="J25" s="67"/>
      <c r="K25" s="67"/>
      <c r="L25" s="67"/>
      <c r="M25" s="66"/>
      <c r="N25" s="66"/>
      <c r="O25" s="66"/>
      <c r="P25" s="67"/>
      <c r="Q25" s="67"/>
      <c r="R25" s="67"/>
      <c r="S25" s="67"/>
      <c r="T25" s="67"/>
      <c r="U25" s="66"/>
      <c r="V25" s="68"/>
      <c r="W25" s="69"/>
      <c r="X25" s="70"/>
      <c r="Y25" s="71"/>
    </row>
    <row r="26" spans="1:25" s="35" customFormat="1" x14ac:dyDescent="0.25">
      <c r="A26" s="52"/>
      <c r="B26" s="52"/>
      <c r="C26" s="52"/>
      <c r="D26" s="52"/>
      <c r="E26" s="66"/>
      <c r="F26" s="67"/>
      <c r="G26" s="66"/>
      <c r="H26" s="66"/>
      <c r="I26" s="67"/>
      <c r="J26" s="67"/>
      <c r="K26" s="67"/>
      <c r="L26" s="67"/>
      <c r="M26" s="66"/>
      <c r="N26" s="66"/>
      <c r="O26" s="66"/>
      <c r="P26" s="67"/>
      <c r="Q26" s="67"/>
      <c r="R26" s="67"/>
      <c r="S26" s="67"/>
      <c r="T26" s="67"/>
      <c r="U26" s="66"/>
      <c r="V26" s="68"/>
      <c r="W26" s="69"/>
      <c r="X26" s="70"/>
      <c r="Y26" s="71"/>
    </row>
    <row r="27" spans="1:25" s="35" customFormat="1" x14ac:dyDescent="0.25">
      <c r="A27" s="52"/>
      <c r="B27" s="52"/>
      <c r="C27" s="52"/>
      <c r="D27" s="52"/>
      <c r="E27" s="66"/>
      <c r="F27" s="67"/>
      <c r="G27" s="66"/>
      <c r="H27" s="66"/>
      <c r="I27" s="67"/>
      <c r="J27" s="67"/>
      <c r="K27" s="67"/>
      <c r="L27" s="67"/>
      <c r="M27" s="66"/>
      <c r="N27" s="66"/>
      <c r="O27" s="66"/>
      <c r="P27" s="67"/>
      <c r="Q27" s="67"/>
      <c r="R27" s="67"/>
      <c r="S27" s="67"/>
      <c r="T27" s="67"/>
      <c r="U27" s="66"/>
      <c r="V27" s="68"/>
      <c r="W27" s="69"/>
      <c r="X27" s="70"/>
      <c r="Y27" s="71"/>
    </row>
    <row r="28" spans="1:25" s="35" customFormat="1" x14ac:dyDescent="0.25">
      <c r="A28" s="52"/>
      <c r="B28" s="52"/>
      <c r="C28" s="52"/>
      <c r="D28" s="52"/>
      <c r="E28" s="66"/>
      <c r="F28" s="67"/>
      <c r="G28" s="66"/>
      <c r="H28" s="66"/>
      <c r="I28" s="67"/>
      <c r="J28" s="67"/>
      <c r="K28" s="67"/>
      <c r="L28" s="67"/>
      <c r="M28" s="66"/>
      <c r="N28" s="66"/>
      <c r="O28" s="66"/>
      <c r="P28" s="67"/>
      <c r="Q28" s="67"/>
      <c r="R28" s="67"/>
      <c r="S28" s="67"/>
      <c r="T28" s="67"/>
      <c r="U28" s="66"/>
      <c r="V28" s="68"/>
      <c r="W28" s="69"/>
      <c r="X28" s="70"/>
      <c r="Y28" s="71"/>
    </row>
    <row r="29" spans="1:25" s="35" customFormat="1" x14ac:dyDescent="0.25">
      <c r="A29" s="52"/>
      <c r="B29" s="52"/>
      <c r="C29" s="52"/>
      <c r="D29" s="52"/>
      <c r="E29" s="66"/>
      <c r="F29" s="67"/>
      <c r="G29" s="66"/>
      <c r="H29" s="66"/>
      <c r="I29" s="67"/>
      <c r="J29" s="67"/>
      <c r="K29" s="67"/>
      <c r="L29" s="67"/>
      <c r="M29" s="66"/>
      <c r="N29" s="66"/>
      <c r="O29" s="66"/>
      <c r="P29" s="67"/>
      <c r="Q29" s="67"/>
      <c r="R29" s="67"/>
      <c r="S29" s="67"/>
      <c r="T29" s="67"/>
      <c r="U29" s="66"/>
      <c r="V29" s="68"/>
      <c r="W29" s="69"/>
      <c r="X29" s="70"/>
      <c r="Y29" s="71"/>
    </row>
    <row r="30" spans="1:25" s="35" customFormat="1" x14ac:dyDescent="0.25">
      <c r="A30" s="52"/>
      <c r="B30" s="52"/>
      <c r="C30" s="52"/>
      <c r="D30" s="52"/>
      <c r="E30" s="66"/>
      <c r="F30" s="67"/>
      <c r="G30" s="66"/>
      <c r="H30" s="66"/>
      <c r="I30" s="67"/>
      <c r="J30" s="67"/>
      <c r="K30" s="67"/>
      <c r="L30" s="67"/>
      <c r="M30" s="66"/>
      <c r="N30" s="66"/>
      <c r="O30" s="66"/>
      <c r="P30" s="67"/>
      <c r="Q30" s="67"/>
      <c r="R30" s="67"/>
      <c r="S30" s="67"/>
      <c r="T30" s="67"/>
      <c r="U30" s="66"/>
      <c r="V30" s="68"/>
      <c r="W30" s="69"/>
      <c r="X30" s="70"/>
      <c r="Y30" s="71"/>
    </row>
    <row r="31" spans="1:25" s="35" customFormat="1" x14ac:dyDescent="0.25">
      <c r="A31" s="52"/>
      <c r="B31" s="52"/>
      <c r="C31" s="52"/>
      <c r="D31" s="52"/>
      <c r="E31" s="66"/>
      <c r="F31" s="67"/>
      <c r="G31" s="66"/>
      <c r="H31" s="66"/>
      <c r="I31" s="67"/>
      <c r="J31" s="67"/>
      <c r="K31" s="67"/>
      <c r="L31" s="67"/>
      <c r="M31" s="66"/>
      <c r="N31" s="66"/>
      <c r="O31" s="66"/>
      <c r="P31" s="67"/>
      <c r="Q31" s="67"/>
      <c r="R31" s="67"/>
      <c r="S31" s="67"/>
      <c r="T31" s="67"/>
      <c r="U31" s="66"/>
      <c r="V31" s="68"/>
      <c r="W31" s="69"/>
      <c r="X31" s="70"/>
      <c r="Y31" s="71"/>
    </row>
    <row r="32" spans="1:25" s="35" customFormat="1" x14ac:dyDescent="0.25">
      <c r="A32" s="52"/>
      <c r="B32" s="52"/>
      <c r="C32" s="52"/>
      <c r="D32" s="52"/>
      <c r="E32" s="66"/>
      <c r="F32" s="67"/>
      <c r="G32" s="66"/>
      <c r="H32" s="66"/>
      <c r="I32" s="67"/>
      <c r="J32" s="67"/>
      <c r="K32" s="67"/>
      <c r="L32" s="67"/>
      <c r="M32" s="66"/>
      <c r="N32" s="66"/>
      <c r="O32" s="66"/>
      <c r="P32" s="67"/>
      <c r="Q32" s="67"/>
      <c r="R32" s="67"/>
      <c r="S32" s="67"/>
      <c r="T32" s="67"/>
      <c r="U32" s="66"/>
      <c r="V32" s="68"/>
      <c r="W32" s="69"/>
      <c r="X32" s="70"/>
      <c r="Y32" s="71"/>
    </row>
    <row r="33" spans="1:25" s="35" customFormat="1" x14ac:dyDescent="0.25">
      <c r="A33" s="52"/>
      <c r="B33" s="52"/>
      <c r="C33" s="52"/>
      <c r="D33" s="52"/>
      <c r="E33" s="66"/>
      <c r="F33" s="67"/>
      <c r="G33" s="66"/>
      <c r="H33" s="66"/>
      <c r="I33" s="67"/>
      <c r="J33" s="67"/>
      <c r="K33" s="67"/>
      <c r="L33" s="67"/>
      <c r="M33" s="66"/>
      <c r="N33" s="66"/>
      <c r="O33" s="66"/>
      <c r="P33" s="67"/>
      <c r="Q33" s="67"/>
      <c r="R33" s="67"/>
      <c r="S33" s="67"/>
      <c r="T33" s="67"/>
      <c r="U33" s="66"/>
      <c r="V33" s="68"/>
      <c r="W33" s="69"/>
      <c r="X33" s="70"/>
      <c r="Y33" s="71"/>
    </row>
    <row r="34" spans="1:25" s="35" customFormat="1" x14ac:dyDescent="0.25">
      <c r="A34" s="52"/>
      <c r="B34" s="52"/>
      <c r="C34" s="52"/>
      <c r="D34" s="52"/>
      <c r="E34" s="66"/>
      <c r="F34" s="67"/>
      <c r="G34" s="66"/>
      <c r="H34" s="66"/>
      <c r="I34" s="67"/>
      <c r="J34" s="67"/>
      <c r="K34" s="67"/>
      <c r="L34" s="67"/>
      <c r="M34" s="66"/>
      <c r="N34" s="66"/>
      <c r="O34" s="66"/>
      <c r="P34" s="67"/>
      <c r="Q34" s="67"/>
      <c r="R34" s="67"/>
      <c r="S34" s="67"/>
      <c r="T34" s="67"/>
      <c r="U34" s="66"/>
      <c r="V34" s="68"/>
      <c r="W34" s="69"/>
      <c r="X34" s="70"/>
      <c r="Y34" s="71"/>
    </row>
    <row r="35" spans="1:25" s="35" customFormat="1" x14ac:dyDescent="0.25">
      <c r="A35" s="52"/>
      <c r="B35" s="52"/>
      <c r="C35" s="52"/>
      <c r="D35" s="52"/>
      <c r="E35" s="66"/>
      <c r="F35" s="67"/>
      <c r="G35" s="66"/>
      <c r="H35" s="66"/>
      <c r="I35" s="67"/>
      <c r="J35" s="67"/>
      <c r="K35" s="67"/>
      <c r="L35" s="67"/>
      <c r="M35" s="66"/>
      <c r="N35" s="66"/>
      <c r="O35" s="66"/>
      <c r="P35" s="67"/>
      <c r="Q35" s="67"/>
      <c r="R35" s="67"/>
      <c r="S35" s="67"/>
      <c r="T35" s="67"/>
      <c r="U35" s="66"/>
      <c r="V35" s="68"/>
      <c r="W35" s="69"/>
      <c r="X35" s="70"/>
      <c r="Y35" s="71"/>
    </row>
    <row r="36" spans="1:25" s="35" customFormat="1" x14ac:dyDescent="0.25">
      <c r="A36" s="52"/>
      <c r="B36" s="52"/>
      <c r="C36" s="52"/>
      <c r="D36" s="52"/>
      <c r="E36" s="66"/>
      <c r="F36" s="67"/>
      <c r="G36" s="66"/>
      <c r="H36" s="66"/>
      <c r="I36" s="67"/>
      <c r="J36" s="67"/>
      <c r="K36" s="67"/>
      <c r="L36" s="67"/>
      <c r="M36" s="66"/>
      <c r="N36" s="66"/>
      <c r="O36" s="66"/>
      <c r="P36" s="67"/>
      <c r="Q36" s="67"/>
      <c r="R36" s="67"/>
      <c r="S36" s="67"/>
      <c r="T36" s="67"/>
      <c r="U36" s="66"/>
      <c r="V36" s="68"/>
      <c r="W36" s="69"/>
      <c r="X36" s="70"/>
      <c r="Y36" s="71"/>
    </row>
    <row r="37" spans="1:25" s="35" customFormat="1" x14ac:dyDescent="0.25">
      <c r="A37" s="52"/>
      <c r="B37" s="52"/>
      <c r="C37" s="52"/>
      <c r="D37" s="52"/>
      <c r="E37" s="66"/>
      <c r="F37" s="67"/>
      <c r="G37" s="66"/>
      <c r="H37" s="66"/>
      <c r="I37" s="67"/>
      <c r="J37" s="67"/>
      <c r="K37" s="67"/>
      <c r="L37" s="67"/>
      <c r="M37" s="66"/>
      <c r="N37" s="66"/>
      <c r="O37" s="66"/>
      <c r="P37" s="67"/>
      <c r="Q37" s="67"/>
      <c r="R37" s="67"/>
      <c r="S37" s="67"/>
      <c r="T37" s="67"/>
      <c r="U37" s="66"/>
      <c r="V37" s="68"/>
      <c r="W37" s="69"/>
      <c r="X37" s="70"/>
      <c r="Y37" s="71"/>
    </row>
    <row r="38" spans="1:25" s="35" customFormat="1" x14ac:dyDescent="0.25">
      <c r="A38" s="52"/>
      <c r="B38" s="52"/>
      <c r="C38" s="52"/>
      <c r="D38" s="52"/>
      <c r="E38" s="66"/>
      <c r="F38" s="67"/>
      <c r="G38" s="66"/>
      <c r="H38" s="66"/>
      <c r="I38" s="67"/>
      <c r="J38" s="67"/>
      <c r="K38" s="67"/>
      <c r="L38" s="67"/>
      <c r="M38" s="66"/>
      <c r="N38" s="66"/>
      <c r="O38" s="66"/>
      <c r="P38" s="67"/>
      <c r="Q38" s="67"/>
      <c r="R38" s="67"/>
      <c r="S38" s="67"/>
      <c r="T38" s="67"/>
      <c r="U38" s="66"/>
      <c r="V38" s="68"/>
      <c r="W38" s="69"/>
      <c r="X38" s="70"/>
      <c r="Y38" s="71"/>
    </row>
    <row r="39" spans="1:25" s="35" customFormat="1" x14ac:dyDescent="0.25">
      <c r="A39" s="52"/>
      <c r="B39" s="52"/>
      <c r="C39" s="52"/>
      <c r="D39" s="52"/>
      <c r="E39" s="66"/>
      <c r="F39" s="67"/>
      <c r="G39" s="66"/>
      <c r="H39" s="66"/>
      <c r="I39" s="67"/>
      <c r="J39" s="67"/>
      <c r="K39" s="67"/>
      <c r="L39" s="67"/>
      <c r="M39" s="66"/>
      <c r="N39" s="66"/>
      <c r="O39" s="66"/>
      <c r="P39" s="67"/>
      <c r="Q39" s="67"/>
      <c r="R39" s="67"/>
      <c r="S39" s="67"/>
      <c r="T39" s="67"/>
      <c r="U39" s="66"/>
      <c r="V39" s="68"/>
      <c r="W39" s="69"/>
      <c r="X39" s="70"/>
      <c r="Y39" s="71"/>
    </row>
    <row r="40" spans="1:25" s="35" customFormat="1" x14ac:dyDescent="0.25">
      <c r="A40" s="52"/>
      <c r="B40" s="52"/>
      <c r="C40" s="52"/>
      <c r="D40" s="52"/>
      <c r="E40" s="66"/>
      <c r="F40" s="67"/>
      <c r="G40" s="66"/>
      <c r="H40" s="66"/>
      <c r="I40" s="67"/>
      <c r="J40" s="67"/>
      <c r="K40" s="67"/>
      <c r="L40" s="67"/>
      <c r="M40" s="66"/>
      <c r="N40" s="66"/>
      <c r="O40" s="66"/>
      <c r="P40" s="67"/>
      <c r="Q40" s="67"/>
      <c r="R40" s="67"/>
      <c r="S40" s="67"/>
      <c r="T40" s="67"/>
      <c r="U40" s="66"/>
      <c r="V40" s="68"/>
      <c r="W40" s="69"/>
      <c r="X40" s="70"/>
      <c r="Y40" s="71"/>
    </row>
    <row r="41" spans="1:25" s="35" customFormat="1" x14ac:dyDescent="0.25">
      <c r="A41" s="52"/>
      <c r="B41" s="52"/>
      <c r="C41" s="52"/>
      <c r="D41" s="52"/>
      <c r="E41" s="66"/>
      <c r="F41" s="67"/>
      <c r="G41" s="66"/>
      <c r="H41" s="66"/>
      <c r="I41" s="67"/>
      <c r="J41" s="67"/>
      <c r="K41" s="67"/>
      <c r="L41" s="67"/>
      <c r="M41" s="66"/>
      <c r="N41" s="66"/>
      <c r="O41" s="66"/>
      <c r="P41" s="67"/>
      <c r="Q41" s="67"/>
      <c r="R41" s="67"/>
      <c r="S41" s="67"/>
      <c r="T41" s="67"/>
      <c r="U41" s="66"/>
      <c r="V41" s="68"/>
      <c r="W41" s="69"/>
      <c r="X41" s="70"/>
      <c r="Y41" s="71"/>
    </row>
    <row r="42" spans="1:25" s="35" customFormat="1" x14ac:dyDescent="0.25">
      <c r="A42" s="52"/>
      <c r="B42" s="52"/>
      <c r="C42" s="52"/>
      <c r="D42" s="52"/>
      <c r="E42" s="66"/>
      <c r="F42" s="67"/>
      <c r="G42" s="66"/>
      <c r="H42" s="66"/>
      <c r="I42" s="67"/>
      <c r="J42" s="67"/>
      <c r="K42" s="67"/>
      <c r="L42" s="67"/>
      <c r="M42" s="66"/>
      <c r="N42" s="66"/>
      <c r="O42" s="66"/>
      <c r="P42" s="67"/>
      <c r="Q42" s="67"/>
      <c r="R42" s="67"/>
      <c r="S42" s="67"/>
      <c r="T42" s="67"/>
      <c r="U42" s="66"/>
      <c r="V42" s="68"/>
      <c r="W42" s="69"/>
      <c r="X42" s="70"/>
      <c r="Y42" s="71"/>
    </row>
    <row r="43" spans="1:25" s="35" customFormat="1" x14ac:dyDescent="0.25">
      <c r="A43" s="52"/>
      <c r="B43" s="52"/>
      <c r="C43" s="52"/>
      <c r="D43" s="52"/>
      <c r="E43" s="66"/>
      <c r="F43" s="67"/>
      <c r="G43" s="66"/>
      <c r="H43" s="66"/>
      <c r="I43" s="67"/>
      <c r="J43" s="67"/>
      <c r="K43" s="67"/>
      <c r="L43" s="67"/>
      <c r="M43" s="66"/>
      <c r="N43" s="66"/>
      <c r="O43" s="66"/>
      <c r="P43" s="67"/>
      <c r="Q43" s="67"/>
      <c r="R43" s="67"/>
      <c r="S43" s="67"/>
      <c r="T43" s="67"/>
      <c r="U43" s="66"/>
      <c r="V43" s="68"/>
      <c r="W43" s="69"/>
      <c r="X43" s="70"/>
      <c r="Y43" s="71"/>
    </row>
    <row r="44" spans="1:25" s="35" customFormat="1" x14ac:dyDescent="0.25">
      <c r="A44" s="52"/>
      <c r="B44" s="52"/>
      <c r="C44" s="52"/>
      <c r="D44" s="52"/>
      <c r="E44" s="66"/>
      <c r="F44" s="67"/>
      <c r="G44" s="66"/>
      <c r="H44" s="66"/>
      <c r="I44" s="67"/>
      <c r="J44" s="67"/>
      <c r="K44" s="67"/>
      <c r="L44" s="67"/>
      <c r="M44" s="66"/>
      <c r="N44" s="66"/>
      <c r="O44" s="66"/>
      <c r="P44" s="67"/>
      <c r="Q44" s="67"/>
      <c r="R44" s="67"/>
      <c r="S44" s="67"/>
      <c r="T44" s="67"/>
      <c r="U44" s="66"/>
      <c r="V44" s="68"/>
      <c r="W44" s="69"/>
      <c r="X44" s="70"/>
      <c r="Y44" s="71"/>
    </row>
    <row r="45" spans="1:25" s="35" customFormat="1" x14ac:dyDescent="0.25">
      <c r="A45" s="52"/>
      <c r="B45" s="52"/>
      <c r="C45" s="52"/>
      <c r="D45" s="52"/>
      <c r="E45" s="66"/>
      <c r="F45" s="67"/>
      <c r="G45" s="66"/>
      <c r="H45" s="66"/>
      <c r="I45" s="67"/>
      <c r="J45" s="67"/>
      <c r="K45" s="67"/>
      <c r="L45" s="67"/>
      <c r="M45" s="66"/>
      <c r="N45" s="66"/>
      <c r="O45" s="66"/>
      <c r="P45" s="67"/>
      <c r="Q45" s="67"/>
      <c r="R45" s="67"/>
      <c r="S45" s="67"/>
      <c r="T45" s="67"/>
      <c r="U45" s="66"/>
      <c r="V45" s="68"/>
      <c r="W45" s="69"/>
      <c r="X45" s="70"/>
      <c r="Y45" s="71"/>
    </row>
    <row r="46" spans="1:25" s="35" customFormat="1" x14ac:dyDescent="0.25">
      <c r="A46" s="52"/>
      <c r="B46" s="52"/>
      <c r="C46" s="52"/>
      <c r="D46" s="52"/>
      <c r="E46" s="66"/>
      <c r="F46" s="67"/>
      <c r="G46" s="66"/>
      <c r="H46" s="66"/>
      <c r="I46" s="67"/>
      <c r="J46" s="67"/>
      <c r="K46" s="67"/>
      <c r="L46" s="67"/>
      <c r="M46" s="66"/>
      <c r="N46" s="66"/>
      <c r="O46" s="66"/>
      <c r="P46" s="67"/>
      <c r="Q46" s="67"/>
      <c r="R46" s="67"/>
      <c r="S46" s="67"/>
      <c r="T46" s="67"/>
      <c r="U46" s="66"/>
      <c r="V46" s="68"/>
      <c r="W46" s="69"/>
      <c r="X46" s="70"/>
      <c r="Y46" s="71"/>
    </row>
    <row r="47" spans="1:25" s="35" customFormat="1" x14ac:dyDescent="0.25">
      <c r="A47" s="52"/>
      <c r="B47" s="52"/>
      <c r="C47" s="52"/>
      <c r="D47" s="52"/>
      <c r="E47" s="66"/>
      <c r="F47" s="67"/>
      <c r="G47" s="66"/>
      <c r="H47" s="66"/>
      <c r="I47" s="67"/>
      <c r="J47" s="67"/>
      <c r="K47" s="67"/>
      <c r="L47" s="67"/>
      <c r="M47" s="66"/>
      <c r="N47" s="66"/>
      <c r="O47" s="66"/>
      <c r="P47" s="67"/>
      <c r="Q47" s="67"/>
      <c r="R47" s="67"/>
      <c r="S47" s="67"/>
      <c r="T47" s="67"/>
      <c r="U47" s="66"/>
      <c r="V47" s="68"/>
      <c r="W47" s="69"/>
      <c r="X47" s="70"/>
      <c r="Y47" s="71"/>
    </row>
    <row r="48" spans="1:25" s="35" customFormat="1" x14ac:dyDescent="0.25">
      <c r="A48" s="52"/>
      <c r="B48" s="52"/>
      <c r="C48" s="52"/>
      <c r="D48" s="52"/>
      <c r="E48" s="66"/>
      <c r="F48" s="67"/>
      <c r="G48" s="66"/>
      <c r="H48" s="66"/>
      <c r="I48" s="67"/>
      <c r="J48" s="67"/>
      <c r="K48" s="67"/>
      <c r="L48" s="67"/>
      <c r="M48" s="66"/>
      <c r="N48" s="66"/>
      <c r="O48" s="66"/>
      <c r="P48" s="67"/>
      <c r="Q48" s="67"/>
      <c r="R48" s="67"/>
      <c r="S48" s="67"/>
      <c r="T48" s="67"/>
      <c r="U48" s="66"/>
      <c r="V48" s="68"/>
      <c r="W48" s="69"/>
      <c r="X48" s="70"/>
      <c r="Y48" s="71"/>
    </row>
    <row r="49" spans="1:25" s="35" customFormat="1" x14ac:dyDescent="0.25">
      <c r="A49" s="52"/>
      <c r="B49" s="52"/>
      <c r="C49" s="52"/>
      <c r="D49" s="52"/>
      <c r="E49" s="66"/>
      <c r="F49" s="67"/>
      <c r="G49" s="66"/>
      <c r="H49" s="66"/>
      <c r="I49" s="67"/>
      <c r="J49" s="67"/>
      <c r="K49" s="67"/>
      <c r="L49" s="67"/>
      <c r="M49" s="66"/>
      <c r="N49" s="66"/>
      <c r="O49" s="66"/>
      <c r="P49" s="67"/>
      <c r="Q49" s="67"/>
      <c r="R49" s="67"/>
      <c r="S49" s="67"/>
      <c r="T49" s="67"/>
      <c r="U49" s="66"/>
      <c r="V49" s="68"/>
      <c r="W49" s="69"/>
      <c r="X49" s="70"/>
      <c r="Y49" s="71"/>
    </row>
    <row r="50" spans="1:25" s="35" customFormat="1" x14ac:dyDescent="0.25">
      <c r="A50" s="52"/>
      <c r="B50" s="52"/>
      <c r="C50" s="52"/>
      <c r="D50" s="52"/>
      <c r="E50" s="66"/>
      <c r="F50" s="67"/>
      <c r="G50" s="66"/>
      <c r="H50" s="66"/>
      <c r="I50" s="67"/>
      <c r="J50" s="67"/>
      <c r="K50" s="67"/>
      <c r="L50" s="67"/>
      <c r="M50" s="66"/>
      <c r="N50" s="66"/>
      <c r="O50" s="66"/>
      <c r="P50" s="67"/>
      <c r="Q50" s="67"/>
      <c r="R50" s="67"/>
      <c r="S50" s="67"/>
      <c r="T50" s="67"/>
      <c r="U50" s="66"/>
      <c r="V50" s="68"/>
      <c r="W50" s="69"/>
      <c r="X50" s="70"/>
      <c r="Y50" s="71"/>
    </row>
    <row r="51" spans="1:25" s="35" customFormat="1" x14ac:dyDescent="0.25">
      <c r="A51" s="52"/>
      <c r="B51" s="52"/>
      <c r="C51" s="52"/>
      <c r="D51" s="52"/>
      <c r="E51" s="66"/>
      <c r="F51" s="67"/>
      <c r="G51" s="66"/>
      <c r="H51" s="66"/>
      <c r="I51" s="67"/>
      <c r="J51" s="67"/>
      <c r="K51" s="67"/>
      <c r="L51" s="67"/>
      <c r="M51" s="66"/>
      <c r="N51" s="66"/>
      <c r="O51" s="66"/>
      <c r="P51" s="67"/>
      <c r="Q51" s="67"/>
      <c r="R51" s="67"/>
      <c r="S51" s="67"/>
      <c r="T51" s="67"/>
      <c r="U51" s="66"/>
      <c r="V51" s="68"/>
      <c r="W51" s="69"/>
      <c r="X51" s="70"/>
      <c r="Y51" s="71"/>
    </row>
    <row r="52" spans="1:25" s="35" customFormat="1" x14ac:dyDescent="0.25">
      <c r="A52" s="52"/>
      <c r="B52" s="52"/>
      <c r="C52" s="52"/>
      <c r="D52" s="52"/>
      <c r="E52" s="66"/>
      <c r="F52" s="67"/>
      <c r="G52" s="66"/>
      <c r="H52" s="66"/>
      <c r="I52" s="67"/>
      <c r="J52" s="67"/>
      <c r="K52" s="67"/>
      <c r="L52" s="67"/>
      <c r="M52" s="66"/>
      <c r="N52" s="66"/>
      <c r="O52" s="66"/>
      <c r="P52" s="67"/>
      <c r="Q52" s="67"/>
      <c r="R52" s="67"/>
      <c r="S52" s="67"/>
      <c r="T52" s="67"/>
      <c r="U52" s="66"/>
      <c r="V52" s="68"/>
      <c r="W52" s="69"/>
      <c r="X52" s="70"/>
      <c r="Y52" s="71"/>
    </row>
    <row r="53" spans="1:25" s="35" customFormat="1" x14ac:dyDescent="0.25">
      <c r="A53" s="52"/>
      <c r="B53" s="52"/>
      <c r="C53" s="52"/>
      <c r="D53" s="52"/>
      <c r="E53" s="66"/>
      <c r="F53" s="67"/>
      <c r="G53" s="66"/>
      <c r="H53" s="66"/>
      <c r="I53" s="67"/>
      <c r="J53" s="67"/>
      <c r="K53" s="67"/>
      <c r="L53" s="67"/>
      <c r="M53" s="66"/>
      <c r="N53" s="66"/>
      <c r="O53" s="66"/>
      <c r="P53" s="67"/>
      <c r="Q53" s="67"/>
      <c r="R53" s="67"/>
      <c r="S53" s="67"/>
      <c r="T53" s="67"/>
      <c r="U53" s="66"/>
      <c r="V53" s="68"/>
      <c r="W53" s="69"/>
      <c r="X53" s="70"/>
      <c r="Y53" s="71"/>
    </row>
    <row r="54" spans="1:25" s="35" customFormat="1" x14ac:dyDescent="0.25">
      <c r="A54" s="52"/>
      <c r="B54" s="52"/>
      <c r="C54" s="52"/>
      <c r="D54" s="52"/>
      <c r="E54" s="66"/>
      <c r="F54" s="67"/>
      <c r="G54" s="66"/>
      <c r="H54" s="66"/>
      <c r="I54" s="67"/>
      <c r="J54" s="67"/>
      <c r="K54" s="67"/>
      <c r="L54" s="67"/>
      <c r="M54" s="66"/>
      <c r="N54" s="66"/>
      <c r="O54" s="66"/>
      <c r="P54" s="67"/>
      <c r="Q54" s="67"/>
      <c r="R54" s="67"/>
      <c r="S54" s="67"/>
      <c r="T54" s="67"/>
      <c r="U54" s="66"/>
      <c r="V54" s="68"/>
      <c r="W54" s="69"/>
      <c r="X54" s="70"/>
      <c r="Y54" s="71"/>
    </row>
    <row r="55" spans="1:25" s="35" customFormat="1" x14ac:dyDescent="0.25">
      <c r="A55" s="52"/>
      <c r="B55" s="52"/>
      <c r="C55" s="52"/>
      <c r="D55" s="52"/>
      <c r="E55" s="66"/>
      <c r="F55" s="67"/>
      <c r="G55" s="66"/>
      <c r="H55" s="66"/>
      <c r="I55" s="67"/>
      <c r="J55" s="67"/>
      <c r="K55" s="67"/>
      <c r="L55" s="67"/>
      <c r="M55" s="66"/>
      <c r="N55" s="66"/>
      <c r="O55" s="66"/>
      <c r="P55" s="67"/>
      <c r="Q55" s="67"/>
      <c r="R55" s="67"/>
      <c r="S55" s="67"/>
      <c r="T55" s="67"/>
      <c r="U55" s="66"/>
      <c r="V55" s="68"/>
      <c r="W55" s="69"/>
      <c r="X55" s="70"/>
      <c r="Y55" s="71"/>
    </row>
    <row r="56" spans="1:25" s="35" customFormat="1" x14ac:dyDescent="0.25">
      <c r="A56" s="52"/>
      <c r="B56" s="52"/>
      <c r="C56" s="52"/>
      <c r="D56" s="52"/>
      <c r="E56" s="66"/>
      <c r="F56" s="67"/>
      <c r="G56" s="66"/>
      <c r="H56" s="66"/>
      <c r="I56" s="67"/>
      <c r="J56" s="67"/>
      <c r="K56" s="67"/>
      <c r="L56" s="67"/>
      <c r="M56" s="66"/>
      <c r="N56" s="66"/>
      <c r="O56" s="66"/>
      <c r="P56" s="67"/>
      <c r="Q56" s="67"/>
      <c r="R56" s="67"/>
      <c r="S56" s="67"/>
      <c r="T56" s="67"/>
      <c r="U56" s="66"/>
      <c r="V56" s="68"/>
      <c r="W56" s="69"/>
      <c r="X56" s="70"/>
      <c r="Y56" s="71"/>
    </row>
    <row r="57" spans="1:25" s="35" customFormat="1" x14ac:dyDescent="0.25">
      <c r="A57" s="52"/>
      <c r="B57" s="52"/>
      <c r="C57" s="52"/>
      <c r="D57" s="52"/>
      <c r="E57" s="66"/>
      <c r="F57" s="67"/>
      <c r="G57" s="66"/>
      <c r="H57" s="66"/>
      <c r="I57" s="67"/>
      <c r="J57" s="67"/>
      <c r="K57" s="67"/>
      <c r="L57" s="67"/>
      <c r="M57" s="66"/>
      <c r="N57" s="66"/>
      <c r="O57" s="66"/>
      <c r="P57" s="67"/>
      <c r="Q57" s="67"/>
      <c r="R57" s="67"/>
      <c r="S57" s="67"/>
      <c r="T57" s="67"/>
      <c r="U57" s="66"/>
      <c r="V57" s="68"/>
      <c r="W57" s="69"/>
      <c r="X57" s="70"/>
      <c r="Y57" s="71"/>
    </row>
    <row r="58" spans="1:25" s="35" customFormat="1" x14ac:dyDescent="0.25">
      <c r="A58" s="52"/>
      <c r="B58" s="52"/>
      <c r="C58" s="52"/>
      <c r="D58" s="52"/>
      <c r="E58" s="66"/>
      <c r="F58" s="67"/>
      <c r="G58" s="66"/>
      <c r="H58" s="66"/>
      <c r="I58" s="67"/>
      <c r="J58" s="67"/>
      <c r="K58" s="67"/>
      <c r="L58" s="67"/>
      <c r="M58" s="66"/>
      <c r="N58" s="66"/>
      <c r="O58" s="66"/>
      <c r="P58" s="67"/>
      <c r="Q58" s="67"/>
      <c r="R58" s="67"/>
      <c r="S58" s="67"/>
      <c r="T58" s="67"/>
      <c r="U58" s="66"/>
      <c r="V58" s="68"/>
      <c r="W58" s="69"/>
      <c r="X58" s="70"/>
      <c r="Y58" s="71"/>
    </row>
    <row r="59" spans="1:25" s="35" customFormat="1" x14ac:dyDescent="0.25">
      <c r="A59" s="52"/>
      <c r="B59" s="52"/>
      <c r="C59" s="52"/>
      <c r="D59" s="52"/>
      <c r="E59" s="66"/>
      <c r="F59" s="67"/>
      <c r="G59" s="66"/>
      <c r="H59" s="66"/>
      <c r="I59" s="67"/>
      <c r="J59" s="67"/>
      <c r="K59" s="67"/>
      <c r="L59" s="67"/>
      <c r="M59" s="66"/>
      <c r="N59" s="66"/>
      <c r="O59" s="66"/>
      <c r="P59" s="67"/>
      <c r="Q59" s="67"/>
      <c r="R59" s="67"/>
      <c r="S59" s="67"/>
      <c r="T59" s="67"/>
      <c r="U59" s="66"/>
      <c r="V59" s="68"/>
      <c r="W59" s="69"/>
      <c r="X59" s="70"/>
      <c r="Y59" s="71"/>
    </row>
    <row r="60" spans="1:25" s="35" customFormat="1" x14ac:dyDescent="0.25">
      <c r="A60" s="52"/>
      <c r="B60" s="52"/>
      <c r="C60" s="52"/>
      <c r="D60" s="52"/>
      <c r="E60" s="66"/>
      <c r="F60" s="67"/>
      <c r="G60" s="66"/>
      <c r="H60" s="66"/>
      <c r="I60" s="67"/>
      <c r="J60" s="67"/>
      <c r="K60" s="67"/>
      <c r="L60" s="67"/>
      <c r="M60" s="66"/>
      <c r="N60" s="66"/>
      <c r="O60" s="66"/>
      <c r="P60" s="67"/>
      <c r="Q60" s="67"/>
      <c r="R60" s="67"/>
      <c r="S60" s="67"/>
      <c r="T60" s="67"/>
      <c r="U60" s="66"/>
      <c r="V60" s="68"/>
      <c r="W60" s="69"/>
      <c r="X60" s="70"/>
      <c r="Y60" s="71"/>
    </row>
    <row r="61" spans="1:25" s="35" customFormat="1" x14ac:dyDescent="0.25">
      <c r="A61" s="52"/>
      <c r="B61" s="52"/>
      <c r="C61" s="52"/>
      <c r="D61" s="52"/>
      <c r="E61" s="66"/>
      <c r="F61" s="67"/>
      <c r="G61" s="66"/>
      <c r="H61" s="66"/>
      <c r="I61" s="67"/>
      <c r="J61" s="67"/>
      <c r="K61" s="67"/>
      <c r="L61" s="67"/>
      <c r="M61" s="66"/>
      <c r="N61" s="66"/>
      <c r="O61" s="66"/>
      <c r="P61" s="67"/>
      <c r="Q61" s="67"/>
      <c r="R61" s="67"/>
      <c r="S61" s="67"/>
      <c r="T61" s="67"/>
      <c r="U61" s="66"/>
      <c r="V61" s="68"/>
      <c r="W61" s="69"/>
      <c r="X61" s="70"/>
      <c r="Y61" s="71"/>
    </row>
    <row r="62" spans="1:25" s="35" customFormat="1" x14ac:dyDescent="0.25">
      <c r="A62" s="52"/>
      <c r="B62" s="52"/>
      <c r="C62" s="52"/>
      <c r="D62" s="52"/>
      <c r="E62" s="66"/>
      <c r="F62" s="67"/>
      <c r="G62" s="66"/>
      <c r="H62" s="66"/>
      <c r="I62" s="67"/>
      <c r="J62" s="67"/>
      <c r="K62" s="67"/>
      <c r="L62" s="67"/>
      <c r="M62" s="66"/>
      <c r="N62" s="66"/>
      <c r="O62" s="66"/>
      <c r="P62" s="67"/>
      <c r="Q62" s="67"/>
      <c r="R62" s="67"/>
      <c r="S62" s="67"/>
      <c r="T62" s="67"/>
      <c r="U62" s="66"/>
      <c r="V62" s="68"/>
      <c r="W62" s="69"/>
      <c r="X62" s="70"/>
      <c r="Y62" s="71"/>
    </row>
    <row r="63" spans="1:25" s="35" customFormat="1" x14ac:dyDescent="0.25">
      <c r="A63" s="52"/>
      <c r="B63" s="52"/>
      <c r="C63" s="52"/>
      <c r="D63" s="52"/>
      <c r="E63" s="66"/>
      <c r="F63" s="67"/>
      <c r="G63" s="66"/>
      <c r="H63" s="66"/>
      <c r="I63" s="67"/>
      <c r="J63" s="67"/>
      <c r="K63" s="67"/>
      <c r="L63" s="67"/>
      <c r="M63" s="66"/>
      <c r="N63" s="66"/>
      <c r="O63" s="66"/>
      <c r="P63" s="67"/>
      <c r="Q63" s="67"/>
      <c r="R63" s="67"/>
      <c r="S63" s="67"/>
      <c r="T63" s="67"/>
      <c r="U63" s="66"/>
      <c r="V63" s="68"/>
      <c r="W63" s="69"/>
      <c r="X63" s="70"/>
      <c r="Y63" s="71"/>
    </row>
    <row r="64" spans="1:25" s="35" customFormat="1" x14ac:dyDescent="0.25">
      <c r="A64" s="52"/>
      <c r="B64" s="52"/>
      <c r="C64" s="52"/>
      <c r="D64" s="52"/>
      <c r="E64" s="66"/>
      <c r="F64" s="67"/>
      <c r="G64" s="66"/>
      <c r="H64" s="66"/>
      <c r="I64" s="67"/>
      <c r="J64" s="67"/>
      <c r="K64" s="67"/>
      <c r="L64" s="67"/>
      <c r="M64" s="66"/>
      <c r="N64" s="66"/>
      <c r="O64" s="66"/>
      <c r="P64" s="67"/>
      <c r="Q64" s="67"/>
      <c r="R64" s="67"/>
      <c r="S64" s="67"/>
      <c r="T64" s="67"/>
      <c r="U64" s="66"/>
      <c r="V64" s="68"/>
      <c r="W64" s="69"/>
      <c r="X64" s="70"/>
      <c r="Y64" s="71"/>
    </row>
    <row r="65" spans="1:25" s="35" customFormat="1" x14ac:dyDescent="0.25">
      <c r="A65" s="52"/>
      <c r="B65" s="52"/>
      <c r="C65" s="52"/>
      <c r="D65" s="52"/>
      <c r="E65" s="66"/>
      <c r="F65" s="67"/>
      <c r="G65" s="66"/>
      <c r="H65" s="66"/>
      <c r="I65" s="67"/>
      <c r="J65" s="67"/>
      <c r="K65" s="67"/>
      <c r="L65" s="67"/>
      <c r="M65" s="66"/>
      <c r="N65" s="66"/>
      <c r="O65" s="66"/>
      <c r="P65" s="67"/>
      <c r="Q65" s="67"/>
      <c r="R65" s="67"/>
      <c r="S65" s="67"/>
      <c r="T65" s="67"/>
      <c r="U65" s="66"/>
      <c r="V65" s="68"/>
      <c r="W65" s="69"/>
      <c r="X65" s="70"/>
      <c r="Y65" s="71"/>
    </row>
    <row r="66" spans="1:25" s="35" customFormat="1" x14ac:dyDescent="0.25">
      <c r="A66" s="52"/>
      <c r="B66" s="52"/>
      <c r="C66" s="52"/>
      <c r="D66" s="52"/>
      <c r="E66" s="66"/>
      <c r="F66" s="67"/>
      <c r="G66" s="66"/>
      <c r="H66" s="66"/>
      <c r="I66" s="67"/>
      <c r="J66" s="67"/>
      <c r="K66" s="67"/>
      <c r="L66" s="67"/>
      <c r="M66" s="66"/>
      <c r="N66" s="66"/>
      <c r="O66" s="66"/>
      <c r="P66" s="67"/>
      <c r="Q66" s="67"/>
      <c r="R66" s="67"/>
      <c r="S66" s="67"/>
      <c r="T66" s="67"/>
      <c r="U66" s="66"/>
      <c r="V66" s="68"/>
      <c r="W66" s="69"/>
      <c r="X66" s="70"/>
      <c r="Y66" s="71"/>
    </row>
    <row r="67" spans="1:25" s="35" customFormat="1" x14ac:dyDescent="0.25">
      <c r="A67" s="52"/>
      <c r="B67" s="52"/>
      <c r="C67" s="52"/>
      <c r="D67" s="52"/>
      <c r="E67" s="66"/>
      <c r="F67" s="67"/>
      <c r="G67" s="66"/>
      <c r="H67" s="66"/>
      <c r="I67" s="67"/>
      <c r="J67" s="67"/>
      <c r="K67" s="67"/>
      <c r="L67" s="67"/>
      <c r="M67" s="66"/>
      <c r="N67" s="66"/>
      <c r="O67" s="66"/>
      <c r="P67" s="67"/>
      <c r="Q67" s="67"/>
      <c r="R67" s="67"/>
      <c r="S67" s="67"/>
      <c r="T67" s="67"/>
      <c r="U67" s="66"/>
      <c r="V67" s="68"/>
      <c r="W67" s="69"/>
      <c r="X67" s="70"/>
      <c r="Y67" s="71"/>
    </row>
    <row r="68" spans="1:25" s="35" customFormat="1" x14ac:dyDescent="0.25">
      <c r="A68" s="52"/>
      <c r="B68" s="52"/>
      <c r="C68" s="52"/>
      <c r="D68" s="52"/>
      <c r="E68" s="66"/>
      <c r="F68" s="67"/>
      <c r="G68" s="66"/>
      <c r="H68" s="66"/>
      <c r="I68" s="67"/>
      <c r="J68" s="67"/>
      <c r="K68" s="67"/>
      <c r="L68" s="67"/>
      <c r="M68" s="66"/>
      <c r="N68" s="66"/>
      <c r="O68" s="66"/>
      <c r="P68" s="67"/>
      <c r="Q68" s="67"/>
      <c r="R68" s="67"/>
      <c r="S68" s="67"/>
      <c r="T68" s="67"/>
      <c r="U68" s="66"/>
      <c r="V68" s="68"/>
      <c r="W68" s="69"/>
      <c r="X68" s="70"/>
      <c r="Y68" s="71"/>
    </row>
    <row r="69" spans="1:25" s="35" customFormat="1" x14ac:dyDescent="0.25">
      <c r="A69" s="52"/>
      <c r="B69" s="52"/>
      <c r="C69" s="52"/>
      <c r="D69" s="52"/>
      <c r="E69" s="66"/>
      <c r="F69" s="67"/>
      <c r="G69" s="66"/>
      <c r="H69" s="66"/>
      <c r="I69" s="67"/>
      <c r="J69" s="67"/>
      <c r="K69" s="67"/>
      <c r="L69" s="67"/>
      <c r="M69" s="66"/>
      <c r="N69" s="66"/>
      <c r="O69" s="66"/>
      <c r="P69" s="67"/>
      <c r="Q69" s="67"/>
      <c r="R69" s="67"/>
      <c r="S69" s="67"/>
      <c r="T69" s="67"/>
      <c r="U69" s="66"/>
      <c r="V69" s="68"/>
      <c r="W69" s="69"/>
      <c r="X69" s="70"/>
      <c r="Y69" s="71"/>
    </row>
    <row r="70" spans="1:25" s="35" customFormat="1" x14ac:dyDescent="0.25">
      <c r="A70" s="52"/>
      <c r="B70" s="52"/>
      <c r="C70" s="52"/>
      <c r="D70" s="52"/>
      <c r="E70" s="66"/>
      <c r="F70" s="67"/>
      <c r="G70" s="66"/>
      <c r="H70" s="66"/>
      <c r="I70" s="67"/>
      <c r="J70" s="67"/>
      <c r="K70" s="67"/>
      <c r="L70" s="67"/>
      <c r="M70" s="66"/>
      <c r="N70" s="66"/>
      <c r="O70" s="66"/>
      <c r="P70" s="67"/>
      <c r="Q70" s="67"/>
      <c r="R70" s="67"/>
      <c r="S70" s="67"/>
      <c r="T70" s="67"/>
      <c r="U70" s="66"/>
      <c r="V70" s="68"/>
      <c r="W70" s="69"/>
      <c r="X70" s="70"/>
      <c r="Y70" s="71"/>
    </row>
    <row r="71" spans="1:25" s="35" customFormat="1" x14ac:dyDescent="0.25">
      <c r="A71" s="52"/>
      <c r="B71" s="52"/>
      <c r="C71" s="52"/>
      <c r="D71" s="52"/>
      <c r="E71" s="66"/>
      <c r="F71" s="67"/>
      <c r="G71" s="66"/>
      <c r="H71" s="66"/>
      <c r="I71" s="67"/>
      <c r="J71" s="67"/>
      <c r="K71" s="67"/>
      <c r="L71" s="67"/>
      <c r="M71" s="66"/>
      <c r="N71" s="66"/>
      <c r="O71" s="66"/>
      <c r="P71" s="67"/>
      <c r="Q71" s="67"/>
      <c r="R71" s="67"/>
      <c r="S71" s="67"/>
      <c r="T71" s="67"/>
      <c r="U71" s="66"/>
      <c r="V71" s="68"/>
      <c r="W71" s="69"/>
      <c r="X71" s="70"/>
      <c r="Y71" s="71"/>
    </row>
    <row r="72" spans="1:25" s="35" customFormat="1" x14ac:dyDescent="0.25">
      <c r="A72" s="52"/>
      <c r="B72" s="52"/>
      <c r="C72" s="52"/>
      <c r="D72" s="52"/>
      <c r="E72" s="66"/>
      <c r="F72" s="67"/>
      <c r="G72" s="66"/>
      <c r="H72" s="66"/>
      <c r="I72" s="67"/>
      <c r="J72" s="67"/>
      <c r="K72" s="67"/>
      <c r="L72" s="67"/>
      <c r="M72" s="66"/>
      <c r="N72" s="66"/>
      <c r="O72" s="66"/>
      <c r="P72" s="67"/>
      <c r="Q72" s="67"/>
      <c r="R72" s="67"/>
      <c r="S72" s="67"/>
      <c r="T72" s="67"/>
      <c r="U72" s="66"/>
      <c r="V72" s="68"/>
      <c r="W72" s="69"/>
      <c r="X72" s="70"/>
      <c r="Y72" s="71"/>
    </row>
    <row r="73" spans="1:25" s="35" customFormat="1" x14ac:dyDescent="0.25">
      <c r="A73" s="52"/>
      <c r="B73" s="52"/>
      <c r="C73" s="52"/>
      <c r="D73" s="52"/>
      <c r="E73" s="66"/>
      <c r="F73" s="67"/>
      <c r="G73" s="66"/>
      <c r="H73" s="66"/>
      <c r="I73" s="67"/>
      <c r="J73" s="67"/>
      <c r="K73" s="67"/>
      <c r="L73" s="67"/>
      <c r="M73" s="66"/>
      <c r="N73" s="66"/>
      <c r="O73" s="66"/>
      <c r="P73" s="67"/>
      <c r="Q73" s="67"/>
      <c r="R73" s="67"/>
      <c r="S73" s="67"/>
      <c r="T73" s="67"/>
      <c r="U73" s="66"/>
      <c r="V73" s="68"/>
      <c r="W73" s="69"/>
      <c r="X73" s="70"/>
      <c r="Y73" s="71"/>
    </row>
    <row r="74" spans="1:25" s="35" customFormat="1" x14ac:dyDescent="0.25">
      <c r="A74" s="52"/>
      <c r="B74" s="52"/>
      <c r="C74" s="52"/>
      <c r="D74" s="52"/>
      <c r="E74" s="66"/>
      <c r="F74" s="67"/>
      <c r="G74" s="66"/>
      <c r="H74" s="66"/>
      <c r="I74" s="67"/>
      <c r="J74" s="67"/>
      <c r="K74" s="67"/>
      <c r="L74" s="67"/>
      <c r="M74" s="66"/>
      <c r="N74" s="66"/>
      <c r="O74" s="66"/>
      <c r="P74" s="67"/>
      <c r="Q74" s="67"/>
      <c r="R74" s="67"/>
      <c r="S74" s="67"/>
      <c r="T74" s="67"/>
      <c r="U74" s="66"/>
      <c r="V74" s="68"/>
      <c r="W74" s="69"/>
      <c r="X74" s="70"/>
      <c r="Y74" s="71"/>
    </row>
    <row r="75" spans="1:25" s="35" customFormat="1" x14ac:dyDescent="0.25">
      <c r="A75" s="52"/>
      <c r="B75" s="52"/>
      <c r="C75" s="52"/>
      <c r="D75" s="52"/>
      <c r="E75" s="66"/>
      <c r="F75" s="67"/>
      <c r="G75" s="66"/>
      <c r="H75" s="66"/>
      <c r="I75" s="67"/>
      <c r="J75" s="67"/>
      <c r="K75" s="67"/>
      <c r="L75" s="67"/>
      <c r="M75" s="66"/>
      <c r="N75" s="66"/>
      <c r="O75" s="66"/>
      <c r="P75" s="67"/>
      <c r="Q75" s="67"/>
      <c r="R75" s="67"/>
      <c r="S75" s="67"/>
      <c r="T75" s="67"/>
      <c r="U75" s="66"/>
      <c r="V75" s="68"/>
      <c r="W75" s="69"/>
      <c r="X75" s="70"/>
      <c r="Y75" s="71"/>
    </row>
    <row r="76" spans="1:25" s="35" customFormat="1" x14ac:dyDescent="0.25">
      <c r="A76" s="52"/>
      <c r="B76" s="52"/>
      <c r="C76" s="52"/>
      <c r="D76" s="52"/>
      <c r="E76" s="66"/>
      <c r="F76" s="67"/>
      <c r="G76" s="66"/>
      <c r="H76" s="66"/>
      <c r="I76" s="67"/>
      <c r="J76" s="67"/>
      <c r="K76" s="67"/>
      <c r="L76" s="67"/>
      <c r="M76" s="66"/>
      <c r="N76" s="66"/>
      <c r="O76" s="66"/>
      <c r="P76" s="67"/>
      <c r="Q76" s="67"/>
      <c r="R76" s="67"/>
      <c r="S76" s="67"/>
      <c r="T76" s="67"/>
      <c r="U76" s="66"/>
      <c r="V76" s="68"/>
      <c r="W76" s="69"/>
      <c r="X76" s="70"/>
      <c r="Y76" s="71"/>
    </row>
    <row r="77" spans="1:25" s="35" customFormat="1" x14ac:dyDescent="0.25">
      <c r="A77" s="52"/>
      <c r="B77" s="52"/>
      <c r="C77" s="52"/>
      <c r="D77" s="52"/>
      <c r="E77" s="66"/>
      <c r="F77" s="67"/>
      <c r="G77" s="66"/>
      <c r="H77" s="66"/>
      <c r="I77" s="67"/>
      <c r="J77" s="67"/>
      <c r="K77" s="67"/>
      <c r="L77" s="67"/>
      <c r="M77" s="66"/>
      <c r="N77" s="66"/>
      <c r="O77" s="66"/>
      <c r="P77" s="67"/>
      <c r="Q77" s="67"/>
      <c r="R77" s="67"/>
      <c r="S77" s="67"/>
      <c r="T77" s="67"/>
      <c r="U77" s="66"/>
      <c r="V77" s="68"/>
      <c r="W77" s="69"/>
      <c r="X77" s="70"/>
      <c r="Y77" s="71"/>
    </row>
    <row r="78" spans="1:25" s="35" customFormat="1" x14ac:dyDescent="0.25">
      <c r="A78" s="52"/>
      <c r="B78" s="52"/>
      <c r="C78" s="52"/>
      <c r="D78" s="52"/>
      <c r="E78" s="66"/>
      <c r="F78" s="67"/>
      <c r="G78" s="66"/>
      <c r="H78" s="66"/>
      <c r="I78" s="67"/>
      <c r="J78" s="67"/>
      <c r="K78" s="67"/>
      <c r="L78" s="67"/>
      <c r="M78" s="66"/>
      <c r="N78" s="66"/>
      <c r="O78" s="66"/>
      <c r="P78" s="67"/>
      <c r="Q78" s="67"/>
      <c r="R78" s="67"/>
      <c r="S78" s="67"/>
      <c r="T78" s="67"/>
      <c r="U78" s="66"/>
      <c r="V78" s="68"/>
      <c r="W78" s="69"/>
      <c r="X78" s="70"/>
      <c r="Y78" s="71"/>
    </row>
    <row r="79" spans="1:25" s="35" customFormat="1" x14ac:dyDescent="0.25">
      <c r="A79" s="52"/>
      <c r="B79" s="52"/>
      <c r="C79" s="52"/>
      <c r="D79" s="52"/>
      <c r="E79" s="66"/>
      <c r="F79" s="67"/>
      <c r="G79" s="66"/>
      <c r="H79" s="66"/>
      <c r="I79" s="67"/>
      <c r="J79" s="67"/>
      <c r="K79" s="67"/>
      <c r="L79" s="67"/>
      <c r="M79" s="66"/>
      <c r="N79" s="66"/>
      <c r="O79" s="66"/>
      <c r="P79" s="67"/>
      <c r="Q79" s="67"/>
      <c r="R79" s="67"/>
      <c r="S79" s="67"/>
      <c r="T79" s="67"/>
      <c r="U79" s="66"/>
      <c r="V79" s="68"/>
      <c r="W79" s="69"/>
      <c r="X79" s="70"/>
      <c r="Y79" s="71"/>
    </row>
    <row r="80" spans="1:25" s="35" customFormat="1" x14ac:dyDescent="0.25">
      <c r="A80" s="52"/>
      <c r="B80" s="52"/>
      <c r="C80" s="52"/>
      <c r="D80" s="52"/>
      <c r="E80" s="66"/>
      <c r="F80" s="67"/>
      <c r="G80" s="66"/>
      <c r="H80" s="66"/>
      <c r="I80" s="67"/>
      <c r="J80" s="67"/>
      <c r="K80" s="67"/>
      <c r="L80" s="67"/>
      <c r="M80" s="66"/>
      <c r="N80" s="66"/>
      <c r="O80" s="66"/>
      <c r="P80" s="67"/>
      <c r="Q80" s="67"/>
      <c r="R80" s="67"/>
      <c r="S80" s="67"/>
      <c r="T80" s="67"/>
      <c r="U80" s="66"/>
      <c r="V80" s="68"/>
      <c r="W80" s="69"/>
      <c r="X80" s="70"/>
      <c r="Y80" s="71"/>
    </row>
    <row r="81" spans="1:25" s="35" customFormat="1" x14ac:dyDescent="0.25">
      <c r="A81" s="52"/>
      <c r="B81" s="52"/>
      <c r="C81" s="52"/>
      <c r="D81" s="52"/>
      <c r="E81" s="66"/>
      <c r="F81" s="67"/>
      <c r="G81" s="66"/>
      <c r="H81" s="66"/>
      <c r="I81" s="67"/>
      <c r="J81" s="67"/>
      <c r="K81" s="67"/>
      <c r="L81" s="67"/>
      <c r="M81" s="66"/>
      <c r="N81" s="66"/>
      <c r="O81" s="66"/>
      <c r="P81" s="67"/>
      <c r="Q81" s="67"/>
      <c r="R81" s="67"/>
      <c r="S81" s="67"/>
      <c r="T81" s="67"/>
      <c r="U81" s="66"/>
      <c r="V81" s="68"/>
      <c r="W81" s="69"/>
      <c r="X81" s="70"/>
      <c r="Y81" s="71"/>
    </row>
    <row r="82" spans="1:25" s="35" customFormat="1" x14ac:dyDescent="0.25">
      <c r="A82" s="52"/>
      <c r="B82" s="52"/>
      <c r="C82" s="52"/>
      <c r="D82" s="52"/>
      <c r="E82" s="66"/>
      <c r="F82" s="67"/>
      <c r="G82" s="66"/>
      <c r="H82" s="66"/>
      <c r="I82" s="67"/>
      <c r="J82" s="67"/>
      <c r="K82" s="67"/>
      <c r="L82" s="67"/>
      <c r="M82" s="66"/>
      <c r="N82" s="66"/>
      <c r="O82" s="66"/>
      <c r="P82" s="67"/>
      <c r="Q82" s="67"/>
      <c r="R82" s="67"/>
      <c r="S82" s="67"/>
      <c r="T82" s="67"/>
      <c r="U82" s="66"/>
      <c r="V82" s="68"/>
      <c r="W82" s="69"/>
      <c r="X82" s="70"/>
      <c r="Y82" s="71"/>
    </row>
    <row r="83" spans="1:25" s="35" customFormat="1" x14ac:dyDescent="0.25">
      <c r="A83" s="52"/>
      <c r="B83" s="52"/>
      <c r="C83" s="52"/>
      <c r="D83" s="52"/>
      <c r="E83" s="66"/>
      <c r="F83" s="67"/>
      <c r="G83" s="66"/>
      <c r="H83" s="66"/>
      <c r="I83" s="67"/>
      <c r="J83" s="67"/>
      <c r="K83" s="67"/>
      <c r="L83" s="67"/>
      <c r="M83" s="66"/>
      <c r="N83" s="66"/>
      <c r="O83" s="66"/>
      <c r="P83" s="67"/>
      <c r="Q83" s="67"/>
      <c r="R83" s="67"/>
      <c r="S83" s="67"/>
      <c r="T83" s="67"/>
      <c r="U83" s="66"/>
      <c r="V83" s="68"/>
      <c r="W83" s="69"/>
      <c r="X83" s="70"/>
      <c r="Y83" s="71"/>
    </row>
    <row r="84" spans="1:25" s="35" customFormat="1" x14ac:dyDescent="0.25">
      <c r="A84" s="52"/>
      <c r="B84" s="52"/>
      <c r="C84" s="52"/>
      <c r="D84" s="52"/>
      <c r="E84" s="66"/>
      <c r="F84" s="67"/>
      <c r="G84" s="66"/>
      <c r="H84" s="66"/>
      <c r="I84" s="67"/>
      <c r="J84" s="67"/>
      <c r="K84" s="67"/>
      <c r="L84" s="67"/>
      <c r="M84" s="66"/>
      <c r="N84" s="66"/>
      <c r="O84" s="66"/>
      <c r="P84" s="67"/>
      <c r="Q84" s="67"/>
      <c r="R84" s="67"/>
      <c r="S84" s="67"/>
      <c r="T84" s="67"/>
      <c r="U84" s="66"/>
      <c r="V84" s="68"/>
      <c r="W84" s="69"/>
      <c r="X84" s="70"/>
      <c r="Y84" s="71"/>
    </row>
    <row r="85" spans="1:25" s="35" customFormat="1" x14ac:dyDescent="0.25">
      <c r="A85" s="52"/>
      <c r="B85" s="52"/>
      <c r="C85" s="52"/>
      <c r="D85" s="52"/>
      <c r="E85" s="66"/>
      <c r="F85" s="67"/>
      <c r="G85" s="66"/>
      <c r="H85" s="66"/>
      <c r="I85" s="67"/>
      <c r="J85" s="67"/>
      <c r="K85" s="67"/>
      <c r="L85" s="67"/>
      <c r="M85" s="66"/>
      <c r="N85" s="66"/>
      <c r="O85" s="66"/>
      <c r="P85" s="67"/>
      <c r="Q85" s="67"/>
      <c r="R85" s="67"/>
      <c r="S85" s="67"/>
      <c r="T85" s="67"/>
      <c r="U85" s="66"/>
      <c r="V85" s="68"/>
      <c r="W85" s="69"/>
      <c r="X85" s="70"/>
      <c r="Y85" s="71"/>
    </row>
    <row r="86" spans="1:25" s="35" customFormat="1" x14ac:dyDescent="0.25">
      <c r="A86" s="52"/>
      <c r="B86" s="52"/>
      <c r="C86" s="52"/>
      <c r="D86" s="52"/>
      <c r="E86" s="66"/>
      <c r="F86" s="67"/>
      <c r="G86" s="66"/>
      <c r="H86" s="66"/>
      <c r="I86" s="67"/>
      <c r="J86" s="67"/>
      <c r="K86" s="67"/>
      <c r="L86" s="67"/>
      <c r="M86" s="66"/>
      <c r="N86" s="66"/>
      <c r="O86" s="66"/>
      <c r="P86" s="67"/>
      <c r="Q86" s="67"/>
      <c r="R86" s="67"/>
      <c r="S86" s="67"/>
      <c r="T86" s="67"/>
      <c r="U86" s="66"/>
      <c r="V86" s="68"/>
      <c r="W86" s="69"/>
      <c r="X86" s="70"/>
      <c r="Y86" s="71"/>
    </row>
    <row r="87" spans="1:25" s="35" customFormat="1" x14ac:dyDescent="0.25">
      <c r="A87" s="52"/>
      <c r="B87" s="52"/>
      <c r="C87" s="52"/>
      <c r="D87" s="52"/>
      <c r="E87" s="66"/>
      <c r="F87" s="67"/>
      <c r="G87" s="66"/>
      <c r="H87" s="66"/>
      <c r="I87" s="67"/>
      <c r="J87" s="67"/>
      <c r="K87" s="67"/>
      <c r="L87" s="67"/>
      <c r="M87" s="66"/>
      <c r="N87" s="66"/>
      <c r="O87" s="66"/>
      <c r="P87" s="67"/>
      <c r="Q87" s="67"/>
      <c r="R87" s="67"/>
      <c r="S87" s="67"/>
      <c r="T87" s="67"/>
      <c r="U87" s="66"/>
      <c r="V87" s="68"/>
      <c r="W87" s="69"/>
      <c r="X87" s="70"/>
      <c r="Y87" s="71"/>
    </row>
    <row r="88" spans="1:25" s="35" customFormat="1" x14ac:dyDescent="0.25">
      <c r="A88" s="52"/>
      <c r="B88" s="52"/>
      <c r="C88" s="52"/>
      <c r="D88" s="52"/>
      <c r="E88" s="66"/>
      <c r="F88" s="67"/>
      <c r="G88" s="66"/>
      <c r="H88" s="66"/>
      <c r="I88" s="67"/>
      <c r="J88" s="67"/>
      <c r="K88" s="67"/>
      <c r="L88" s="67"/>
      <c r="M88" s="66"/>
      <c r="N88" s="66"/>
      <c r="O88" s="66"/>
      <c r="P88" s="67"/>
      <c r="Q88" s="67"/>
      <c r="R88" s="67"/>
      <c r="S88" s="67"/>
      <c r="T88" s="67"/>
      <c r="U88" s="66"/>
      <c r="V88" s="68"/>
      <c r="W88" s="69"/>
      <c r="X88" s="70"/>
      <c r="Y88" s="71"/>
    </row>
    <row r="89" spans="1:25" s="35" customFormat="1" x14ac:dyDescent="0.25">
      <c r="A89" s="52"/>
      <c r="B89" s="52"/>
      <c r="C89" s="52"/>
      <c r="D89" s="52"/>
      <c r="E89" s="66"/>
      <c r="F89" s="67"/>
      <c r="G89" s="66"/>
      <c r="H89" s="66"/>
      <c r="I89" s="67"/>
      <c r="J89" s="67"/>
      <c r="K89" s="67"/>
      <c r="L89" s="67"/>
      <c r="M89" s="66"/>
      <c r="N89" s="66"/>
      <c r="O89" s="66"/>
      <c r="P89" s="67"/>
      <c r="Q89" s="67"/>
      <c r="R89" s="67"/>
      <c r="S89" s="67"/>
      <c r="T89" s="67"/>
      <c r="U89" s="66"/>
      <c r="V89" s="68"/>
      <c r="W89" s="69"/>
      <c r="X89" s="70"/>
      <c r="Y89" s="71"/>
    </row>
    <row r="90" spans="1:25" s="35" customFormat="1" x14ac:dyDescent="0.25">
      <c r="A90" s="52"/>
      <c r="B90" s="52"/>
      <c r="C90" s="52"/>
      <c r="D90" s="52"/>
      <c r="E90" s="66"/>
      <c r="F90" s="67"/>
      <c r="G90" s="66"/>
      <c r="H90" s="66"/>
      <c r="I90" s="67"/>
      <c r="J90" s="67"/>
      <c r="K90" s="67"/>
      <c r="L90" s="67"/>
      <c r="M90" s="66"/>
      <c r="N90" s="66"/>
      <c r="O90" s="66"/>
      <c r="P90" s="67"/>
      <c r="Q90" s="67"/>
      <c r="R90" s="67"/>
      <c r="S90" s="67"/>
      <c r="T90" s="67"/>
      <c r="U90" s="66"/>
      <c r="V90" s="68"/>
      <c r="W90" s="69"/>
      <c r="X90" s="70"/>
      <c r="Y90" s="71"/>
    </row>
    <row r="91" spans="1:25" s="35" customFormat="1" x14ac:dyDescent="0.25">
      <c r="A91" s="52"/>
      <c r="B91" s="52"/>
      <c r="C91" s="52"/>
      <c r="D91" s="52"/>
      <c r="E91" s="66"/>
      <c r="F91" s="67"/>
      <c r="G91" s="66"/>
      <c r="H91" s="66"/>
      <c r="I91" s="67"/>
      <c r="J91" s="67"/>
      <c r="K91" s="67"/>
      <c r="L91" s="67"/>
      <c r="M91" s="66"/>
      <c r="N91" s="66"/>
      <c r="O91" s="66"/>
      <c r="P91" s="67"/>
      <c r="Q91" s="67"/>
      <c r="R91" s="67"/>
      <c r="S91" s="67"/>
      <c r="T91" s="67"/>
      <c r="U91" s="66"/>
      <c r="V91" s="68"/>
      <c r="W91" s="69"/>
      <c r="X91" s="70"/>
      <c r="Y91" s="71"/>
    </row>
    <row r="92" spans="1:25" s="35" customFormat="1" x14ac:dyDescent="0.25">
      <c r="A92" s="52"/>
      <c r="B92" s="52"/>
      <c r="C92" s="52"/>
      <c r="D92" s="52"/>
      <c r="E92" s="66"/>
      <c r="F92" s="67"/>
      <c r="G92" s="66"/>
      <c r="H92" s="66"/>
      <c r="I92" s="67"/>
      <c r="J92" s="67"/>
      <c r="K92" s="67"/>
      <c r="L92" s="67"/>
      <c r="M92" s="66"/>
      <c r="N92" s="66"/>
      <c r="O92" s="66"/>
      <c r="P92" s="67"/>
      <c r="Q92" s="67"/>
      <c r="R92" s="67"/>
      <c r="S92" s="67"/>
      <c r="T92" s="67"/>
      <c r="U92" s="66"/>
      <c r="V92" s="68"/>
      <c r="W92" s="69"/>
      <c r="X92" s="70"/>
      <c r="Y92" s="71"/>
    </row>
    <row r="93" spans="1:25" s="35" customFormat="1" x14ac:dyDescent="0.25">
      <c r="A93" s="52"/>
      <c r="B93" s="52"/>
      <c r="C93" s="52"/>
      <c r="D93" s="52"/>
      <c r="E93" s="66"/>
      <c r="F93" s="67"/>
      <c r="G93" s="66"/>
      <c r="H93" s="66"/>
      <c r="I93" s="67"/>
      <c r="J93" s="67"/>
      <c r="K93" s="67"/>
      <c r="L93" s="67"/>
      <c r="M93" s="66"/>
      <c r="N93" s="66"/>
      <c r="O93" s="66"/>
      <c r="P93" s="67"/>
      <c r="Q93" s="67"/>
      <c r="R93" s="67"/>
      <c r="S93" s="67"/>
      <c r="T93" s="67"/>
      <c r="U93" s="66"/>
      <c r="V93" s="68"/>
      <c r="W93" s="69"/>
      <c r="X93" s="70"/>
      <c r="Y93" s="71"/>
    </row>
    <row r="94" spans="1:25" s="35" customFormat="1" x14ac:dyDescent="0.25">
      <c r="A94" s="52"/>
      <c r="B94" s="52"/>
      <c r="C94" s="52"/>
      <c r="D94" s="52"/>
      <c r="E94" s="66"/>
      <c r="F94" s="67"/>
      <c r="G94" s="66"/>
      <c r="H94" s="66"/>
      <c r="I94" s="67"/>
      <c r="J94" s="67"/>
      <c r="K94" s="67"/>
      <c r="L94" s="67"/>
      <c r="M94" s="66"/>
      <c r="N94" s="66"/>
      <c r="O94" s="66"/>
      <c r="P94" s="67"/>
      <c r="Q94" s="67"/>
      <c r="R94" s="67"/>
      <c r="S94" s="67"/>
      <c r="T94" s="67"/>
      <c r="U94" s="66"/>
      <c r="V94" s="68"/>
      <c r="W94" s="69"/>
      <c r="X94" s="70"/>
      <c r="Y94" s="71"/>
    </row>
    <row r="95" spans="1:25" s="35" customFormat="1" x14ac:dyDescent="0.25">
      <c r="A95" s="52"/>
      <c r="B95" s="52"/>
      <c r="C95" s="52"/>
      <c r="D95" s="52"/>
      <c r="E95" s="66"/>
      <c r="F95" s="67"/>
      <c r="G95" s="66"/>
      <c r="H95" s="66"/>
      <c r="I95" s="67"/>
      <c r="J95" s="67"/>
      <c r="K95" s="67"/>
      <c r="L95" s="67"/>
      <c r="M95" s="66"/>
      <c r="N95" s="66"/>
      <c r="O95" s="66"/>
      <c r="P95" s="67"/>
      <c r="Q95" s="67"/>
      <c r="R95" s="67"/>
      <c r="S95" s="67"/>
      <c r="T95" s="67"/>
      <c r="U95" s="66"/>
      <c r="V95" s="68"/>
      <c r="W95" s="69"/>
      <c r="X95" s="70"/>
      <c r="Y95" s="71"/>
    </row>
    <row r="96" spans="1:25" s="35" customFormat="1" x14ac:dyDescent="0.25">
      <c r="A96" s="52"/>
      <c r="B96" s="52"/>
      <c r="C96" s="52"/>
      <c r="D96" s="52"/>
      <c r="E96" s="66"/>
      <c r="F96" s="67"/>
      <c r="G96" s="66"/>
      <c r="H96" s="66"/>
      <c r="I96" s="67"/>
      <c r="J96" s="67"/>
      <c r="K96" s="67"/>
      <c r="L96" s="67"/>
      <c r="M96" s="66"/>
      <c r="N96" s="66"/>
      <c r="O96" s="66"/>
      <c r="P96" s="67"/>
      <c r="Q96" s="67"/>
      <c r="R96" s="67"/>
      <c r="S96" s="67"/>
      <c r="T96" s="67"/>
      <c r="U96" s="66"/>
      <c r="V96" s="68"/>
      <c r="W96" s="69"/>
      <c r="X96" s="70"/>
      <c r="Y96" s="71"/>
    </row>
    <row r="97" spans="1:25" s="35" customFormat="1" x14ac:dyDescent="0.25">
      <c r="A97" s="52"/>
      <c r="B97" s="52"/>
      <c r="C97" s="52"/>
      <c r="D97" s="52"/>
      <c r="E97" s="66"/>
      <c r="F97" s="67"/>
      <c r="G97" s="66"/>
      <c r="H97" s="66"/>
      <c r="I97" s="67"/>
      <c r="J97" s="67"/>
      <c r="K97" s="67"/>
      <c r="L97" s="67"/>
      <c r="M97" s="66"/>
      <c r="N97" s="66"/>
      <c r="O97" s="66"/>
      <c r="P97" s="67"/>
      <c r="Q97" s="67"/>
      <c r="R97" s="67"/>
      <c r="S97" s="67"/>
      <c r="T97" s="67"/>
      <c r="U97" s="66"/>
      <c r="V97" s="68"/>
      <c r="W97" s="69"/>
      <c r="X97" s="70"/>
      <c r="Y97" s="71"/>
    </row>
    <row r="98" spans="1:25" s="35" customFormat="1" x14ac:dyDescent="0.25">
      <c r="A98" s="52"/>
      <c r="B98" s="52"/>
      <c r="C98" s="52"/>
      <c r="D98" s="52"/>
      <c r="E98" s="66"/>
      <c r="F98" s="67"/>
      <c r="G98" s="66"/>
      <c r="H98" s="66"/>
      <c r="I98" s="67"/>
      <c r="J98" s="67"/>
      <c r="K98" s="67"/>
      <c r="L98" s="67"/>
      <c r="M98" s="66"/>
      <c r="N98" s="66"/>
      <c r="O98" s="66"/>
      <c r="P98" s="67"/>
      <c r="Q98" s="67"/>
      <c r="R98" s="67"/>
      <c r="S98" s="67"/>
      <c r="T98" s="67"/>
      <c r="U98" s="66"/>
      <c r="V98" s="68"/>
      <c r="W98" s="69"/>
      <c r="X98" s="70"/>
      <c r="Y98" s="71"/>
    </row>
    <row r="99" spans="1:25" s="35" customFormat="1" x14ac:dyDescent="0.25">
      <c r="A99" s="52"/>
      <c r="B99" s="52"/>
      <c r="C99" s="52"/>
      <c r="D99" s="52"/>
      <c r="E99" s="66"/>
      <c r="F99" s="67"/>
      <c r="G99" s="66"/>
      <c r="H99" s="66"/>
      <c r="I99" s="67"/>
      <c r="J99" s="67"/>
      <c r="K99" s="67"/>
      <c r="L99" s="67"/>
      <c r="M99" s="66"/>
      <c r="N99" s="66"/>
      <c r="O99" s="66"/>
      <c r="P99" s="67"/>
      <c r="Q99" s="67"/>
      <c r="R99" s="67"/>
      <c r="S99" s="67"/>
      <c r="T99" s="67"/>
      <c r="U99" s="66"/>
      <c r="V99" s="68"/>
      <c r="W99" s="69"/>
      <c r="X99" s="70"/>
      <c r="Y99" s="71"/>
    </row>
    <row r="100" spans="1:25" s="35" customFormat="1" x14ac:dyDescent="0.25">
      <c r="A100" s="52"/>
      <c r="B100" s="52"/>
      <c r="C100" s="52"/>
      <c r="D100" s="52"/>
      <c r="E100" s="66"/>
      <c r="F100" s="67"/>
      <c r="G100" s="66"/>
      <c r="H100" s="66"/>
      <c r="I100" s="67"/>
      <c r="J100" s="67"/>
      <c r="K100" s="67"/>
      <c r="L100" s="67"/>
      <c r="M100" s="66"/>
      <c r="N100" s="66"/>
      <c r="O100" s="66"/>
      <c r="P100" s="67"/>
      <c r="Q100" s="67"/>
      <c r="R100" s="67"/>
      <c r="S100" s="67"/>
      <c r="T100" s="67"/>
      <c r="U100" s="66"/>
      <c r="V100" s="68"/>
      <c r="W100" s="69"/>
      <c r="X100" s="70"/>
      <c r="Y100" s="71"/>
    </row>
    <row r="101" spans="1:25" s="35" customFormat="1" x14ac:dyDescent="0.25">
      <c r="A101" s="52"/>
      <c r="B101" s="52"/>
      <c r="C101" s="52"/>
      <c r="D101" s="52"/>
      <c r="E101" s="66"/>
      <c r="F101" s="67"/>
      <c r="G101" s="66"/>
      <c r="H101" s="66"/>
      <c r="I101" s="67"/>
      <c r="J101" s="67"/>
      <c r="K101" s="67"/>
      <c r="L101" s="67"/>
      <c r="M101" s="66"/>
      <c r="N101" s="66"/>
      <c r="O101" s="66"/>
      <c r="P101" s="67"/>
      <c r="Q101" s="67"/>
      <c r="R101" s="67"/>
      <c r="S101" s="67"/>
      <c r="T101" s="67"/>
      <c r="U101" s="66"/>
      <c r="V101" s="68"/>
      <c r="W101" s="69"/>
      <c r="X101" s="70"/>
      <c r="Y101" s="71"/>
    </row>
    <row r="102" spans="1:25" s="35" customFormat="1" x14ac:dyDescent="0.25">
      <c r="A102" s="52"/>
      <c r="B102" s="52"/>
      <c r="C102" s="52"/>
      <c r="D102" s="52"/>
      <c r="E102" s="66"/>
      <c r="F102" s="67"/>
      <c r="G102" s="66"/>
      <c r="H102" s="66"/>
      <c r="I102" s="67"/>
      <c r="J102" s="67"/>
      <c r="K102" s="67"/>
      <c r="L102" s="67"/>
      <c r="M102" s="66"/>
      <c r="N102" s="66"/>
      <c r="O102" s="66"/>
      <c r="P102" s="67"/>
      <c r="Q102" s="67"/>
      <c r="R102" s="67"/>
      <c r="S102" s="67"/>
      <c r="T102" s="67"/>
      <c r="U102" s="66"/>
      <c r="V102" s="68"/>
      <c r="W102" s="69"/>
      <c r="X102" s="70"/>
      <c r="Y102" s="71"/>
    </row>
    <row r="103" spans="1:25" s="35" customFormat="1" x14ac:dyDescent="0.25">
      <c r="A103" s="52"/>
      <c r="B103" s="52"/>
      <c r="C103" s="52"/>
      <c r="D103" s="52"/>
      <c r="E103" s="66"/>
      <c r="F103" s="67"/>
      <c r="G103" s="66"/>
      <c r="H103" s="66"/>
      <c r="I103" s="67"/>
      <c r="J103" s="67"/>
      <c r="K103" s="67"/>
      <c r="L103" s="67"/>
      <c r="M103" s="66"/>
      <c r="N103" s="66"/>
      <c r="O103" s="66"/>
      <c r="P103" s="67"/>
      <c r="Q103" s="67"/>
      <c r="R103" s="67"/>
      <c r="S103" s="67"/>
      <c r="T103" s="67"/>
      <c r="U103" s="66"/>
      <c r="V103" s="68"/>
      <c r="W103" s="69"/>
      <c r="X103" s="70"/>
      <c r="Y103" s="71"/>
    </row>
    <row r="104" spans="1:25" s="35" customFormat="1" x14ac:dyDescent="0.25">
      <c r="A104" s="52"/>
      <c r="B104" s="52"/>
      <c r="C104" s="52"/>
      <c r="D104" s="52"/>
      <c r="E104" s="66"/>
      <c r="F104" s="67"/>
      <c r="G104" s="66"/>
      <c r="H104" s="66"/>
      <c r="I104" s="67"/>
      <c r="J104" s="67"/>
      <c r="K104" s="67"/>
      <c r="L104" s="67"/>
      <c r="M104" s="66"/>
      <c r="N104" s="66"/>
      <c r="O104" s="66"/>
      <c r="P104" s="67"/>
      <c r="Q104" s="67"/>
      <c r="R104" s="67"/>
      <c r="S104" s="67"/>
      <c r="T104" s="67"/>
      <c r="U104" s="66"/>
      <c r="V104" s="68"/>
      <c r="W104" s="69"/>
      <c r="X104" s="70"/>
      <c r="Y104" s="71"/>
    </row>
    <row r="105" spans="1:25" s="35" customFormat="1" x14ac:dyDescent="0.25">
      <c r="A105" s="52"/>
      <c r="B105" s="52"/>
      <c r="C105" s="52"/>
      <c r="D105" s="52"/>
      <c r="E105" s="66"/>
      <c r="F105" s="67"/>
      <c r="G105" s="66"/>
      <c r="H105" s="66"/>
      <c r="I105" s="67"/>
      <c r="J105" s="67"/>
      <c r="K105" s="67"/>
      <c r="L105" s="67"/>
      <c r="M105" s="66"/>
      <c r="N105" s="66"/>
      <c r="O105" s="66"/>
      <c r="P105" s="67"/>
      <c r="Q105" s="67"/>
      <c r="R105" s="67"/>
      <c r="S105" s="67"/>
      <c r="T105" s="67"/>
      <c r="U105" s="66"/>
      <c r="V105" s="68"/>
      <c r="W105" s="69"/>
      <c r="X105" s="70"/>
      <c r="Y105" s="71"/>
    </row>
    <row r="106" spans="1:25" s="35" customFormat="1" x14ac:dyDescent="0.25">
      <c r="A106" s="52"/>
      <c r="B106" s="52"/>
      <c r="C106" s="52"/>
      <c r="D106" s="52"/>
      <c r="E106" s="66"/>
      <c r="F106" s="67"/>
      <c r="G106" s="66"/>
      <c r="H106" s="66"/>
      <c r="I106" s="67"/>
      <c r="J106" s="67"/>
      <c r="K106" s="67"/>
      <c r="L106" s="67"/>
      <c r="M106" s="66"/>
      <c r="N106" s="66"/>
      <c r="O106" s="66"/>
      <c r="P106" s="67"/>
      <c r="Q106" s="67"/>
      <c r="R106" s="67"/>
      <c r="S106" s="67"/>
      <c r="T106" s="67"/>
      <c r="U106" s="66"/>
      <c r="V106" s="68"/>
      <c r="W106" s="69"/>
      <c r="X106" s="70"/>
      <c r="Y106" s="71"/>
    </row>
    <row r="107" spans="1:25" s="35" customFormat="1" x14ac:dyDescent="0.25">
      <c r="A107" s="52"/>
      <c r="B107" s="52"/>
      <c r="C107" s="52"/>
      <c r="D107" s="52"/>
      <c r="E107" s="66"/>
      <c r="F107" s="67"/>
      <c r="G107" s="66"/>
      <c r="H107" s="66"/>
      <c r="I107" s="67"/>
      <c r="J107" s="67"/>
      <c r="K107" s="67"/>
      <c r="L107" s="67"/>
      <c r="M107" s="66"/>
      <c r="N107" s="66"/>
      <c r="O107" s="66"/>
      <c r="P107" s="67"/>
      <c r="Q107" s="67"/>
      <c r="R107" s="67"/>
      <c r="S107" s="67"/>
      <c r="T107" s="67"/>
      <c r="U107" s="66"/>
      <c r="V107" s="68"/>
      <c r="W107" s="69"/>
      <c r="X107" s="70"/>
      <c r="Y107" s="71"/>
    </row>
    <row r="108" spans="1:25" s="35" customFormat="1" x14ac:dyDescent="0.25">
      <c r="A108" s="52"/>
      <c r="B108" s="52"/>
      <c r="C108" s="52"/>
      <c r="D108" s="52"/>
      <c r="E108" s="66"/>
      <c r="F108" s="67"/>
      <c r="G108" s="66"/>
      <c r="H108" s="66"/>
      <c r="I108" s="67"/>
      <c r="J108" s="67"/>
      <c r="K108" s="67"/>
      <c r="L108" s="67"/>
      <c r="M108" s="66"/>
      <c r="N108" s="66"/>
      <c r="O108" s="66"/>
      <c r="P108" s="67"/>
      <c r="Q108" s="67"/>
      <c r="R108" s="67"/>
      <c r="S108" s="67"/>
      <c r="T108" s="67"/>
      <c r="U108" s="66"/>
      <c r="V108" s="68"/>
      <c r="W108" s="69"/>
      <c r="X108" s="70"/>
      <c r="Y108" s="71"/>
    </row>
    <row r="109" spans="1:25" s="35" customFormat="1" x14ac:dyDescent="0.25">
      <c r="A109" s="52"/>
      <c r="B109" s="52"/>
      <c r="C109" s="52"/>
      <c r="D109" s="52"/>
      <c r="E109" s="66"/>
      <c r="F109" s="67"/>
      <c r="G109" s="66"/>
      <c r="H109" s="66"/>
      <c r="I109" s="67"/>
      <c r="J109" s="67"/>
      <c r="K109" s="67"/>
      <c r="L109" s="67"/>
      <c r="M109" s="66"/>
      <c r="N109" s="66"/>
      <c r="O109" s="66"/>
      <c r="P109" s="67"/>
      <c r="Q109" s="67"/>
      <c r="R109" s="67"/>
      <c r="S109" s="67"/>
      <c r="T109" s="67"/>
      <c r="U109" s="66"/>
      <c r="V109" s="68"/>
      <c r="W109" s="69"/>
      <c r="X109" s="70"/>
      <c r="Y109" s="71"/>
    </row>
    <row r="110" spans="1:25" s="35" customFormat="1" x14ac:dyDescent="0.25">
      <c r="A110" s="52"/>
      <c r="B110" s="52"/>
      <c r="C110" s="52"/>
      <c r="D110" s="52"/>
      <c r="E110" s="66"/>
      <c r="F110" s="67"/>
      <c r="G110" s="66"/>
      <c r="H110" s="66"/>
      <c r="I110" s="67"/>
      <c r="J110" s="67"/>
      <c r="K110" s="67"/>
      <c r="L110" s="67"/>
      <c r="M110" s="66"/>
      <c r="N110" s="66"/>
      <c r="O110" s="66"/>
      <c r="P110" s="67"/>
      <c r="Q110" s="67"/>
      <c r="R110" s="67"/>
      <c r="S110" s="67"/>
      <c r="T110" s="67"/>
      <c r="U110" s="66"/>
      <c r="V110" s="68"/>
      <c r="W110" s="69"/>
      <c r="X110" s="70"/>
      <c r="Y110" s="71"/>
    </row>
    <row r="111" spans="1:25" s="35" customFormat="1" x14ac:dyDescent="0.25">
      <c r="A111" s="52"/>
      <c r="B111" s="52"/>
      <c r="C111" s="52"/>
      <c r="D111" s="52"/>
      <c r="E111" s="66"/>
      <c r="F111" s="67"/>
      <c r="G111" s="66"/>
      <c r="H111" s="66"/>
      <c r="I111" s="67"/>
      <c r="J111" s="67"/>
      <c r="K111" s="67"/>
      <c r="L111" s="67"/>
      <c r="M111" s="66"/>
      <c r="N111" s="66"/>
      <c r="O111" s="66"/>
      <c r="P111" s="67"/>
      <c r="Q111" s="67"/>
      <c r="R111" s="67"/>
      <c r="S111" s="67"/>
      <c r="T111" s="67"/>
      <c r="U111" s="66"/>
      <c r="V111" s="68"/>
      <c r="W111" s="69"/>
      <c r="X111" s="70"/>
      <c r="Y111" s="71"/>
    </row>
    <row r="112" spans="1:25" s="35" customFormat="1" x14ac:dyDescent="0.25">
      <c r="A112" s="52"/>
      <c r="B112" s="52"/>
      <c r="C112" s="52"/>
      <c r="D112" s="52"/>
      <c r="E112" s="66"/>
      <c r="F112" s="67"/>
      <c r="G112" s="66"/>
      <c r="H112" s="66"/>
      <c r="I112" s="67"/>
      <c r="J112" s="67"/>
      <c r="K112" s="67"/>
      <c r="L112" s="67"/>
      <c r="M112" s="66"/>
      <c r="N112" s="66"/>
      <c r="O112" s="66"/>
      <c r="P112" s="67"/>
      <c r="Q112" s="67"/>
      <c r="R112" s="67"/>
      <c r="S112" s="67"/>
      <c r="T112" s="67"/>
      <c r="U112" s="66"/>
      <c r="V112" s="68"/>
      <c r="W112" s="69"/>
      <c r="X112" s="70"/>
      <c r="Y112" s="71"/>
    </row>
    <row r="113" spans="1:25" s="35" customFormat="1" x14ac:dyDescent="0.25">
      <c r="A113" s="52"/>
      <c r="B113" s="52"/>
      <c r="C113" s="52"/>
      <c r="D113" s="52"/>
      <c r="E113" s="66"/>
      <c r="F113" s="67"/>
      <c r="G113" s="66"/>
      <c r="H113" s="66"/>
      <c r="I113" s="67"/>
      <c r="J113" s="67"/>
      <c r="K113" s="67"/>
      <c r="L113" s="67"/>
      <c r="M113" s="66"/>
      <c r="N113" s="66"/>
      <c r="O113" s="66"/>
      <c r="P113" s="67"/>
      <c r="Q113" s="67"/>
      <c r="R113" s="67"/>
      <c r="S113" s="67"/>
      <c r="T113" s="67"/>
      <c r="U113" s="66"/>
      <c r="V113" s="68"/>
      <c r="W113" s="69"/>
      <c r="X113" s="70"/>
      <c r="Y113" s="71"/>
    </row>
    <row r="114" spans="1:25" s="35" customFormat="1" x14ac:dyDescent="0.25">
      <c r="A114" s="52"/>
      <c r="B114" s="52"/>
      <c r="C114" s="52"/>
      <c r="D114" s="52"/>
      <c r="E114" s="66"/>
      <c r="F114" s="67"/>
      <c r="G114" s="66"/>
      <c r="H114" s="66"/>
      <c r="I114" s="67"/>
      <c r="J114" s="67"/>
      <c r="K114" s="67"/>
      <c r="L114" s="67"/>
      <c r="M114" s="66"/>
      <c r="N114" s="66"/>
      <c r="O114" s="66"/>
      <c r="P114" s="67"/>
      <c r="Q114" s="67"/>
      <c r="R114" s="67"/>
      <c r="S114" s="67"/>
      <c r="T114" s="67"/>
      <c r="U114" s="66"/>
      <c r="V114" s="68"/>
      <c r="W114" s="69"/>
      <c r="X114" s="70"/>
      <c r="Y114" s="71"/>
    </row>
    <row r="115" spans="1:25" s="35" customFormat="1" x14ac:dyDescent="0.25">
      <c r="A115" s="52"/>
      <c r="B115" s="52"/>
      <c r="C115" s="52"/>
      <c r="D115" s="52"/>
      <c r="E115" s="66"/>
      <c r="F115" s="67"/>
      <c r="G115" s="66"/>
      <c r="H115" s="66"/>
      <c r="I115" s="67"/>
      <c r="J115" s="67"/>
      <c r="K115" s="67"/>
      <c r="L115" s="67"/>
      <c r="M115" s="66"/>
      <c r="N115" s="66"/>
      <c r="O115" s="66"/>
      <c r="P115" s="67"/>
      <c r="Q115" s="67"/>
      <c r="R115" s="67"/>
      <c r="S115" s="67"/>
      <c r="T115" s="67"/>
      <c r="U115" s="66"/>
      <c r="V115" s="68"/>
      <c r="W115" s="69"/>
      <c r="X115" s="70"/>
      <c r="Y115" s="71"/>
    </row>
    <row r="116" spans="1:25" s="35" customFormat="1" x14ac:dyDescent="0.25">
      <c r="A116" s="52"/>
      <c r="B116" s="52"/>
      <c r="C116" s="52"/>
      <c r="D116" s="52"/>
      <c r="E116" s="66"/>
      <c r="F116" s="67"/>
      <c r="G116" s="66"/>
      <c r="H116" s="66"/>
      <c r="I116" s="67"/>
      <c r="J116" s="67"/>
      <c r="K116" s="67"/>
      <c r="L116" s="67"/>
      <c r="M116" s="66"/>
      <c r="N116" s="66"/>
      <c r="O116" s="66"/>
      <c r="P116" s="67"/>
      <c r="Q116" s="67"/>
      <c r="R116" s="67"/>
      <c r="S116" s="67"/>
      <c r="T116" s="67"/>
      <c r="U116" s="66"/>
      <c r="V116" s="68"/>
      <c r="W116" s="69"/>
      <c r="X116" s="70"/>
      <c r="Y116" s="71"/>
    </row>
    <row r="117" spans="1:25" s="35" customFormat="1" x14ac:dyDescent="0.25">
      <c r="A117" s="52"/>
      <c r="B117" s="52"/>
      <c r="C117" s="52"/>
      <c r="D117" s="52"/>
      <c r="E117" s="66"/>
      <c r="F117" s="67"/>
      <c r="G117" s="66"/>
      <c r="H117" s="66"/>
      <c r="I117" s="67"/>
      <c r="J117" s="67"/>
      <c r="K117" s="67"/>
      <c r="L117" s="67"/>
      <c r="M117" s="66"/>
      <c r="N117" s="66"/>
      <c r="O117" s="66"/>
      <c r="P117" s="67"/>
      <c r="Q117" s="67"/>
      <c r="R117" s="67"/>
      <c r="S117" s="67"/>
      <c r="T117" s="67"/>
      <c r="U117" s="66"/>
      <c r="V117" s="68"/>
      <c r="W117" s="69"/>
      <c r="X117" s="70"/>
      <c r="Y117" s="71"/>
    </row>
    <row r="118" spans="1:25" s="35" customFormat="1" x14ac:dyDescent="0.25">
      <c r="A118" s="52"/>
      <c r="B118" s="52"/>
      <c r="C118" s="52"/>
      <c r="D118" s="52"/>
      <c r="E118" s="66"/>
      <c r="F118" s="67"/>
      <c r="G118" s="66"/>
      <c r="H118" s="66"/>
      <c r="I118" s="67"/>
      <c r="J118" s="67"/>
      <c r="K118" s="67"/>
      <c r="L118" s="67"/>
      <c r="M118" s="66"/>
      <c r="N118" s="66"/>
      <c r="O118" s="66"/>
      <c r="P118" s="67"/>
      <c r="Q118" s="67"/>
      <c r="R118" s="67"/>
      <c r="S118" s="67"/>
      <c r="T118" s="67"/>
      <c r="U118" s="66"/>
      <c r="V118" s="68"/>
      <c r="W118" s="69"/>
      <c r="X118" s="70"/>
      <c r="Y118" s="71"/>
    </row>
    <row r="119" spans="1:25" s="35" customFormat="1" x14ac:dyDescent="0.25">
      <c r="A119" s="52"/>
      <c r="B119" s="52"/>
      <c r="C119" s="52"/>
      <c r="D119" s="52"/>
      <c r="E119" s="66"/>
      <c r="F119" s="67"/>
      <c r="G119" s="66"/>
      <c r="H119" s="66"/>
      <c r="I119" s="67"/>
      <c r="J119" s="67"/>
      <c r="K119" s="67"/>
      <c r="L119" s="67"/>
      <c r="M119" s="66"/>
      <c r="N119" s="66"/>
      <c r="O119" s="66"/>
      <c r="P119" s="67"/>
      <c r="Q119" s="67"/>
      <c r="R119" s="67"/>
      <c r="S119" s="67"/>
      <c r="T119" s="67"/>
      <c r="U119" s="66"/>
      <c r="V119" s="68"/>
      <c r="W119" s="69"/>
      <c r="X119" s="70"/>
      <c r="Y119" s="71"/>
    </row>
    <row r="120" spans="1:25" s="35" customFormat="1" x14ac:dyDescent="0.25">
      <c r="A120" s="52"/>
      <c r="B120" s="52"/>
      <c r="C120" s="52"/>
      <c r="D120" s="52"/>
      <c r="E120" s="66"/>
      <c r="F120" s="67"/>
      <c r="G120" s="66"/>
      <c r="H120" s="66"/>
      <c r="I120" s="67"/>
      <c r="J120" s="67"/>
      <c r="K120" s="67"/>
      <c r="L120" s="67"/>
      <c r="M120" s="66"/>
      <c r="N120" s="66"/>
      <c r="O120" s="66"/>
      <c r="P120" s="67"/>
      <c r="Q120" s="67"/>
      <c r="R120" s="67"/>
      <c r="S120" s="67"/>
      <c r="T120" s="67"/>
      <c r="U120" s="66"/>
      <c r="V120" s="68"/>
      <c r="W120" s="69"/>
      <c r="X120" s="70"/>
      <c r="Y120" s="71"/>
    </row>
    <row r="121" spans="1:25" s="35" customFormat="1" x14ac:dyDescent="0.25">
      <c r="A121" s="52"/>
      <c r="B121" s="52"/>
      <c r="C121" s="52"/>
      <c r="D121" s="52"/>
      <c r="E121" s="66"/>
      <c r="F121" s="67"/>
      <c r="G121" s="66"/>
      <c r="H121" s="66"/>
      <c r="I121" s="67"/>
      <c r="J121" s="67"/>
      <c r="K121" s="67"/>
      <c r="L121" s="67"/>
      <c r="M121" s="66"/>
      <c r="N121" s="66"/>
      <c r="O121" s="66"/>
      <c r="P121" s="67"/>
      <c r="Q121" s="67"/>
      <c r="R121" s="67"/>
      <c r="S121" s="67"/>
      <c r="T121" s="67"/>
      <c r="U121" s="66"/>
      <c r="V121" s="68"/>
      <c r="W121" s="69"/>
      <c r="X121" s="70"/>
      <c r="Y121" s="71"/>
    </row>
    <row r="122" spans="1:25" s="35" customFormat="1" x14ac:dyDescent="0.25">
      <c r="A122" s="52"/>
      <c r="B122" s="52"/>
      <c r="C122" s="52"/>
      <c r="D122" s="52"/>
      <c r="E122" s="66"/>
      <c r="F122" s="67"/>
      <c r="G122" s="66"/>
      <c r="H122" s="66"/>
      <c r="I122" s="67"/>
      <c r="J122" s="67"/>
      <c r="K122" s="67"/>
      <c r="L122" s="67"/>
      <c r="M122" s="66"/>
      <c r="N122" s="66"/>
      <c r="O122" s="66"/>
      <c r="P122" s="67"/>
      <c r="Q122" s="67"/>
      <c r="R122" s="67"/>
      <c r="S122" s="67"/>
      <c r="T122" s="67"/>
      <c r="U122" s="66"/>
      <c r="V122" s="68"/>
      <c r="W122" s="69"/>
      <c r="X122" s="70"/>
      <c r="Y122" s="71"/>
    </row>
    <row r="123" spans="1:25" s="35" customFormat="1" x14ac:dyDescent="0.25">
      <c r="A123" s="52"/>
      <c r="B123" s="52"/>
      <c r="C123" s="52"/>
      <c r="D123" s="52"/>
      <c r="E123" s="66"/>
      <c r="F123" s="67"/>
      <c r="G123" s="66"/>
      <c r="H123" s="66"/>
      <c r="I123" s="67"/>
      <c r="J123" s="67"/>
      <c r="K123" s="67"/>
      <c r="L123" s="67"/>
      <c r="M123" s="66"/>
      <c r="N123" s="66"/>
      <c r="O123" s="66"/>
      <c r="P123" s="67"/>
      <c r="Q123" s="67"/>
      <c r="R123" s="67"/>
      <c r="S123" s="67"/>
      <c r="T123" s="67"/>
      <c r="U123" s="66"/>
      <c r="V123" s="68"/>
      <c r="W123" s="69"/>
      <c r="X123" s="70"/>
      <c r="Y123" s="71"/>
    </row>
    <row r="124" spans="1:25" s="35" customFormat="1" x14ac:dyDescent="0.25">
      <c r="A124" s="52"/>
      <c r="B124" s="52"/>
      <c r="C124" s="52"/>
      <c r="D124" s="52"/>
      <c r="E124" s="66"/>
      <c r="F124" s="67"/>
      <c r="G124" s="66"/>
      <c r="H124" s="66"/>
      <c r="I124" s="67"/>
      <c r="J124" s="67"/>
      <c r="K124" s="67"/>
      <c r="L124" s="67"/>
      <c r="M124" s="66"/>
      <c r="N124" s="66"/>
      <c r="O124" s="66"/>
      <c r="P124" s="67"/>
      <c r="Q124" s="67"/>
      <c r="R124" s="67"/>
      <c r="S124" s="67"/>
      <c r="T124" s="67"/>
      <c r="U124" s="66"/>
      <c r="V124" s="68"/>
      <c r="W124" s="69"/>
      <c r="X124" s="70"/>
      <c r="Y124" s="71"/>
    </row>
    <row r="125" spans="1:25" s="35" customFormat="1" x14ac:dyDescent="0.25">
      <c r="A125" s="52"/>
      <c r="B125" s="52"/>
      <c r="C125" s="52"/>
      <c r="D125" s="52"/>
      <c r="E125" s="66"/>
      <c r="F125" s="67"/>
      <c r="G125" s="66"/>
      <c r="H125" s="66"/>
      <c r="I125" s="67"/>
      <c r="J125" s="67"/>
      <c r="K125" s="67"/>
      <c r="L125" s="67"/>
      <c r="M125" s="66"/>
      <c r="N125" s="66"/>
      <c r="O125" s="66"/>
      <c r="P125" s="67"/>
      <c r="Q125" s="67"/>
      <c r="R125" s="67"/>
      <c r="S125" s="67"/>
      <c r="T125" s="67"/>
      <c r="U125" s="66"/>
      <c r="V125" s="68"/>
      <c r="W125" s="69"/>
      <c r="X125" s="70"/>
      <c r="Y125" s="71"/>
    </row>
    <row r="126" spans="1:25" s="35" customFormat="1" x14ac:dyDescent="0.25">
      <c r="A126" s="52"/>
      <c r="B126" s="52"/>
      <c r="C126" s="52"/>
      <c r="D126" s="52"/>
      <c r="E126" s="66"/>
      <c r="F126" s="67"/>
      <c r="G126" s="66"/>
      <c r="H126" s="66"/>
      <c r="I126" s="67"/>
      <c r="J126" s="67"/>
      <c r="K126" s="67"/>
      <c r="L126" s="67"/>
      <c r="M126" s="66"/>
      <c r="N126" s="66"/>
      <c r="O126" s="66"/>
      <c r="P126" s="67"/>
      <c r="Q126" s="67"/>
      <c r="R126" s="67"/>
      <c r="S126" s="67"/>
      <c r="T126" s="67"/>
      <c r="U126" s="66"/>
      <c r="V126" s="68"/>
      <c r="W126" s="69"/>
      <c r="X126" s="70"/>
      <c r="Y126" s="71"/>
    </row>
    <row r="127" spans="1:25" s="35" customFormat="1" x14ac:dyDescent="0.25">
      <c r="A127" s="52"/>
      <c r="B127" s="52"/>
      <c r="C127" s="52"/>
      <c r="D127" s="52"/>
      <c r="E127" s="66"/>
      <c r="F127" s="67"/>
      <c r="G127" s="66"/>
      <c r="H127" s="66"/>
      <c r="I127" s="67"/>
      <c r="J127" s="67"/>
      <c r="K127" s="67"/>
      <c r="L127" s="67"/>
      <c r="M127" s="66"/>
      <c r="N127" s="66"/>
      <c r="O127" s="66"/>
      <c r="P127" s="67"/>
      <c r="Q127" s="67"/>
      <c r="R127" s="67"/>
      <c r="S127" s="67"/>
      <c r="T127" s="67"/>
      <c r="U127" s="66"/>
      <c r="V127" s="68"/>
      <c r="W127" s="69"/>
      <c r="X127" s="70"/>
      <c r="Y127" s="71"/>
    </row>
    <row r="128" spans="1:25" s="35" customFormat="1" x14ac:dyDescent="0.25">
      <c r="A128" s="52"/>
      <c r="B128" s="52"/>
      <c r="C128" s="52"/>
      <c r="D128" s="52"/>
      <c r="E128" s="66"/>
      <c r="F128" s="67"/>
      <c r="G128" s="66"/>
      <c r="H128" s="66"/>
      <c r="I128" s="67"/>
      <c r="J128" s="67"/>
      <c r="K128" s="67"/>
      <c r="L128" s="67"/>
      <c r="M128" s="66"/>
      <c r="N128" s="66"/>
      <c r="O128" s="66"/>
      <c r="P128" s="67"/>
      <c r="Q128" s="67"/>
      <c r="R128" s="67"/>
      <c r="S128" s="67"/>
      <c r="T128" s="67"/>
      <c r="U128" s="66"/>
      <c r="V128" s="68"/>
      <c r="W128" s="69"/>
      <c r="X128" s="70"/>
      <c r="Y128" s="71"/>
    </row>
    <row r="129" spans="1:25" s="35" customFormat="1" x14ac:dyDescent="0.25">
      <c r="A129" s="52"/>
      <c r="B129" s="52"/>
      <c r="C129" s="52"/>
      <c r="D129" s="52"/>
      <c r="E129" s="66"/>
      <c r="F129" s="67"/>
      <c r="G129" s="66"/>
      <c r="H129" s="66"/>
      <c r="I129" s="67"/>
      <c r="J129" s="67"/>
      <c r="K129" s="67"/>
      <c r="L129" s="67"/>
      <c r="M129" s="66"/>
      <c r="N129" s="66"/>
      <c r="O129" s="66"/>
      <c r="P129" s="67"/>
      <c r="Q129" s="67"/>
      <c r="R129" s="67"/>
      <c r="S129" s="67"/>
      <c r="T129" s="67"/>
      <c r="U129" s="66"/>
      <c r="V129" s="68"/>
      <c r="W129" s="69"/>
      <c r="X129" s="70"/>
      <c r="Y129" s="71"/>
    </row>
    <row r="130" spans="1:25" s="35" customFormat="1" x14ac:dyDescent="0.25">
      <c r="A130" s="52"/>
      <c r="B130" s="52"/>
      <c r="C130" s="52"/>
      <c r="D130" s="52"/>
      <c r="E130" s="66"/>
      <c r="F130" s="67"/>
      <c r="G130" s="66"/>
      <c r="H130" s="66"/>
      <c r="I130" s="67"/>
      <c r="J130" s="67"/>
      <c r="K130" s="67"/>
      <c r="L130" s="67"/>
      <c r="M130" s="66"/>
      <c r="N130" s="66"/>
      <c r="O130" s="66"/>
      <c r="P130" s="67"/>
      <c r="Q130" s="67"/>
      <c r="R130" s="67"/>
      <c r="S130" s="67"/>
      <c r="T130" s="67"/>
      <c r="U130" s="66"/>
      <c r="V130" s="68"/>
      <c r="W130" s="69"/>
      <c r="X130" s="70"/>
      <c r="Y130" s="71"/>
    </row>
    <row r="131" spans="1:25" s="35" customFormat="1" x14ac:dyDescent="0.25">
      <c r="A131" s="52"/>
      <c r="B131" s="52"/>
      <c r="C131" s="52"/>
      <c r="D131" s="52"/>
      <c r="E131" s="66"/>
      <c r="F131" s="67"/>
      <c r="G131" s="66"/>
      <c r="H131" s="66"/>
      <c r="I131" s="67"/>
      <c r="J131" s="67"/>
      <c r="K131" s="67"/>
      <c r="L131" s="67"/>
      <c r="M131" s="66"/>
      <c r="N131" s="66"/>
      <c r="O131" s="66"/>
      <c r="P131" s="67"/>
      <c r="Q131" s="67"/>
      <c r="R131" s="67"/>
      <c r="S131" s="67"/>
      <c r="T131" s="67"/>
      <c r="U131" s="66"/>
      <c r="V131" s="68"/>
      <c r="W131" s="69"/>
      <c r="X131" s="70"/>
      <c r="Y131" s="71"/>
    </row>
    <row r="132" spans="1:25" s="35" customFormat="1" x14ac:dyDescent="0.25">
      <c r="A132" s="52"/>
      <c r="B132" s="52"/>
      <c r="C132" s="52"/>
      <c r="D132" s="52"/>
      <c r="E132" s="66"/>
      <c r="F132" s="67"/>
      <c r="G132" s="66"/>
      <c r="H132" s="66"/>
      <c r="I132" s="67"/>
      <c r="J132" s="67"/>
      <c r="K132" s="67"/>
      <c r="L132" s="67"/>
      <c r="M132" s="66"/>
      <c r="N132" s="66"/>
      <c r="O132" s="66"/>
      <c r="P132" s="67"/>
      <c r="Q132" s="67"/>
      <c r="R132" s="67"/>
      <c r="S132" s="67"/>
      <c r="T132" s="67"/>
      <c r="U132" s="66"/>
      <c r="V132" s="68"/>
      <c r="W132" s="69"/>
      <c r="X132" s="70"/>
      <c r="Y132" s="71"/>
    </row>
    <row r="133" spans="1:25" s="35" customFormat="1" x14ac:dyDescent="0.25">
      <c r="A133" s="52"/>
      <c r="B133" s="52"/>
      <c r="C133" s="52"/>
      <c r="D133" s="52"/>
      <c r="E133" s="66"/>
      <c r="F133" s="67"/>
      <c r="G133" s="66"/>
      <c r="H133" s="66"/>
      <c r="I133" s="67"/>
      <c r="J133" s="67"/>
      <c r="K133" s="67"/>
      <c r="L133" s="67"/>
      <c r="M133" s="66"/>
      <c r="N133" s="66"/>
      <c r="O133" s="66"/>
      <c r="P133" s="67"/>
      <c r="Q133" s="67"/>
      <c r="R133" s="67"/>
      <c r="S133" s="67"/>
      <c r="T133" s="67"/>
      <c r="U133" s="66"/>
      <c r="V133" s="68"/>
      <c r="W133" s="69"/>
      <c r="X133" s="70"/>
      <c r="Y133" s="71"/>
    </row>
    <row r="134" spans="1:25" s="35" customFormat="1" x14ac:dyDescent="0.25">
      <c r="A134" s="52"/>
      <c r="B134" s="52"/>
      <c r="C134" s="52"/>
      <c r="D134" s="52"/>
      <c r="E134" s="66"/>
      <c r="F134" s="67"/>
      <c r="G134" s="66"/>
      <c r="H134" s="66"/>
      <c r="I134" s="67"/>
      <c r="J134" s="67"/>
      <c r="K134" s="67"/>
      <c r="L134" s="67"/>
      <c r="M134" s="66"/>
      <c r="N134" s="66"/>
      <c r="O134" s="66"/>
      <c r="P134" s="67"/>
      <c r="Q134" s="67"/>
      <c r="R134" s="67"/>
      <c r="S134" s="67"/>
      <c r="T134" s="67"/>
      <c r="U134" s="66"/>
      <c r="V134" s="68"/>
      <c r="W134" s="69"/>
      <c r="X134" s="70"/>
      <c r="Y134" s="71"/>
    </row>
    <row r="135" spans="1:25" s="35" customFormat="1" x14ac:dyDescent="0.25">
      <c r="A135" s="52"/>
      <c r="B135" s="52"/>
      <c r="C135" s="52"/>
      <c r="D135" s="52"/>
      <c r="E135" s="66"/>
      <c r="F135" s="67"/>
      <c r="G135" s="66"/>
      <c r="H135" s="66"/>
      <c r="I135" s="67"/>
      <c r="J135" s="67"/>
      <c r="K135" s="67"/>
      <c r="L135" s="67"/>
      <c r="M135" s="66"/>
      <c r="N135" s="66"/>
      <c r="O135" s="66"/>
      <c r="P135" s="67"/>
      <c r="Q135" s="67"/>
      <c r="R135" s="67"/>
      <c r="S135" s="67"/>
      <c r="T135" s="67"/>
      <c r="U135" s="66"/>
      <c r="V135" s="68"/>
      <c r="W135" s="69"/>
      <c r="X135" s="70"/>
      <c r="Y135" s="71"/>
    </row>
    <row r="136" spans="1:25" s="35" customFormat="1" x14ac:dyDescent="0.25">
      <c r="A136" s="52"/>
      <c r="B136" s="52"/>
      <c r="C136" s="52"/>
      <c r="D136" s="52"/>
      <c r="E136" s="66"/>
      <c r="F136" s="67"/>
      <c r="G136" s="66"/>
      <c r="H136" s="66"/>
      <c r="I136" s="67"/>
      <c r="J136" s="67"/>
      <c r="K136" s="67"/>
      <c r="L136" s="67"/>
      <c r="M136" s="66"/>
      <c r="N136" s="66"/>
      <c r="O136" s="66"/>
      <c r="P136" s="67"/>
      <c r="Q136" s="67"/>
      <c r="R136" s="67"/>
      <c r="S136" s="67"/>
      <c r="T136" s="67"/>
      <c r="U136" s="66"/>
      <c r="V136" s="68"/>
      <c r="W136" s="69"/>
      <c r="X136" s="70"/>
      <c r="Y136" s="71"/>
    </row>
    <row r="137" spans="1:25" s="35" customFormat="1" x14ac:dyDescent="0.25">
      <c r="A137" s="52"/>
      <c r="B137" s="52"/>
      <c r="C137" s="52"/>
      <c r="D137" s="52"/>
      <c r="E137" s="66"/>
      <c r="F137" s="67"/>
      <c r="G137" s="66"/>
      <c r="H137" s="66"/>
      <c r="I137" s="67"/>
      <c r="J137" s="67"/>
      <c r="K137" s="67"/>
      <c r="L137" s="67"/>
      <c r="M137" s="66"/>
      <c r="N137" s="66"/>
      <c r="O137" s="66"/>
      <c r="P137" s="67"/>
      <c r="Q137" s="67"/>
      <c r="R137" s="67"/>
      <c r="S137" s="67"/>
      <c r="T137" s="67"/>
      <c r="U137" s="66"/>
      <c r="V137" s="68"/>
      <c r="W137" s="69"/>
      <c r="X137" s="70"/>
      <c r="Y137" s="71"/>
    </row>
    <row r="138" spans="1:25" s="35" customFormat="1" x14ac:dyDescent="0.25">
      <c r="A138" s="52"/>
      <c r="B138" s="52"/>
      <c r="C138" s="52"/>
      <c r="D138" s="52"/>
      <c r="E138" s="66"/>
      <c r="F138" s="67"/>
      <c r="G138" s="66"/>
      <c r="H138" s="66"/>
      <c r="I138" s="67"/>
      <c r="J138" s="67"/>
      <c r="K138" s="67"/>
      <c r="L138" s="67"/>
      <c r="M138" s="66"/>
      <c r="N138" s="66"/>
      <c r="O138" s="66"/>
      <c r="P138" s="67"/>
      <c r="Q138" s="67"/>
      <c r="R138" s="67"/>
      <c r="S138" s="67"/>
      <c r="T138" s="67"/>
      <c r="U138" s="66"/>
      <c r="V138" s="68"/>
      <c r="W138" s="69"/>
      <c r="X138" s="70"/>
      <c r="Y138" s="71"/>
    </row>
    <row r="139" spans="1:25" s="35" customFormat="1" x14ac:dyDescent="0.25">
      <c r="A139" s="52"/>
      <c r="B139" s="52"/>
      <c r="C139" s="52"/>
      <c r="D139" s="52"/>
      <c r="E139" s="66"/>
      <c r="F139" s="67"/>
      <c r="G139" s="66"/>
      <c r="H139" s="66"/>
      <c r="I139" s="67"/>
      <c r="J139" s="67"/>
      <c r="K139" s="67"/>
      <c r="L139" s="67"/>
      <c r="M139" s="66"/>
      <c r="N139" s="66"/>
      <c r="O139" s="66"/>
      <c r="P139" s="67"/>
      <c r="Q139" s="67"/>
      <c r="R139" s="67"/>
      <c r="S139" s="67"/>
      <c r="T139" s="67"/>
      <c r="U139" s="66"/>
      <c r="V139" s="68"/>
      <c r="W139" s="69"/>
      <c r="X139" s="70"/>
      <c r="Y139" s="71"/>
    </row>
    <row r="140" spans="1:25" s="35" customFormat="1" x14ac:dyDescent="0.25">
      <c r="A140" s="52"/>
      <c r="B140" s="52"/>
      <c r="C140" s="52"/>
      <c r="D140" s="52"/>
      <c r="E140" s="66"/>
      <c r="F140" s="67"/>
      <c r="G140" s="66"/>
      <c r="H140" s="66"/>
      <c r="I140" s="67"/>
      <c r="J140" s="67"/>
      <c r="K140" s="67"/>
      <c r="L140" s="67"/>
      <c r="M140" s="66"/>
      <c r="N140" s="66"/>
      <c r="O140" s="66"/>
      <c r="P140" s="67"/>
      <c r="Q140" s="67"/>
      <c r="R140" s="67"/>
      <c r="S140" s="67"/>
      <c r="T140" s="67"/>
      <c r="U140" s="66"/>
      <c r="V140" s="68"/>
      <c r="W140" s="69"/>
      <c r="X140" s="70"/>
      <c r="Y140" s="71"/>
    </row>
    <row r="141" spans="1:25" s="35" customFormat="1" x14ac:dyDescent="0.25">
      <c r="A141" s="52"/>
      <c r="B141" s="52"/>
      <c r="C141" s="52"/>
      <c r="D141" s="52"/>
      <c r="E141" s="66"/>
      <c r="F141" s="67"/>
      <c r="G141" s="66"/>
      <c r="H141" s="66"/>
      <c r="I141" s="67"/>
      <c r="J141" s="67"/>
      <c r="K141" s="67"/>
      <c r="L141" s="67"/>
      <c r="M141" s="66"/>
      <c r="N141" s="66"/>
      <c r="O141" s="66"/>
      <c r="P141" s="67"/>
      <c r="Q141" s="67"/>
      <c r="R141" s="67"/>
      <c r="S141" s="67"/>
      <c r="T141" s="67"/>
      <c r="U141" s="66"/>
      <c r="V141" s="68"/>
      <c r="W141" s="69"/>
      <c r="X141" s="70"/>
      <c r="Y141" s="71"/>
    </row>
    <row r="142" spans="1:25" s="35" customFormat="1" x14ac:dyDescent="0.25">
      <c r="A142" s="52"/>
      <c r="B142" s="52"/>
      <c r="C142" s="52"/>
      <c r="D142" s="52"/>
      <c r="E142" s="66"/>
      <c r="F142" s="67"/>
      <c r="G142" s="66"/>
      <c r="H142" s="66"/>
      <c r="I142" s="67"/>
      <c r="J142" s="67"/>
      <c r="K142" s="67"/>
      <c r="L142" s="67"/>
      <c r="M142" s="66"/>
      <c r="N142" s="66"/>
      <c r="O142" s="66"/>
      <c r="P142" s="67"/>
      <c r="Q142" s="67"/>
      <c r="R142" s="67"/>
      <c r="S142" s="67"/>
      <c r="T142" s="67"/>
      <c r="U142" s="66"/>
      <c r="V142" s="68"/>
      <c r="W142" s="69"/>
      <c r="X142" s="70"/>
      <c r="Y142" s="71"/>
    </row>
    <row r="143" spans="1:25" s="35" customFormat="1" x14ac:dyDescent="0.25">
      <c r="A143" s="52"/>
      <c r="B143" s="52"/>
      <c r="C143" s="52"/>
      <c r="D143" s="52"/>
      <c r="E143" s="66"/>
      <c r="F143" s="67"/>
      <c r="G143" s="66"/>
      <c r="H143" s="66"/>
      <c r="I143" s="67"/>
      <c r="J143" s="67"/>
      <c r="K143" s="67"/>
      <c r="L143" s="67"/>
      <c r="M143" s="66"/>
      <c r="N143" s="66"/>
      <c r="O143" s="66"/>
      <c r="P143" s="67"/>
      <c r="Q143" s="67"/>
      <c r="R143" s="67"/>
      <c r="S143" s="67"/>
      <c r="T143" s="67"/>
      <c r="U143" s="66"/>
      <c r="V143" s="68"/>
      <c r="W143" s="69"/>
      <c r="X143" s="70"/>
      <c r="Y143" s="71"/>
    </row>
    <row r="144" spans="1:25" s="35" customFormat="1" x14ac:dyDescent="0.25">
      <c r="A144" s="52"/>
      <c r="B144" s="52"/>
      <c r="C144" s="52"/>
      <c r="D144" s="52"/>
      <c r="E144" s="66"/>
      <c r="F144" s="67"/>
      <c r="G144" s="66"/>
      <c r="H144" s="66"/>
      <c r="I144" s="67"/>
      <c r="J144" s="67"/>
      <c r="K144" s="67"/>
      <c r="L144" s="67"/>
      <c r="M144" s="66"/>
      <c r="N144" s="66"/>
      <c r="O144" s="66"/>
      <c r="P144" s="67"/>
      <c r="Q144" s="67"/>
      <c r="R144" s="67"/>
      <c r="S144" s="67"/>
      <c r="T144" s="67"/>
      <c r="U144" s="66"/>
      <c r="V144" s="68"/>
      <c r="W144" s="69"/>
      <c r="X144" s="70"/>
      <c r="Y144" s="71"/>
    </row>
    <row r="145" spans="1:25" s="35" customFormat="1" x14ac:dyDescent="0.25">
      <c r="A145" s="52"/>
      <c r="B145" s="52"/>
      <c r="C145" s="52"/>
      <c r="D145" s="52"/>
      <c r="E145" s="66"/>
      <c r="F145" s="67"/>
      <c r="G145" s="66"/>
      <c r="H145" s="66"/>
      <c r="I145" s="67"/>
      <c r="J145" s="67"/>
      <c r="K145" s="67"/>
      <c r="L145" s="67"/>
      <c r="M145" s="66"/>
      <c r="N145" s="66"/>
      <c r="O145" s="66"/>
      <c r="P145" s="67"/>
      <c r="Q145" s="67"/>
      <c r="R145" s="67"/>
      <c r="S145" s="67"/>
      <c r="T145" s="67"/>
      <c r="U145" s="66"/>
      <c r="V145" s="68"/>
      <c r="W145" s="69"/>
      <c r="X145" s="70"/>
      <c r="Y145" s="71"/>
    </row>
    <row r="146" spans="1:25" s="35" customFormat="1" x14ac:dyDescent="0.25">
      <c r="A146" s="52"/>
      <c r="B146" s="52"/>
      <c r="C146" s="52"/>
      <c r="D146" s="52"/>
      <c r="E146" s="66"/>
      <c r="F146" s="67"/>
      <c r="G146" s="66"/>
      <c r="H146" s="66"/>
      <c r="I146" s="67"/>
      <c r="J146" s="67"/>
      <c r="K146" s="67"/>
      <c r="L146" s="67"/>
      <c r="M146" s="66"/>
      <c r="N146" s="66"/>
      <c r="O146" s="66"/>
      <c r="P146" s="67"/>
      <c r="Q146" s="67"/>
      <c r="R146" s="67"/>
      <c r="S146" s="67"/>
      <c r="T146" s="67"/>
      <c r="U146" s="66"/>
      <c r="V146" s="68"/>
      <c r="W146" s="69"/>
      <c r="X146" s="70"/>
      <c r="Y146" s="71"/>
    </row>
    <row r="147" spans="1:25" s="35" customFormat="1" x14ac:dyDescent="0.25">
      <c r="A147" s="52"/>
      <c r="B147" s="52"/>
      <c r="C147" s="52"/>
      <c r="D147" s="52"/>
      <c r="E147" s="66"/>
      <c r="F147" s="67"/>
      <c r="G147" s="66"/>
      <c r="H147" s="66"/>
      <c r="I147" s="67"/>
      <c r="J147" s="67"/>
      <c r="K147" s="67"/>
      <c r="L147" s="67"/>
      <c r="M147" s="66"/>
      <c r="N147" s="66"/>
      <c r="O147" s="66"/>
      <c r="P147" s="67"/>
      <c r="Q147" s="67"/>
      <c r="R147" s="67"/>
      <c r="S147" s="67"/>
      <c r="T147" s="67"/>
      <c r="U147" s="66"/>
      <c r="V147" s="68"/>
      <c r="W147" s="69"/>
      <c r="X147" s="70"/>
      <c r="Y147" s="71"/>
    </row>
    <row r="148" spans="1:25" s="35" customFormat="1" x14ac:dyDescent="0.25">
      <c r="A148" s="52"/>
      <c r="B148" s="52"/>
      <c r="C148" s="52"/>
      <c r="D148" s="52"/>
      <c r="E148" s="66"/>
      <c r="F148" s="67"/>
      <c r="G148" s="66"/>
      <c r="H148" s="66"/>
      <c r="I148" s="67"/>
      <c r="J148" s="67"/>
      <c r="K148" s="67"/>
      <c r="L148" s="67"/>
      <c r="M148" s="66"/>
      <c r="N148" s="66"/>
      <c r="O148" s="66"/>
      <c r="P148" s="67"/>
      <c r="Q148" s="67"/>
      <c r="R148" s="67"/>
      <c r="S148" s="67"/>
      <c r="T148" s="67"/>
      <c r="U148" s="66"/>
      <c r="V148" s="68"/>
      <c r="W148" s="69"/>
      <c r="X148" s="70"/>
      <c r="Y148" s="71"/>
    </row>
    <row r="149" spans="1:25" s="35" customFormat="1" x14ac:dyDescent="0.25">
      <c r="A149" s="52"/>
      <c r="B149" s="52"/>
      <c r="C149" s="52"/>
      <c r="D149" s="52"/>
      <c r="E149" s="66"/>
      <c r="F149" s="67"/>
      <c r="G149" s="66"/>
      <c r="H149" s="66"/>
      <c r="I149" s="67"/>
      <c r="J149" s="67"/>
      <c r="K149" s="67"/>
      <c r="L149" s="67"/>
      <c r="M149" s="66"/>
      <c r="N149" s="66"/>
      <c r="O149" s="66"/>
      <c r="P149" s="67"/>
      <c r="Q149" s="67"/>
      <c r="R149" s="67"/>
      <c r="S149" s="67"/>
      <c r="T149" s="67"/>
      <c r="U149" s="66"/>
      <c r="V149" s="68"/>
      <c r="W149" s="69"/>
      <c r="X149" s="70"/>
      <c r="Y149" s="71"/>
    </row>
    <row r="150" spans="1:25" s="35" customFormat="1" x14ac:dyDescent="0.25">
      <c r="A150" s="52"/>
      <c r="B150" s="52"/>
      <c r="C150" s="52"/>
      <c r="D150" s="52"/>
      <c r="E150" s="66"/>
      <c r="F150" s="67"/>
      <c r="G150" s="66"/>
      <c r="H150" s="66"/>
      <c r="I150" s="67"/>
      <c r="J150" s="67"/>
      <c r="K150" s="67"/>
      <c r="L150" s="67"/>
      <c r="M150" s="66"/>
      <c r="N150" s="66"/>
      <c r="O150" s="66"/>
      <c r="P150" s="67"/>
      <c r="Q150" s="67"/>
      <c r="R150" s="67"/>
      <c r="S150" s="67"/>
      <c r="T150" s="67"/>
      <c r="U150" s="66"/>
      <c r="V150" s="68"/>
      <c r="W150" s="69"/>
      <c r="X150" s="70"/>
      <c r="Y150" s="71"/>
    </row>
    <row r="151" spans="1:25" s="35" customFormat="1" x14ac:dyDescent="0.25">
      <c r="A151" s="52"/>
      <c r="B151" s="52"/>
      <c r="C151" s="52"/>
      <c r="D151" s="52"/>
      <c r="E151" s="66"/>
      <c r="F151" s="67"/>
      <c r="G151" s="66"/>
      <c r="H151" s="66"/>
      <c r="I151" s="67"/>
      <c r="J151" s="67"/>
      <c r="K151" s="67"/>
      <c r="L151" s="67"/>
      <c r="M151" s="66"/>
      <c r="N151" s="66"/>
      <c r="O151" s="66"/>
      <c r="P151" s="67"/>
      <c r="Q151" s="67"/>
      <c r="R151" s="67"/>
      <c r="S151" s="67"/>
      <c r="T151" s="67"/>
      <c r="U151" s="66"/>
      <c r="V151" s="68"/>
      <c r="W151" s="69"/>
      <c r="X151" s="70"/>
      <c r="Y151" s="71"/>
    </row>
    <row r="152" spans="1:25" s="35" customFormat="1" x14ac:dyDescent="0.25">
      <c r="A152" s="52"/>
      <c r="B152" s="52"/>
      <c r="C152" s="52"/>
      <c r="D152" s="52"/>
      <c r="E152" s="66"/>
      <c r="F152" s="67"/>
      <c r="G152" s="66"/>
      <c r="H152" s="66"/>
      <c r="I152" s="67"/>
      <c r="J152" s="67"/>
      <c r="K152" s="67"/>
      <c r="L152" s="67"/>
      <c r="M152" s="66"/>
      <c r="N152" s="66"/>
      <c r="O152" s="66"/>
      <c r="P152" s="67"/>
      <c r="Q152" s="67"/>
      <c r="R152" s="67"/>
      <c r="S152" s="67"/>
      <c r="T152" s="67"/>
      <c r="U152" s="66"/>
      <c r="V152" s="68"/>
      <c r="W152" s="69"/>
      <c r="X152" s="70"/>
      <c r="Y152" s="71"/>
    </row>
    <row r="153" spans="1:25" s="35" customFormat="1" x14ac:dyDescent="0.25">
      <c r="A153" s="52"/>
      <c r="B153" s="52"/>
      <c r="C153" s="52"/>
      <c r="D153" s="52"/>
      <c r="E153" s="66"/>
      <c r="F153" s="67"/>
      <c r="G153" s="66"/>
      <c r="H153" s="66"/>
      <c r="I153" s="67"/>
      <c r="J153" s="67"/>
      <c r="K153" s="67"/>
      <c r="L153" s="67"/>
      <c r="M153" s="66"/>
      <c r="N153" s="66"/>
      <c r="O153" s="66"/>
      <c r="P153" s="67"/>
      <c r="Q153" s="67"/>
      <c r="R153" s="67"/>
      <c r="S153" s="67"/>
      <c r="T153" s="67"/>
      <c r="U153" s="66"/>
      <c r="V153" s="68"/>
      <c r="W153" s="69"/>
      <c r="X153" s="70"/>
      <c r="Y153" s="71"/>
    </row>
    <row r="154" spans="1:25" s="35" customFormat="1" x14ac:dyDescent="0.25">
      <c r="A154" s="52"/>
      <c r="B154" s="52"/>
      <c r="C154" s="52"/>
      <c r="D154" s="52"/>
      <c r="E154" s="66"/>
      <c r="F154" s="67"/>
      <c r="G154" s="66"/>
      <c r="H154" s="66"/>
      <c r="I154" s="67"/>
      <c r="J154" s="67"/>
      <c r="K154" s="67"/>
      <c r="L154" s="67"/>
      <c r="M154" s="66"/>
      <c r="N154" s="66"/>
      <c r="O154" s="66"/>
      <c r="P154" s="67"/>
      <c r="Q154" s="67"/>
      <c r="R154" s="67"/>
      <c r="S154" s="67"/>
      <c r="T154" s="67"/>
      <c r="U154" s="66"/>
      <c r="V154" s="68"/>
      <c r="W154" s="69"/>
      <c r="X154" s="70"/>
      <c r="Y154" s="71"/>
    </row>
    <row r="155" spans="1:25" s="35" customFormat="1" x14ac:dyDescent="0.25">
      <c r="A155" s="52"/>
      <c r="B155" s="52"/>
      <c r="C155" s="52"/>
      <c r="D155" s="52"/>
      <c r="E155" s="66"/>
      <c r="F155" s="67"/>
      <c r="G155" s="66"/>
      <c r="H155" s="66"/>
      <c r="I155" s="67"/>
      <c r="J155" s="67"/>
      <c r="K155" s="67"/>
      <c r="L155" s="67"/>
      <c r="M155" s="66"/>
      <c r="N155" s="66"/>
      <c r="O155" s="66"/>
      <c r="P155" s="67"/>
      <c r="Q155" s="67"/>
      <c r="R155" s="67"/>
      <c r="S155" s="67"/>
      <c r="T155" s="67"/>
      <c r="U155" s="66"/>
      <c r="V155" s="68"/>
      <c r="W155" s="69"/>
      <c r="X155" s="70"/>
      <c r="Y155" s="71"/>
    </row>
    <row r="156" spans="1:25" s="35" customFormat="1" x14ac:dyDescent="0.25">
      <c r="A156" s="52"/>
      <c r="B156" s="52"/>
      <c r="C156" s="52"/>
      <c r="D156" s="52"/>
      <c r="E156" s="66"/>
      <c r="F156" s="67"/>
      <c r="G156" s="66"/>
      <c r="H156" s="66"/>
      <c r="I156" s="67"/>
      <c r="J156" s="67"/>
      <c r="K156" s="67"/>
      <c r="L156" s="67"/>
      <c r="M156" s="66"/>
      <c r="N156" s="66"/>
      <c r="O156" s="66"/>
      <c r="P156" s="67"/>
      <c r="Q156" s="67"/>
      <c r="R156" s="67"/>
      <c r="S156" s="67"/>
      <c r="T156" s="67"/>
      <c r="U156" s="66"/>
      <c r="V156" s="68"/>
      <c r="W156" s="69"/>
      <c r="X156" s="70"/>
      <c r="Y156" s="71"/>
    </row>
    <row r="157" spans="1:25" s="35" customFormat="1" x14ac:dyDescent="0.25">
      <c r="A157" s="52"/>
      <c r="B157" s="52"/>
      <c r="C157" s="52"/>
      <c r="D157" s="52"/>
      <c r="E157" s="66"/>
      <c r="F157" s="67"/>
      <c r="G157" s="66"/>
      <c r="H157" s="66"/>
      <c r="I157" s="67"/>
      <c r="J157" s="67"/>
      <c r="K157" s="67"/>
      <c r="L157" s="67"/>
      <c r="M157" s="66"/>
      <c r="N157" s="66"/>
      <c r="O157" s="66"/>
      <c r="P157" s="67"/>
      <c r="Q157" s="67"/>
      <c r="R157" s="67"/>
      <c r="S157" s="67"/>
      <c r="T157" s="67"/>
      <c r="U157" s="66"/>
      <c r="V157" s="68"/>
      <c r="W157" s="69"/>
      <c r="X157" s="70"/>
      <c r="Y157" s="71"/>
    </row>
    <row r="158" spans="1:25" s="35" customFormat="1" x14ac:dyDescent="0.25">
      <c r="A158" s="52"/>
      <c r="B158" s="52"/>
      <c r="C158" s="52"/>
      <c r="D158" s="52"/>
      <c r="E158" s="66"/>
      <c r="F158" s="67"/>
      <c r="G158" s="66"/>
      <c r="H158" s="66"/>
      <c r="I158" s="67"/>
      <c r="J158" s="67"/>
      <c r="K158" s="67"/>
      <c r="L158" s="67"/>
      <c r="M158" s="66"/>
      <c r="N158" s="66"/>
      <c r="O158" s="66"/>
      <c r="P158" s="67"/>
      <c r="Q158" s="67"/>
      <c r="R158" s="67"/>
      <c r="S158" s="67"/>
      <c r="T158" s="67"/>
      <c r="U158" s="66"/>
      <c r="V158" s="68"/>
      <c r="W158" s="69"/>
      <c r="X158" s="70"/>
      <c r="Y158" s="71"/>
    </row>
    <row r="159" spans="1:25" s="35" customFormat="1" x14ac:dyDescent="0.25">
      <c r="A159" s="52"/>
      <c r="B159" s="52"/>
      <c r="C159" s="52"/>
      <c r="D159" s="52"/>
      <c r="E159" s="66"/>
      <c r="F159" s="67"/>
      <c r="G159" s="66"/>
      <c r="H159" s="66"/>
      <c r="I159" s="67"/>
      <c r="J159" s="67"/>
      <c r="K159" s="67"/>
      <c r="L159" s="67"/>
      <c r="M159" s="66"/>
      <c r="N159" s="66"/>
      <c r="O159" s="66"/>
      <c r="P159" s="67"/>
      <c r="Q159" s="67"/>
      <c r="R159" s="67"/>
      <c r="S159" s="67"/>
      <c r="T159" s="67"/>
      <c r="U159" s="66"/>
      <c r="V159" s="68"/>
      <c r="W159" s="69"/>
      <c r="X159" s="70"/>
      <c r="Y159" s="71"/>
    </row>
    <row r="160" spans="1:25" s="35" customFormat="1" x14ac:dyDescent="0.25">
      <c r="A160" s="52"/>
      <c r="B160" s="52"/>
      <c r="C160" s="52"/>
      <c r="D160" s="52"/>
      <c r="E160" s="66"/>
      <c r="F160" s="67"/>
      <c r="G160" s="66"/>
      <c r="H160" s="66"/>
      <c r="I160" s="67"/>
      <c r="J160" s="67"/>
      <c r="K160" s="67"/>
      <c r="L160" s="67"/>
      <c r="M160" s="66"/>
      <c r="N160" s="66"/>
      <c r="O160" s="66"/>
      <c r="P160" s="67"/>
      <c r="Q160" s="67"/>
      <c r="R160" s="67"/>
      <c r="S160" s="67"/>
      <c r="T160" s="67"/>
      <c r="U160" s="66"/>
      <c r="V160" s="68"/>
      <c r="W160" s="69"/>
      <c r="X160" s="70"/>
      <c r="Y160" s="71"/>
    </row>
    <row r="161" spans="1:25" s="35" customFormat="1" x14ac:dyDescent="0.25">
      <c r="A161" s="52"/>
      <c r="B161" s="52"/>
      <c r="C161" s="52"/>
      <c r="D161" s="52"/>
      <c r="E161" s="66"/>
      <c r="F161" s="67"/>
      <c r="G161" s="66"/>
      <c r="H161" s="66"/>
      <c r="I161" s="67"/>
      <c r="J161" s="67"/>
      <c r="K161" s="67"/>
      <c r="L161" s="67"/>
      <c r="M161" s="66"/>
      <c r="N161" s="66"/>
      <c r="O161" s="66"/>
      <c r="P161" s="67"/>
      <c r="Q161" s="67"/>
      <c r="R161" s="67"/>
      <c r="S161" s="67"/>
      <c r="T161" s="67"/>
      <c r="U161" s="66"/>
      <c r="V161" s="68"/>
      <c r="W161" s="69"/>
      <c r="X161" s="70"/>
      <c r="Y161" s="71"/>
    </row>
    <row r="162" spans="1:25" s="35" customFormat="1" x14ac:dyDescent="0.25">
      <c r="A162" s="52"/>
      <c r="B162" s="52"/>
      <c r="C162" s="52"/>
      <c r="D162" s="52"/>
      <c r="E162" s="66"/>
      <c r="F162" s="67"/>
      <c r="G162" s="66"/>
      <c r="H162" s="66"/>
      <c r="I162" s="67"/>
      <c r="J162" s="67"/>
      <c r="K162" s="67"/>
      <c r="L162" s="67"/>
      <c r="M162" s="66"/>
      <c r="N162" s="66"/>
      <c r="O162" s="66"/>
      <c r="P162" s="67"/>
      <c r="Q162" s="67"/>
      <c r="R162" s="67"/>
      <c r="S162" s="67"/>
      <c r="T162" s="67"/>
      <c r="U162" s="66"/>
      <c r="V162" s="68"/>
      <c r="W162" s="69"/>
      <c r="X162" s="70"/>
      <c r="Y162" s="71"/>
    </row>
    <row r="163" spans="1:25" s="35" customFormat="1" x14ac:dyDescent="0.25">
      <c r="A163" s="52"/>
      <c r="B163" s="52"/>
      <c r="C163" s="52"/>
      <c r="D163" s="52"/>
      <c r="E163" s="66"/>
      <c r="F163" s="67"/>
      <c r="G163" s="66"/>
      <c r="H163" s="66"/>
      <c r="I163" s="67"/>
      <c r="J163" s="67"/>
      <c r="K163" s="67"/>
      <c r="L163" s="67"/>
      <c r="M163" s="66"/>
      <c r="N163" s="66"/>
      <c r="O163" s="66"/>
      <c r="P163" s="67"/>
      <c r="Q163" s="67"/>
      <c r="R163" s="67"/>
      <c r="S163" s="67"/>
      <c r="T163" s="67"/>
      <c r="U163" s="66"/>
      <c r="V163" s="68"/>
      <c r="W163" s="69"/>
      <c r="X163" s="70"/>
      <c r="Y163" s="71"/>
    </row>
    <row r="164" spans="1:25" s="35" customFormat="1" x14ac:dyDescent="0.25">
      <c r="A164" s="52"/>
      <c r="B164" s="52"/>
      <c r="C164" s="52"/>
      <c r="D164" s="52"/>
      <c r="E164" s="66"/>
      <c r="F164" s="67"/>
      <c r="G164" s="66"/>
      <c r="H164" s="66"/>
      <c r="I164" s="67"/>
      <c r="J164" s="67"/>
      <c r="K164" s="67"/>
      <c r="L164" s="67"/>
      <c r="M164" s="66"/>
      <c r="N164" s="66"/>
      <c r="O164" s="66"/>
      <c r="P164" s="67"/>
      <c r="Q164" s="67"/>
      <c r="R164" s="67"/>
      <c r="S164" s="67"/>
      <c r="T164" s="67"/>
      <c r="U164" s="66"/>
      <c r="V164" s="68"/>
      <c r="W164" s="69"/>
      <c r="X164" s="70"/>
      <c r="Y164" s="71"/>
    </row>
    <row r="165" spans="1:25" s="35" customFormat="1" x14ac:dyDescent="0.25">
      <c r="A165" s="52"/>
      <c r="B165" s="52"/>
      <c r="C165" s="52"/>
      <c r="D165" s="52"/>
      <c r="E165" s="66"/>
      <c r="F165" s="67"/>
      <c r="G165" s="66"/>
      <c r="H165" s="66"/>
      <c r="I165" s="67"/>
      <c r="J165" s="67"/>
      <c r="K165" s="67"/>
      <c r="L165" s="67"/>
      <c r="M165" s="66"/>
      <c r="N165" s="66"/>
      <c r="O165" s="66"/>
      <c r="P165" s="67"/>
      <c r="Q165" s="67"/>
      <c r="R165" s="67"/>
      <c r="S165" s="67"/>
      <c r="T165" s="67"/>
      <c r="U165" s="66"/>
      <c r="V165" s="68"/>
      <c r="W165" s="69"/>
      <c r="X165" s="70"/>
      <c r="Y165" s="71"/>
    </row>
    <row r="166" spans="1:25" s="35" customFormat="1" x14ac:dyDescent="0.25">
      <c r="A166" s="52"/>
      <c r="B166" s="52"/>
      <c r="C166" s="52"/>
      <c r="D166" s="52"/>
      <c r="E166" s="66"/>
      <c r="F166" s="67"/>
      <c r="G166" s="66"/>
      <c r="H166" s="66"/>
      <c r="I166" s="67"/>
      <c r="J166" s="67"/>
      <c r="K166" s="67"/>
      <c r="L166" s="67"/>
      <c r="M166" s="66"/>
      <c r="N166" s="66"/>
      <c r="O166" s="66"/>
      <c r="P166" s="67"/>
      <c r="Q166" s="67"/>
      <c r="R166" s="67"/>
      <c r="S166" s="67"/>
      <c r="T166" s="67"/>
      <c r="U166" s="66"/>
      <c r="V166" s="68"/>
      <c r="W166" s="69"/>
      <c r="X166" s="70"/>
      <c r="Y166" s="71"/>
    </row>
    <row r="167" spans="1:25" s="35" customFormat="1" x14ac:dyDescent="0.25">
      <c r="A167" s="52"/>
      <c r="B167" s="52"/>
      <c r="C167" s="52"/>
      <c r="D167" s="52"/>
      <c r="E167" s="66"/>
      <c r="F167" s="67"/>
      <c r="G167" s="66"/>
      <c r="H167" s="66"/>
      <c r="I167" s="67"/>
      <c r="J167" s="67"/>
      <c r="K167" s="67"/>
      <c r="L167" s="67"/>
      <c r="M167" s="66"/>
      <c r="N167" s="66"/>
      <c r="O167" s="66"/>
      <c r="P167" s="67"/>
      <c r="Q167" s="67"/>
      <c r="R167" s="67"/>
      <c r="S167" s="67"/>
      <c r="T167" s="67"/>
      <c r="U167" s="66"/>
      <c r="V167" s="68"/>
      <c r="W167" s="69"/>
      <c r="X167" s="70"/>
      <c r="Y167" s="71"/>
    </row>
    <row r="168" spans="1:25" s="35" customFormat="1" x14ac:dyDescent="0.25">
      <c r="A168" s="52"/>
      <c r="B168" s="52"/>
      <c r="C168" s="52"/>
      <c r="D168" s="52"/>
      <c r="E168" s="66"/>
      <c r="F168" s="67"/>
      <c r="G168" s="66"/>
      <c r="H168" s="66"/>
      <c r="I168" s="67"/>
      <c r="J168" s="67"/>
      <c r="K168" s="67"/>
      <c r="L168" s="67"/>
      <c r="M168" s="66"/>
      <c r="N168" s="66"/>
      <c r="O168" s="66"/>
      <c r="P168" s="67"/>
      <c r="Q168" s="67"/>
      <c r="R168" s="67"/>
      <c r="S168" s="67"/>
      <c r="T168" s="67"/>
      <c r="U168" s="66"/>
      <c r="V168" s="68"/>
      <c r="W168" s="69"/>
      <c r="X168" s="70"/>
      <c r="Y168" s="71"/>
    </row>
    <row r="169" spans="1:25" s="35" customFormat="1" x14ac:dyDescent="0.25">
      <c r="A169" s="52"/>
      <c r="B169" s="52"/>
      <c r="C169" s="52"/>
      <c r="D169" s="52"/>
      <c r="E169" s="66"/>
      <c r="F169" s="67"/>
      <c r="G169" s="66"/>
      <c r="H169" s="66"/>
      <c r="I169" s="67"/>
      <c r="J169" s="67"/>
      <c r="K169" s="67"/>
      <c r="L169" s="67"/>
      <c r="M169" s="66"/>
      <c r="N169" s="66"/>
      <c r="O169" s="66"/>
      <c r="P169" s="67"/>
      <c r="Q169" s="67"/>
      <c r="R169" s="67"/>
      <c r="S169" s="67"/>
      <c r="T169" s="67"/>
      <c r="U169" s="66"/>
      <c r="V169" s="68"/>
      <c r="W169" s="69"/>
      <c r="X169" s="70"/>
      <c r="Y169" s="71"/>
    </row>
    <row r="170" spans="1:25" s="35" customFormat="1" x14ac:dyDescent="0.25">
      <c r="A170" s="52"/>
      <c r="B170" s="52"/>
      <c r="C170" s="52"/>
      <c r="D170" s="52"/>
      <c r="E170" s="66"/>
      <c r="F170" s="67"/>
      <c r="G170" s="66"/>
      <c r="H170" s="66"/>
      <c r="I170" s="67"/>
      <c r="J170" s="67"/>
      <c r="K170" s="67"/>
      <c r="L170" s="67"/>
      <c r="M170" s="66"/>
      <c r="N170" s="66"/>
      <c r="O170" s="66"/>
      <c r="P170" s="67"/>
      <c r="Q170" s="67"/>
      <c r="R170" s="67"/>
      <c r="S170" s="67"/>
      <c r="T170" s="67"/>
      <c r="U170" s="66"/>
      <c r="V170" s="68"/>
      <c r="W170" s="69"/>
      <c r="X170" s="70"/>
      <c r="Y170" s="71"/>
    </row>
    <row r="171" spans="1:25" s="35" customFormat="1" x14ac:dyDescent="0.25">
      <c r="A171" s="52"/>
      <c r="B171" s="52"/>
      <c r="C171" s="52"/>
      <c r="D171" s="52"/>
      <c r="E171" s="66"/>
      <c r="F171" s="67"/>
      <c r="G171" s="66"/>
      <c r="H171" s="66"/>
      <c r="I171" s="67"/>
      <c r="J171" s="67"/>
      <c r="K171" s="67"/>
      <c r="L171" s="67"/>
      <c r="M171" s="66"/>
      <c r="N171" s="66"/>
      <c r="O171" s="66"/>
      <c r="P171" s="67"/>
      <c r="Q171" s="67"/>
      <c r="R171" s="67"/>
      <c r="S171" s="67"/>
      <c r="T171" s="67"/>
      <c r="U171" s="66"/>
      <c r="V171" s="68"/>
      <c r="W171" s="69"/>
      <c r="X171" s="70"/>
      <c r="Y171" s="71"/>
    </row>
    <row r="172" spans="1:25" s="35" customFormat="1" x14ac:dyDescent="0.25">
      <c r="A172" s="52"/>
      <c r="B172" s="52"/>
      <c r="C172" s="52"/>
      <c r="D172" s="52"/>
      <c r="E172" s="66"/>
      <c r="F172" s="67"/>
      <c r="G172" s="66"/>
      <c r="H172" s="66"/>
      <c r="I172" s="67"/>
      <c r="J172" s="67"/>
      <c r="K172" s="67"/>
      <c r="L172" s="67"/>
      <c r="M172" s="66"/>
      <c r="N172" s="66"/>
      <c r="O172" s="66"/>
      <c r="P172" s="67"/>
      <c r="Q172" s="67"/>
      <c r="R172" s="67"/>
      <c r="S172" s="67"/>
      <c r="T172" s="67"/>
      <c r="U172" s="66"/>
      <c r="V172" s="68"/>
      <c r="W172" s="69"/>
      <c r="X172" s="70"/>
      <c r="Y172" s="71"/>
    </row>
    <row r="173" spans="1:25" s="35" customFormat="1" x14ac:dyDescent="0.25">
      <c r="A173" s="52"/>
      <c r="B173" s="52"/>
      <c r="C173" s="52"/>
      <c r="D173" s="52"/>
      <c r="E173" s="66"/>
      <c r="F173" s="67"/>
      <c r="G173" s="66"/>
      <c r="H173" s="66"/>
      <c r="I173" s="67"/>
      <c r="J173" s="67"/>
      <c r="K173" s="67"/>
      <c r="L173" s="67"/>
      <c r="M173" s="66"/>
      <c r="N173" s="66"/>
      <c r="O173" s="66"/>
      <c r="P173" s="67"/>
      <c r="Q173" s="67"/>
      <c r="R173" s="67"/>
      <c r="S173" s="67"/>
      <c r="T173" s="67"/>
      <c r="U173" s="66"/>
      <c r="V173" s="68"/>
      <c r="W173" s="69"/>
      <c r="X173" s="70"/>
      <c r="Y173" s="71"/>
    </row>
    <row r="174" spans="1:25" s="35" customFormat="1" x14ac:dyDescent="0.25">
      <c r="A174" s="52"/>
      <c r="B174" s="52"/>
      <c r="C174" s="52"/>
      <c r="D174" s="52"/>
      <c r="E174" s="66"/>
      <c r="F174" s="67"/>
      <c r="G174" s="66"/>
      <c r="H174" s="66"/>
      <c r="I174" s="67"/>
      <c r="J174" s="67"/>
      <c r="K174" s="67"/>
      <c r="L174" s="67"/>
      <c r="M174" s="66"/>
      <c r="N174" s="66"/>
      <c r="O174" s="66"/>
      <c r="P174" s="67"/>
      <c r="Q174" s="67"/>
      <c r="R174" s="67"/>
      <c r="S174" s="67"/>
      <c r="T174" s="67"/>
      <c r="U174" s="66"/>
      <c r="V174" s="68"/>
      <c r="W174" s="69"/>
      <c r="X174" s="70"/>
      <c r="Y174" s="71"/>
    </row>
    <row r="175" spans="1:25" s="35" customFormat="1" x14ac:dyDescent="0.25">
      <c r="A175" s="52"/>
      <c r="B175" s="52"/>
      <c r="C175" s="52"/>
      <c r="D175" s="52"/>
      <c r="E175" s="66"/>
      <c r="F175" s="67"/>
      <c r="G175" s="66"/>
      <c r="H175" s="66"/>
      <c r="I175" s="67"/>
      <c r="J175" s="67"/>
      <c r="K175" s="67"/>
      <c r="L175" s="67"/>
      <c r="M175" s="66"/>
      <c r="N175" s="66"/>
      <c r="O175" s="66"/>
      <c r="P175" s="67"/>
      <c r="Q175" s="67"/>
      <c r="R175" s="67"/>
      <c r="S175" s="67"/>
      <c r="T175" s="67"/>
      <c r="U175" s="66"/>
      <c r="V175" s="68"/>
      <c r="W175" s="69"/>
      <c r="X175" s="70"/>
      <c r="Y175" s="71"/>
    </row>
    <row r="176" spans="1:25" s="35" customFormat="1" x14ac:dyDescent="0.25">
      <c r="A176" s="52"/>
      <c r="B176" s="52"/>
      <c r="C176" s="52"/>
      <c r="D176" s="52"/>
      <c r="E176" s="66"/>
      <c r="F176" s="67"/>
      <c r="G176" s="66"/>
      <c r="H176" s="66"/>
      <c r="I176" s="67"/>
      <c r="J176" s="67"/>
      <c r="K176" s="67"/>
      <c r="L176" s="67"/>
      <c r="M176" s="66"/>
      <c r="N176" s="66"/>
      <c r="O176" s="66"/>
      <c r="P176" s="67"/>
      <c r="Q176" s="67"/>
      <c r="R176" s="67"/>
      <c r="S176" s="67"/>
      <c r="T176" s="67"/>
      <c r="U176" s="66"/>
      <c r="V176" s="68"/>
      <c r="W176" s="69"/>
      <c r="X176" s="70"/>
      <c r="Y176" s="71"/>
    </row>
    <row r="177" spans="1:25" s="35" customFormat="1" x14ac:dyDescent="0.25">
      <c r="A177" s="52"/>
      <c r="B177" s="52"/>
      <c r="C177" s="52"/>
      <c r="D177" s="52"/>
      <c r="E177" s="66"/>
      <c r="F177" s="67"/>
      <c r="G177" s="66"/>
      <c r="H177" s="66"/>
      <c r="I177" s="67"/>
      <c r="J177" s="67"/>
      <c r="K177" s="67"/>
      <c r="L177" s="67"/>
      <c r="M177" s="66"/>
      <c r="N177" s="66"/>
      <c r="O177" s="66"/>
      <c r="P177" s="67"/>
      <c r="Q177" s="67"/>
      <c r="R177" s="67"/>
      <c r="S177" s="67"/>
      <c r="T177" s="67"/>
      <c r="U177" s="66"/>
      <c r="V177" s="68"/>
      <c r="W177" s="69"/>
      <c r="X177" s="70"/>
      <c r="Y177" s="71"/>
    </row>
    <row r="178" spans="1:25" s="35" customFormat="1" x14ac:dyDescent="0.25">
      <c r="A178" s="52"/>
      <c r="B178" s="52"/>
      <c r="C178" s="52"/>
      <c r="D178" s="52"/>
      <c r="E178" s="66"/>
      <c r="F178" s="67"/>
      <c r="G178" s="66"/>
      <c r="H178" s="66"/>
      <c r="I178" s="67"/>
      <c r="J178" s="67"/>
      <c r="K178" s="67"/>
      <c r="L178" s="67"/>
      <c r="M178" s="66"/>
      <c r="N178" s="66"/>
      <c r="O178" s="66"/>
      <c r="P178" s="67"/>
      <c r="Q178" s="67"/>
      <c r="R178" s="67"/>
      <c r="S178" s="67"/>
      <c r="T178" s="67"/>
      <c r="U178" s="66"/>
      <c r="V178" s="68"/>
      <c r="W178" s="69"/>
      <c r="X178" s="70"/>
      <c r="Y178" s="71"/>
    </row>
    <row r="179" spans="1:25" s="35" customFormat="1" x14ac:dyDescent="0.25">
      <c r="A179" s="52"/>
      <c r="B179" s="52"/>
      <c r="C179" s="52"/>
      <c r="D179" s="52"/>
      <c r="E179" s="66"/>
      <c r="F179" s="67"/>
      <c r="G179" s="66"/>
      <c r="H179" s="66"/>
      <c r="I179" s="67"/>
      <c r="J179" s="67"/>
      <c r="K179" s="67"/>
      <c r="L179" s="67"/>
      <c r="M179" s="66"/>
      <c r="N179" s="66"/>
      <c r="O179" s="66"/>
      <c r="P179" s="67"/>
      <c r="Q179" s="67"/>
      <c r="R179" s="67"/>
      <c r="S179" s="67"/>
      <c r="T179" s="67"/>
      <c r="U179" s="66"/>
      <c r="V179" s="68"/>
      <c r="W179" s="69"/>
      <c r="X179" s="70"/>
      <c r="Y179" s="71"/>
    </row>
    <row r="180" spans="1:25" s="35" customFormat="1" x14ac:dyDescent="0.25">
      <c r="A180" s="52"/>
      <c r="B180" s="52"/>
      <c r="C180" s="52"/>
      <c r="D180" s="52"/>
      <c r="E180" s="66"/>
      <c r="F180" s="67"/>
      <c r="G180" s="66"/>
      <c r="H180" s="66"/>
      <c r="I180" s="67"/>
      <c r="J180" s="67"/>
      <c r="K180" s="67"/>
      <c r="L180" s="67"/>
      <c r="M180" s="66"/>
      <c r="N180" s="66"/>
      <c r="O180" s="66"/>
      <c r="P180" s="67"/>
      <c r="Q180" s="67"/>
      <c r="R180" s="67"/>
      <c r="S180" s="67"/>
      <c r="T180" s="67"/>
      <c r="U180" s="66"/>
      <c r="V180" s="68"/>
      <c r="W180" s="69"/>
      <c r="X180" s="70"/>
      <c r="Y180" s="71"/>
    </row>
    <row r="181" spans="1:25" s="35" customFormat="1" x14ac:dyDescent="0.25">
      <c r="A181" s="52"/>
      <c r="B181" s="52"/>
      <c r="C181" s="52"/>
      <c r="D181" s="52"/>
      <c r="E181" s="66"/>
      <c r="F181" s="67"/>
      <c r="G181" s="66"/>
      <c r="H181" s="66"/>
      <c r="I181" s="67"/>
      <c r="J181" s="67"/>
      <c r="K181" s="67"/>
      <c r="L181" s="67"/>
      <c r="M181" s="66"/>
      <c r="N181" s="66"/>
      <c r="O181" s="66"/>
      <c r="P181" s="67"/>
      <c r="Q181" s="67"/>
      <c r="R181" s="67"/>
      <c r="S181" s="67"/>
      <c r="T181" s="67"/>
      <c r="U181" s="66"/>
      <c r="V181" s="68"/>
      <c r="W181" s="69"/>
      <c r="X181" s="70"/>
      <c r="Y181" s="71"/>
    </row>
    <row r="182" spans="1:25" s="35" customFormat="1" x14ac:dyDescent="0.25">
      <c r="A182" s="52"/>
      <c r="B182" s="52"/>
      <c r="C182" s="52"/>
      <c r="D182" s="52"/>
      <c r="E182" s="66"/>
      <c r="F182" s="67"/>
      <c r="G182" s="66"/>
      <c r="H182" s="66"/>
      <c r="I182" s="67"/>
      <c r="J182" s="67"/>
      <c r="K182" s="67"/>
      <c r="L182" s="67"/>
      <c r="M182" s="66"/>
      <c r="N182" s="66"/>
      <c r="O182" s="66"/>
      <c r="P182" s="67"/>
      <c r="Q182" s="67"/>
      <c r="R182" s="67"/>
      <c r="S182" s="67"/>
      <c r="T182" s="67"/>
      <c r="U182" s="66"/>
      <c r="V182" s="68"/>
      <c r="W182" s="69"/>
      <c r="X182" s="70"/>
      <c r="Y182" s="71"/>
    </row>
    <row r="183" spans="1:25" s="35" customFormat="1" x14ac:dyDescent="0.25">
      <c r="A183" s="52"/>
      <c r="B183" s="52"/>
      <c r="C183" s="52"/>
      <c r="D183" s="52"/>
      <c r="E183" s="66"/>
      <c r="F183" s="67"/>
      <c r="G183" s="66"/>
      <c r="H183" s="66"/>
      <c r="I183" s="67"/>
      <c r="J183" s="67"/>
      <c r="K183" s="67"/>
      <c r="L183" s="67"/>
      <c r="M183" s="66"/>
      <c r="N183" s="66"/>
      <c r="O183" s="66"/>
      <c r="P183" s="67"/>
      <c r="Q183" s="67"/>
      <c r="R183" s="67"/>
      <c r="S183" s="67"/>
      <c r="T183" s="67"/>
      <c r="U183" s="66"/>
      <c r="V183" s="68"/>
      <c r="W183" s="69"/>
      <c r="X183" s="70"/>
      <c r="Y183" s="71"/>
    </row>
    <row r="184" spans="1:25" s="35" customFormat="1" x14ac:dyDescent="0.25">
      <c r="A184" s="52"/>
      <c r="B184" s="52"/>
      <c r="C184" s="52"/>
      <c r="D184" s="52"/>
      <c r="E184" s="66"/>
      <c r="F184" s="67"/>
      <c r="G184" s="66"/>
      <c r="H184" s="66"/>
      <c r="I184" s="67"/>
      <c r="J184" s="67"/>
      <c r="K184" s="67"/>
      <c r="L184" s="67"/>
      <c r="M184" s="66"/>
      <c r="N184" s="66"/>
      <c r="O184" s="66"/>
      <c r="P184" s="67"/>
      <c r="Q184" s="67"/>
      <c r="R184" s="67"/>
      <c r="S184" s="67"/>
      <c r="T184" s="67"/>
      <c r="U184" s="66"/>
      <c r="V184" s="68"/>
      <c r="W184" s="69"/>
      <c r="X184" s="70"/>
      <c r="Y184" s="71"/>
    </row>
    <row r="185" spans="1:25" s="35" customFormat="1" x14ac:dyDescent="0.25">
      <c r="A185" s="52"/>
      <c r="B185" s="52"/>
      <c r="C185" s="52"/>
      <c r="D185" s="52"/>
      <c r="E185" s="66"/>
      <c r="F185" s="67"/>
      <c r="G185" s="66"/>
      <c r="H185" s="66"/>
      <c r="I185" s="67"/>
      <c r="J185" s="67"/>
      <c r="K185" s="67"/>
      <c r="L185" s="67"/>
      <c r="M185" s="66"/>
      <c r="N185" s="66"/>
      <c r="O185" s="66"/>
      <c r="P185" s="67"/>
      <c r="Q185" s="67"/>
      <c r="R185" s="67"/>
      <c r="S185" s="67"/>
      <c r="T185" s="67"/>
      <c r="U185" s="66"/>
      <c r="V185" s="68"/>
      <c r="W185" s="69"/>
      <c r="X185" s="70"/>
      <c r="Y185" s="71"/>
    </row>
    <row r="186" spans="1:25" s="35" customFormat="1" x14ac:dyDescent="0.25">
      <c r="A186" s="52"/>
      <c r="B186" s="52"/>
      <c r="C186" s="52"/>
      <c r="D186" s="52"/>
      <c r="E186" s="66"/>
      <c r="F186" s="67"/>
      <c r="G186" s="66"/>
      <c r="H186" s="66"/>
      <c r="I186" s="67"/>
      <c r="J186" s="67"/>
      <c r="K186" s="67"/>
      <c r="L186" s="67"/>
      <c r="M186" s="66"/>
      <c r="N186" s="66"/>
      <c r="O186" s="66"/>
      <c r="P186" s="67"/>
      <c r="Q186" s="67"/>
      <c r="R186" s="67"/>
      <c r="S186" s="67"/>
      <c r="T186" s="67"/>
      <c r="U186" s="66"/>
      <c r="V186" s="68"/>
      <c r="W186" s="69"/>
      <c r="X186" s="70"/>
      <c r="Y186" s="71"/>
    </row>
    <row r="187" spans="1:25" s="35" customFormat="1" x14ac:dyDescent="0.25">
      <c r="A187" s="52"/>
      <c r="B187" s="52"/>
      <c r="C187" s="52"/>
      <c r="D187" s="52"/>
      <c r="E187" s="66"/>
      <c r="F187" s="67"/>
      <c r="G187" s="66"/>
      <c r="H187" s="66"/>
      <c r="I187" s="67"/>
      <c r="J187" s="67"/>
      <c r="K187" s="67"/>
      <c r="L187" s="67"/>
      <c r="M187" s="66"/>
      <c r="N187" s="66"/>
      <c r="O187" s="66"/>
      <c r="P187" s="67"/>
      <c r="Q187" s="67"/>
      <c r="R187" s="67"/>
      <c r="S187" s="67"/>
      <c r="T187" s="67"/>
      <c r="U187" s="66"/>
      <c r="V187" s="68"/>
      <c r="W187" s="69"/>
      <c r="X187" s="70"/>
      <c r="Y187" s="71"/>
    </row>
    <row r="188" spans="1:25" s="35" customFormat="1" x14ac:dyDescent="0.25">
      <c r="A188" s="52"/>
      <c r="B188" s="52"/>
      <c r="C188" s="52"/>
      <c r="D188" s="52"/>
      <c r="E188" s="66"/>
      <c r="F188" s="67"/>
      <c r="G188" s="66"/>
      <c r="H188" s="66"/>
      <c r="I188" s="67"/>
      <c r="J188" s="67"/>
      <c r="K188" s="67"/>
      <c r="L188" s="67"/>
      <c r="M188" s="66"/>
      <c r="N188" s="66"/>
      <c r="O188" s="66"/>
      <c r="P188" s="67"/>
      <c r="Q188" s="67"/>
      <c r="R188" s="67"/>
      <c r="S188" s="67"/>
      <c r="T188" s="67"/>
      <c r="U188" s="66"/>
      <c r="V188" s="68"/>
      <c r="W188" s="69"/>
      <c r="X188" s="70"/>
      <c r="Y188" s="71"/>
    </row>
    <row r="189" spans="1:25" s="35" customFormat="1" x14ac:dyDescent="0.25">
      <c r="A189" s="52"/>
      <c r="B189" s="52"/>
      <c r="C189" s="52"/>
      <c r="D189" s="52"/>
      <c r="E189" s="66"/>
      <c r="F189" s="67"/>
      <c r="G189" s="66"/>
      <c r="H189" s="66"/>
      <c r="I189" s="67"/>
      <c r="J189" s="67"/>
      <c r="K189" s="67"/>
      <c r="L189" s="67"/>
      <c r="M189" s="66"/>
      <c r="N189" s="66"/>
      <c r="O189" s="66"/>
      <c r="P189" s="67"/>
      <c r="Q189" s="67"/>
      <c r="R189" s="67"/>
      <c r="S189" s="67"/>
      <c r="T189" s="67"/>
      <c r="U189" s="66"/>
      <c r="V189" s="68"/>
      <c r="W189" s="69"/>
      <c r="X189" s="70"/>
      <c r="Y189" s="71"/>
    </row>
    <row r="190" spans="1:25" s="35" customFormat="1" x14ac:dyDescent="0.25">
      <c r="A190" s="52"/>
      <c r="B190" s="52"/>
      <c r="C190" s="52"/>
      <c r="D190" s="52"/>
      <c r="E190" s="66"/>
      <c r="F190" s="67"/>
      <c r="G190" s="66"/>
      <c r="H190" s="66"/>
      <c r="I190" s="67"/>
      <c r="J190" s="67"/>
      <c r="K190" s="67"/>
      <c r="L190" s="67"/>
      <c r="M190" s="66"/>
      <c r="N190" s="66"/>
      <c r="O190" s="66"/>
      <c r="P190" s="67"/>
      <c r="Q190" s="67"/>
      <c r="R190" s="67"/>
      <c r="S190" s="67"/>
      <c r="T190" s="67"/>
      <c r="U190" s="66"/>
      <c r="V190" s="68"/>
      <c r="W190" s="69"/>
      <c r="X190" s="70"/>
      <c r="Y190" s="71"/>
    </row>
    <row r="191" spans="1:25" s="35" customFormat="1" x14ac:dyDescent="0.25">
      <c r="A191" s="52"/>
      <c r="B191" s="52"/>
      <c r="C191" s="52"/>
      <c r="D191" s="52"/>
      <c r="E191" s="66"/>
      <c r="F191" s="67"/>
      <c r="G191" s="66"/>
      <c r="H191" s="66"/>
      <c r="I191" s="67"/>
      <c r="J191" s="67"/>
      <c r="K191" s="67"/>
      <c r="L191" s="67"/>
      <c r="M191" s="66"/>
      <c r="N191" s="66"/>
      <c r="O191" s="66"/>
      <c r="P191" s="67"/>
      <c r="Q191" s="67"/>
      <c r="R191" s="67"/>
      <c r="S191" s="67"/>
      <c r="T191" s="67"/>
      <c r="U191" s="66"/>
      <c r="V191" s="68"/>
      <c r="W191" s="69"/>
      <c r="X191" s="70"/>
      <c r="Y191" s="71"/>
    </row>
    <row r="192" spans="1:25" s="35" customFormat="1" x14ac:dyDescent="0.25">
      <c r="A192" s="52"/>
      <c r="B192" s="52"/>
      <c r="C192" s="52"/>
      <c r="D192" s="52"/>
      <c r="E192" s="66"/>
      <c r="F192" s="67"/>
      <c r="G192" s="66"/>
      <c r="H192" s="66"/>
      <c r="I192" s="67"/>
      <c r="J192" s="67"/>
      <c r="K192" s="67"/>
      <c r="L192" s="67"/>
      <c r="M192" s="66"/>
      <c r="N192" s="66"/>
      <c r="O192" s="66"/>
      <c r="P192" s="67"/>
      <c r="Q192" s="67"/>
      <c r="R192" s="67"/>
      <c r="S192" s="67"/>
      <c r="T192" s="67"/>
      <c r="U192" s="66"/>
      <c r="V192" s="68"/>
      <c r="W192" s="69"/>
      <c r="X192" s="70"/>
      <c r="Y192" s="71"/>
    </row>
    <row r="193" spans="1:25" s="35" customFormat="1" x14ac:dyDescent="0.25">
      <c r="A193" s="52"/>
      <c r="B193" s="52"/>
      <c r="C193" s="52"/>
      <c r="D193" s="52"/>
      <c r="E193" s="66"/>
      <c r="F193" s="67"/>
      <c r="G193" s="66"/>
      <c r="H193" s="66"/>
      <c r="I193" s="67"/>
      <c r="J193" s="67"/>
      <c r="K193" s="67"/>
      <c r="L193" s="67"/>
      <c r="M193" s="66"/>
      <c r="N193" s="66"/>
      <c r="O193" s="66"/>
      <c r="P193" s="67"/>
      <c r="Q193" s="67"/>
      <c r="R193" s="67"/>
      <c r="S193" s="67"/>
      <c r="T193" s="67"/>
      <c r="U193" s="66"/>
      <c r="V193" s="68"/>
      <c r="W193" s="69"/>
      <c r="X193" s="70"/>
      <c r="Y193" s="71"/>
    </row>
    <row r="194" spans="1:25" s="35" customFormat="1" x14ac:dyDescent="0.25">
      <c r="A194" s="52"/>
      <c r="B194" s="52"/>
      <c r="C194" s="52"/>
      <c r="D194" s="52"/>
      <c r="E194" s="66"/>
      <c r="F194" s="67"/>
      <c r="G194" s="66"/>
      <c r="H194" s="66"/>
      <c r="I194" s="67"/>
      <c r="J194" s="67"/>
      <c r="K194" s="67"/>
      <c r="L194" s="67"/>
      <c r="M194" s="66"/>
      <c r="N194" s="66"/>
      <c r="O194" s="66"/>
      <c r="P194" s="67"/>
      <c r="Q194" s="67"/>
      <c r="R194" s="67"/>
      <c r="S194" s="67"/>
      <c r="T194" s="67"/>
      <c r="U194" s="66"/>
      <c r="V194" s="68"/>
      <c r="W194" s="69"/>
      <c r="X194" s="70"/>
      <c r="Y194" s="71"/>
    </row>
    <row r="195" spans="1:25" s="35" customFormat="1" x14ac:dyDescent="0.25">
      <c r="A195" s="52"/>
      <c r="B195" s="52"/>
      <c r="C195" s="52"/>
      <c r="D195" s="52"/>
      <c r="E195" s="66"/>
      <c r="F195" s="67"/>
      <c r="G195" s="66"/>
      <c r="H195" s="66"/>
      <c r="I195" s="67"/>
      <c r="J195" s="67"/>
      <c r="K195" s="67"/>
      <c r="L195" s="67"/>
      <c r="M195" s="66"/>
      <c r="N195" s="66"/>
      <c r="O195" s="66"/>
      <c r="P195" s="67"/>
      <c r="Q195" s="67"/>
      <c r="R195" s="67"/>
      <c r="S195" s="67"/>
      <c r="T195" s="67"/>
      <c r="U195" s="66"/>
      <c r="V195" s="68"/>
      <c r="W195" s="69"/>
      <c r="X195" s="70"/>
      <c r="Y195" s="71"/>
    </row>
    <row r="196" spans="1:25" s="35" customFormat="1" x14ac:dyDescent="0.25">
      <c r="A196" s="52"/>
      <c r="B196" s="52"/>
      <c r="C196" s="52"/>
      <c r="D196" s="52"/>
      <c r="E196" s="66"/>
      <c r="F196" s="67"/>
      <c r="G196" s="66"/>
      <c r="H196" s="66"/>
      <c r="I196" s="67"/>
      <c r="J196" s="67"/>
      <c r="K196" s="67"/>
      <c r="L196" s="67"/>
      <c r="M196" s="66"/>
      <c r="N196" s="66"/>
      <c r="O196" s="66"/>
      <c r="P196" s="67"/>
      <c r="Q196" s="67"/>
      <c r="R196" s="67"/>
      <c r="S196" s="67"/>
      <c r="T196" s="67"/>
      <c r="U196" s="66"/>
      <c r="V196" s="68"/>
      <c r="W196" s="69"/>
      <c r="X196" s="70"/>
      <c r="Y196" s="71"/>
    </row>
    <row r="197" spans="1:25" s="35" customFormat="1" x14ac:dyDescent="0.25">
      <c r="A197" s="52"/>
      <c r="B197" s="52"/>
      <c r="C197" s="52"/>
      <c r="D197" s="52"/>
      <c r="E197" s="66"/>
      <c r="F197" s="67"/>
      <c r="G197" s="66"/>
      <c r="H197" s="66"/>
      <c r="I197" s="67"/>
      <c r="J197" s="67"/>
      <c r="K197" s="67"/>
      <c r="L197" s="67"/>
      <c r="M197" s="66"/>
      <c r="N197" s="66"/>
      <c r="O197" s="66"/>
      <c r="P197" s="67"/>
      <c r="Q197" s="67"/>
      <c r="R197" s="67"/>
      <c r="S197" s="67"/>
      <c r="T197" s="67"/>
      <c r="U197" s="66"/>
      <c r="V197" s="68"/>
      <c r="W197" s="69"/>
      <c r="X197" s="70"/>
      <c r="Y197" s="71"/>
    </row>
    <row r="198" spans="1:25" s="35" customFormat="1" x14ac:dyDescent="0.25">
      <c r="A198" s="52"/>
      <c r="B198" s="52"/>
      <c r="C198" s="52"/>
      <c r="D198" s="52"/>
      <c r="E198" s="66"/>
      <c r="F198" s="67"/>
      <c r="G198" s="66"/>
      <c r="H198" s="66"/>
      <c r="I198" s="67"/>
      <c r="J198" s="67"/>
      <c r="K198" s="67"/>
      <c r="L198" s="67"/>
      <c r="M198" s="66"/>
      <c r="N198" s="66"/>
      <c r="O198" s="66"/>
      <c r="P198" s="67"/>
      <c r="Q198" s="67"/>
      <c r="R198" s="67"/>
      <c r="S198" s="67"/>
      <c r="T198" s="67"/>
      <c r="U198" s="66"/>
      <c r="V198" s="68"/>
      <c r="W198" s="69"/>
      <c r="X198" s="70"/>
      <c r="Y198" s="71"/>
    </row>
    <row r="199" spans="1:25" s="35" customFormat="1" x14ac:dyDescent="0.25">
      <c r="A199" s="52"/>
      <c r="B199" s="52"/>
      <c r="C199" s="52"/>
      <c r="D199" s="52"/>
      <c r="E199" s="66"/>
      <c r="F199" s="67"/>
      <c r="G199" s="66"/>
      <c r="H199" s="66"/>
      <c r="I199" s="67"/>
      <c r="J199" s="67"/>
      <c r="K199" s="67"/>
      <c r="L199" s="67"/>
      <c r="M199" s="66"/>
      <c r="N199" s="66"/>
      <c r="O199" s="66"/>
      <c r="P199" s="67"/>
      <c r="Q199" s="67"/>
      <c r="R199" s="67"/>
      <c r="S199" s="67"/>
      <c r="T199" s="67"/>
      <c r="U199" s="66"/>
      <c r="V199" s="68"/>
      <c r="W199" s="69"/>
      <c r="X199" s="70"/>
      <c r="Y199" s="71"/>
    </row>
    <row r="200" spans="1:25" s="35" customFormat="1" x14ac:dyDescent="0.25">
      <c r="A200" s="52"/>
      <c r="B200" s="52"/>
      <c r="C200" s="52"/>
      <c r="D200" s="52"/>
      <c r="E200" s="66"/>
      <c r="F200" s="67"/>
      <c r="G200" s="66"/>
      <c r="H200" s="66"/>
      <c r="I200" s="67"/>
      <c r="J200" s="67"/>
      <c r="K200" s="67"/>
      <c r="L200" s="67"/>
      <c r="M200" s="66"/>
      <c r="N200" s="66"/>
      <c r="O200" s="66"/>
      <c r="P200" s="67"/>
      <c r="Q200" s="67"/>
      <c r="R200" s="67"/>
      <c r="S200" s="67"/>
      <c r="T200" s="67"/>
      <c r="U200" s="66"/>
      <c r="V200" s="68"/>
      <c r="W200" s="69"/>
      <c r="X200" s="70"/>
      <c r="Y200" s="71"/>
    </row>
    <row r="201" spans="1:25" s="35" customFormat="1" x14ac:dyDescent="0.25">
      <c r="A201" s="52"/>
      <c r="B201" s="52"/>
      <c r="C201" s="52"/>
      <c r="D201" s="52"/>
      <c r="E201" s="66"/>
      <c r="F201" s="67"/>
      <c r="G201" s="66"/>
      <c r="H201" s="66"/>
      <c r="I201" s="67"/>
      <c r="J201" s="67"/>
      <c r="K201" s="67"/>
      <c r="L201" s="67"/>
      <c r="M201" s="66"/>
      <c r="N201" s="66"/>
      <c r="O201" s="66"/>
      <c r="P201" s="67"/>
      <c r="Q201" s="67"/>
      <c r="R201" s="67"/>
      <c r="S201" s="67"/>
      <c r="T201" s="67"/>
      <c r="U201" s="66"/>
      <c r="V201" s="68"/>
      <c r="W201" s="69"/>
      <c r="X201" s="70"/>
      <c r="Y201" s="71"/>
    </row>
    <row r="202" spans="1:25" s="35" customFormat="1" x14ac:dyDescent="0.25">
      <c r="A202" s="52"/>
      <c r="B202" s="52"/>
      <c r="C202" s="52"/>
      <c r="D202" s="52"/>
      <c r="E202" s="66"/>
      <c r="F202" s="67"/>
      <c r="G202" s="66"/>
      <c r="H202" s="66"/>
      <c r="I202" s="67"/>
      <c r="J202" s="67"/>
      <c r="K202" s="67"/>
      <c r="L202" s="67"/>
      <c r="M202" s="66"/>
      <c r="N202" s="66"/>
      <c r="O202" s="66"/>
      <c r="P202" s="67"/>
      <c r="Q202" s="67"/>
      <c r="R202" s="67"/>
      <c r="S202" s="67"/>
      <c r="T202" s="67"/>
      <c r="U202" s="66"/>
      <c r="V202" s="68"/>
      <c r="W202" s="69"/>
      <c r="X202" s="70"/>
      <c r="Y202" s="71"/>
    </row>
    <row r="203" spans="1:25" s="35" customFormat="1" x14ac:dyDescent="0.25">
      <c r="A203" s="52"/>
      <c r="B203" s="52"/>
      <c r="C203" s="52"/>
      <c r="D203" s="52"/>
      <c r="E203" s="66"/>
      <c r="F203" s="67"/>
      <c r="G203" s="66"/>
      <c r="H203" s="66"/>
      <c r="I203" s="67"/>
      <c r="J203" s="67"/>
      <c r="K203" s="67"/>
      <c r="L203" s="67"/>
      <c r="M203" s="66"/>
      <c r="N203" s="66"/>
      <c r="O203" s="66"/>
      <c r="P203" s="67"/>
      <c r="Q203" s="67"/>
      <c r="R203" s="67"/>
      <c r="S203" s="67"/>
      <c r="T203" s="67"/>
      <c r="U203" s="66"/>
      <c r="V203" s="68"/>
      <c r="W203" s="69"/>
      <c r="X203" s="70"/>
      <c r="Y203" s="71"/>
    </row>
    <row r="204" spans="1:25" s="35" customFormat="1" x14ac:dyDescent="0.25">
      <c r="A204" s="52"/>
      <c r="B204" s="52"/>
      <c r="C204" s="52"/>
      <c r="D204" s="52"/>
      <c r="E204" s="66"/>
      <c r="F204" s="67"/>
      <c r="G204" s="66"/>
      <c r="H204" s="66"/>
      <c r="I204" s="67"/>
      <c r="J204" s="67"/>
      <c r="K204" s="67"/>
      <c r="L204" s="67"/>
      <c r="M204" s="66"/>
      <c r="N204" s="66"/>
      <c r="O204" s="66"/>
      <c r="P204" s="67"/>
      <c r="Q204" s="67"/>
      <c r="R204" s="67"/>
      <c r="S204" s="67"/>
      <c r="T204" s="67"/>
      <c r="U204" s="66"/>
      <c r="V204" s="68"/>
      <c r="W204" s="69"/>
      <c r="X204" s="70"/>
      <c r="Y204" s="71"/>
    </row>
    <row r="205" spans="1:25" s="35" customFormat="1" x14ac:dyDescent="0.25">
      <c r="A205" s="52"/>
      <c r="B205" s="52"/>
      <c r="C205" s="52"/>
      <c r="D205" s="52"/>
      <c r="E205" s="66"/>
      <c r="F205" s="67"/>
      <c r="G205" s="66"/>
      <c r="H205" s="66"/>
      <c r="I205" s="67"/>
      <c r="J205" s="67"/>
      <c r="K205" s="67"/>
      <c r="L205" s="67"/>
      <c r="M205" s="66"/>
      <c r="N205" s="66"/>
      <c r="O205" s="66"/>
      <c r="P205" s="67"/>
      <c r="Q205" s="67"/>
      <c r="R205" s="67"/>
      <c r="S205" s="67"/>
      <c r="T205" s="67"/>
      <c r="U205" s="66"/>
      <c r="V205" s="68"/>
      <c r="W205" s="69"/>
      <c r="X205" s="70"/>
      <c r="Y205" s="71"/>
    </row>
    <row r="206" spans="1:25" s="35" customFormat="1" x14ac:dyDescent="0.25">
      <c r="A206" s="52"/>
      <c r="B206" s="52"/>
      <c r="C206" s="52"/>
      <c r="D206" s="52"/>
      <c r="E206" s="66"/>
      <c r="F206" s="67"/>
      <c r="G206" s="66"/>
      <c r="H206" s="66"/>
      <c r="I206" s="67"/>
      <c r="J206" s="67"/>
      <c r="K206" s="67"/>
      <c r="L206" s="67"/>
      <c r="M206" s="66"/>
      <c r="N206" s="66"/>
      <c r="O206" s="66"/>
      <c r="P206" s="67"/>
      <c r="Q206" s="67"/>
      <c r="R206" s="67"/>
      <c r="S206" s="67"/>
      <c r="T206" s="67"/>
      <c r="U206" s="66"/>
      <c r="V206" s="68"/>
      <c r="W206" s="69"/>
      <c r="X206" s="70"/>
      <c r="Y206" s="71"/>
    </row>
    <row r="207" spans="1:25" s="35" customFormat="1" x14ac:dyDescent="0.25">
      <c r="A207" s="52"/>
      <c r="B207" s="52"/>
      <c r="C207" s="52"/>
      <c r="D207" s="52"/>
      <c r="E207" s="66"/>
      <c r="F207" s="67"/>
      <c r="G207" s="66"/>
      <c r="H207" s="66"/>
      <c r="I207" s="67"/>
      <c r="J207" s="67"/>
      <c r="K207" s="67"/>
      <c r="L207" s="67"/>
      <c r="M207" s="66"/>
      <c r="N207" s="66"/>
      <c r="O207" s="66"/>
      <c r="P207" s="67"/>
      <c r="Q207" s="67"/>
      <c r="R207" s="67"/>
      <c r="S207" s="67"/>
      <c r="T207" s="67"/>
      <c r="U207" s="66"/>
      <c r="V207" s="68"/>
      <c r="W207" s="69"/>
      <c r="X207" s="70"/>
      <c r="Y207" s="71"/>
    </row>
    <row r="208" spans="1:25" s="35" customFormat="1" x14ac:dyDescent="0.25">
      <c r="A208" s="52"/>
      <c r="B208" s="52"/>
      <c r="C208" s="52"/>
      <c r="D208" s="52"/>
      <c r="E208" s="66"/>
      <c r="F208" s="67"/>
      <c r="G208" s="66"/>
      <c r="H208" s="66"/>
      <c r="I208" s="67"/>
      <c r="J208" s="67"/>
      <c r="K208" s="67"/>
      <c r="L208" s="67"/>
      <c r="M208" s="66"/>
      <c r="N208" s="66"/>
      <c r="O208" s="66"/>
      <c r="P208" s="67"/>
      <c r="Q208" s="67"/>
      <c r="R208" s="67"/>
      <c r="S208" s="67"/>
      <c r="T208" s="67"/>
      <c r="U208" s="66"/>
      <c r="V208" s="68"/>
      <c r="W208" s="69"/>
      <c r="X208" s="70"/>
      <c r="Y208" s="71"/>
    </row>
    <row r="209" spans="1:25" s="35" customFormat="1" x14ac:dyDescent="0.25">
      <c r="A209" s="52"/>
      <c r="B209" s="52"/>
      <c r="C209" s="52"/>
      <c r="D209" s="52"/>
      <c r="E209" s="66"/>
      <c r="F209" s="67"/>
      <c r="G209" s="66"/>
      <c r="H209" s="66"/>
      <c r="I209" s="67"/>
      <c r="J209" s="67"/>
      <c r="K209" s="67"/>
      <c r="L209" s="67"/>
      <c r="M209" s="66"/>
      <c r="N209" s="66"/>
      <c r="O209" s="66"/>
      <c r="P209" s="67"/>
      <c r="Q209" s="67"/>
      <c r="R209" s="67"/>
      <c r="S209" s="67"/>
      <c r="T209" s="67"/>
      <c r="U209" s="66"/>
      <c r="V209" s="68"/>
      <c r="W209" s="69"/>
      <c r="X209" s="70"/>
      <c r="Y209" s="71"/>
    </row>
    <row r="210" spans="1:25" s="35" customFormat="1" x14ac:dyDescent="0.25">
      <c r="A210" s="52"/>
      <c r="B210" s="52"/>
      <c r="C210" s="52"/>
      <c r="D210" s="52"/>
      <c r="E210" s="66"/>
      <c r="F210" s="67"/>
      <c r="G210" s="66"/>
      <c r="H210" s="66"/>
      <c r="I210" s="67"/>
      <c r="J210" s="67"/>
      <c r="K210" s="67"/>
      <c r="L210" s="67"/>
      <c r="M210" s="66"/>
      <c r="N210" s="66"/>
      <c r="O210" s="66"/>
      <c r="P210" s="67"/>
      <c r="Q210" s="67"/>
      <c r="R210" s="67"/>
      <c r="S210" s="67"/>
      <c r="T210" s="67"/>
      <c r="U210" s="66"/>
      <c r="V210" s="68"/>
      <c r="W210" s="69"/>
      <c r="X210" s="70"/>
      <c r="Y210" s="71"/>
    </row>
    <row r="211" spans="1:25" s="35" customFormat="1" x14ac:dyDescent="0.25">
      <c r="A211" s="52"/>
      <c r="B211" s="52"/>
      <c r="C211" s="52"/>
      <c r="D211" s="52"/>
      <c r="E211" s="66"/>
      <c r="F211" s="67"/>
      <c r="G211" s="66"/>
      <c r="H211" s="66"/>
      <c r="I211" s="67"/>
      <c r="J211" s="67"/>
      <c r="K211" s="67"/>
      <c r="L211" s="67"/>
      <c r="M211" s="66"/>
      <c r="N211" s="66"/>
      <c r="O211" s="66"/>
      <c r="P211" s="67"/>
      <c r="Q211" s="67"/>
      <c r="R211" s="67"/>
      <c r="S211" s="67"/>
      <c r="T211" s="67"/>
      <c r="U211" s="66"/>
      <c r="V211" s="68"/>
      <c r="W211" s="69"/>
      <c r="X211" s="70"/>
      <c r="Y211" s="71"/>
    </row>
    <row r="212" spans="1:25" s="35" customFormat="1" x14ac:dyDescent="0.25">
      <c r="A212" s="52"/>
      <c r="B212" s="52"/>
      <c r="C212" s="52"/>
      <c r="D212" s="52"/>
      <c r="E212" s="66"/>
      <c r="F212" s="67"/>
      <c r="G212" s="66"/>
      <c r="H212" s="66"/>
      <c r="I212" s="67"/>
      <c r="J212" s="67"/>
      <c r="K212" s="67"/>
      <c r="L212" s="67"/>
      <c r="M212" s="66"/>
      <c r="N212" s="66"/>
      <c r="O212" s="66"/>
      <c r="P212" s="67"/>
      <c r="Q212" s="67"/>
      <c r="R212" s="67"/>
      <c r="S212" s="67"/>
      <c r="T212" s="67"/>
      <c r="U212" s="66"/>
      <c r="V212" s="68"/>
      <c r="W212" s="69"/>
      <c r="X212" s="70"/>
      <c r="Y212" s="71"/>
    </row>
    <row r="213" spans="1:25" s="35" customFormat="1" x14ac:dyDescent="0.25">
      <c r="A213" s="52"/>
      <c r="B213" s="52"/>
      <c r="C213" s="52"/>
      <c r="D213" s="52"/>
      <c r="E213" s="66"/>
      <c r="F213" s="67"/>
      <c r="G213" s="66"/>
      <c r="H213" s="66"/>
      <c r="I213" s="67"/>
      <c r="J213" s="67"/>
      <c r="K213" s="67"/>
      <c r="L213" s="67"/>
      <c r="M213" s="66"/>
      <c r="N213" s="66"/>
      <c r="O213" s="66"/>
      <c r="P213" s="67"/>
      <c r="Q213" s="67"/>
      <c r="R213" s="67"/>
      <c r="S213" s="67"/>
      <c r="T213" s="67"/>
      <c r="U213" s="66"/>
      <c r="V213" s="68"/>
      <c r="W213" s="69"/>
      <c r="X213" s="70"/>
      <c r="Y213" s="71"/>
    </row>
    <row r="214" spans="1:25" s="35" customFormat="1" x14ac:dyDescent="0.25">
      <c r="A214" s="52"/>
      <c r="B214" s="52"/>
      <c r="C214" s="52"/>
      <c r="D214" s="52"/>
      <c r="E214" s="66"/>
      <c r="F214" s="67"/>
      <c r="G214" s="66"/>
      <c r="H214" s="66"/>
      <c r="I214" s="67"/>
      <c r="J214" s="67"/>
      <c r="K214" s="67"/>
      <c r="L214" s="67"/>
      <c r="M214" s="66"/>
      <c r="N214" s="66"/>
      <c r="O214" s="66"/>
      <c r="P214" s="67"/>
      <c r="Q214" s="67"/>
      <c r="R214" s="67"/>
      <c r="S214" s="67"/>
      <c r="T214" s="67"/>
      <c r="U214" s="66"/>
      <c r="V214" s="68"/>
      <c r="W214" s="69"/>
      <c r="X214" s="70"/>
      <c r="Y214" s="71"/>
    </row>
    <row r="215" spans="1:25" s="35" customFormat="1" x14ac:dyDescent="0.25">
      <c r="A215" s="52"/>
      <c r="B215" s="52"/>
      <c r="C215" s="52"/>
      <c r="D215" s="52"/>
      <c r="E215" s="66"/>
      <c r="F215" s="67"/>
      <c r="G215" s="66"/>
      <c r="H215" s="66"/>
      <c r="I215" s="67"/>
      <c r="J215" s="67"/>
      <c r="K215" s="67"/>
      <c r="L215" s="67"/>
      <c r="M215" s="66"/>
      <c r="N215" s="66"/>
      <c r="O215" s="66"/>
      <c r="P215" s="67"/>
      <c r="Q215" s="67"/>
      <c r="R215" s="67"/>
      <c r="S215" s="67"/>
      <c r="T215" s="67"/>
      <c r="U215" s="66"/>
      <c r="V215" s="68"/>
      <c r="W215" s="69"/>
      <c r="X215" s="70"/>
      <c r="Y215" s="71"/>
    </row>
    <row r="216" spans="1:25" s="35" customFormat="1" x14ac:dyDescent="0.25">
      <c r="A216" s="52"/>
      <c r="B216" s="52"/>
      <c r="C216" s="52"/>
      <c r="D216" s="52"/>
      <c r="E216" s="66"/>
      <c r="F216" s="67"/>
      <c r="G216" s="66"/>
      <c r="H216" s="66"/>
      <c r="I216" s="67"/>
      <c r="J216" s="67"/>
      <c r="K216" s="67"/>
      <c r="L216" s="67"/>
      <c r="M216" s="66"/>
      <c r="N216" s="66"/>
      <c r="O216" s="66"/>
      <c r="P216" s="67"/>
      <c r="Q216" s="67"/>
      <c r="R216" s="67"/>
      <c r="S216" s="67"/>
      <c r="T216" s="67"/>
      <c r="U216" s="66"/>
      <c r="V216" s="68"/>
      <c r="W216" s="69"/>
      <c r="X216" s="70"/>
      <c r="Y216" s="71"/>
    </row>
    <row r="217" spans="1:25" s="35" customFormat="1" x14ac:dyDescent="0.25">
      <c r="A217" s="52"/>
      <c r="B217" s="52"/>
      <c r="C217" s="52"/>
      <c r="D217" s="52"/>
      <c r="E217" s="66"/>
      <c r="F217" s="67"/>
      <c r="G217" s="66"/>
      <c r="H217" s="66"/>
      <c r="I217" s="67"/>
      <c r="J217" s="67"/>
      <c r="K217" s="67"/>
      <c r="L217" s="67"/>
      <c r="M217" s="66"/>
      <c r="N217" s="66"/>
      <c r="O217" s="66"/>
      <c r="P217" s="67"/>
      <c r="Q217" s="67"/>
      <c r="R217" s="67"/>
      <c r="S217" s="67"/>
      <c r="T217" s="67"/>
      <c r="U217" s="66"/>
      <c r="V217" s="68"/>
      <c r="W217" s="69"/>
      <c r="X217" s="70"/>
      <c r="Y217" s="71"/>
    </row>
    <row r="218" spans="1:25" s="35" customFormat="1" x14ac:dyDescent="0.25">
      <c r="A218" s="52"/>
      <c r="B218" s="52"/>
      <c r="C218" s="52"/>
      <c r="D218" s="52"/>
      <c r="E218" s="66"/>
      <c r="F218" s="67"/>
      <c r="G218" s="66"/>
      <c r="H218" s="66"/>
      <c r="I218" s="67"/>
      <c r="J218" s="67"/>
      <c r="K218" s="67"/>
      <c r="L218" s="67"/>
      <c r="M218" s="66"/>
      <c r="N218" s="66"/>
      <c r="O218" s="66"/>
      <c r="P218" s="67"/>
      <c r="Q218" s="67"/>
      <c r="R218" s="67"/>
      <c r="S218" s="67"/>
      <c r="T218" s="67"/>
      <c r="U218" s="66"/>
      <c r="V218" s="68"/>
      <c r="W218" s="69"/>
      <c r="X218" s="70"/>
      <c r="Y218" s="71"/>
    </row>
    <row r="219" spans="1:25" s="35" customFormat="1" x14ac:dyDescent="0.25">
      <c r="A219" s="52"/>
      <c r="B219" s="52"/>
      <c r="C219" s="52"/>
      <c r="D219" s="52"/>
      <c r="E219" s="66"/>
      <c r="F219" s="67"/>
      <c r="G219" s="66"/>
      <c r="H219" s="66"/>
      <c r="I219" s="67"/>
      <c r="J219" s="67"/>
      <c r="K219" s="67"/>
      <c r="L219" s="67"/>
      <c r="M219" s="66"/>
      <c r="N219" s="66"/>
      <c r="O219" s="66"/>
      <c r="P219" s="67"/>
      <c r="Q219" s="67"/>
      <c r="R219" s="67"/>
      <c r="S219" s="67"/>
      <c r="T219" s="67"/>
      <c r="U219" s="66"/>
      <c r="V219" s="68"/>
      <c r="W219" s="69"/>
      <c r="X219" s="70"/>
      <c r="Y219" s="71"/>
    </row>
    <row r="220" spans="1:25" s="35" customFormat="1" x14ac:dyDescent="0.25">
      <c r="A220" s="52"/>
      <c r="B220" s="52"/>
      <c r="C220" s="52"/>
      <c r="D220" s="52"/>
      <c r="E220" s="66"/>
      <c r="F220" s="67"/>
      <c r="G220" s="66"/>
      <c r="H220" s="66"/>
      <c r="I220" s="67"/>
      <c r="J220" s="67"/>
      <c r="K220" s="67"/>
      <c r="L220" s="67"/>
      <c r="M220" s="66"/>
      <c r="N220" s="66"/>
      <c r="O220" s="66"/>
      <c r="P220" s="67"/>
      <c r="Q220" s="67"/>
      <c r="R220" s="67"/>
      <c r="S220" s="67"/>
      <c r="T220" s="67"/>
      <c r="U220" s="66"/>
      <c r="V220" s="68"/>
      <c r="W220" s="69"/>
      <c r="X220" s="70"/>
      <c r="Y220" s="71"/>
    </row>
    <row r="221" spans="1:25" s="35" customFormat="1" x14ac:dyDescent="0.25">
      <c r="A221" s="52"/>
      <c r="B221" s="52"/>
      <c r="C221" s="52"/>
      <c r="D221" s="52"/>
      <c r="E221" s="66"/>
      <c r="F221" s="67"/>
      <c r="G221" s="66"/>
      <c r="H221" s="66"/>
      <c r="I221" s="67"/>
      <c r="J221" s="67"/>
      <c r="K221" s="67"/>
      <c r="L221" s="67"/>
      <c r="M221" s="66"/>
      <c r="N221" s="66"/>
      <c r="O221" s="66"/>
      <c r="P221" s="67"/>
      <c r="Q221" s="67"/>
      <c r="R221" s="67"/>
      <c r="S221" s="67"/>
      <c r="T221" s="67"/>
      <c r="U221" s="66"/>
      <c r="V221" s="68"/>
      <c r="W221" s="69"/>
      <c r="X221" s="70"/>
      <c r="Y221" s="71"/>
    </row>
    <row r="222" spans="1:25" s="35" customFormat="1" x14ac:dyDescent="0.25">
      <c r="A222" s="52"/>
      <c r="B222" s="52"/>
      <c r="C222" s="52"/>
      <c r="D222" s="52"/>
      <c r="E222" s="66"/>
      <c r="F222" s="67"/>
      <c r="G222" s="66"/>
      <c r="H222" s="66"/>
      <c r="I222" s="67"/>
      <c r="J222" s="67"/>
      <c r="K222" s="67"/>
      <c r="L222" s="67"/>
      <c r="M222" s="66"/>
      <c r="N222" s="66"/>
      <c r="O222" s="66"/>
      <c r="P222" s="67"/>
      <c r="Q222" s="67"/>
      <c r="R222" s="67"/>
      <c r="S222" s="67"/>
      <c r="T222" s="67"/>
      <c r="U222" s="66"/>
      <c r="V222" s="68"/>
      <c r="W222" s="69"/>
      <c r="X222" s="70"/>
      <c r="Y222" s="71"/>
    </row>
    <row r="223" spans="1:25" s="35" customFormat="1" x14ac:dyDescent="0.25">
      <c r="A223" s="52"/>
      <c r="B223" s="52"/>
      <c r="C223" s="52"/>
      <c r="D223" s="52"/>
      <c r="E223" s="66"/>
      <c r="F223" s="67"/>
      <c r="G223" s="66"/>
      <c r="H223" s="66"/>
      <c r="I223" s="67"/>
      <c r="J223" s="67"/>
      <c r="K223" s="67"/>
      <c r="L223" s="67"/>
      <c r="M223" s="66"/>
      <c r="N223" s="66"/>
      <c r="O223" s="66"/>
      <c r="P223" s="67"/>
      <c r="Q223" s="67"/>
      <c r="R223" s="67"/>
      <c r="S223" s="67"/>
      <c r="T223" s="67"/>
      <c r="U223" s="66"/>
      <c r="V223" s="68"/>
      <c r="W223" s="69"/>
      <c r="X223" s="70"/>
      <c r="Y223" s="71"/>
    </row>
    <row r="224" spans="1:25" s="35" customFormat="1" x14ac:dyDescent="0.25">
      <c r="A224" s="52"/>
      <c r="B224" s="52"/>
      <c r="C224" s="52"/>
      <c r="D224" s="52"/>
      <c r="E224" s="66"/>
      <c r="F224" s="67"/>
      <c r="G224" s="66"/>
      <c r="H224" s="66"/>
      <c r="I224" s="67"/>
      <c r="J224" s="67"/>
      <c r="K224" s="67"/>
      <c r="L224" s="67"/>
      <c r="M224" s="66"/>
      <c r="N224" s="66"/>
      <c r="O224" s="66"/>
      <c r="P224" s="67"/>
      <c r="Q224" s="67"/>
      <c r="R224" s="67"/>
      <c r="S224" s="67"/>
      <c r="T224" s="67"/>
      <c r="U224" s="66"/>
      <c r="V224" s="68"/>
      <c r="W224" s="69"/>
      <c r="X224" s="70"/>
      <c r="Y224" s="71"/>
    </row>
    <row r="225" spans="1:25" s="35" customFormat="1" x14ac:dyDescent="0.25">
      <c r="A225" s="52"/>
      <c r="B225" s="52"/>
      <c r="C225" s="52"/>
      <c r="D225" s="52"/>
      <c r="E225" s="66"/>
      <c r="F225" s="67"/>
      <c r="G225" s="66"/>
      <c r="H225" s="66"/>
      <c r="I225" s="67"/>
      <c r="J225" s="67"/>
      <c r="K225" s="67"/>
      <c r="L225" s="67"/>
      <c r="M225" s="66"/>
      <c r="N225" s="66"/>
      <c r="O225" s="66"/>
      <c r="P225" s="67"/>
      <c r="Q225" s="67"/>
      <c r="R225" s="67"/>
      <c r="S225" s="67"/>
      <c r="T225" s="67"/>
      <c r="U225" s="66"/>
      <c r="V225" s="68"/>
      <c r="W225" s="69"/>
      <c r="X225" s="70"/>
      <c r="Y225" s="71"/>
    </row>
    <row r="226" spans="1:25" s="35" customFormat="1" x14ac:dyDescent="0.25">
      <c r="A226" s="52"/>
      <c r="B226" s="52"/>
      <c r="C226" s="52"/>
      <c r="D226" s="52"/>
      <c r="E226" s="66"/>
      <c r="F226" s="67"/>
      <c r="G226" s="66"/>
      <c r="H226" s="66"/>
      <c r="I226" s="67"/>
      <c r="J226" s="67"/>
      <c r="K226" s="67"/>
      <c r="L226" s="67"/>
      <c r="M226" s="66"/>
      <c r="N226" s="66"/>
      <c r="O226" s="66"/>
      <c r="P226" s="67"/>
      <c r="Q226" s="67"/>
      <c r="R226" s="67"/>
      <c r="S226" s="67"/>
      <c r="T226" s="67"/>
      <c r="U226" s="66"/>
      <c r="V226" s="68"/>
      <c r="W226" s="69"/>
      <c r="X226" s="70"/>
      <c r="Y226" s="71"/>
    </row>
    <row r="227" spans="1:25" s="35" customFormat="1" x14ac:dyDescent="0.25">
      <c r="A227" s="52"/>
      <c r="B227" s="52"/>
      <c r="C227" s="52"/>
      <c r="D227" s="52"/>
      <c r="E227" s="66"/>
      <c r="F227" s="67"/>
      <c r="G227" s="66"/>
      <c r="H227" s="66"/>
      <c r="I227" s="67"/>
      <c r="J227" s="67"/>
      <c r="K227" s="67"/>
      <c r="L227" s="67"/>
      <c r="M227" s="66"/>
      <c r="N227" s="66"/>
      <c r="O227" s="66"/>
      <c r="P227" s="67"/>
      <c r="Q227" s="67"/>
      <c r="R227" s="67"/>
      <c r="S227" s="67"/>
      <c r="T227" s="67"/>
      <c r="U227" s="66"/>
      <c r="V227" s="68"/>
      <c r="W227" s="69"/>
      <c r="X227" s="70"/>
      <c r="Y227" s="71"/>
    </row>
    <row r="228" spans="1:25" s="35" customFormat="1" x14ac:dyDescent="0.25">
      <c r="A228" s="52"/>
      <c r="B228" s="52"/>
      <c r="C228" s="52"/>
      <c r="D228" s="52"/>
      <c r="E228" s="66"/>
      <c r="F228" s="67"/>
      <c r="G228" s="66"/>
      <c r="H228" s="66"/>
      <c r="I228" s="67"/>
      <c r="J228" s="67"/>
      <c r="K228" s="67"/>
      <c r="L228" s="67"/>
      <c r="M228" s="66"/>
      <c r="N228" s="66"/>
      <c r="O228" s="66"/>
      <c r="P228" s="67"/>
      <c r="Q228" s="67"/>
      <c r="R228" s="67"/>
      <c r="S228" s="67"/>
      <c r="T228" s="67"/>
      <c r="U228" s="66"/>
      <c r="V228" s="68"/>
      <c r="W228" s="69"/>
      <c r="X228" s="70"/>
      <c r="Y228" s="71"/>
    </row>
    <row r="229" spans="1:25" s="35" customFormat="1" x14ac:dyDescent="0.25">
      <c r="A229" s="52"/>
      <c r="B229" s="52"/>
      <c r="C229" s="52"/>
      <c r="D229" s="52"/>
      <c r="E229" s="66"/>
      <c r="F229" s="67"/>
      <c r="G229" s="66"/>
      <c r="H229" s="66"/>
      <c r="I229" s="67"/>
      <c r="J229" s="67"/>
      <c r="K229" s="67"/>
      <c r="L229" s="67"/>
      <c r="M229" s="66"/>
      <c r="N229" s="66"/>
      <c r="O229" s="66"/>
      <c r="P229" s="67"/>
      <c r="Q229" s="67"/>
      <c r="R229" s="67"/>
      <c r="S229" s="67"/>
      <c r="T229" s="67"/>
      <c r="U229" s="66"/>
      <c r="V229" s="68"/>
      <c r="W229" s="69"/>
      <c r="X229" s="70"/>
      <c r="Y229" s="71"/>
    </row>
    <row r="230" spans="1:25" s="35" customFormat="1" x14ac:dyDescent="0.25">
      <c r="A230" s="52"/>
      <c r="B230" s="52"/>
      <c r="C230" s="52"/>
      <c r="D230" s="52"/>
      <c r="E230" s="66"/>
      <c r="F230" s="67"/>
      <c r="G230" s="66"/>
      <c r="H230" s="66"/>
      <c r="I230" s="67"/>
      <c r="J230" s="67"/>
      <c r="K230" s="67"/>
      <c r="L230" s="67"/>
      <c r="M230" s="66"/>
      <c r="N230" s="66"/>
      <c r="O230" s="66"/>
      <c r="P230" s="67"/>
      <c r="Q230" s="67"/>
      <c r="R230" s="67"/>
      <c r="S230" s="67"/>
      <c r="T230" s="67"/>
      <c r="U230" s="66"/>
      <c r="V230" s="68"/>
      <c r="W230" s="69"/>
      <c r="X230" s="70"/>
      <c r="Y230" s="71"/>
    </row>
    <row r="231" spans="1:25" s="35" customFormat="1" x14ac:dyDescent="0.25">
      <c r="A231" s="52"/>
      <c r="B231" s="52"/>
      <c r="C231" s="52"/>
      <c r="D231" s="52"/>
      <c r="E231" s="66"/>
      <c r="F231" s="67"/>
      <c r="G231" s="66"/>
      <c r="H231" s="66"/>
      <c r="I231" s="67"/>
      <c r="J231" s="67"/>
      <c r="K231" s="67"/>
      <c r="L231" s="67"/>
      <c r="M231" s="66"/>
      <c r="N231" s="66"/>
      <c r="O231" s="66"/>
      <c r="P231" s="67"/>
      <c r="Q231" s="67"/>
      <c r="R231" s="67"/>
      <c r="S231" s="67"/>
      <c r="T231" s="67"/>
      <c r="U231" s="66"/>
      <c r="V231" s="68"/>
      <c r="W231" s="69"/>
      <c r="X231" s="70"/>
      <c r="Y231" s="71"/>
    </row>
    <row r="232" spans="1:25" s="35" customFormat="1" x14ac:dyDescent="0.25">
      <c r="A232" s="52"/>
      <c r="B232" s="52"/>
      <c r="C232" s="52"/>
      <c r="D232" s="52"/>
      <c r="E232" s="66"/>
      <c r="F232" s="67"/>
      <c r="G232" s="66"/>
      <c r="H232" s="66"/>
      <c r="I232" s="67"/>
      <c r="J232" s="67"/>
      <c r="K232" s="67"/>
      <c r="L232" s="67"/>
      <c r="M232" s="66"/>
      <c r="N232" s="66"/>
      <c r="O232" s="66"/>
      <c r="P232" s="67"/>
      <c r="Q232" s="67"/>
      <c r="R232" s="67"/>
      <c r="S232" s="67"/>
      <c r="T232" s="67"/>
      <c r="U232" s="66"/>
      <c r="V232" s="68"/>
      <c r="W232" s="69"/>
      <c r="X232" s="70"/>
      <c r="Y232" s="71"/>
    </row>
    <row r="233" spans="1:25" s="35" customFormat="1" x14ac:dyDescent="0.25">
      <c r="A233" s="52"/>
      <c r="B233" s="52"/>
      <c r="C233" s="52"/>
      <c r="D233" s="52"/>
      <c r="E233" s="66"/>
      <c r="F233" s="67"/>
      <c r="G233" s="66"/>
      <c r="H233" s="66"/>
      <c r="I233" s="67"/>
      <c r="J233" s="67"/>
      <c r="K233" s="67"/>
      <c r="L233" s="67"/>
      <c r="M233" s="66"/>
      <c r="N233" s="66"/>
      <c r="O233" s="66"/>
      <c r="P233" s="67"/>
      <c r="Q233" s="67"/>
      <c r="R233" s="67"/>
      <c r="S233" s="67"/>
      <c r="T233" s="67"/>
      <c r="U233" s="66"/>
      <c r="V233" s="68"/>
      <c r="W233" s="69"/>
      <c r="X233" s="70"/>
      <c r="Y233" s="71"/>
    </row>
    <row r="234" spans="1:25" s="35" customFormat="1" x14ac:dyDescent="0.25">
      <c r="A234" s="52"/>
      <c r="B234" s="52"/>
      <c r="C234" s="52"/>
      <c r="D234" s="52"/>
      <c r="E234" s="66"/>
      <c r="F234" s="67"/>
      <c r="G234" s="66"/>
      <c r="H234" s="66"/>
      <c r="I234" s="67"/>
      <c r="J234" s="67"/>
      <c r="K234" s="67"/>
      <c r="L234" s="67"/>
      <c r="M234" s="66"/>
      <c r="N234" s="66"/>
      <c r="O234" s="66"/>
      <c r="P234" s="67"/>
      <c r="Q234" s="67"/>
      <c r="R234" s="67"/>
      <c r="S234" s="67"/>
      <c r="T234" s="67"/>
      <c r="U234" s="66"/>
      <c r="V234" s="68"/>
      <c r="W234" s="69"/>
      <c r="X234" s="70"/>
      <c r="Y234" s="71"/>
    </row>
    <row r="235" spans="1:25" s="35" customFormat="1" x14ac:dyDescent="0.25">
      <c r="A235" s="52"/>
      <c r="B235" s="52"/>
      <c r="C235" s="52"/>
      <c r="D235" s="52"/>
      <c r="E235" s="66"/>
      <c r="F235" s="67"/>
      <c r="G235" s="66"/>
      <c r="H235" s="66"/>
      <c r="I235" s="67"/>
      <c r="J235" s="67"/>
      <c r="K235" s="67"/>
      <c r="L235" s="67"/>
      <c r="M235" s="66"/>
      <c r="N235" s="66"/>
      <c r="O235" s="66"/>
      <c r="P235" s="67"/>
      <c r="Q235" s="67"/>
      <c r="R235" s="67"/>
      <c r="S235" s="67"/>
      <c r="T235" s="67"/>
      <c r="U235" s="66"/>
      <c r="V235" s="68"/>
      <c r="W235" s="69"/>
      <c r="X235" s="70"/>
      <c r="Y235" s="71"/>
    </row>
    <row r="236" spans="1:25" s="35" customFormat="1" x14ac:dyDescent="0.25">
      <c r="A236" s="52"/>
      <c r="B236" s="52"/>
      <c r="C236" s="52"/>
      <c r="D236" s="52"/>
      <c r="E236" s="66"/>
      <c r="F236" s="67"/>
      <c r="G236" s="66"/>
      <c r="H236" s="66"/>
      <c r="I236" s="67"/>
      <c r="J236" s="67"/>
      <c r="K236" s="67"/>
      <c r="L236" s="67"/>
      <c r="M236" s="66"/>
      <c r="N236" s="66"/>
      <c r="O236" s="66"/>
      <c r="P236" s="67"/>
      <c r="Q236" s="67"/>
      <c r="R236" s="67"/>
      <c r="S236" s="67"/>
      <c r="T236" s="67"/>
      <c r="U236" s="66"/>
      <c r="V236" s="68"/>
      <c r="W236" s="69"/>
      <c r="X236" s="70"/>
      <c r="Y236" s="71"/>
    </row>
    <row r="237" spans="1:25" s="35" customFormat="1" x14ac:dyDescent="0.25">
      <c r="A237" s="52"/>
      <c r="B237" s="52"/>
      <c r="C237" s="52"/>
      <c r="D237" s="52"/>
      <c r="E237" s="66"/>
      <c r="F237" s="67"/>
      <c r="G237" s="66"/>
      <c r="H237" s="66"/>
      <c r="I237" s="67"/>
      <c r="J237" s="67"/>
      <c r="K237" s="67"/>
      <c r="L237" s="67"/>
      <c r="M237" s="66"/>
      <c r="N237" s="66"/>
      <c r="O237" s="66"/>
      <c r="P237" s="67"/>
      <c r="Q237" s="67"/>
      <c r="R237" s="67"/>
      <c r="S237" s="67"/>
      <c r="T237" s="67"/>
      <c r="U237" s="66"/>
      <c r="V237" s="68"/>
      <c r="W237" s="69"/>
      <c r="X237" s="70"/>
      <c r="Y237" s="71"/>
    </row>
    <row r="238" spans="1:25" s="35" customFormat="1" x14ac:dyDescent="0.25">
      <c r="A238" s="52"/>
      <c r="B238" s="52"/>
      <c r="C238" s="52"/>
      <c r="D238" s="52"/>
      <c r="E238" s="66"/>
      <c r="F238" s="67"/>
      <c r="G238" s="66"/>
      <c r="H238" s="66"/>
      <c r="I238" s="67"/>
      <c r="J238" s="67"/>
      <c r="K238" s="67"/>
      <c r="L238" s="67"/>
      <c r="M238" s="66"/>
      <c r="N238" s="66"/>
      <c r="O238" s="66"/>
      <c r="P238" s="67"/>
      <c r="Q238" s="67"/>
      <c r="R238" s="67"/>
      <c r="S238" s="67"/>
      <c r="T238" s="67"/>
      <c r="U238" s="66"/>
      <c r="V238" s="68"/>
      <c r="W238" s="69"/>
      <c r="X238" s="70"/>
      <c r="Y238" s="71"/>
    </row>
    <row r="239" spans="1:25" s="35" customFormat="1" x14ac:dyDescent="0.25">
      <c r="A239" s="52"/>
      <c r="B239" s="52"/>
      <c r="C239" s="52"/>
      <c r="D239" s="52"/>
      <c r="E239" s="66"/>
      <c r="F239" s="67"/>
      <c r="G239" s="66"/>
      <c r="H239" s="66"/>
      <c r="I239" s="67"/>
      <c r="J239" s="67"/>
      <c r="K239" s="67"/>
      <c r="L239" s="67"/>
      <c r="M239" s="66"/>
      <c r="N239" s="66"/>
      <c r="O239" s="66"/>
      <c r="P239" s="67"/>
      <c r="Q239" s="67"/>
      <c r="R239" s="67"/>
      <c r="S239" s="67"/>
      <c r="T239" s="67"/>
      <c r="U239" s="66"/>
      <c r="V239" s="68"/>
      <c r="W239" s="69"/>
      <c r="X239" s="70"/>
      <c r="Y239" s="71"/>
    </row>
    <row r="240" spans="1:25" s="35" customFormat="1" x14ac:dyDescent="0.25">
      <c r="A240" s="52"/>
      <c r="B240" s="52"/>
      <c r="C240" s="52"/>
      <c r="D240" s="52"/>
      <c r="E240" s="66"/>
      <c r="F240" s="67"/>
      <c r="G240" s="66"/>
      <c r="H240" s="66"/>
      <c r="I240" s="67"/>
      <c r="J240" s="67"/>
      <c r="K240" s="67"/>
      <c r="L240" s="67"/>
      <c r="M240" s="66"/>
      <c r="N240" s="66"/>
      <c r="O240" s="66"/>
      <c r="P240" s="67"/>
      <c r="Q240" s="67"/>
      <c r="R240" s="67"/>
      <c r="S240" s="67"/>
      <c r="T240" s="67"/>
      <c r="U240" s="66"/>
      <c r="V240" s="68"/>
      <c r="W240" s="69"/>
      <c r="X240" s="70"/>
      <c r="Y240" s="71"/>
    </row>
    <row r="241" spans="1:25" s="35" customFormat="1" x14ac:dyDescent="0.25">
      <c r="A241" s="52"/>
      <c r="B241" s="52"/>
      <c r="C241" s="52"/>
      <c r="D241" s="52"/>
      <c r="E241" s="66"/>
      <c r="F241" s="67"/>
      <c r="G241" s="66"/>
      <c r="H241" s="66"/>
      <c r="I241" s="67"/>
      <c r="J241" s="67"/>
      <c r="K241" s="67"/>
      <c r="L241" s="67"/>
      <c r="M241" s="66"/>
      <c r="N241" s="66"/>
      <c r="O241" s="66"/>
      <c r="P241" s="67"/>
      <c r="Q241" s="67"/>
      <c r="R241" s="67"/>
      <c r="S241" s="67"/>
      <c r="T241" s="67"/>
      <c r="U241" s="66"/>
      <c r="V241" s="68"/>
      <c r="W241" s="69"/>
      <c r="X241" s="70"/>
      <c r="Y241" s="71"/>
    </row>
    <row r="242" spans="1:25" s="35" customFormat="1" x14ac:dyDescent="0.25">
      <c r="A242" s="52"/>
      <c r="B242" s="52"/>
      <c r="C242" s="52"/>
      <c r="D242" s="52"/>
      <c r="E242" s="66"/>
      <c r="F242" s="67"/>
      <c r="G242" s="66"/>
      <c r="H242" s="66"/>
      <c r="I242" s="67"/>
      <c r="J242" s="67"/>
      <c r="K242" s="67"/>
      <c r="L242" s="67"/>
      <c r="M242" s="66"/>
      <c r="N242" s="66"/>
      <c r="O242" s="66"/>
      <c r="P242" s="67"/>
      <c r="Q242" s="67"/>
      <c r="R242" s="67"/>
      <c r="S242" s="67"/>
      <c r="T242" s="67"/>
      <c r="U242" s="66"/>
      <c r="V242" s="68"/>
      <c r="W242" s="69"/>
      <c r="X242" s="70"/>
      <c r="Y242" s="71"/>
    </row>
    <row r="243" spans="1:25" s="35" customFormat="1" x14ac:dyDescent="0.25">
      <c r="A243" s="52"/>
      <c r="B243" s="52"/>
      <c r="C243" s="52"/>
      <c r="D243" s="52"/>
      <c r="E243" s="66"/>
      <c r="F243" s="67"/>
      <c r="G243" s="66"/>
      <c r="H243" s="66"/>
      <c r="I243" s="67"/>
      <c r="J243" s="67"/>
      <c r="K243" s="67"/>
      <c r="L243" s="67"/>
      <c r="M243" s="66"/>
      <c r="N243" s="66"/>
      <c r="O243" s="66"/>
      <c r="P243" s="67"/>
      <c r="Q243" s="67"/>
      <c r="R243" s="67"/>
      <c r="S243" s="67"/>
      <c r="T243" s="67"/>
      <c r="U243" s="66"/>
      <c r="V243" s="68"/>
      <c r="W243" s="69"/>
      <c r="X243" s="70"/>
      <c r="Y243" s="71"/>
    </row>
    <row r="244" spans="1:25" s="35" customFormat="1" x14ac:dyDescent="0.25">
      <c r="A244" s="52"/>
      <c r="B244" s="52"/>
      <c r="C244" s="52"/>
      <c r="D244" s="52"/>
      <c r="E244" s="66"/>
      <c r="F244" s="67"/>
      <c r="G244" s="66"/>
      <c r="H244" s="66"/>
      <c r="I244" s="67"/>
      <c r="J244" s="67"/>
      <c r="K244" s="67"/>
      <c r="L244" s="67"/>
      <c r="M244" s="66"/>
      <c r="N244" s="66"/>
      <c r="O244" s="66"/>
      <c r="P244" s="67"/>
      <c r="Q244" s="67"/>
      <c r="R244" s="67"/>
      <c r="S244" s="67"/>
      <c r="T244" s="67"/>
      <c r="U244" s="66"/>
      <c r="V244" s="68"/>
      <c r="W244" s="69"/>
      <c r="X244" s="70"/>
      <c r="Y244" s="71"/>
    </row>
    <row r="245" spans="1:25" s="35" customFormat="1" x14ac:dyDescent="0.25">
      <c r="A245" s="52"/>
      <c r="B245" s="52"/>
      <c r="C245" s="52"/>
      <c r="D245" s="52"/>
      <c r="E245" s="66"/>
      <c r="F245" s="67"/>
      <c r="G245" s="66"/>
      <c r="H245" s="66"/>
      <c r="I245" s="67"/>
      <c r="J245" s="67"/>
      <c r="K245" s="67"/>
      <c r="L245" s="67"/>
      <c r="M245" s="66"/>
      <c r="N245" s="66"/>
      <c r="O245" s="66"/>
      <c r="P245" s="67"/>
      <c r="Q245" s="67"/>
      <c r="R245" s="67"/>
      <c r="S245" s="67"/>
      <c r="T245" s="67"/>
      <c r="U245" s="66"/>
      <c r="V245" s="68"/>
      <c r="W245" s="69"/>
      <c r="X245" s="70"/>
      <c r="Y245" s="71"/>
    </row>
    <row r="246" spans="1:25" s="35" customFormat="1" x14ac:dyDescent="0.25">
      <c r="A246" s="52"/>
      <c r="B246" s="52"/>
      <c r="C246" s="52"/>
      <c r="D246" s="52"/>
      <c r="E246" s="66"/>
      <c r="F246" s="67"/>
      <c r="G246" s="66"/>
      <c r="H246" s="66"/>
      <c r="I246" s="67"/>
      <c r="J246" s="67"/>
      <c r="K246" s="67"/>
      <c r="L246" s="67"/>
      <c r="M246" s="66"/>
      <c r="N246" s="66"/>
      <c r="O246" s="66"/>
      <c r="P246" s="67"/>
      <c r="Q246" s="67"/>
      <c r="R246" s="67"/>
      <c r="S246" s="67"/>
      <c r="T246" s="67"/>
      <c r="U246" s="66"/>
      <c r="V246" s="68"/>
      <c r="W246" s="69"/>
      <c r="X246" s="70"/>
      <c r="Y246" s="71"/>
    </row>
    <row r="247" spans="1:25" s="35" customFormat="1" x14ac:dyDescent="0.25">
      <c r="A247" s="52"/>
      <c r="B247" s="52"/>
      <c r="C247" s="52"/>
      <c r="D247" s="52"/>
      <c r="E247" s="66"/>
      <c r="F247" s="67"/>
      <c r="G247" s="66"/>
      <c r="H247" s="66"/>
      <c r="I247" s="67"/>
      <c r="J247" s="67"/>
      <c r="K247" s="67"/>
      <c r="L247" s="67"/>
      <c r="M247" s="66"/>
      <c r="N247" s="66"/>
      <c r="O247" s="66"/>
      <c r="P247" s="67"/>
      <c r="Q247" s="67"/>
      <c r="R247" s="67"/>
      <c r="S247" s="67"/>
      <c r="T247" s="67"/>
      <c r="U247" s="66"/>
      <c r="V247" s="68"/>
      <c r="W247" s="69"/>
      <c r="X247" s="70"/>
      <c r="Y247" s="71"/>
    </row>
    <row r="248" spans="1:25" s="35" customFormat="1" x14ac:dyDescent="0.25">
      <c r="A248" s="52"/>
      <c r="B248" s="52"/>
      <c r="C248" s="52"/>
      <c r="D248" s="52"/>
      <c r="E248" s="66"/>
      <c r="F248" s="67"/>
      <c r="G248" s="66"/>
      <c r="H248" s="66"/>
      <c r="I248" s="67"/>
      <c r="J248" s="67"/>
      <c r="K248" s="67"/>
      <c r="L248" s="67"/>
      <c r="M248" s="66"/>
      <c r="N248" s="66"/>
      <c r="O248" s="66"/>
      <c r="P248" s="67"/>
      <c r="Q248" s="67"/>
      <c r="R248" s="67"/>
      <c r="S248" s="67"/>
      <c r="T248" s="67"/>
      <c r="U248" s="66"/>
      <c r="V248" s="68"/>
      <c r="W248" s="69"/>
      <c r="X248" s="70"/>
      <c r="Y248" s="71"/>
    </row>
    <row r="249" spans="1:25" s="35" customFormat="1" x14ac:dyDescent="0.25">
      <c r="A249" s="52"/>
      <c r="B249" s="52"/>
      <c r="C249" s="52"/>
      <c r="D249" s="52"/>
      <c r="E249" s="66"/>
      <c r="F249" s="67"/>
      <c r="G249" s="66"/>
      <c r="H249" s="66"/>
      <c r="I249" s="67"/>
      <c r="J249" s="67"/>
      <c r="K249" s="67"/>
      <c r="L249" s="67"/>
      <c r="M249" s="66"/>
      <c r="N249" s="66"/>
      <c r="O249" s="66"/>
      <c r="P249" s="67"/>
      <c r="Q249" s="67"/>
      <c r="R249" s="67"/>
      <c r="S249" s="67"/>
      <c r="T249" s="67"/>
      <c r="U249" s="66"/>
      <c r="V249" s="68"/>
      <c r="W249" s="69"/>
      <c r="X249" s="70"/>
      <c r="Y249" s="71"/>
    </row>
    <row r="250" spans="1:25" s="35" customFormat="1" x14ac:dyDescent="0.25">
      <c r="A250" s="52"/>
      <c r="B250" s="52"/>
      <c r="C250" s="52"/>
      <c r="D250" s="52"/>
      <c r="E250" s="66"/>
      <c r="F250" s="67"/>
      <c r="G250" s="66"/>
      <c r="H250" s="66"/>
      <c r="I250" s="67"/>
      <c r="J250" s="67"/>
      <c r="K250" s="67"/>
      <c r="L250" s="67"/>
      <c r="M250" s="66"/>
      <c r="N250" s="66"/>
      <c r="O250" s="66"/>
      <c r="P250" s="67"/>
      <c r="Q250" s="67"/>
      <c r="R250" s="67"/>
      <c r="S250" s="67"/>
      <c r="T250" s="67"/>
      <c r="U250" s="66"/>
      <c r="V250" s="68"/>
      <c r="W250" s="69"/>
      <c r="X250" s="70"/>
      <c r="Y250" s="71"/>
    </row>
    <row r="251" spans="1:25" s="35" customFormat="1" x14ac:dyDescent="0.25">
      <c r="A251" s="52"/>
      <c r="B251" s="52"/>
      <c r="C251" s="52"/>
      <c r="D251" s="52"/>
      <c r="E251" s="66"/>
      <c r="F251" s="67"/>
      <c r="G251" s="66"/>
      <c r="H251" s="66"/>
      <c r="I251" s="67"/>
      <c r="J251" s="67"/>
      <c r="K251" s="67"/>
      <c r="L251" s="67"/>
      <c r="M251" s="66"/>
      <c r="N251" s="66"/>
      <c r="O251" s="66"/>
      <c r="P251" s="67"/>
      <c r="Q251" s="67"/>
      <c r="R251" s="67"/>
      <c r="S251" s="67"/>
      <c r="T251" s="67"/>
      <c r="U251" s="66"/>
      <c r="V251" s="68"/>
      <c r="W251" s="69"/>
      <c r="X251" s="70"/>
      <c r="Y251" s="71"/>
    </row>
    <row r="252" spans="1:25" s="35" customFormat="1" x14ac:dyDescent="0.25">
      <c r="A252" s="52"/>
      <c r="B252" s="52"/>
      <c r="C252" s="52"/>
      <c r="D252" s="52"/>
      <c r="E252" s="66"/>
      <c r="F252" s="67"/>
      <c r="G252" s="66"/>
      <c r="H252" s="66"/>
      <c r="I252" s="67"/>
      <c r="J252" s="67"/>
      <c r="K252" s="67"/>
      <c r="L252" s="67"/>
      <c r="M252" s="66"/>
      <c r="N252" s="66"/>
      <c r="O252" s="66"/>
      <c r="P252" s="67"/>
      <c r="Q252" s="67"/>
      <c r="R252" s="67"/>
      <c r="S252" s="67"/>
      <c r="T252" s="67"/>
      <c r="U252" s="66"/>
      <c r="V252" s="68"/>
      <c r="W252" s="69"/>
      <c r="X252" s="70"/>
      <c r="Y252" s="71"/>
    </row>
    <row r="253" spans="1:25" s="35" customFormat="1" x14ac:dyDescent="0.25">
      <c r="A253" s="52"/>
      <c r="B253" s="52"/>
      <c r="C253" s="52"/>
      <c r="D253" s="52"/>
      <c r="E253" s="66"/>
      <c r="F253" s="67"/>
      <c r="G253" s="66"/>
      <c r="H253" s="66"/>
      <c r="I253" s="67"/>
      <c r="J253" s="67"/>
      <c r="K253" s="67"/>
      <c r="L253" s="67"/>
      <c r="M253" s="66"/>
      <c r="N253" s="66"/>
      <c r="O253" s="66"/>
      <c r="P253" s="67"/>
      <c r="Q253" s="67"/>
      <c r="R253" s="67"/>
      <c r="S253" s="67"/>
      <c r="T253" s="67"/>
      <c r="U253" s="66"/>
      <c r="V253" s="68"/>
      <c r="W253" s="69"/>
      <c r="X253" s="70"/>
      <c r="Y253" s="71"/>
    </row>
    <row r="254" spans="1:25" s="35" customFormat="1" x14ac:dyDescent="0.25">
      <c r="A254" s="52"/>
      <c r="B254" s="52"/>
      <c r="C254" s="52"/>
      <c r="D254" s="52"/>
      <c r="E254" s="66"/>
      <c r="F254" s="67"/>
      <c r="G254" s="66"/>
      <c r="H254" s="66"/>
      <c r="I254" s="67"/>
      <c r="J254" s="67"/>
      <c r="K254" s="67"/>
      <c r="L254" s="67"/>
      <c r="M254" s="66"/>
      <c r="N254" s="66"/>
      <c r="O254" s="66"/>
      <c r="P254" s="67"/>
      <c r="Q254" s="67"/>
      <c r="R254" s="67"/>
      <c r="S254" s="67"/>
      <c r="T254" s="67"/>
      <c r="U254" s="66"/>
      <c r="V254" s="68"/>
      <c r="W254" s="69"/>
      <c r="X254" s="70"/>
      <c r="Y254" s="71"/>
    </row>
    <row r="255" spans="1:25" s="35" customFormat="1" x14ac:dyDescent="0.25">
      <c r="A255" s="52"/>
      <c r="B255" s="52"/>
      <c r="C255" s="52"/>
      <c r="D255" s="52"/>
      <c r="E255" s="66"/>
      <c r="F255" s="67"/>
      <c r="G255" s="66"/>
      <c r="H255" s="66"/>
      <c r="I255" s="67"/>
      <c r="J255" s="67"/>
      <c r="K255" s="67"/>
      <c r="L255" s="67"/>
      <c r="M255" s="66"/>
      <c r="N255" s="66"/>
      <c r="O255" s="66"/>
      <c r="P255" s="67"/>
      <c r="Q255" s="67"/>
      <c r="R255" s="67"/>
      <c r="S255" s="67"/>
      <c r="T255" s="67"/>
      <c r="U255" s="66"/>
      <c r="V255" s="68"/>
      <c r="W255" s="69"/>
      <c r="X255" s="70"/>
      <c r="Y255" s="71"/>
    </row>
    <row r="256" spans="1:25" s="35" customFormat="1" x14ac:dyDescent="0.25">
      <c r="A256" s="52"/>
      <c r="B256" s="52"/>
      <c r="C256" s="52"/>
      <c r="D256" s="52"/>
      <c r="E256" s="66"/>
      <c r="F256" s="67"/>
      <c r="G256" s="66"/>
      <c r="H256" s="66"/>
      <c r="I256" s="67"/>
      <c r="J256" s="67"/>
      <c r="K256" s="67"/>
      <c r="L256" s="67"/>
      <c r="M256" s="66"/>
      <c r="N256" s="66"/>
      <c r="O256" s="66"/>
      <c r="P256" s="67"/>
      <c r="Q256" s="67"/>
      <c r="R256" s="67"/>
      <c r="S256" s="67"/>
      <c r="T256" s="67"/>
      <c r="U256" s="66"/>
      <c r="V256" s="68"/>
      <c r="W256" s="69"/>
      <c r="X256" s="70"/>
      <c r="Y256" s="71"/>
    </row>
    <row r="257" spans="1:25" s="35" customFormat="1" x14ac:dyDescent="0.25">
      <c r="A257" s="52"/>
      <c r="B257" s="52"/>
      <c r="C257" s="52"/>
      <c r="D257" s="52"/>
      <c r="E257" s="66"/>
      <c r="F257" s="67"/>
      <c r="G257" s="66"/>
      <c r="H257" s="66"/>
      <c r="I257" s="67"/>
      <c r="J257" s="67"/>
      <c r="K257" s="67"/>
      <c r="L257" s="67"/>
      <c r="M257" s="66"/>
      <c r="N257" s="66"/>
      <c r="O257" s="66"/>
      <c r="P257" s="67"/>
      <c r="Q257" s="67"/>
      <c r="R257" s="67"/>
      <c r="S257" s="67"/>
      <c r="T257" s="67"/>
      <c r="U257" s="66"/>
      <c r="V257" s="68"/>
      <c r="W257" s="69"/>
      <c r="X257" s="70"/>
      <c r="Y257" s="71"/>
    </row>
    <row r="258" spans="1:25" s="35" customFormat="1" x14ac:dyDescent="0.25">
      <c r="A258" s="52"/>
      <c r="B258" s="52"/>
      <c r="C258" s="52"/>
      <c r="D258" s="52"/>
      <c r="E258" s="66"/>
      <c r="F258" s="67"/>
      <c r="G258" s="66"/>
      <c r="H258" s="66"/>
      <c r="I258" s="67"/>
      <c r="J258" s="67"/>
      <c r="K258" s="67"/>
      <c r="L258" s="67"/>
      <c r="M258" s="66"/>
      <c r="N258" s="66"/>
      <c r="O258" s="66"/>
      <c r="P258" s="67"/>
      <c r="Q258" s="67"/>
      <c r="R258" s="67"/>
      <c r="S258" s="67"/>
      <c r="T258" s="67"/>
      <c r="U258" s="66"/>
      <c r="V258" s="68"/>
      <c r="W258" s="69"/>
      <c r="X258" s="70"/>
      <c r="Y258" s="71"/>
    </row>
    <row r="259" spans="1:25" s="35" customFormat="1" x14ac:dyDescent="0.25">
      <c r="A259" s="52"/>
      <c r="B259" s="52"/>
      <c r="C259" s="52"/>
      <c r="D259" s="52"/>
      <c r="E259" s="66"/>
      <c r="F259" s="67"/>
      <c r="G259" s="66"/>
      <c r="H259" s="66"/>
      <c r="I259" s="67"/>
      <c r="J259" s="67"/>
      <c r="K259" s="67"/>
      <c r="L259" s="67"/>
      <c r="M259" s="66"/>
      <c r="N259" s="66"/>
      <c r="O259" s="66"/>
      <c r="P259" s="67"/>
      <c r="Q259" s="67"/>
      <c r="R259" s="67"/>
      <c r="S259" s="67"/>
      <c r="T259" s="67"/>
      <c r="U259" s="66"/>
      <c r="V259" s="68"/>
      <c r="W259" s="69"/>
      <c r="X259" s="70"/>
      <c r="Y259" s="71"/>
    </row>
    <row r="260" spans="1:25" s="35" customFormat="1" x14ac:dyDescent="0.25">
      <c r="A260" s="52"/>
      <c r="B260" s="52"/>
      <c r="C260" s="52"/>
      <c r="D260" s="52"/>
      <c r="E260" s="66"/>
      <c r="F260" s="67"/>
      <c r="G260" s="66"/>
      <c r="H260" s="66"/>
      <c r="I260" s="67"/>
      <c r="J260" s="67"/>
      <c r="K260" s="67"/>
      <c r="L260" s="67"/>
      <c r="M260" s="66"/>
      <c r="N260" s="66"/>
      <c r="O260" s="66"/>
      <c r="P260" s="67"/>
      <c r="Q260" s="67"/>
      <c r="R260" s="67"/>
      <c r="S260" s="67"/>
      <c r="T260" s="67"/>
      <c r="U260" s="66"/>
      <c r="V260" s="68"/>
      <c r="W260" s="69"/>
      <c r="X260" s="70"/>
      <c r="Y260" s="71"/>
    </row>
    <row r="261" spans="1:25" s="35" customFormat="1" x14ac:dyDescent="0.25">
      <c r="A261" s="52"/>
      <c r="B261" s="52"/>
      <c r="C261" s="52"/>
      <c r="D261" s="52"/>
      <c r="E261" s="66"/>
      <c r="F261" s="67"/>
      <c r="G261" s="66"/>
      <c r="H261" s="66"/>
      <c r="I261" s="67"/>
      <c r="J261" s="67"/>
      <c r="K261" s="67"/>
      <c r="L261" s="67"/>
      <c r="M261" s="66"/>
      <c r="N261" s="66"/>
      <c r="O261" s="66"/>
      <c r="P261" s="67"/>
      <c r="Q261" s="67"/>
      <c r="R261" s="67"/>
      <c r="S261" s="67"/>
      <c r="T261" s="67"/>
      <c r="U261" s="66"/>
      <c r="V261" s="68"/>
      <c r="W261" s="69"/>
      <c r="X261" s="70"/>
      <c r="Y261" s="71"/>
    </row>
    <row r="262" spans="1:25" s="35" customFormat="1" x14ac:dyDescent="0.25">
      <c r="A262" s="52"/>
      <c r="B262" s="52"/>
      <c r="C262" s="52"/>
      <c r="D262" s="52"/>
      <c r="E262" s="66"/>
      <c r="F262" s="67"/>
      <c r="G262" s="66"/>
      <c r="H262" s="66"/>
      <c r="I262" s="67"/>
      <c r="J262" s="67"/>
      <c r="K262" s="67"/>
      <c r="L262" s="67"/>
      <c r="M262" s="66"/>
      <c r="N262" s="66"/>
      <c r="O262" s="66"/>
      <c r="P262" s="67"/>
      <c r="Q262" s="67"/>
      <c r="R262" s="67"/>
      <c r="S262" s="67"/>
      <c r="T262" s="67"/>
      <c r="U262" s="66"/>
      <c r="V262" s="68"/>
      <c r="W262" s="69"/>
      <c r="X262" s="70"/>
      <c r="Y262" s="71"/>
    </row>
    <row r="263" spans="1:25" s="35" customFormat="1" x14ac:dyDescent="0.25">
      <c r="A263" s="52"/>
      <c r="B263" s="52"/>
      <c r="C263" s="52"/>
      <c r="D263" s="52"/>
      <c r="E263" s="66"/>
      <c r="F263" s="67"/>
      <c r="G263" s="66"/>
      <c r="H263" s="66"/>
      <c r="I263" s="67"/>
      <c r="J263" s="67"/>
      <c r="K263" s="67"/>
      <c r="L263" s="67"/>
      <c r="M263" s="66"/>
      <c r="N263" s="66"/>
      <c r="O263" s="66"/>
      <c r="P263" s="67"/>
      <c r="Q263" s="67"/>
      <c r="R263" s="67"/>
      <c r="S263" s="67"/>
      <c r="T263" s="67"/>
      <c r="U263" s="66"/>
      <c r="V263" s="68"/>
      <c r="W263" s="69"/>
      <c r="X263" s="70"/>
      <c r="Y263" s="71"/>
    </row>
    <row r="264" spans="1:25" s="35" customFormat="1" x14ac:dyDescent="0.25">
      <c r="A264" s="52"/>
      <c r="B264" s="52"/>
      <c r="C264" s="52"/>
      <c r="D264" s="52"/>
      <c r="E264" s="66"/>
      <c r="F264" s="67"/>
      <c r="G264" s="66"/>
      <c r="H264" s="66"/>
      <c r="I264" s="67"/>
      <c r="J264" s="67"/>
      <c r="K264" s="67"/>
      <c r="L264" s="67"/>
      <c r="M264" s="66"/>
      <c r="N264" s="66"/>
      <c r="O264" s="66"/>
      <c r="P264" s="67"/>
      <c r="Q264" s="67"/>
      <c r="R264" s="67"/>
      <c r="S264" s="67"/>
      <c r="T264" s="67"/>
      <c r="U264" s="66"/>
      <c r="V264" s="68"/>
      <c r="W264" s="69"/>
      <c r="X264" s="70"/>
      <c r="Y264" s="71"/>
    </row>
    <row r="265" spans="1:25" s="35" customFormat="1" x14ac:dyDescent="0.25">
      <c r="A265" s="52"/>
      <c r="B265" s="52"/>
      <c r="C265" s="52"/>
      <c r="D265" s="52"/>
      <c r="E265" s="66"/>
      <c r="F265" s="67"/>
      <c r="G265" s="66"/>
      <c r="H265" s="66"/>
      <c r="I265" s="67"/>
      <c r="J265" s="67"/>
      <c r="K265" s="67"/>
      <c r="L265" s="67"/>
      <c r="M265" s="66"/>
      <c r="N265" s="66"/>
      <c r="O265" s="66"/>
      <c r="P265" s="67"/>
      <c r="Q265" s="67"/>
      <c r="R265" s="67"/>
      <c r="S265" s="67"/>
      <c r="T265" s="67"/>
      <c r="U265" s="66"/>
      <c r="V265" s="68"/>
      <c r="W265" s="69"/>
      <c r="X265" s="70"/>
      <c r="Y265" s="71"/>
    </row>
    <row r="266" spans="1:25" s="35" customFormat="1" x14ac:dyDescent="0.25">
      <c r="A266" s="52"/>
      <c r="B266" s="52"/>
      <c r="C266" s="52"/>
      <c r="D266" s="52"/>
      <c r="E266" s="66"/>
      <c r="F266" s="67"/>
      <c r="G266" s="66"/>
      <c r="H266" s="66"/>
      <c r="I266" s="67"/>
      <c r="J266" s="67"/>
      <c r="K266" s="67"/>
      <c r="L266" s="67"/>
      <c r="M266" s="66"/>
      <c r="N266" s="66"/>
      <c r="O266" s="66"/>
      <c r="P266" s="67"/>
      <c r="Q266" s="67"/>
      <c r="R266" s="67"/>
      <c r="S266" s="67"/>
      <c r="T266" s="67"/>
      <c r="U266" s="66"/>
      <c r="V266" s="68"/>
      <c r="W266" s="69"/>
      <c r="X266" s="70"/>
      <c r="Y266" s="71"/>
    </row>
    <row r="267" spans="1:25" s="35" customFormat="1" x14ac:dyDescent="0.25">
      <c r="A267" s="52"/>
      <c r="B267" s="52"/>
      <c r="C267" s="52"/>
      <c r="D267" s="52"/>
      <c r="E267" s="66"/>
      <c r="F267" s="67"/>
      <c r="G267" s="66"/>
      <c r="H267" s="66"/>
      <c r="I267" s="67"/>
      <c r="J267" s="67"/>
      <c r="K267" s="67"/>
      <c r="L267" s="67"/>
      <c r="M267" s="66"/>
      <c r="N267" s="66"/>
      <c r="O267" s="66"/>
      <c r="P267" s="67"/>
      <c r="Q267" s="67"/>
      <c r="R267" s="67"/>
      <c r="S267" s="67"/>
      <c r="T267" s="67"/>
      <c r="U267" s="66"/>
      <c r="V267" s="68"/>
      <c r="W267" s="69"/>
      <c r="X267" s="70"/>
      <c r="Y267" s="71"/>
    </row>
    <row r="268" spans="1:25" s="35" customFormat="1" x14ac:dyDescent="0.25">
      <c r="A268" s="52"/>
      <c r="B268" s="52"/>
      <c r="C268" s="52"/>
      <c r="D268" s="52"/>
      <c r="E268" s="66"/>
      <c r="F268" s="67"/>
      <c r="G268" s="66"/>
      <c r="H268" s="66"/>
      <c r="I268" s="67"/>
      <c r="J268" s="67"/>
      <c r="K268" s="67"/>
      <c r="L268" s="67"/>
      <c r="M268" s="66"/>
      <c r="N268" s="66"/>
      <c r="O268" s="66"/>
      <c r="P268" s="67"/>
      <c r="Q268" s="67"/>
      <c r="R268" s="67"/>
      <c r="S268" s="67"/>
      <c r="T268" s="67"/>
      <c r="U268" s="66"/>
      <c r="V268" s="68"/>
      <c r="W268" s="69"/>
      <c r="X268" s="70"/>
      <c r="Y268" s="71"/>
    </row>
    <row r="269" spans="1:25" s="35" customFormat="1" x14ac:dyDescent="0.25">
      <c r="A269" s="52"/>
      <c r="B269" s="52"/>
      <c r="C269" s="52"/>
      <c r="D269" s="52"/>
      <c r="E269" s="66"/>
      <c r="F269" s="67"/>
      <c r="G269" s="66"/>
      <c r="H269" s="66"/>
      <c r="I269" s="67"/>
      <c r="J269" s="67"/>
      <c r="K269" s="67"/>
      <c r="L269" s="67"/>
      <c r="M269" s="66"/>
      <c r="N269" s="66"/>
      <c r="O269" s="66"/>
      <c r="P269" s="67"/>
      <c r="Q269" s="67"/>
      <c r="R269" s="67"/>
      <c r="S269" s="67"/>
      <c r="T269" s="67"/>
      <c r="U269" s="66"/>
      <c r="V269" s="68"/>
      <c r="W269" s="69"/>
      <c r="X269" s="70"/>
      <c r="Y269" s="71"/>
    </row>
    <row r="270" spans="1:25" s="35" customFormat="1" x14ac:dyDescent="0.25">
      <c r="A270" s="52"/>
      <c r="B270" s="52"/>
      <c r="C270" s="52"/>
      <c r="D270" s="52"/>
      <c r="E270" s="66"/>
      <c r="F270" s="67"/>
      <c r="G270" s="66"/>
      <c r="H270" s="66"/>
      <c r="I270" s="67"/>
      <c r="J270" s="67"/>
      <c r="K270" s="67"/>
      <c r="L270" s="67"/>
      <c r="M270" s="66"/>
      <c r="N270" s="66"/>
      <c r="O270" s="66"/>
      <c r="P270" s="67"/>
      <c r="Q270" s="67"/>
      <c r="R270" s="67"/>
      <c r="S270" s="67"/>
      <c r="T270" s="67"/>
      <c r="U270" s="66"/>
      <c r="V270" s="68"/>
      <c r="W270" s="69"/>
      <c r="X270" s="70"/>
      <c r="Y270" s="71"/>
    </row>
    <row r="271" spans="1:25" s="35" customFormat="1" x14ac:dyDescent="0.25">
      <c r="A271" s="52"/>
      <c r="B271" s="52"/>
      <c r="C271" s="52"/>
      <c r="D271" s="52"/>
      <c r="E271" s="66"/>
      <c r="F271" s="67"/>
      <c r="G271" s="66"/>
      <c r="H271" s="66"/>
      <c r="I271" s="67"/>
      <c r="J271" s="67"/>
      <c r="K271" s="67"/>
      <c r="L271" s="67"/>
      <c r="M271" s="66"/>
      <c r="N271" s="66"/>
      <c r="O271" s="66"/>
      <c r="P271" s="67"/>
      <c r="Q271" s="67"/>
      <c r="R271" s="67"/>
      <c r="S271" s="67"/>
      <c r="T271" s="67"/>
      <c r="U271" s="66"/>
      <c r="V271" s="68"/>
      <c r="W271" s="69"/>
      <c r="X271" s="70"/>
      <c r="Y271" s="71"/>
    </row>
    <row r="272" spans="1:25" s="35" customFormat="1" x14ac:dyDescent="0.25">
      <c r="A272" s="52"/>
      <c r="B272" s="52"/>
      <c r="C272" s="52"/>
      <c r="D272" s="52"/>
      <c r="E272" s="66"/>
      <c r="F272" s="67"/>
      <c r="G272" s="66"/>
      <c r="H272" s="66"/>
      <c r="I272" s="67"/>
      <c r="J272" s="67"/>
      <c r="K272" s="67"/>
      <c r="L272" s="67"/>
      <c r="M272" s="66"/>
      <c r="N272" s="66"/>
      <c r="O272" s="66"/>
      <c r="P272" s="67"/>
      <c r="Q272" s="67"/>
      <c r="R272" s="67"/>
      <c r="S272" s="67"/>
      <c r="T272" s="67"/>
      <c r="U272" s="66"/>
      <c r="V272" s="68"/>
      <c r="W272" s="69"/>
      <c r="X272" s="70"/>
      <c r="Y272" s="71"/>
    </row>
    <row r="273" spans="1:25" s="35" customFormat="1" x14ac:dyDescent="0.25">
      <c r="A273" s="52"/>
      <c r="B273" s="52"/>
      <c r="C273" s="52"/>
      <c r="D273" s="52"/>
      <c r="E273" s="66"/>
      <c r="F273" s="67"/>
      <c r="G273" s="66"/>
      <c r="H273" s="66"/>
      <c r="I273" s="67"/>
      <c r="J273" s="67"/>
      <c r="K273" s="67"/>
      <c r="L273" s="67"/>
      <c r="M273" s="66"/>
      <c r="N273" s="66"/>
      <c r="O273" s="66"/>
      <c r="P273" s="67"/>
      <c r="Q273" s="67"/>
      <c r="R273" s="67"/>
      <c r="S273" s="67"/>
      <c r="T273" s="67"/>
      <c r="U273" s="66"/>
      <c r="V273" s="68"/>
      <c r="W273" s="69"/>
      <c r="X273" s="70"/>
      <c r="Y273" s="71"/>
    </row>
    <row r="274" spans="1:25" s="35" customFormat="1" x14ac:dyDescent="0.25">
      <c r="A274" s="52"/>
      <c r="B274" s="52"/>
      <c r="C274" s="52"/>
      <c r="D274" s="52"/>
      <c r="E274" s="66"/>
      <c r="F274" s="67"/>
      <c r="G274" s="66"/>
      <c r="H274" s="66"/>
      <c r="I274" s="67"/>
      <c r="J274" s="67"/>
      <c r="K274" s="67"/>
      <c r="L274" s="67"/>
      <c r="M274" s="66"/>
      <c r="N274" s="66"/>
      <c r="O274" s="66"/>
      <c r="P274" s="67"/>
      <c r="Q274" s="67"/>
      <c r="R274" s="67"/>
      <c r="S274" s="67"/>
      <c r="T274" s="67"/>
      <c r="U274" s="66"/>
      <c r="V274" s="68"/>
      <c r="W274" s="69"/>
      <c r="X274" s="70"/>
      <c r="Y274" s="71"/>
    </row>
    <row r="275" spans="1:25" s="35" customFormat="1" x14ac:dyDescent="0.25">
      <c r="A275" s="52"/>
      <c r="B275" s="52"/>
      <c r="C275" s="52"/>
      <c r="D275" s="52"/>
      <c r="E275" s="66"/>
      <c r="F275" s="67"/>
      <c r="G275" s="66"/>
      <c r="H275" s="66"/>
      <c r="I275" s="67"/>
      <c r="J275" s="67"/>
      <c r="K275" s="67"/>
      <c r="L275" s="67"/>
      <c r="M275" s="66"/>
      <c r="N275" s="66"/>
      <c r="O275" s="66"/>
      <c r="P275" s="67"/>
      <c r="Q275" s="67"/>
      <c r="R275" s="67"/>
      <c r="S275" s="67"/>
      <c r="T275" s="67"/>
      <c r="U275" s="66"/>
      <c r="V275" s="68"/>
      <c r="W275" s="69"/>
      <c r="X275" s="70"/>
      <c r="Y275" s="71"/>
    </row>
    <row r="276" spans="1:25" s="35" customFormat="1" x14ac:dyDescent="0.25">
      <c r="A276" s="52"/>
      <c r="B276" s="52"/>
      <c r="C276" s="52"/>
      <c r="D276" s="52"/>
      <c r="E276" s="66"/>
      <c r="F276" s="67"/>
      <c r="G276" s="66"/>
      <c r="H276" s="66"/>
      <c r="I276" s="67"/>
      <c r="J276" s="67"/>
      <c r="K276" s="67"/>
      <c r="L276" s="67"/>
      <c r="M276" s="66"/>
      <c r="N276" s="66"/>
      <c r="O276" s="66"/>
      <c r="P276" s="67"/>
      <c r="Q276" s="67"/>
      <c r="R276" s="67"/>
      <c r="S276" s="67"/>
      <c r="T276" s="67"/>
      <c r="U276" s="66"/>
      <c r="V276" s="68"/>
      <c r="W276" s="69"/>
      <c r="X276" s="70"/>
      <c r="Y276" s="71"/>
    </row>
    <row r="277" spans="1:25" s="35" customFormat="1" x14ac:dyDescent="0.25">
      <c r="A277" s="52"/>
      <c r="B277" s="52"/>
      <c r="C277" s="52"/>
      <c r="D277" s="52"/>
      <c r="E277" s="66"/>
      <c r="F277" s="67"/>
      <c r="G277" s="66"/>
      <c r="H277" s="66"/>
      <c r="I277" s="67"/>
      <c r="J277" s="67"/>
      <c r="K277" s="67"/>
      <c r="L277" s="67"/>
      <c r="M277" s="66"/>
      <c r="N277" s="66"/>
      <c r="O277" s="66"/>
      <c r="P277" s="67"/>
      <c r="Q277" s="67"/>
      <c r="R277" s="67"/>
      <c r="S277" s="67"/>
      <c r="T277" s="67"/>
      <c r="U277" s="66"/>
      <c r="V277" s="68"/>
      <c r="W277" s="69"/>
      <c r="X277" s="70"/>
      <c r="Y277" s="71"/>
    </row>
    <row r="278" spans="1:25" s="35" customFormat="1" x14ac:dyDescent="0.25">
      <c r="A278" s="52"/>
      <c r="B278" s="52"/>
      <c r="C278" s="52"/>
      <c r="D278" s="52"/>
      <c r="E278" s="66"/>
      <c r="F278" s="67"/>
      <c r="G278" s="66"/>
      <c r="H278" s="66"/>
      <c r="I278" s="67"/>
      <c r="J278" s="67"/>
      <c r="K278" s="67"/>
      <c r="L278" s="67"/>
      <c r="M278" s="66"/>
      <c r="N278" s="66"/>
      <c r="O278" s="66"/>
      <c r="P278" s="67"/>
      <c r="Q278" s="67"/>
      <c r="R278" s="67"/>
      <c r="S278" s="67"/>
      <c r="T278" s="67"/>
      <c r="U278" s="66"/>
      <c r="V278" s="68"/>
      <c r="W278" s="69"/>
      <c r="X278" s="70"/>
      <c r="Y278" s="71"/>
    </row>
    <row r="279" spans="1:25" s="35" customFormat="1" x14ac:dyDescent="0.25">
      <c r="A279" s="52"/>
      <c r="B279" s="52"/>
      <c r="C279" s="52"/>
      <c r="D279" s="52"/>
      <c r="E279" s="66"/>
      <c r="F279" s="67"/>
      <c r="G279" s="66"/>
      <c r="H279" s="66"/>
      <c r="I279" s="67"/>
      <c r="J279" s="67"/>
      <c r="K279" s="67"/>
      <c r="L279" s="67"/>
      <c r="M279" s="66"/>
      <c r="N279" s="66"/>
      <c r="O279" s="66"/>
      <c r="P279" s="67"/>
      <c r="Q279" s="67"/>
      <c r="R279" s="67"/>
      <c r="S279" s="67"/>
      <c r="T279" s="67"/>
      <c r="U279" s="66"/>
      <c r="V279" s="68"/>
      <c r="W279" s="69"/>
      <c r="X279" s="70"/>
      <c r="Y279" s="71"/>
    </row>
    <row r="280" spans="1:25" s="35" customFormat="1" x14ac:dyDescent="0.25">
      <c r="A280" s="52"/>
      <c r="B280" s="52"/>
      <c r="C280" s="52"/>
      <c r="D280" s="52"/>
      <c r="E280" s="66"/>
      <c r="F280" s="67"/>
      <c r="G280" s="66"/>
      <c r="H280" s="66"/>
      <c r="I280" s="67"/>
      <c r="J280" s="67"/>
      <c r="K280" s="67"/>
      <c r="L280" s="67"/>
      <c r="M280" s="66"/>
      <c r="N280" s="66"/>
      <c r="O280" s="66"/>
      <c r="P280" s="67"/>
      <c r="Q280" s="67"/>
      <c r="R280" s="67"/>
      <c r="S280" s="67"/>
      <c r="T280" s="67"/>
      <c r="U280" s="66"/>
      <c r="V280" s="68"/>
      <c r="W280" s="69"/>
      <c r="X280" s="70"/>
      <c r="Y280" s="71"/>
    </row>
    <row r="281" spans="1:25" s="35" customFormat="1" x14ac:dyDescent="0.25">
      <c r="A281" s="52"/>
      <c r="B281" s="52"/>
      <c r="C281" s="52"/>
      <c r="D281" s="52"/>
      <c r="E281" s="66"/>
      <c r="F281" s="67"/>
      <c r="G281" s="66"/>
      <c r="H281" s="66"/>
      <c r="I281" s="67"/>
      <c r="J281" s="67"/>
      <c r="K281" s="67"/>
      <c r="L281" s="67"/>
      <c r="M281" s="66"/>
      <c r="N281" s="66"/>
      <c r="O281" s="66"/>
      <c r="P281" s="67"/>
      <c r="Q281" s="67"/>
      <c r="R281" s="67"/>
      <c r="S281" s="67"/>
      <c r="T281" s="67"/>
      <c r="U281" s="66"/>
      <c r="V281" s="68"/>
      <c r="W281" s="69"/>
      <c r="X281" s="70"/>
      <c r="Y281" s="71"/>
    </row>
    <row r="282" spans="1:25" s="35" customFormat="1" x14ac:dyDescent="0.25">
      <c r="A282" s="52"/>
      <c r="B282" s="52"/>
      <c r="C282" s="52"/>
      <c r="D282" s="52"/>
      <c r="E282" s="66"/>
      <c r="F282" s="67"/>
      <c r="G282" s="66"/>
      <c r="H282" s="66"/>
      <c r="I282" s="67"/>
      <c r="J282" s="67"/>
      <c r="K282" s="67"/>
      <c r="L282" s="67"/>
      <c r="M282" s="66"/>
      <c r="N282" s="66"/>
      <c r="O282" s="66"/>
      <c r="P282" s="67"/>
      <c r="Q282" s="67"/>
      <c r="R282" s="67"/>
      <c r="S282" s="67"/>
      <c r="T282" s="67"/>
      <c r="U282" s="66"/>
      <c r="V282" s="68"/>
      <c r="W282" s="69"/>
      <c r="X282" s="70"/>
      <c r="Y282" s="71"/>
    </row>
    <row r="283" spans="1:25" s="35" customFormat="1" x14ac:dyDescent="0.25">
      <c r="A283" s="52"/>
      <c r="B283" s="52"/>
      <c r="C283" s="52"/>
      <c r="D283" s="52"/>
      <c r="E283" s="66"/>
      <c r="F283" s="67"/>
      <c r="G283" s="66"/>
      <c r="H283" s="66"/>
      <c r="I283" s="67"/>
      <c r="J283" s="67"/>
      <c r="K283" s="67"/>
      <c r="L283" s="67"/>
      <c r="M283" s="66"/>
      <c r="N283" s="66"/>
      <c r="O283" s="66"/>
      <c r="P283" s="67"/>
      <c r="Q283" s="67"/>
      <c r="R283" s="67"/>
      <c r="S283" s="67"/>
      <c r="T283" s="67"/>
      <c r="U283" s="66"/>
      <c r="V283" s="68"/>
      <c r="W283" s="69"/>
      <c r="X283" s="70"/>
      <c r="Y283" s="71"/>
    </row>
    <row r="284" spans="1:25" s="35" customFormat="1" x14ac:dyDescent="0.25">
      <c r="A284" s="52"/>
      <c r="B284" s="52"/>
      <c r="C284" s="52"/>
      <c r="D284" s="52"/>
      <c r="E284" s="66"/>
      <c r="F284" s="67"/>
      <c r="G284" s="66"/>
      <c r="H284" s="66"/>
      <c r="I284" s="67"/>
      <c r="J284" s="67"/>
      <c r="K284" s="67"/>
      <c r="L284" s="67"/>
      <c r="M284" s="66"/>
      <c r="N284" s="66"/>
      <c r="O284" s="66"/>
      <c r="P284" s="67"/>
      <c r="Q284" s="67"/>
      <c r="R284" s="67"/>
      <c r="S284" s="67"/>
      <c r="T284" s="67"/>
      <c r="U284" s="66"/>
      <c r="V284" s="68"/>
      <c r="W284" s="69"/>
      <c r="X284" s="70"/>
      <c r="Y284" s="71"/>
    </row>
    <row r="285" spans="1:25" s="35" customFormat="1" x14ac:dyDescent="0.25">
      <c r="A285" s="52"/>
      <c r="B285" s="52"/>
      <c r="C285" s="52"/>
      <c r="D285" s="52"/>
      <c r="E285" s="66"/>
      <c r="F285" s="67"/>
      <c r="G285" s="66"/>
      <c r="H285" s="66"/>
      <c r="I285" s="67"/>
      <c r="J285" s="67"/>
      <c r="K285" s="67"/>
      <c r="L285" s="67"/>
      <c r="M285" s="66"/>
      <c r="N285" s="66"/>
      <c r="O285" s="66"/>
      <c r="P285" s="67"/>
      <c r="Q285" s="67"/>
      <c r="R285" s="67"/>
      <c r="S285" s="67"/>
      <c r="T285" s="67"/>
      <c r="U285" s="66"/>
      <c r="V285" s="68"/>
      <c r="W285" s="69"/>
      <c r="X285" s="70"/>
      <c r="Y285" s="71"/>
    </row>
    <row r="286" spans="1:25" s="35" customFormat="1" x14ac:dyDescent="0.25">
      <c r="A286" s="52"/>
      <c r="B286" s="52"/>
      <c r="C286" s="52"/>
      <c r="D286" s="52"/>
      <c r="E286" s="66"/>
      <c r="F286" s="67"/>
      <c r="G286" s="66"/>
      <c r="H286" s="66"/>
      <c r="I286" s="67"/>
      <c r="J286" s="67"/>
      <c r="K286" s="67"/>
      <c r="L286" s="67"/>
      <c r="M286" s="66"/>
      <c r="N286" s="66"/>
      <c r="O286" s="66"/>
      <c r="P286" s="67"/>
      <c r="Q286" s="67"/>
      <c r="R286" s="67"/>
      <c r="S286" s="67"/>
      <c r="T286" s="67"/>
      <c r="U286" s="66"/>
      <c r="V286" s="68"/>
      <c r="W286" s="69"/>
      <c r="X286" s="70"/>
      <c r="Y286" s="71"/>
    </row>
    <row r="287" spans="1:25" s="35" customFormat="1" x14ac:dyDescent="0.25">
      <c r="A287" s="52"/>
      <c r="B287" s="52"/>
      <c r="C287" s="52"/>
      <c r="D287" s="52"/>
      <c r="E287" s="66"/>
      <c r="F287" s="67"/>
      <c r="G287" s="66"/>
      <c r="H287" s="66"/>
      <c r="I287" s="67"/>
      <c r="J287" s="67"/>
      <c r="K287" s="67"/>
      <c r="L287" s="67"/>
      <c r="M287" s="66"/>
      <c r="N287" s="66"/>
      <c r="O287" s="66"/>
      <c r="P287" s="67"/>
      <c r="Q287" s="67"/>
      <c r="R287" s="67"/>
      <c r="S287" s="67"/>
      <c r="T287" s="67"/>
      <c r="U287" s="66"/>
      <c r="V287" s="68"/>
      <c r="W287" s="69"/>
      <c r="X287" s="70"/>
      <c r="Y287" s="71"/>
    </row>
    <row r="288" spans="1:25" s="35" customFormat="1" x14ac:dyDescent="0.25">
      <c r="A288" s="52"/>
      <c r="B288" s="52"/>
      <c r="C288" s="52"/>
      <c r="D288" s="52"/>
      <c r="E288" s="66"/>
      <c r="F288" s="67"/>
      <c r="G288" s="66"/>
      <c r="H288" s="66"/>
      <c r="I288" s="67"/>
      <c r="J288" s="67"/>
      <c r="K288" s="67"/>
      <c r="L288" s="67"/>
      <c r="M288" s="66"/>
      <c r="N288" s="66"/>
      <c r="O288" s="66"/>
      <c r="P288" s="67"/>
      <c r="Q288" s="67"/>
      <c r="R288" s="67"/>
      <c r="S288" s="67"/>
      <c r="T288" s="67"/>
      <c r="U288" s="66"/>
      <c r="V288" s="68"/>
      <c r="W288" s="69"/>
      <c r="X288" s="70"/>
      <c r="Y288" s="71"/>
    </row>
    <row r="289" spans="1:25" s="35" customFormat="1" x14ac:dyDescent="0.25">
      <c r="A289" s="52"/>
      <c r="B289" s="52"/>
      <c r="C289" s="52"/>
      <c r="D289" s="52"/>
      <c r="E289" s="66"/>
      <c r="F289" s="67"/>
      <c r="G289" s="66"/>
      <c r="H289" s="66"/>
      <c r="I289" s="67"/>
      <c r="J289" s="67"/>
      <c r="K289" s="67"/>
      <c r="L289" s="67"/>
      <c r="M289" s="66"/>
      <c r="N289" s="66"/>
      <c r="O289" s="66"/>
      <c r="P289" s="67"/>
      <c r="Q289" s="67"/>
      <c r="R289" s="67"/>
      <c r="S289" s="67"/>
      <c r="T289" s="67"/>
      <c r="U289" s="66"/>
      <c r="V289" s="68"/>
      <c r="W289" s="69"/>
      <c r="X289" s="70"/>
      <c r="Y289" s="71"/>
    </row>
    <row r="290" spans="1:25" s="35" customFormat="1" x14ac:dyDescent="0.25">
      <c r="A290" s="52"/>
      <c r="B290" s="52"/>
      <c r="C290" s="52"/>
      <c r="D290" s="52"/>
      <c r="E290" s="66"/>
      <c r="F290" s="67"/>
      <c r="G290" s="66"/>
      <c r="H290" s="66"/>
      <c r="I290" s="67"/>
      <c r="J290" s="67"/>
      <c r="K290" s="67"/>
      <c r="L290" s="67"/>
      <c r="M290" s="66"/>
      <c r="N290" s="66"/>
      <c r="O290" s="66"/>
      <c r="P290" s="67"/>
      <c r="Q290" s="67"/>
      <c r="R290" s="67"/>
      <c r="S290" s="67"/>
      <c r="T290" s="67"/>
      <c r="U290" s="66"/>
      <c r="V290" s="68"/>
      <c r="W290" s="69"/>
      <c r="X290" s="70"/>
      <c r="Y290" s="71"/>
    </row>
    <row r="291" spans="1:25" s="35" customFormat="1" x14ac:dyDescent="0.25">
      <c r="A291" s="52"/>
      <c r="B291" s="52"/>
      <c r="C291" s="52"/>
      <c r="D291" s="52"/>
      <c r="E291" s="66"/>
      <c r="F291" s="67"/>
      <c r="G291" s="66"/>
      <c r="H291" s="66"/>
      <c r="I291" s="67"/>
      <c r="J291" s="67"/>
      <c r="K291" s="67"/>
      <c r="L291" s="67"/>
      <c r="M291" s="66"/>
      <c r="N291" s="66"/>
      <c r="O291" s="66"/>
      <c r="P291" s="67"/>
      <c r="Q291" s="67"/>
      <c r="R291" s="67"/>
      <c r="S291" s="67"/>
      <c r="T291" s="67"/>
      <c r="U291" s="66"/>
      <c r="V291" s="68"/>
      <c r="W291" s="69"/>
      <c r="X291" s="70"/>
      <c r="Y291" s="71"/>
    </row>
    <row r="292" spans="1:25" s="35" customFormat="1" x14ac:dyDescent="0.25">
      <c r="A292" s="52"/>
      <c r="B292" s="52"/>
      <c r="C292" s="52"/>
      <c r="D292" s="52"/>
      <c r="E292" s="66"/>
      <c r="F292" s="67"/>
      <c r="G292" s="66"/>
      <c r="H292" s="66"/>
      <c r="I292" s="67"/>
      <c r="J292" s="67"/>
      <c r="K292" s="67"/>
      <c r="L292" s="67"/>
      <c r="M292" s="66"/>
      <c r="N292" s="66"/>
      <c r="O292" s="66"/>
      <c r="P292" s="67"/>
      <c r="Q292" s="67"/>
      <c r="R292" s="67"/>
      <c r="S292" s="67"/>
      <c r="T292" s="67"/>
      <c r="U292" s="66"/>
      <c r="V292" s="68"/>
      <c r="W292" s="69"/>
      <c r="X292" s="70"/>
      <c r="Y292" s="71"/>
    </row>
    <row r="293" spans="1:25" s="35" customFormat="1" x14ac:dyDescent="0.25">
      <c r="A293" s="52"/>
      <c r="B293" s="52"/>
      <c r="C293" s="52"/>
      <c r="D293" s="52"/>
      <c r="E293" s="66"/>
      <c r="F293" s="67"/>
      <c r="G293" s="66"/>
      <c r="H293" s="66"/>
      <c r="I293" s="67"/>
      <c r="J293" s="67"/>
      <c r="K293" s="67"/>
      <c r="L293" s="67"/>
      <c r="M293" s="66"/>
      <c r="N293" s="66"/>
      <c r="O293" s="66"/>
      <c r="P293" s="67"/>
      <c r="Q293" s="67"/>
      <c r="R293" s="67"/>
      <c r="S293" s="67"/>
      <c r="T293" s="67"/>
      <c r="U293" s="66"/>
      <c r="V293" s="68"/>
      <c r="W293" s="69"/>
      <c r="X293" s="70"/>
      <c r="Y293" s="71"/>
    </row>
    <row r="294" spans="1:25" s="35" customFormat="1" x14ac:dyDescent="0.25">
      <c r="A294" s="52"/>
      <c r="B294" s="52"/>
      <c r="C294" s="52"/>
      <c r="D294" s="52"/>
      <c r="E294" s="66"/>
      <c r="F294" s="67"/>
      <c r="G294" s="66"/>
      <c r="H294" s="66"/>
      <c r="I294" s="67"/>
      <c r="J294" s="67"/>
      <c r="K294" s="67"/>
      <c r="L294" s="67"/>
      <c r="M294" s="66"/>
      <c r="N294" s="66"/>
      <c r="O294" s="66"/>
      <c r="P294" s="67"/>
      <c r="Q294" s="67"/>
      <c r="R294" s="67"/>
      <c r="S294" s="67"/>
      <c r="T294" s="67"/>
      <c r="U294" s="66"/>
      <c r="V294" s="68"/>
      <c r="W294" s="69"/>
      <c r="X294" s="70"/>
      <c r="Y294" s="71"/>
    </row>
    <row r="295" spans="1:25" s="35" customFormat="1" x14ac:dyDescent="0.25">
      <c r="A295" s="52"/>
      <c r="B295" s="52"/>
      <c r="C295" s="52"/>
      <c r="D295" s="52"/>
      <c r="E295" s="66"/>
      <c r="F295" s="67"/>
      <c r="G295" s="66"/>
      <c r="H295" s="66"/>
      <c r="I295" s="67"/>
      <c r="J295" s="67"/>
      <c r="K295" s="67"/>
      <c r="L295" s="67"/>
      <c r="M295" s="66"/>
      <c r="N295" s="66"/>
      <c r="O295" s="66"/>
      <c r="P295" s="67"/>
      <c r="Q295" s="67"/>
      <c r="R295" s="67"/>
      <c r="S295" s="67"/>
      <c r="T295" s="67"/>
      <c r="U295" s="66"/>
      <c r="V295" s="68"/>
      <c r="W295" s="69"/>
      <c r="X295" s="70"/>
      <c r="Y295" s="71"/>
    </row>
    <row r="296" spans="1:25" s="35" customFormat="1" x14ac:dyDescent="0.25">
      <c r="A296" s="52"/>
      <c r="B296" s="52"/>
      <c r="C296" s="52"/>
      <c r="D296" s="52"/>
      <c r="E296" s="66"/>
      <c r="F296" s="67"/>
      <c r="G296" s="66"/>
      <c r="H296" s="66"/>
      <c r="I296" s="67"/>
      <c r="J296" s="67"/>
      <c r="K296" s="67"/>
      <c r="L296" s="67"/>
      <c r="M296" s="66"/>
      <c r="N296" s="66"/>
      <c r="O296" s="66"/>
      <c r="P296" s="67"/>
      <c r="Q296" s="67"/>
      <c r="R296" s="67"/>
      <c r="S296" s="67"/>
      <c r="T296" s="67"/>
      <c r="U296" s="66"/>
      <c r="V296" s="68"/>
      <c r="W296" s="69"/>
      <c r="X296" s="70"/>
      <c r="Y296" s="71"/>
    </row>
    <row r="297" spans="1:25" s="35" customFormat="1" x14ac:dyDescent="0.25">
      <c r="A297" s="52"/>
      <c r="B297" s="52"/>
      <c r="C297" s="52"/>
      <c r="D297" s="52"/>
      <c r="E297" s="66"/>
      <c r="F297" s="67"/>
      <c r="G297" s="66"/>
      <c r="H297" s="66"/>
      <c r="I297" s="67"/>
      <c r="J297" s="67"/>
      <c r="K297" s="67"/>
      <c r="L297" s="67"/>
      <c r="M297" s="66"/>
      <c r="N297" s="66"/>
      <c r="O297" s="66"/>
      <c r="P297" s="67"/>
      <c r="Q297" s="67"/>
      <c r="R297" s="67"/>
      <c r="S297" s="67"/>
      <c r="T297" s="67"/>
      <c r="U297" s="66"/>
      <c r="V297" s="68"/>
      <c r="W297" s="69"/>
      <c r="X297" s="70"/>
      <c r="Y297" s="71"/>
    </row>
    <row r="298" spans="1:25" s="35" customFormat="1" x14ac:dyDescent="0.25">
      <c r="A298" s="52"/>
      <c r="B298" s="52"/>
      <c r="C298" s="52"/>
      <c r="D298" s="52"/>
      <c r="E298" s="66"/>
      <c r="F298" s="67"/>
      <c r="G298" s="66"/>
      <c r="H298" s="66"/>
      <c r="I298" s="67"/>
      <c r="J298" s="67"/>
      <c r="K298" s="67"/>
      <c r="L298" s="67"/>
      <c r="M298" s="66"/>
      <c r="N298" s="66"/>
      <c r="O298" s="66"/>
      <c r="P298" s="67"/>
      <c r="Q298" s="67"/>
      <c r="R298" s="67"/>
      <c r="S298" s="67"/>
      <c r="T298" s="67"/>
      <c r="U298" s="66"/>
      <c r="V298" s="68"/>
      <c r="W298" s="69"/>
      <c r="X298" s="70"/>
      <c r="Y298" s="71"/>
    </row>
    <row r="299" spans="1:25" s="35" customFormat="1" x14ac:dyDescent="0.25">
      <c r="A299" s="52"/>
      <c r="B299" s="52"/>
      <c r="C299" s="52"/>
      <c r="D299" s="52"/>
      <c r="E299" s="66"/>
      <c r="F299" s="67"/>
      <c r="G299" s="66"/>
      <c r="H299" s="66"/>
      <c r="I299" s="67"/>
      <c r="J299" s="67"/>
      <c r="K299" s="67"/>
      <c r="L299" s="67"/>
      <c r="M299" s="66"/>
      <c r="N299" s="66"/>
      <c r="O299" s="66"/>
      <c r="P299" s="67"/>
      <c r="Q299" s="67"/>
      <c r="R299" s="67"/>
      <c r="S299" s="67"/>
      <c r="T299" s="67"/>
      <c r="U299" s="66"/>
      <c r="V299" s="68"/>
      <c r="W299" s="69"/>
      <c r="X299" s="70"/>
      <c r="Y299" s="71"/>
    </row>
    <row r="300" spans="1:25" s="35" customFormat="1" x14ac:dyDescent="0.25">
      <c r="A300" s="52"/>
      <c r="B300" s="52"/>
      <c r="C300" s="52"/>
      <c r="D300" s="52"/>
      <c r="E300" s="66"/>
      <c r="F300" s="67"/>
      <c r="G300" s="66"/>
      <c r="H300" s="66"/>
      <c r="I300" s="67"/>
      <c r="J300" s="67"/>
      <c r="K300" s="67"/>
      <c r="L300" s="67"/>
      <c r="M300" s="66"/>
      <c r="N300" s="66"/>
      <c r="O300" s="66"/>
      <c r="P300" s="67"/>
      <c r="Q300" s="67"/>
      <c r="R300" s="67"/>
      <c r="S300" s="67"/>
      <c r="T300" s="67"/>
      <c r="U300" s="66"/>
      <c r="V300" s="68"/>
      <c r="W300" s="69"/>
      <c r="X300" s="70"/>
      <c r="Y300" s="71"/>
    </row>
    <row r="301" spans="1:25" s="35" customFormat="1" x14ac:dyDescent="0.25">
      <c r="A301" s="52"/>
      <c r="B301" s="52"/>
      <c r="C301" s="52"/>
      <c r="D301" s="52"/>
      <c r="E301" s="66"/>
      <c r="F301" s="67"/>
      <c r="G301" s="66"/>
      <c r="H301" s="66"/>
      <c r="I301" s="67"/>
      <c r="J301" s="67"/>
      <c r="K301" s="67"/>
      <c r="L301" s="67"/>
      <c r="M301" s="66"/>
      <c r="N301" s="66"/>
      <c r="O301" s="66"/>
      <c r="P301" s="67"/>
      <c r="Q301" s="67"/>
      <c r="R301" s="67"/>
      <c r="S301" s="67"/>
      <c r="T301" s="67"/>
      <c r="U301" s="66"/>
      <c r="V301" s="68"/>
      <c r="W301" s="69"/>
      <c r="X301" s="70"/>
      <c r="Y301" s="71"/>
    </row>
    <row r="302" spans="1:25" s="35" customFormat="1" x14ac:dyDescent="0.25">
      <c r="A302" s="52"/>
      <c r="B302" s="52"/>
      <c r="C302" s="52"/>
      <c r="D302" s="52"/>
      <c r="E302" s="66"/>
      <c r="F302" s="67"/>
      <c r="G302" s="66"/>
      <c r="H302" s="66"/>
      <c r="I302" s="67"/>
      <c r="J302" s="67"/>
      <c r="K302" s="67"/>
      <c r="L302" s="67"/>
      <c r="M302" s="66"/>
      <c r="N302" s="66"/>
      <c r="O302" s="66"/>
      <c r="P302" s="67"/>
      <c r="Q302" s="67"/>
      <c r="R302" s="67"/>
      <c r="S302" s="67"/>
      <c r="T302" s="67"/>
      <c r="U302" s="66"/>
      <c r="V302" s="68"/>
      <c r="W302" s="69"/>
      <c r="X302" s="70"/>
      <c r="Y302" s="71"/>
    </row>
    <row r="303" spans="1:25" s="35" customFormat="1" x14ac:dyDescent="0.25">
      <c r="A303" s="52"/>
      <c r="B303" s="52"/>
      <c r="C303" s="52"/>
      <c r="D303" s="52"/>
      <c r="E303" s="66"/>
      <c r="F303" s="67"/>
      <c r="G303" s="66"/>
      <c r="H303" s="66"/>
      <c r="I303" s="67"/>
      <c r="J303" s="67"/>
      <c r="K303" s="67"/>
      <c r="L303" s="67"/>
      <c r="M303" s="66"/>
      <c r="N303" s="66"/>
      <c r="O303" s="66"/>
      <c r="P303" s="67"/>
      <c r="Q303" s="67"/>
      <c r="R303" s="67"/>
      <c r="S303" s="67"/>
      <c r="T303" s="67"/>
      <c r="U303" s="66"/>
      <c r="V303" s="68"/>
      <c r="W303" s="69"/>
      <c r="X303" s="70"/>
      <c r="Y303" s="71"/>
    </row>
    <row r="304" spans="1:25" s="35" customFormat="1" x14ac:dyDescent="0.25">
      <c r="A304" s="52"/>
      <c r="B304" s="52"/>
      <c r="C304" s="52"/>
      <c r="D304" s="52"/>
      <c r="E304" s="66"/>
      <c r="F304" s="67"/>
      <c r="G304" s="66"/>
      <c r="H304" s="66"/>
      <c r="I304" s="67"/>
      <c r="J304" s="67"/>
      <c r="K304" s="67"/>
      <c r="L304" s="67"/>
      <c r="M304" s="66"/>
      <c r="N304" s="66"/>
      <c r="O304" s="66"/>
      <c r="P304" s="67"/>
      <c r="Q304" s="67"/>
      <c r="R304" s="67"/>
      <c r="S304" s="67"/>
      <c r="T304" s="67"/>
      <c r="U304" s="66"/>
      <c r="V304" s="68"/>
      <c r="W304" s="69"/>
      <c r="X304" s="70"/>
      <c r="Y304" s="71"/>
    </row>
  </sheetData>
  <sheetProtection algorithmName="SHA-512" hashValue="snEOiPhrqhm4+fAWE25YYIFMUFLpKgugN9U36AQwzV5P8mUTVcZCRDot9TciMhPKJabVoBfDVCAFa3+byUD10Q==" saltValue="MY+B7rKZ565j8k+ayJTP7w==" spinCount="100000" sheet="1" formatColumns="0" selectLockedCells="1"/>
  <protectedRanges>
    <protectedRange password="B11E" sqref="J4:L304 Q4:T304 F4:F304" name="Range1_1" securityDescriptor="O:WDG:WDD:(A;;CC;;;WD)"/>
    <protectedRange password="B11E" sqref="E4:E304" name="Range1_2" securityDescriptor="O:WDG:WDD:(A;;CC;;;WD)"/>
    <protectedRange password="B11E" sqref="G4:I304" name="Range1_4" securityDescriptor="O:WDG:WDD:(A;;CC;;;WD)"/>
    <protectedRange password="B11E" sqref="M4:P304" name="Range1_5" securityDescriptor="O:WDG:WDD:(A;;CC;;;WD)"/>
    <protectedRange password="B11E" sqref="U4:X304" name="Range1_6" securityDescriptor="O:WDG:WDD:(A;;CC;;;WD)"/>
  </protectedRanges>
  <conditionalFormatting sqref="F4">
    <cfRule type="expression" dxfId="37" priority="56" stopIfTrue="1">
      <formula>OR(LEFT(E4,4)="[A7]",LEFT(E4,4)="[A12",LEFT(E4,4)="[A25",LEFT(E4,4)="[A27",LEFT(E4,6)="[A29_2",LEFT(E4,4)="[A33",LEFT(E4,4)="[A35", LEFT(E4,6)="[A10_2")</formula>
    </cfRule>
  </conditionalFormatting>
  <conditionalFormatting sqref="Q4">
    <cfRule type="expression" dxfId="36" priority="55" stopIfTrue="1">
      <formula>OR(LEFT(P4,6)="[PB13]",LEFT(P4,6)="[PR53]",LEFT(P4,6)="[PR64]",LEFT(P4,6)="[PR71]",LEFT(P4,6)="[PR82]",LEFT(P4,6)="[PR103",LEFT(P4,6)="[PR106",LEFT(P4,6)="[PT32]")</formula>
    </cfRule>
  </conditionalFormatting>
  <conditionalFormatting sqref="S4">
    <cfRule type="expression" dxfId="35" priority="54" stopIfTrue="1">
      <formula>LEFT(R4,6)="[LT10]"</formula>
    </cfRule>
  </conditionalFormatting>
  <conditionalFormatting sqref="L4">
    <cfRule type="expression" dxfId="34" priority="51" stopIfTrue="1">
      <formula>AND(OR(LEFT(E4,4)="[A18",LEFT(E4,4)="[A19",LEFT(E4,4)="[A20",LEFT(E4,4)="[A21",LEFT(E4,4)="[A22",LEFT(E4,4)="[A23",LEFT(E4,4)="[A24",LEFT(E4,5)="[A25_",LEFT(E4,4)="[A26"),H4="[N] No")</formula>
    </cfRule>
  </conditionalFormatting>
  <conditionalFormatting sqref="R4">
    <cfRule type="expression" dxfId="33" priority="49" stopIfTrue="1">
      <formula>OR(LEFT(O4,4)="[PR]")</formula>
    </cfRule>
  </conditionalFormatting>
  <conditionalFormatting sqref="T4">
    <cfRule type="expression" dxfId="32" priority="48" stopIfTrue="1">
      <formula>OR(LEFT(O4,4)="[PR]")</formula>
    </cfRule>
  </conditionalFormatting>
  <conditionalFormatting sqref="F4">
    <cfRule type="expression" dxfId="31" priority="47" stopIfTrue="1">
      <formula>OR(LEFT(E4,4)="[A7]",LEFT(E4,4)="[A12",LEFT(E4,4)="[A25",LEFT(E4,4)="[A27",LEFT(E4,6)="[A29_2",LEFT(E4,4)="[A33",LEFT(E4,4)="[A35", LEFT(E4,6)="[A10_2")</formula>
    </cfRule>
  </conditionalFormatting>
  <conditionalFormatting sqref="Q4">
    <cfRule type="expression" dxfId="30" priority="46" stopIfTrue="1">
      <formula>OR(LEFT(P4,6)="[PB13]",LEFT(P4,6)="[PR53]",LEFT(P4,6)="[PR64]",LEFT(P4,6)="[PR71]",LEFT(P4,6)="[PR82]",LEFT(P4,6)="[PR103",LEFT(P4,6)="[PR106",LEFT(P4,6)="[PT32]")</formula>
    </cfRule>
  </conditionalFormatting>
  <conditionalFormatting sqref="S4">
    <cfRule type="expression" dxfId="29" priority="45" stopIfTrue="1">
      <formula>LEFT(R4,6)="[LT10]"</formula>
    </cfRule>
  </conditionalFormatting>
  <conditionalFormatting sqref="J4">
    <cfRule type="expression" dxfId="28" priority="43" stopIfTrue="1">
      <formula>AND(OR(LEFT(E4,4)="[A18",LEFT(E4,4)="[A19",LEFT(E4,4)="[A20",LEFT(E4,4)="[A21",LEFT(E4,4)="[A22",LEFT(E4,4)="[A23",LEFT(E4,4)="[A24",LEFT(E4,5)="[A25_",LEFT(E4,4)="[A26"),H4="[N] No")</formula>
    </cfRule>
    <cfRule type="expression" dxfId="27" priority="52" stopIfTrue="1">
      <formula>AND(OR(LEFT(E4,4)="[A18",LEFT(E4,4)="[A19",LEFT(E4,4)="[A20",LEFT(E4,4)="[A21",LEFT(E4,4)="[A22",LEFT(E4,4)="[A23",LEFT(E4,4)="[A24",LEFT(E4,5)="[A25_",LEFT(E4,4)="[A26"),H4="[N] No")</formula>
    </cfRule>
  </conditionalFormatting>
  <conditionalFormatting sqref="L4">
    <cfRule type="expression" dxfId="26" priority="42" stopIfTrue="1">
      <formula>AND(OR(LEFT(E4,4)="[A18",LEFT(E4,4)="[A19",LEFT(E4,4)="[A20",LEFT(E4,4)="[A21",LEFT(E4,4)="[A22",LEFT(E4,4)="[A23",LEFT(E4,4)="[A24",LEFT(E4,5)="[A25_",LEFT(E4,4)="[A26"),H4="[N] No")</formula>
    </cfRule>
  </conditionalFormatting>
  <conditionalFormatting sqref="R4">
    <cfRule type="expression" dxfId="25" priority="40" stopIfTrue="1">
      <formula>OR(LEFT(O4,4)="[PR]")</formula>
    </cfRule>
  </conditionalFormatting>
  <conditionalFormatting sqref="T4">
    <cfRule type="expression" dxfId="24" priority="39" stopIfTrue="1">
      <formula>OR(LEFT(O4,4)="[PR]")</formula>
    </cfRule>
  </conditionalFormatting>
  <conditionalFormatting sqref="I4">
    <cfRule type="expression" dxfId="23" priority="38" stopIfTrue="1">
      <formula>AND(OR(LEFT(E4,4)="[A1]",LEFT(E4,4)="[A2]",LEFT(E4,4)="[A3]",LEFT(E4,4)="[A4]",LEFT(E4,4)="[A5]",LEFT(E4,4)="[A6]",LEFT(E4,4)="[A1]",LEFT(E4,4)="[A7]",LEFT(E4,4)="[A8]",LEFT(E4,4)="[A9]",LEFT(E4,5)="[A10_",LEFT(E4,4)="[A11",LEFT(E4,4)="[A12",LEFT(E4,4)="[A13",LEFT(E4,4)="[A14",LEFT(E4,4)="[A15",LEFT(E4,4)="[A16",LEFT(E4,4)="[A17",LEFT(E4,4)="[A27",LEFT(E4,4)="[A28",LEFT(E4,5)="[A29_",LEFT(E4,4)="[A30",LEFT(E4,4)="[A31",LEFT(E4,4)="[A32",LEFT(E4,4)="[A33",LEFT(E4,4)="[A34",LEFT(E4,4)="[A35", LEFT(E4,4)="[A36"),H4="[N] No")</formula>
    </cfRule>
  </conditionalFormatting>
  <conditionalFormatting sqref="I4">
    <cfRule type="expression" dxfId="22" priority="37" stopIfTrue="1">
      <formula>AND(OR(LEFT(E4,4)="[A1]",LEFT(E4,4)="[A2]",LEFT(E4,4)="[A3]",LEFT(E4,4)="[A4]",LEFT(E4,4)="[A5]",LEFT(E4,4)="[A6]",LEFT(E4,4)="[A1]",LEFT(E4,4)="[A7]",LEFT(E4,4)="[A8]",LEFT(E4,4)="[A9]",LEFT(E4,5)="[A10_",LEFT(E4,4)="[A11",LEFT(E4,4)="[A12",LEFT(E4,4)="[A13",LEFT(E4,4)="[A14",LEFT(E4,4)="[A15",LEFT(E4,4)="[A16",LEFT(E4,4)="[A17",LEFT(E4,4)="[A27",LEFT(E4,4)="[A28",LEFT(E4,5)="[A29_",LEFT(E4,4)="[A30",LEFT(E4,4)="[A31",LEFT(E4,4)="[A32",LEFT(E4,4)="[A33",LEFT(E4,4)="[A34",LEFT(E4,4)="[A35", LEFT(E4,4)="[A36"),H4="[N] No")</formula>
    </cfRule>
  </conditionalFormatting>
  <conditionalFormatting sqref="P4">
    <cfRule type="expression" dxfId="21" priority="36" stopIfTrue="1">
      <formula>OR(LEFT(O4,4)="[PB]",LEFT(O4,4)="[PR]",LEFT(O4,4)="[PT]")</formula>
    </cfRule>
  </conditionalFormatting>
  <conditionalFormatting sqref="P4">
    <cfRule type="expression" dxfId="20" priority="35" stopIfTrue="1">
      <formula>OR(LEFT(O4,4)="[PB]",LEFT(O4,4)="[PR]",LEFT(O4,4)="[PT]")</formula>
    </cfRule>
  </conditionalFormatting>
  <conditionalFormatting sqref="K4">
    <cfRule type="expression" dxfId="19" priority="20" stopIfTrue="1">
      <formula>AND(OR(LEFT(E4,4)="[A18",LEFT(E4,4)="[A19",LEFT(E4,4)="[A20",LEFT(E4,4)="[A21",LEFT(E4,4)="[A22",LEFT(E4,4)="[A23",LEFT(E4,4)="[A24",LEFT(E4,5)="[A25_",LEFT(E4,4)="[A26"),H4="[N] No")</formula>
    </cfRule>
  </conditionalFormatting>
  <conditionalFormatting sqref="F5:F304">
    <cfRule type="expression" dxfId="18" priority="19" stopIfTrue="1">
      <formula>OR(LEFT(E5,4)="[A7]",LEFT(E5,4)="[A12",LEFT(E5,4)="[A25",LEFT(E5,4)="[A27",LEFT(E5,6)="[A29_2",LEFT(E5,4)="[A33",LEFT(E5,4)="[A35", LEFT(E5,6)="[A10_2")</formula>
    </cfRule>
  </conditionalFormatting>
  <conditionalFormatting sqref="Q5:Q304">
    <cfRule type="expression" dxfId="17" priority="18" stopIfTrue="1">
      <formula>OR(LEFT(P5,6)="[PB13]",LEFT(P5,6)="[PR53]",LEFT(P5,6)="[PR64]",LEFT(P5,6)="[PR71]",LEFT(P5,6)="[PR82]",LEFT(P5,6)="[PR103",LEFT(P5,6)="[PR106",LEFT(P5,6)="[PT32]")</formula>
    </cfRule>
  </conditionalFormatting>
  <conditionalFormatting sqref="S5:S304">
    <cfRule type="expression" dxfId="16" priority="17" stopIfTrue="1">
      <formula>LEFT(R5,6)="[LT10]"</formula>
    </cfRule>
  </conditionalFormatting>
  <conditionalFormatting sqref="L5:L304">
    <cfRule type="expression" dxfId="15" priority="15" stopIfTrue="1">
      <formula>AND(OR(LEFT(E5,4)="[A18",LEFT(E5,4)="[A19",LEFT(E5,4)="[A20",LEFT(E5,4)="[A21",LEFT(E5,4)="[A22",LEFT(E5,4)="[A23",LEFT(E5,4)="[A24",LEFT(E5,5)="[A25_",LEFT(E5,4)="[A26"),H5="[N] No")</formula>
    </cfRule>
  </conditionalFormatting>
  <conditionalFormatting sqref="R5:R304">
    <cfRule type="expression" dxfId="14" priority="14" stopIfTrue="1">
      <formula>OR(LEFT(O5,4)="[PR]")</formula>
    </cfRule>
  </conditionalFormatting>
  <conditionalFormatting sqref="T5:T304">
    <cfRule type="expression" dxfId="13" priority="13" stopIfTrue="1">
      <formula>OR(LEFT(O5,4)="[PR]")</formula>
    </cfRule>
  </conditionalFormatting>
  <conditionalFormatting sqref="F5:F304">
    <cfRule type="expression" dxfId="12" priority="12" stopIfTrue="1">
      <formula>OR(LEFT(E5,4)="[A7]",LEFT(E5,4)="[A12",LEFT(E5,4)="[A25",LEFT(E5,4)="[A27",LEFT(E5,6)="[A29_2",LEFT(E5,4)="[A33",LEFT(E5,4)="[A35", LEFT(E5,6)="[A10_2")</formula>
    </cfRule>
  </conditionalFormatting>
  <conditionalFormatting sqref="Q5:Q304">
    <cfRule type="expression" dxfId="11" priority="11" stopIfTrue="1">
      <formula>OR(LEFT(P5,6)="[PB13]",LEFT(P5,6)="[PR53]",LEFT(P5,6)="[PR64]",LEFT(P5,6)="[PR71]",LEFT(P5,6)="[PR82]",LEFT(P5,6)="[PR103",LEFT(P5,6)="[PR106",LEFT(P5,6)="[PT32]")</formula>
    </cfRule>
  </conditionalFormatting>
  <conditionalFormatting sqref="S5:S304">
    <cfRule type="expression" dxfId="10" priority="10" stopIfTrue="1">
      <formula>LEFT(R5,6)="[LT10]"</formula>
    </cfRule>
  </conditionalFormatting>
  <conditionalFormatting sqref="J5:J304">
    <cfRule type="expression" dxfId="9" priority="9" stopIfTrue="1">
      <formula>AND(OR(LEFT(E5,4)="[A18",LEFT(E5,4)="[A19",LEFT(E5,4)="[A20",LEFT(E5,4)="[A21",LEFT(E5,4)="[A22",LEFT(E5,4)="[A23",LEFT(E5,4)="[A24",LEFT(E5,5)="[A25_",LEFT(E5,4)="[A26"),H5="[N] No")</formula>
    </cfRule>
    <cfRule type="expression" dxfId="8" priority="16" stopIfTrue="1">
      <formula>AND(OR(LEFT(E5,4)="[A18",LEFT(E5,4)="[A19",LEFT(E5,4)="[A20",LEFT(E5,4)="[A21",LEFT(E5,4)="[A22",LEFT(E5,4)="[A23",LEFT(E5,4)="[A24",LEFT(E5,5)="[A25_",LEFT(E5,4)="[A26"),H5="[N] No")</formula>
    </cfRule>
  </conditionalFormatting>
  <conditionalFormatting sqref="L5:L304">
    <cfRule type="expression" dxfId="7" priority="8" stopIfTrue="1">
      <formula>AND(OR(LEFT(E5,4)="[A18",LEFT(E5,4)="[A19",LEFT(E5,4)="[A20",LEFT(E5,4)="[A21",LEFT(E5,4)="[A22",LEFT(E5,4)="[A23",LEFT(E5,4)="[A24",LEFT(E5,5)="[A25_",LEFT(E5,4)="[A26"),H5="[N] No")</formula>
    </cfRule>
  </conditionalFormatting>
  <conditionalFormatting sqref="R5:R304">
    <cfRule type="expression" dxfId="6" priority="7" stopIfTrue="1">
      <formula>OR(LEFT(O5,4)="[PR]")</formula>
    </cfRule>
  </conditionalFormatting>
  <conditionalFormatting sqref="T5:T304">
    <cfRule type="expression" dxfId="5" priority="6" stopIfTrue="1">
      <formula>OR(LEFT(O5,4)="[PR]")</formula>
    </cfRule>
  </conditionalFormatting>
  <conditionalFormatting sqref="I5:I304">
    <cfRule type="expression" dxfId="4" priority="5" stopIfTrue="1">
      <formula>AND(OR(LEFT(E5,4)="[A1]",LEFT(E5,4)="[A2]",LEFT(E5,4)="[A3]",LEFT(E5,4)="[A4]",LEFT(E5,4)="[A5]",LEFT(E5,4)="[A6]",LEFT(E5,4)="[A1]",LEFT(E5,4)="[A7]",LEFT(E5,4)="[A8]",LEFT(E5,4)="[A9]",LEFT(E5,5)="[A10_",LEFT(E5,4)="[A11",LEFT(E5,4)="[A12",LEFT(E5,4)="[A13",LEFT(E5,4)="[A14",LEFT(E5,4)="[A15",LEFT(E5,4)="[A16",LEFT(E5,4)="[A17",LEFT(E5,4)="[A27",LEFT(E5,4)="[A28",LEFT(E5,5)="[A29_",LEFT(E5,4)="[A30",LEFT(E5,4)="[A31",LEFT(E5,4)="[A32",LEFT(E5,4)="[A33",LEFT(E5,4)="[A34",LEFT(E5,4)="[A35", LEFT(E5,4)="[A36"),H5="[N] No")</formula>
    </cfRule>
  </conditionalFormatting>
  <conditionalFormatting sqref="I5:I304">
    <cfRule type="expression" dxfId="3" priority="4" stopIfTrue="1">
      <formula>AND(OR(LEFT(E5,4)="[A1]",LEFT(E5,4)="[A2]",LEFT(E5,4)="[A3]",LEFT(E5,4)="[A4]",LEFT(E5,4)="[A5]",LEFT(E5,4)="[A6]",LEFT(E5,4)="[A1]",LEFT(E5,4)="[A7]",LEFT(E5,4)="[A8]",LEFT(E5,4)="[A9]",LEFT(E5,5)="[A10_",LEFT(E5,4)="[A11",LEFT(E5,4)="[A12",LEFT(E5,4)="[A13",LEFT(E5,4)="[A14",LEFT(E5,4)="[A15",LEFT(E5,4)="[A16",LEFT(E5,4)="[A17",LEFT(E5,4)="[A27",LEFT(E5,4)="[A28",LEFT(E5,5)="[A29_",LEFT(E5,4)="[A30",LEFT(E5,4)="[A31",LEFT(E5,4)="[A32",LEFT(E5,4)="[A33",LEFT(E5,4)="[A34",LEFT(E5,4)="[A35", LEFT(E5,4)="[A36"),H5="[N] No")</formula>
    </cfRule>
  </conditionalFormatting>
  <conditionalFormatting sqref="P5:P304">
    <cfRule type="expression" dxfId="2" priority="3" stopIfTrue="1">
      <formula>OR(LEFT(O5,4)="[PB]",LEFT(O5,4)="[PR]",LEFT(O5,4)="[PT]")</formula>
    </cfRule>
  </conditionalFormatting>
  <conditionalFormatting sqref="P5:P304">
    <cfRule type="expression" dxfId="1" priority="2" stopIfTrue="1">
      <formula>OR(LEFT(O5,4)="[PB]",LEFT(O5,4)="[PR]",LEFT(O5,4)="[PT]")</formula>
    </cfRule>
  </conditionalFormatting>
  <conditionalFormatting sqref="K5:K304">
    <cfRule type="expression" dxfId="0" priority="1" stopIfTrue="1">
      <formula>AND(OR(LEFT(E5,4)="[A18",LEFT(E5,4)="[A19",LEFT(E5,4)="[A20",LEFT(E5,4)="[A21",LEFT(E5,4)="[A22",LEFT(E5,4)="[A23",LEFT(E5,4)="[A24",LEFT(E5,5)="[A25_",LEFT(E5,4)="[A26"),H5="[N] No")</formula>
    </cfRule>
  </conditionalFormatting>
  <dataValidations xWindow="567" yWindow="342" count="27">
    <dataValidation operator="greaterThan" allowBlank="1" showInputMessage="1" showErrorMessage="1" errorTitle="Bad Value" error="Please enter a positive, integer number!" sqref="G3" xr:uid="{00000000-0002-0000-0200-000000000000}"/>
    <dataValidation allowBlank="1" showInputMessage="1" showErrorMessage="1" errorTitle="Error" error="You only have to select Toxicity and other safety testing by test type if you choose values between PR50 and PR75 in purpose field." sqref="R3:S3" xr:uid="{00000000-0002-0000-0200-000001000000}"/>
    <dataValidation allowBlank="1" showInputMessage="1" showErrorMessage="1" errorTitle="Error" error="You only have to select NHP Source if you choose a NHP in species field and Re-use to No." sqref="J3:K3" xr:uid="{00000000-0002-0000-0200-000002000000}"/>
    <dataValidation allowBlank="1" showInputMessage="1" showErrorMessage="1" errorTitle="Error" error="You only have to select NHP Generation if you choose a NHP in species field and Re-use to No." sqref="L3" xr:uid="{00000000-0002-0000-0200-000003000000}"/>
    <dataValidation allowBlank="1" showInputMessage="1" showErrorMessage="1" errorTitle="Error" error="You only have to select Legislation Requirements if you choose values between PR50 and PR75 in purpose field." sqref="T3" xr:uid="{00000000-0002-0000-0200-000004000000}"/>
    <dataValidation type="list" showErrorMessage="1" errorTitle="Error" error="Please select an option from the drop-down list_x000a_" prompt="Please select an option from the drop-down list" sqref="E4:E1048576" xr:uid="{00000000-0002-0000-0200-000005000000}">
      <formula1>AnimalsList</formula1>
    </dataValidation>
    <dataValidation allowBlank="1" showInputMessage="1" showErrorMessage="1" errorTitle="Error" error="You only have to select Toxicity and other safety testing by test type if you choose values between PR50 and PR75 in purpose field." prompt="Please only enter something if &quot;Other&quot; testing by legislation was entered i.e. code LT10" sqref="S4:S304" xr:uid="{00000000-0002-0000-0200-000006000000}"/>
    <dataValidation type="list" allowBlank="1" showErrorMessage="1" errorTitle="Error" error="Please select an option from the drop-down list" prompt="Please select an option from the drop-down list" sqref="V4:V304" xr:uid="{00000000-0002-0000-0200-000007000000}">
      <formula1>" =IF(N4&lt;&gt;"""",SeverityList,IF(N4="""",OFFSET(SeverityList,0,0,0)))"</formula1>
    </dataValidation>
    <dataValidation type="whole" operator="greaterThan" allowBlank="1" showInputMessage="1" showErrorMessage="1" errorTitle="Bad Value" error="Please enter a positive whole number" sqref="G4:G304" xr:uid="{00000000-0002-0000-0200-000008000000}">
      <formula1>0</formula1>
    </dataValidation>
    <dataValidation showInputMessage="1" showErrorMessage="1" sqref="A3 E3" xr:uid="{00000000-0002-0000-0200-000009000000}"/>
    <dataValidation type="custom" allowBlank="1" showInputMessage="1" showErrorMessage="1" error="Specify other is not required for the selected sub-purpose" prompt="Please only enter something if &quot;Other&quot; sub-purpose was entered i.e. codes PB13, PR53, PR64, PR71, PR82, PR103, PR106, or PT32" sqref="Q4:Q304" xr:uid="{00000000-0002-0000-0200-00000A000000}">
      <formula1>OR(LEFT(P4,6)="[PB13]",LEFT(P4,6)="[PR53]",LEFT(P4,6)="[PR64]",LEFT(P4,6)="[PR71]",LEFT(P4,6)="[PR82]",LEFT(P4,6)="[PR103",LEFT(P4,6)="[PR106",LEFT(P4,6)="[PT32]")</formula1>
    </dataValidation>
    <dataValidation type="list" showInputMessage="1" showErrorMessage="1" errorTitle="Error" error="Please select an option from the drop-down list_x000a__x000a_If you selected &quot;Yes&quot; in &quot;Creation of a new GL&quot; you can only select  &quot;[PB] Basic Research&quot; or &quot;[PT] Translational/Applied Research&quot;_x000a__x000a_" prompt="If you selected &quot;Yes&quot; in &quot;Creation of a new GL&quot; you can only select  &quot;[PB] Basic Research&quot; or &quot;[PT] Translational/Applied Research&quot;" sqref="O4:O304" xr:uid="{00000000-0002-0000-0200-00000D000000}">
      <formula1>IF(N4="[N] No",Purpose1,IF(N4="[Y] Yes",OFFSET(Purpose1,0,0,2)))</formula1>
    </dataValidation>
    <dataValidation type="list" showInputMessage="1" showErrorMessage="1" errorTitle="Error" error="Please select an option from the drop-down list if you selected any “Animal Species”, except primates, and &quot;No&quot; for “Re-use”_x000a__x000a_Otherwise, the entry should be left blank" prompt="Please select an option from the drop-down list if you selected any “Animal Species”, except primates, and &quot;No&quot; for “Re-use”_x000a__x000a_Otherwise, the entry should be left blank" sqref="I4:I304" xr:uid="{00000000-0002-0000-0200-00000E000000}">
      <formula1>IF(AND(H4&lt;&gt;"",E4&lt;&gt;"",(MATCH(H4,YesNotList,0)+1)&lt;3,OR(MATCH(E4,AnimalsList,0)&lt;19,MATCH(E4,AnimalsList,0)&gt;28)),OFFSET(PlaceBirthList,0,0,6),OFFSET(PlaceBirthList,0,0,0))</formula1>
    </dataValidation>
    <dataValidation type="list" showInputMessage="1" showErrorMessage="1" errorTitle="Error" error="Please select an option from the drop-down list if you selected any “Animal Species” which ARE NHP and &quot;No&quot; for “Re-use”_x000a__x000a_Otherwise, the entry should be left blank" prompt="Please select an option from the drop-down list if you selected any “Animal Species” which ARE NHP and &quot;No&quot; for “Re-use”_x000a__x000a_Otherwise, the entry should be left blank" sqref="J4:J304" xr:uid="{00000000-0002-0000-0200-000010000000}">
      <formula1>IF(AND(H4&lt;&gt;"",E4&lt;&gt;"",(MATCH(H4,YesNotList,)+1)&lt;3,(MATCH(E4,AnimalsList,)+1)&gt;19,(MATCH(E4,AnimalsList,)+1)&lt;30),OFFSET(NHPSourceList_2,0,0,9),OFFSET(NHPSourceList_2,0,0,0))</formula1>
    </dataValidation>
    <dataValidation type="list" showErrorMessage="1" error="Please select an option from the drop-down list" prompt="Please select an option from the drop-down list" sqref="W4:W304" xr:uid="{00000000-0002-0000-0200-000011000000}">
      <formula1>TOSI</formula1>
    </dataValidation>
    <dataValidation type="list" showErrorMessage="1" errorTitle="Error" error="Please select an option from the drop-down list" prompt="Please select an option from the drop-down list" sqref="N4:N304 H4:H304" xr:uid="{00000000-0002-0000-0200-000012000000}">
      <formula1>YesNotList</formula1>
    </dataValidation>
    <dataValidation type="list" showErrorMessage="1" errorTitle="Error" error="Please select an option from the drop-down list" prompt="Please select an option from the drop-down list" sqref="M4:M304" xr:uid="{00000000-0002-0000-0200-000013000000}">
      <formula1>IF(E4&lt;&gt;"",GeneticStatusList,(OFFSET(GeneticStatusList,0,0,0)))</formula1>
    </dataValidation>
    <dataValidation allowBlank="1" showInputMessage="1" showErrorMessage="1" promptTitle="FOR ATTENTION OF HOME OFFICE" prompt="Please provide comments here if explanatory comments or additional details are required, as requested by the Home Office within this template and accompanying instructions._x000a__x000a_Do not insert comments here for your own personal use (e.g. study numbers)." sqref="X4:X304" xr:uid="{00000000-0002-0000-0200-000014000000}"/>
    <dataValidation allowBlank="1" showInputMessage="1" showErrorMessage="1" promptTitle="PERSONAL USE ONLY" prompt="Please use this column for any personal notes you have which are NOT for the attention of the Home Office. Please use Comment 1 for explanatory comments or additional details requested by the Home Office." sqref="Y4:Y304" xr:uid="{00000000-0002-0000-0200-000015000000}"/>
    <dataValidation type="list" showErrorMessage="1" errorTitle="Error" error="Please select an option from the drop-down list" prompt="Please select an option from the drop-down list" sqref="U4:U304" xr:uid="{00000000-0002-0000-0200-000016000000}">
      <formula1>IF(O4&lt;&gt;"",SeverityList,IF(O4="",OFFSET(SeverityList,0,0,0)))</formula1>
    </dataValidation>
    <dataValidation type="list" allowBlank="1" showInputMessage="1" showErrorMessage="1" error="Specify other is not required for the selected species" prompt="If you selected Animal Species as &quot;Other...&quot; then please select a species option from the drop down._x000a__x000a_If you cannot find the correct species in the drop down, please type it into the cell." sqref="F305:F1048576" xr:uid="{00000000-0002-0000-0200-000018000000}">
      <formula1>IF(LEFT(E305,4)="[A27",O.mammal,IF(LEFT(E305,6)="[A29_2",O.bird,IF(LEFT(E305,4)="[A35",O.fish,IF(LEFT(E305,4)="[A33",O.amphibian,IF(LEFT(E305,3)="[A7",O.rodent,IF(LEFT(E305,4)="[A12",O.carnivore,IF(LEFT(E305,6)="[A10_2",O.dog,IF(LEFT(E305,4)="[A25",emp))))))))</formula1>
    </dataValidation>
    <dataValidation type="list" allowBlank="1" showInputMessage="1" showErrorMessage="1" error="Specify other is not required for the selected species" prompt="If you selected &quot;Other...&quot; select a species option from the drop down._x000a_If the correct species is not in the list, please type it into the cell._x000a__x000a_Procedures on eggs should not be reported." sqref="F4:F304" xr:uid="{00000000-0002-0000-0200-00001A000000}">
      <formula1>IF(LEFT(E4,4)="[A27",O.mammal,IF(LEFT(E4,6)="[A29_2",O.bird,IF(LEFT(E4,4)="[A35",O.fish,IF(LEFT(E4,4)="[A33",O.amphibian,IF(LEFT(E4,3)="[A7",O.rodent,IF(LEFT(E4,4)="[A12",O.carnivore,IF(LEFT(E4,6)="[A10_2",O.dog,IF(LEFT(E4,4)="[A25",emp))))))))</formula1>
    </dataValidation>
    <dataValidation type="list" showInputMessage="1" showErrorMessage="1" errorTitle="Error" error="Please select an option from the drop-down list if you selected any “Animal Species” which ARE NHP and &quot;No&quot; for “Re-use”_x000a__x000a_Otherwise, the entry should be left blank" prompt="Please select an option from the drop-down list if you selected any “Animal Species” which ARE NHP and &quot;No&quot; for “Re-use”_x000a__x000a_Otherwise, the entry should be left blank" sqref="K4:K304" xr:uid="{0C8B17A9-6482-42F0-B436-473BFB4A8511}">
      <formula1>IF(AND(H4&lt;&gt;"",E4&lt;&gt;"",(MATCH(H4,YesNotList,)+1)&lt;3,(MATCH(E4,AnimalsList,)+1)&gt;19,(MATCH(E4,AnimalsList,)+1)&lt;30),OFFSET(NHP_SSC_List,0,0,2),OFFSET(NHP_SSC_List,0,0,0))</formula1>
    </dataValidation>
    <dataValidation type="list" showInputMessage="1" showErrorMessage="1" errorTitle="Error" error="Please select an option from the drop-down list if you selected any “Animal Species” which ARE NHP and &quot;No&quot; for “Re-use”_x000a__x000a_Otherwise, the entry should be left blank" prompt="Please select an option from the drop-down list if you selected any “Animal Species” which ARE NHP and &quot;No&quot; for “Re-use”_x000a__x000a_Otherwise, the entry should be left blank" sqref="L4:L304" xr:uid="{671C84E3-2ECE-4591-823C-6A565B4DC325}">
      <formula1>IF(AND(H4&lt;&gt;"",E4&lt;&gt;"",(MATCH(H4,YesNotList,)+1)&lt;3,(MATCH(E4,AnimalsList,)+1)&gt;19,(MATCH(E4,AnimalsList,)+1)&lt;30),OFFSET(NHPGenerationList,0,0,3),OFFSET(NHPGenerationList,0,0,0))</formula1>
    </dataValidation>
    <dataValidation type="list" showInputMessage="1" showErrorMessage="1" errorTitle="Error" error="This entry should be left blank UNLESS you selected &quot;[PB] Basic Research&quot;, &quot;[PT] Translational/Applied Research&quot; or &quot;[PR] Regulatory use&quot; for “Purpose”_x000a__x000a_Otherwise, please select an option from the drop-down list." prompt="This entry should be left blank UNLESS you selected &quot;[PB] Basic Research&quot;, &quot;[PT] Translational/Applied Research&quot; or &quot;[PR] Regulatory use and routine production&quot; for “Purpose”_x000a__x000a_Otherwise, please select an option from the drop-down list._x000a__x000a_" sqref="P4:P304" xr:uid="{E792030E-017A-4FBB-8854-1A6B1B8E4927}">
      <formula1>IF(O4="[PB] Basic Research",OFFSET(Purpose2,0,0,15),IF(O4="[PT] Translational/Applied Research",OFFSET(Purpose2,15,0,19),IF(O4="[PR] Regulatory use and routine production",OFFSET(Purpose2,40,0,36))))</formula1>
    </dataValidation>
    <dataValidation type="list" showInputMessage="1" showErrorMessage="1" errorTitle="Error" error="Please select an option from the drop-down list if you selected &quot;[PR] Regulatory use&quot; in “Purpose”_x000a__x000a_Otherwise, the entry should be left blank" prompt="Please select an option from the drop-down list if you selected &quot;[PR] Regulatory use and routine production&quot; in “Purpose”_x000a__x000a_Otherwise, the entry should be left blank" sqref="R4:R304" xr:uid="{25B41A3A-E8EE-478D-A003-5A77F03099BD}">
      <formula1>IF(AND(O4&lt;&gt;"",(MATCH(O4,Purpose1,)+1)&gt;9),OFFSET(ParticularLegislation,0,0,10),OFFSET(ParticularLegislation,0,0,0))</formula1>
    </dataValidation>
    <dataValidation type="list" showInputMessage="1" showErrorMessage="1" errorTitle="Error" error="Please select an option from the drop-down list if you selected &quot;[PR] Regulatory use&quot; in “Purpose”_x000a__x000a_Otherwise, the entry should be left blank" prompt="Please select an option from the drop-down list if you selected &quot;[PR] Regulatory use and rountine production&quot; in “Purpose”_x000a__x000a_Otherwise, the entry should be left blank" sqref="T4:T304" xr:uid="{DCD89607-5DF3-4F4A-BF98-64675BFAF7C3}">
      <formula1>IF(AND(O4&lt;&gt;"",(MATCH(O4,Purpose1,)+1)&gt;9),OFFSET(GeneralLegislation,0,0,3),OFFSET(GeneralLegislation,0,0,0))</formula1>
    </dataValidation>
  </dataValidations>
  <printOptions headings="1" gridLines="1"/>
  <pageMargins left="0.39370078740157483" right="0.39370078740157483" top="0.39370078740157483" bottom="0.39370078740157483" header="0.31496062992125984" footer="0.31496062992125984"/>
  <pageSetup paperSize="9" scale="62" fitToWidth="3" fitToHeight="6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Q305"/>
  <sheetViews>
    <sheetView topLeftCell="I1" workbookViewId="0">
      <pane ySplit="3" topLeftCell="A4" activePane="bottomLeft" state="frozen"/>
      <selection pane="bottomLeft" activeCell="AM4" sqref="AM4"/>
    </sheetView>
  </sheetViews>
  <sheetFormatPr defaultRowHeight="15" x14ac:dyDescent="0.25"/>
  <cols>
    <col min="1" max="23" width="2" customWidth="1"/>
    <col min="24" max="24" width="4" style="30" customWidth="1"/>
    <col min="25" max="25" width="7" style="36" customWidth="1"/>
    <col min="26" max="26" width="2" style="30" customWidth="1"/>
    <col min="27" max="27" width="7.5703125" style="30" customWidth="1"/>
    <col min="28" max="28" width="8.85546875" style="30" customWidth="1"/>
    <col min="29" max="30" width="9.5703125" style="30" customWidth="1"/>
    <col min="31" max="31" width="4" style="30" customWidth="1"/>
    <col min="32" max="32" width="6.5703125" style="30" customWidth="1"/>
    <col min="33" max="33" width="8.28515625" style="30" customWidth="1"/>
    <col min="34" max="34" width="15.85546875" style="30" customWidth="1"/>
    <col min="35" max="37" width="9" customWidth="1"/>
    <col min="38" max="38" width="8.28515625" customWidth="1"/>
    <col min="39" max="39" width="17" customWidth="1"/>
    <col min="40" max="41" width="9" customWidth="1"/>
    <col min="42" max="43" width="9.140625" customWidth="1"/>
    <col min="46" max="46" width="9" customWidth="1"/>
  </cols>
  <sheetData>
    <row r="1" spans="1:43" ht="15" customHeight="1" x14ac:dyDescent="0.25">
      <c r="X1" s="33"/>
      <c r="Y1" s="38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43" x14ac:dyDescent="0.25">
      <c r="A2">
        <v>1</v>
      </c>
      <c r="B2">
        <v>2</v>
      </c>
      <c r="X2" s="34"/>
      <c r="Y2" s="35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t="s">
        <v>413</v>
      </c>
      <c r="AQ2" s="57">
        <v>42710</v>
      </c>
    </row>
    <row r="3" spans="1:43" ht="105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 s="33">
        <v>1</v>
      </c>
      <c r="Y3" s="38" t="s">
        <v>320</v>
      </c>
      <c r="Z3" s="33">
        <v>1</v>
      </c>
      <c r="AA3" s="33" t="s">
        <v>318</v>
      </c>
      <c r="AB3" s="33" t="s">
        <v>316</v>
      </c>
      <c r="AC3" s="33" t="s">
        <v>374</v>
      </c>
      <c r="AD3" s="33" t="s">
        <v>375</v>
      </c>
      <c r="AE3" s="33" t="s">
        <v>317</v>
      </c>
      <c r="AF3" s="33" t="s">
        <v>319</v>
      </c>
      <c r="AG3" s="33" t="s">
        <v>321</v>
      </c>
      <c r="AH3" s="33" t="s">
        <v>322</v>
      </c>
      <c r="AI3" s="33" t="s">
        <v>325</v>
      </c>
      <c r="AJ3" s="33" t="s">
        <v>373</v>
      </c>
      <c r="AK3" s="33" t="s">
        <v>326</v>
      </c>
      <c r="AL3" s="33" t="s">
        <v>376</v>
      </c>
      <c r="AM3" s="33" t="s">
        <v>414</v>
      </c>
      <c r="AN3" s="33" t="s">
        <v>415</v>
      </c>
      <c r="AO3" s="33" t="s">
        <v>416</v>
      </c>
      <c r="AP3" s="33" t="s">
        <v>417</v>
      </c>
      <c r="AQ3" s="33" t="s">
        <v>418</v>
      </c>
    </row>
    <row r="4" spans="1:43" x14ac:dyDescent="0.25">
      <c r="X4" s="35">
        <v>4</v>
      </c>
      <c r="Y4" s="35">
        <f>COUNTA('Procedure details'!E4:'Procedure details'!Y4)</f>
        <v>0</v>
      </c>
      <c r="Z4" s="35"/>
      <c r="AA4" s="35" t="str">
        <f>IF('Procedure details'!E4&lt;&gt;"",VLOOKUP('Procedure details'!E4,Lists!$M$2:$N$40,2,FALSE),"")</f>
        <v/>
      </c>
      <c r="AB4" s="35" t="str">
        <f>IF('Procedure details'!E4&lt;&gt;"",VLOOKUP('Procedure details'!E4,Lists!$M$2:$O$40,3,FALSE),"")</f>
        <v/>
      </c>
      <c r="AC4" s="35" t="str">
        <f>IF('Procedure details'!E4&lt;&gt;"",VLOOKUP('Procedure details'!E4,Lists!$M$2:$P$40,4,FALSE),"")</f>
        <v/>
      </c>
      <c r="AD4" s="35" t="str">
        <f>IF('Procedure details'!E4&lt;&gt;"",VLOOKUP('Procedure details'!E4,Lists!$M$2:$Q$40,5,FALSE),"")</f>
        <v/>
      </c>
      <c r="AE4" s="35" t="str">
        <f>IF('Procedure details'!O4&lt;&gt;"",VLOOKUP('Procedure details'!O4,Lists!$B$75:$G$83,6,FALSE),"")</f>
        <v/>
      </c>
      <c r="AF4" s="35" t="str">
        <f>IF('Procedure details'!H4&lt;&gt;"",VLOOKUP('Procedure details'!H4,Lists!$AP$2:$AQ$3,2,FALSE),"")</f>
        <v/>
      </c>
      <c r="AG4" s="35" t="str">
        <f>IF('Procedure details'!P4&lt;&gt;"",VLOOKUP('Procedure details'!P4,Lists!$D$75:$F$150,3,FALSE),"")</f>
        <v/>
      </c>
      <c r="AH4" s="35" t="str">
        <f>IF('Procedure details'!R4&lt;&gt;"",VLOOKUP('Procedure details'!R4,Lists!$AD$2:$AE$11,2,FALSE),"")</f>
        <v/>
      </c>
      <c r="AI4">
        <f>IF(AND(AB4=1,'Procedure details'!G4&gt;99,'Procedure details'!X4=""),1,0)</f>
        <v>0</v>
      </c>
      <c r="AJ4">
        <f>IF(AND(AC4=1,'Procedure details'!G4&gt;999,'Procedure details'!X4=""),1,0)</f>
        <v>0</v>
      </c>
      <c r="AK4">
        <f>IF(AND(AD4=1,'Procedure details'!G4&gt;9999,'Procedure details'!X4=""),1,0)</f>
        <v>0</v>
      </c>
      <c r="AL4" s="35" t="str">
        <f>IF('Procedure details'!O4&lt;&gt;"",VLOOKUP('Procedure details'!O4,Lists!$B$75:$C$83,2,FALSE),"")</f>
        <v/>
      </c>
      <c r="AM4">
        <f>IFERROR(IF(AND(VLOOKUP('Procedure details'!E4,Lists!$M$1:$R$40,6,0),'Procedure details'!X4="",(OR('Procedure details'!I4="[O2_1] Animals born in the UK but NOT at a licensed establishment",'Procedure details'!I4="[O2_2] Animals born in the EU (non UK) but NOT at a registered breeder",'Procedure details'!J4="[NHPO1_1B] Animals born in the UK but NOT at a licensed establishment",'Procedure details'!J4="[NHPO1_2B] Animals born in the EU (non UK) but NOT at a registered breeder"))),1,0),0)</f>
        <v>0</v>
      </c>
      <c r="AN4" s="58">
        <f>IF(AND('Procedure details'!U4="Sub-threshold",'Procedure details'!N4="[N] No",'Procedure details'!O4&lt;&gt;"[PG] Breeding/maintenance of colonies of established genetically altered animals, not used in other procedures",'Procedure details'!O4&lt;&gt;"",'Procedure details'!X4=""),1,0)</f>
        <v>0</v>
      </c>
      <c r="AO4">
        <f>IF(AND('Procedure details'!G4&gt;999,'Procedure details'!O4="[PG] Breeding/maintenance of colonies of established genetically altered animals, not used in other procedures",'Procedure details'!U4="[SV4] Severe",'Procedure details'!X4=""),1,0)</f>
        <v>0</v>
      </c>
      <c r="AP4">
        <f>IF(AND('Procedure details'!M4="[GS1] Not genetically altered",'Procedure details'!O4="[PG] Breeding/maintenance of colonies of established genetically altered animals, not used in other procedures",'Procedure details'!X4=""),1,0)</f>
        <v>0</v>
      </c>
      <c r="AQ4">
        <f>IFERROR(IF(AND((VLOOKUP('Procedure details'!E4,Lists!M:S,7,0))=1,'Procedure details'!X4="",(OR('Procedure details'!I4="[O2_1] Animals born in the UK but NOT at a licensed establishment",'Procedure details'!I4="[O2_2] Animals born in the EU (non UK) but NOT at a registered breeder")),(OR('Procedure details'!M4="[GS2] Genetically altered without a harmful phenotype",'Procedure details'!M4="[GS3] Genetically altered with a harmful phenotype"))),1,0),0)</f>
        <v>0</v>
      </c>
    </row>
    <row r="5" spans="1:43" x14ac:dyDescent="0.25">
      <c r="X5" s="34">
        <v>5</v>
      </c>
      <c r="Y5" s="35">
        <f>COUNTA('Procedure details'!E5:'Procedure details'!Y5)</f>
        <v>0</v>
      </c>
      <c r="Z5" s="35"/>
      <c r="AA5" s="35" t="str">
        <f>IF('Procedure details'!E5&lt;&gt;"",VLOOKUP('Procedure details'!E5,Lists!$M$2:$N$40,2,FALSE),"")</f>
        <v/>
      </c>
      <c r="AB5" s="35" t="str">
        <f>IF('Procedure details'!E5&lt;&gt;"",VLOOKUP('Procedure details'!E5,Lists!$M$2:$O$40,3,FALSE),"")</f>
        <v/>
      </c>
      <c r="AC5" s="35" t="str">
        <f>IF('Procedure details'!E5&lt;&gt;"",VLOOKUP('Procedure details'!E5,Lists!$M$2:$P$40,4,FALSE),"")</f>
        <v/>
      </c>
      <c r="AD5" s="35" t="str">
        <f>IF('Procedure details'!E5&lt;&gt;"",VLOOKUP('Procedure details'!E5,Lists!$M$2:$Q$40,5,FALSE),"")</f>
        <v/>
      </c>
      <c r="AE5" s="35" t="str">
        <f>IF('Procedure details'!O5&lt;&gt;"",VLOOKUP('Procedure details'!O5,Lists!$B$75:$G$83,6,FALSE),"")</f>
        <v/>
      </c>
      <c r="AF5" s="35" t="str">
        <f>IF('Procedure details'!H5&lt;&gt;"",VLOOKUP('Procedure details'!H5,Lists!$AP$2:$AQ$3,2,FALSE),"")</f>
        <v/>
      </c>
      <c r="AG5" s="35" t="str">
        <f>IF('Procedure details'!P5&lt;&gt;"",VLOOKUP('Procedure details'!P5,Lists!$D$75:$F$150,3,FALSE),"")</f>
        <v/>
      </c>
      <c r="AH5" s="35" t="str">
        <f>IF('Procedure details'!R5&lt;&gt;"",VLOOKUP('Procedure details'!R5,Lists!$AD$2:$AE$11,2,FALSE),"")</f>
        <v/>
      </c>
      <c r="AI5">
        <f>IF(AND(AB5=1,'Procedure details'!G5&gt;99,'Procedure details'!X5=""),1,0)</f>
        <v>0</v>
      </c>
      <c r="AJ5">
        <f>IF(AND(AC5=1,'Procedure details'!G5&gt;999,'Procedure details'!X5=""),1,0)</f>
        <v>0</v>
      </c>
      <c r="AK5">
        <f>IF(AND(AD5=1,'Procedure details'!G5&gt;9999,'Procedure details'!X5=""),1,0)</f>
        <v>0</v>
      </c>
      <c r="AL5" s="35" t="str">
        <f>IF('Procedure details'!O5&lt;&gt;"",VLOOKUP('Procedure details'!O5,Lists!$B$75:$C$83,2,FALSE),"")</f>
        <v/>
      </c>
      <c r="AM5">
        <f>IFERROR(IF(AND(VLOOKUP('Procedure details'!E5,Lists!$M$1:$R$40,6,0),'Procedure details'!X5="",(OR('Procedure details'!I5="[O2_1] Animals born in the UK but NOT at a licensed establishment",'Procedure details'!I5="[O2_2] Animals born in the EU (non UK) but NOT at a registered breeder",'Procedure details'!J5="[NHPO1_1B] Animals born in the UK but NOT at a licensed establishment",'Procedure details'!J5="[NHPO1_2B] Animals born in the EU (non UK) but NOT at a registered breeder"))),1,0),0)</f>
        <v>0</v>
      </c>
      <c r="AN5" s="58">
        <f>IF(AND('Procedure details'!U5="Sub-threshold",'Procedure details'!N5="[N] No",'Procedure details'!O5&lt;&gt;"[PG] Breeding/maintenance of colonies of established genetically altered animals, not used in other procedures",'Procedure details'!O5&lt;&gt;"",'Procedure details'!X5=""),1,0)</f>
        <v>0</v>
      </c>
      <c r="AO5">
        <f>IF(AND('Procedure details'!G5&gt;999,'Procedure details'!O5="[PG] Breeding/maintenance of colonies of established genetically altered animals, not used in other procedures",'Procedure details'!U5="[SV4] Severe",'Procedure details'!X5=""),1,0)</f>
        <v>0</v>
      </c>
      <c r="AP5">
        <f>IF(AND('Procedure details'!M5="[GS1] Not genetically altered",'Procedure details'!O5="[PG] Breeding/maintenance of colonies of established genetically altered animals, not used in other procedures",'Procedure details'!X5=""),1,0)</f>
        <v>0</v>
      </c>
      <c r="AQ5">
        <f>IFERROR(IF(AND((VLOOKUP('Procedure details'!E5,Lists!M:S,7,0))=1,'Procedure details'!X5="",(OR('Procedure details'!I5="[O2_1] Animals born in the UK but NOT at a licensed establishment",'Procedure details'!I5="[O2_2] Animals born in the EU (non UK) but NOT at a registered breeder")),(OR('Procedure details'!M5="[GS2] Genetically altered without a harmful phenotype",'Procedure details'!M5="[GS3] Genetically altered with a harmful phenotype"))),1,0),0)</f>
        <v>0</v>
      </c>
    </row>
    <row r="6" spans="1:43" x14ac:dyDescent="0.25">
      <c r="X6" s="34">
        <v>6</v>
      </c>
      <c r="Y6" s="35">
        <f>COUNTA('Procedure details'!E6:'Procedure details'!Y6)</f>
        <v>0</v>
      </c>
      <c r="Z6" s="35"/>
      <c r="AA6" s="35" t="str">
        <f>IF('Procedure details'!E6&lt;&gt;"",VLOOKUP('Procedure details'!E6,Lists!$M$2:$N$40,2,FALSE),"")</f>
        <v/>
      </c>
      <c r="AB6" s="35" t="str">
        <f>IF('Procedure details'!E6&lt;&gt;"",VLOOKUP('Procedure details'!E6,Lists!$M$2:$O$40,3,FALSE),"")</f>
        <v/>
      </c>
      <c r="AC6" s="35" t="str">
        <f>IF('Procedure details'!E6&lt;&gt;"",VLOOKUP('Procedure details'!E6,Lists!$M$2:$P$40,4,FALSE),"")</f>
        <v/>
      </c>
      <c r="AD6" s="35" t="str">
        <f>IF('Procedure details'!E6&lt;&gt;"",VLOOKUP('Procedure details'!E6,Lists!$M$2:$Q$40,5,FALSE),"")</f>
        <v/>
      </c>
      <c r="AE6" s="35" t="str">
        <f>IF('Procedure details'!O6&lt;&gt;"",VLOOKUP('Procedure details'!O6,Lists!$B$75:$G$83,6,FALSE),"")</f>
        <v/>
      </c>
      <c r="AF6" s="35" t="str">
        <f>IF('Procedure details'!H6&lt;&gt;"",VLOOKUP('Procedure details'!H6,Lists!$AP$2:$AQ$3,2,FALSE),"")</f>
        <v/>
      </c>
      <c r="AG6" s="35" t="str">
        <f>IF('Procedure details'!P6&lt;&gt;"",VLOOKUP('Procedure details'!P6,Lists!$D$75:$F$150,3,FALSE),"")</f>
        <v/>
      </c>
      <c r="AH6" s="35" t="str">
        <f>IF('Procedure details'!R6&lt;&gt;"",VLOOKUP('Procedure details'!R6,Lists!$AD$2:$AE$11,2,FALSE),"")</f>
        <v/>
      </c>
      <c r="AI6">
        <f>IF(AND(AB6=1,'Procedure details'!G6&gt;99,'Procedure details'!X6=""),1,0)</f>
        <v>0</v>
      </c>
      <c r="AJ6">
        <f>IF(AND(AC6=1,'Procedure details'!G6&gt;999,'Procedure details'!X6=""),1,0)</f>
        <v>0</v>
      </c>
      <c r="AK6">
        <f>IF(AND(AD6=1,'Procedure details'!G6&gt;9999,'Procedure details'!X6=""),1,0)</f>
        <v>0</v>
      </c>
      <c r="AL6" s="35" t="str">
        <f>IF('Procedure details'!O6&lt;&gt;"",VLOOKUP('Procedure details'!O6,Lists!$B$75:$C$83,2,FALSE),"")</f>
        <v/>
      </c>
      <c r="AM6">
        <f>IFERROR(IF(AND(VLOOKUP('Procedure details'!E6,Lists!$M$1:$R$40,6,0),'Procedure details'!X6="",(OR('Procedure details'!I6="[O2_1] Animals born in the UK but NOT at a licensed establishment",'Procedure details'!I6="[O2_2] Animals born in the EU (non UK) but NOT at a registered breeder",'Procedure details'!J6="[NHPO1_1B] Animals born in the UK but NOT at a licensed establishment",'Procedure details'!J6="[NHPO1_2B] Animals born in the EU (non UK) but NOT at a registered breeder"))),1,0),0)</f>
        <v>0</v>
      </c>
      <c r="AN6" s="58">
        <f>IF(AND('Procedure details'!U6="Sub-threshold",'Procedure details'!N6="[N] No",'Procedure details'!O6&lt;&gt;"[PG] Breeding/maintenance of colonies of established genetically altered animals, not used in other procedures",'Procedure details'!O6&lt;&gt;"",'Procedure details'!X6=""),1,0)</f>
        <v>0</v>
      </c>
      <c r="AO6">
        <f>IF(AND('Procedure details'!G6&gt;999,'Procedure details'!O6="[PG] Breeding/maintenance of colonies of established genetically altered animals, not used in other procedures",'Procedure details'!U6="[SV4] Severe",'Procedure details'!X6=""),1,0)</f>
        <v>0</v>
      </c>
      <c r="AP6">
        <f>IF(AND('Procedure details'!M6="[GS1] Not genetically altered",'Procedure details'!O6="[PG] Breeding/maintenance of colonies of established genetically altered animals, not used in other procedures",'Procedure details'!X6=""),1,0)</f>
        <v>0</v>
      </c>
      <c r="AQ6">
        <f>IFERROR(IF(AND((VLOOKUP('Procedure details'!E6,Lists!M:S,7,0))=1,'Procedure details'!X6="",(OR('Procedure details'!I6="[O2_1] Animals born in the UK but NOT at a licensed establishment",'Procedure details'!I6="[O2_2] Animals born in the EU (non UK) but NOT at a registered breeder")),(OR('Procedure details'!M6="[GS2] Genetically altered without a harmful phenotype",'Procedure details'!M6="[GS3] Genetically altered with a harmful phenotype"))),1,0),0)</f>
        <v>0</v>
      </c>
    </row>
    <row r="7" spans="1:43" x14ac:dyDescent="0.25">
      <c r="X7" s="34">
        <v>7</v>
      </c>
      <c r="Y7" s="35">
        <f>COUNTA('Procedure details'!E7:'Procedure details'!Y7)</f>
        <v>0</v>
      </c>
      <c r="Z7" s="35"/>
      <c r="AA7" s="35" t="str">
        <f>IF('Procedure details'!E7&lt;&gt;"",VLOOKUP('Procedure details'!E7,Lists!$M$2:$N$40,2,FALSE),"")</f>
        <v/>
      </c>
      <c r="AB7" s="35" t="str">
        <f>IF('Procedure details'!E7&lt;&gt;"",VLOOKUP('Procedure details'!E7,Lists!$M$2:$O$40,3,FALSE),"")</f>
        <v/>
      </c>
      <c r="AC7" s="35" t="str">
        <f>IF('Procedure details'!E7&lt;&gt;"",VLOOKUP('Procedure details'!E7,Lists!$M$2:$P$40,4,FALSE),"")</f>
        <v/>
      </c>
      <c r="AD7" s="35" t="str">
        <f>IF('Procedure details'!E7&lt;&gt;"",VLOOKUP('Procedure details'!E7,Lists!$M$2:$Q$40,5,FALSE),"")</f>
        <v/>
      </c>
      <c r="AE7" s="35" t="str">
        <f>IF('Procedure details'!O7&lt;&gt;"",VLOOKUP('Procedure details'!O7,Lists!$B$75:$G$83,6,FALSE),"")</f>
        <v/>
      </c>
      <c r="AF7" s="35" t="str">
        <f>IF('Procedure details'!H7&lt;&gt;"",VLOOKUP('Procedure details'!H7,Lists!$AP$2:$AQ$3,2,FALSE),"")</f>
        <v/>
      </c>
      <c r="AG7" s="35" t="str">
        <f>IF('Procedure details'!P7&lt;&gt;"",VLOOKUP('Procedure details'!P7,Lists!$D$75:$F$150,3,FALSE),"")</f>
        <v/>
      </c>
      <c r="AH7" s="35" t="str">
        <f>IF('Procedure details'!R7&lt;&gt;"",VLOOKUP('Procedure details'!R7,Lists!$AD$2:$AE$11,2,FALSE),"")</f>
        <v/>
      </c>
      <c r="AI7">
        <f>IF(AND(AB7=1,'Procedure details'!G7&gt;99,'Procedure details'!X7=""),1,0)</f>
        <v>0</v>
      </c>
      <c r="AJ7">
        <f>IF(AND(AC7=1,'Procedure details'!G7&gt;999,'Procedure details'!X7=""),1,0)</f>
        <v>0</v>
      </c>
      <c r="AK7">
        <f>IF(AND(AD7=1,'Procedure details'!G7&gt;9999,'Procedure details'!X7=""),1,0)</f>
        <v>0</v>
      </c>
      <c r="AL7" s="35" t="str">
        <f>IF('Procedure details'!O7&lt;&gt;"",VLOOKUP('Procedure details'!O7,Lists!$B$75:$C$83,2,FALSE),"")</f>
        <v/>
      </c>
      <c r="AM7">
        <f>IFERROR(IF(AND(VLOOKUP('Procedure details'!E7,Lists!$M$1:$R$40,6,0),'Procedure details'!X7="",(OR('Procedure details'!I7="[O2_1] Animals born in the UK but NOT at a licensed establishment",'Procedure details'!I7="[O2_2] Animals born in the EU (non UK) but NOT at a registered breeder",'Procedure details'!J7="[NHPO1_1B] Animals born in the UK but NOT at a licensed establishment",'Procedure details'!J7="[NHPO1_2B] Animals born in the EU (non UK) but NOT at a registered breeder"))),1,0),0)</f>
        <v>0</v>
      </c>
      <c r="AN7" s="58">
        <f>IF(AND('Procedure details'!U7="Sub-threshold",'Procedure details'!N7="[N] No",'Procedure details'!O7&lt;&gt;"[PG] Breeding/maintenance of colonies of established genetically altered animals, not used in other procedures",'Procedure details'!O7&lt;&gt;"",'Procedure details'!X7=""),1,0)</f>
        <v>0</v>
      </c>
      <c r="AO7">
        <f>IF(AND('Procedure details'!G7&gt;999,'Procedure details'!O7="[PG] Breeding/maintenance of colonies of established genetically altered animals, not used in other procedures",'Procedure details'!U7="[SV4] Severe",'Procedure details'!X7=""),1,0)</f>
        <v>0</v>
      </c>
      <c r="AP7">
        <f>IF(AND('Procedure details'!M7="[GS1] Not genetically altered",'Procedure details'!O7="[PG] Breeding/maintenance of colonies of established genetically altered animals, not used in other procedures",'Procedure details'!X7=""),1,0)</f>
        <v>0</v>
      </c>
      <c r="AQ7">
        <f>IFERROR(IF(AND((VLOOKUP('Procedure details'!E7,Lists!M:S,7,0))=1,'Procedure details'!X7="",(OR('Procedure details'!I7="[O2_1] Animals born in the UK but NOT at a licensed establishment",'Procedure details'!I7="[O2_2] Animals born in the EU (non UK) but NOT at a registered breeder")),(OR('Procedure details'!M7="[GS2] Genetically altered without a harmful phenotype",'Procedure details'!M7="[GS3] Genetically altered with a harmful phenotype"))),1,0),0)</f>
        <v>0</v>
      </c>
    </row>
    <row r="8" spans="1:43" x14ac:dyDescent="0.25">
      <c r="X8" s="34">
        <v>8</v>
      </c>
      <c r="Y8" s="35">
        <f>COUNTA('Procedure details'!E8:'Procedure details'!Y8)</f>
        <v>0</v>
      </c>
      <c r="Z8" s="35"/>
      <c r="AA8" s="35" t="str">
        <f>IF('Procedure details'!E8&lt;&gt;"",VLOOKUP('Procedure details'!E8,Lists!$M$2:$N$40,2,FALSE),"")</f>
        <v/>
      </c>
      <c r="AB8" s="35" t="str">
        <f>IF('Procedure details'!E8&lt;&gt;"",VLOOKUP('Procedure details'!E8,Lists!$M$2:$O$40,3,FALSE),"")</f>
        <v/>
      </c>
      <c r="AC8" s="35" t="str">
        <f>IF('Procedure details'!E8&lt;&gt;"",VLOOKUP('Procedure details'!E8,Lists!$M$2:$P$40,4,FALSE),"")</f>
        <v/>
      </c>
      <c r="AD8" s="35" t="str">
        <f>IF('Procedure details'!E8&lt;&gt;"",VLOOKUP('Procedure details'!E8,Lists!$M$2:$Q$40,5,FALSE),"")</f>
        <v/>
      </c>
      <c r="AE8" s="35" t="str">
        <f>IF('Procedure details'!O8&lt;&gt;"",VLOOKUP('Procedure details'!O8,Lists!$B$75:$G$83,6,FALSE),"")</f>
        <v/>
      </c>
      <c r="AF8" s="35" t="str">
        <f>IF('Procedure details'!H8&lt;&gt;"",VLOOKUP('Procedure details'!H8,Lists!$AP$2:$AQ$3,2,FALSE),"")</f>
        <v/>
      </c>
      <c r="AG8" s="35" t="str">
        <f>IF('Procedure details'!P8&lt;&gt;"",VLOOKUP('Procedure details'!P8,Lists!$D$75:$F$150,3,FALSE),"")</f>
        <v/>
      </c>
      <c r="AH8" s="35" t="str">
        <f>IF('Procedure details'!R8&lt;&gt;"",VLOOKUP('Procedure details'!R8,Lists!$AD$2:$AE$11,2,FALSE),"")</f>
        <v/>
      </c>
      <c r="AI8">
        <f>IF(AND(AB8=1,'Procedure details'!G8&gt;99,'Procedure details'!X8=""),1,0)</f>
        <v>0</v>
      </c>
      <c r="AJ8">
        <f>IF(AND(AC8=1,'Procedure details'!G8&gt;999,'Procedure details'!X8=""),1,0)</f>
        <v>0</v>
      </c>
      <c r="AK8">
        <f>IF(AND(AD8=1,'Procedure details'!G8&gt;9999,'Procedure details'!X8=""),1,0)</f>
        <v>0</v>
      </c>
      <c r="AL8" s="35" t="str">
        <f>IF('Procedure details'!O8&lt;&gt;"",VLOOKUP('Procedure details'!O8,Lists!$B$75:$C$83,2,FALSE),"")</f>
        <v/>
      </c>
      <c r="AM8">
        <f>IFERROR(IF(AND(VLOOKUP('Procedure details'!E8,Lists!$M$1:$R$40,6,0),'Procedure details'!X8="",(OR('Procedure details'!I8="[O2_1] Animals born in the UK but NOT at a licensed establishment",'Procedure details'!I8="[O2_2] Animals born in the EU (non UK) but NOT at a registered breeder",'Procedure details'!J8="[NHPO1_1B] Animals born in the UK but NOT at a licensed establishment",'Procedure details'!J8="[NHPO1_2B] Animals born in the EU (non UK) but NOT at a registered breeder"))),1,0),0)</f>
        <v>0</v>
      </c>
      <c r="AN8" s="58">
        <f>IF(AND('Procedure details'!U8="Sub-threshold",'Procedure details'!N8="[N] No",'Procedure details'!O8&lt;&gt;"[PG] Breeding/maintenance of colonies of established genetically altered animals, not used in other procedures",'Procedure details'!O8&lt;&gt;"",'Procedure details'!X8=""),1,0)</f>
        <v>0</v>
      </c>
      <c r="AO8">
        <f>IF(AND('Procedure details'!G8&gt;999,'Procedure details'!O8="[PG] Breeding/maintenance of colonies of established genetically altered animals, not used in other procedures",'Procedure details'!U8="[SV4] Severe",'Procedure details'!X8=""),1,0)</f>
        <v>0</v>
      </c>
      <c r="AP8">
        <f>IF(AND('Procedure details'!M8="[GS1] Not genetically altered",'Procedure details'!O8="[PG] Breeding/maintenance of colonies of established genetically altered animals, not used in other procedures",'Procedure details'!X8=""),1,0)</f>
        <v>0</v>
      </c>
      <c r="AQ8">
        <f>IFERROR(IF(AND((VLOOKUP('Procedure details'!E8,Lists!M:S,7,0))=1,'Procedure details'!X8="",(OR('Procedure details'!I8="[O2_1] Animals born in the UK but NOT at a licensed establishment",'Procedure details'!I8="[O2_2] Animals born in the EU (non UK) but NOT at a registered breeder")),(OR('Procedure details'!M8="[GS2] Genetically altered without a harmful phenotype",'Procedure details'!M8="[GS3] Genetically altered with a harmful phenotype"))),1,0),0)</f>
        <v>0</v>
      </c>
    </row>
    <row r="9" spans="1:43" x14ac:dyDescent="0.25">
      <c r="X9" s="34">
        <v>9</v>
      </c>
      <c r="Y9" s="35">
        <f>COUNTA('Procedure details'!E9:'Procedure details'!Y9)</f>
        <v>0</v>
      </c>
      <c r="Z9" s="35"/>
      <c r="AA9" s="35" t="str">
        <f>IF('Procedure details'!E9&lt;&gt;"",VLOOKUP('Procedure details'!E9,Lists!$M$2:$N$40,2,FALSE),"")</f>
        <v/>
      </c>
      <c r="AB9" s="35" t="str">
        <f>IF('Procedure details'!E9&lt;&gt;"",VLOOKUP('Procedure details'!E9,Lists!$M$2:$O$40,3,FALSE),"")</f>
        <v/>
      </c>
      <c r="AC9" s="35" t="str">
        <f>IF('Procedure details'!E9&lt;&gt;"",VLOOKUP('Procedure details'!E9,Lists!$M$2:$P$40,4,FALSE),"")</f>
        <v/>
      </c>
      <c r="AD9" s="35" t="str">
        <f>IF('Procedure details'!E9&lt;&gt;"",VLOOKUP('Procedure details'!E9,Lists!$M$2:$Q$40,5,FALSE),"")</f>
        <v/>
      </c>
      <c r="AE9" s="35" t="str">
        <f>IF('Procedure details'!O9&lt;&gt;"",VLOOKUP('Procedure details'!O9,Lists!$B$75:$G$83,6,FALSE),"")</f>
        <v/>
      </c>
      <c r="AF9" s="35" t="str">
        <f>IF('Procedure details'!H9&lt;&gt;"",VLOOKUP('Procedure details'!H9,Lists!$AP$2:$AQ$3,2,FALSE),"")</f>
        <v/>
      </c>
      <c r="AG9" s="35" t="str">
        <f>IF('Procedure details'!P9&lt;&gt;"",VLOOKUP('Procedure details'!P9,Lists!$D$75:$F$150,3,FALSE),"")</f>
        <v/>
      </c>
      <c r="AH9" s="35" t="str">
        <f>IF('Procedure details'!R9&lt;&gt;"",VLOOKUP('Procedure details'!R9,Lists!$AD$2:$AE$11,2,FALSE),"")</f>
        <v/>
      </c>
      <c r="AI9">
        <f>IF(AND(AB9=1,'Procedure details'!G9&gt;99,'Procedure details'!X9=""),1,0)</f>
        <v>0</v>
      </c>
      <c r="AJ9">
        <f>IF(AND(AC9=1,'Procedure details'!G9&gt;999,'Procedure details'!X9=""),1,0)</f>
        <v>0</v>
      </c>
      <c r="AK9">
        <f>IF(AND(AD9=1,'Procedure details'!G9&gt;9999,'Procedure details'!X9=""),1,0)</f>
        <v>0</v>
      </c>
      <c r="AL9" s="35" t="str">
        <f>IF('Procedure details'!O9&lt;&gt;"",VLOOKUP('Procedure details'!O9,Lists!$B$75:$C$83,2,FALSE),"")</f>
        <v/>
      </c>
      <c r="AM9">
        <f>IFERROR(IF(AND(VLOOKUP('Procedure details'!E9,Lists!$M$1:$R$40,6,0),'Procedure details'!X9="",(OR('Procedure details'!I9="[O2_1] Animals born in the UK but NOT at a licensed establishment",'Procedure details'!I9="[O2_2] Animals born in the EU (non UK) but NOT at a registered breeder",'Procedure details'!J9="[NHPO1_1B] Animals born in the UK but NOT at a licensed establishment",'Procedure details'!J9="[NHPO1_2B] Animals born in the EU (non UK) but NOT at a registered breeder"))),1,0),0)</f>
        <v>0</v>
      </c>
      <c r="AN9" s="58">
        <f>IF(AND('Procedure details'!U9="Sub-threshold",'Procedure details'!N9="[N] No",'Procedure details'!O9&lt;&gt;"[PG] Breeding/maintenance of colonies of established genetically altered animals, not used in other procedures",'Procedure details'!O9&lt;&gt;"",'Procedure details'!X9=""),1,0)</f>
        <v>0</v>
      </c>
      <c r="AO9">
        <f>IF(AND('Procedure details'!G9&gt;999,'Procedure details'!O9="[PG] Breeding/maintenance of colonies of established genetically altered animals, not used in other procedures",'Procedure details'!U9="[SV4] Severe",'Procedure details'!X9=""),1,0)</f>
        <v>0</v>
      </c>
      <c r="AP9">
        <f>IF(AND('Procedure details'!M9="[GS1] Not genetically altered",'Procedure details'!O9="[PG] Breeding/maintenance of colonies of established genetically altered animals, not used in other procedures",'Procedure details'!X9=""),1,0)</f>
        <v>0</v>
      </c>
      <c r="AQ9">
        <f>IFERROR(IF(AND((VLOOKUP('Procedure details'!E9,Lists!M:S,7,0))=1,'Procedure details'!X9="",(OR('Procedure details'!I9="[O2_1] Animals born in the UK but NOT at a licensed establishment",'Procedure details'!I9="[O2_2] Animals born in the EU (non UK) but NOT at a registered breeder")),(OR('Procedure details'!M9="[GS2] Genetically altered without a harmful phenotype",'Procedure details'!M9="[GS3] Genetically altered with a harmful phenotype"))),1,0),0)</f>
        <v>0</v>
      </c>
    </row>
    <row r="10" spans="1:43" x14ac:dyDescent="0.25">
      <c r="X10" s="34">
        <v>10</v>
      </c>
      <c r="Y10" s="35">
        <f>COUNTA('Procedure details'!E10:'Procedure details'!Y10)</f>
        <v>0</v>
      </c>
      <c r="Z10" s="35"/>
      <c r="AA10" s="35" t="str">
        <f>IF('Procedure details'!E10&lt;&gt;"",VLOOKUP('Procedure details'!E10,Lists!$M$2:$N$40,2,FALSE),"")</f>
        <v/>
      </c>
      <c r="AB10" s="35" t="str">
        <f>IF('Procedure details'!E10&lt;&gt;"",VLOOKUP('Procedure details'!E10,Lists!$M$2:$O$40,3,FALSE),"")</f>
        <v/>
      </c>
      <c r="AC10" s="35" t="str">
        <f>IF('Procedure details'!E10&lt;&gt;"",VLOOKUP('Procedure details'!E10,Lists!$M$2:$P$40,4,FALSE),"")</f>
        <v/>
      </c>
      <c r="AD10" s="35" t="str">
        <f>IF('Procedure details'!E10&lt;&gt;"",VLOOKUP('Procedure details'!E10,Lists!$M$2:$Q$40,5,FALSE),"")</f>
        <v/>
      </c>
      <c r="AE10" s="35" t="str">
        <f>IF('Procedure details'!O10&lt;&gt;"",VLOOKUP('Procedure details'!O10,Lists!$B$75:$G$83,6,FALSE),"")</f>
        <v/>
      </c>
      <c r="AF10" s="35" t="str">
        <f>IF('Procedure details'!H10&lt;&gt;"",VLOOKUP('Procedure details'!H10,Lists!$AP$2:$AQ$3,2,FALSE),"")</f>
        <v/>
      </c>
      <c r="AG10" s="35" t="str">
        <f>IF('Procedure details'!P10&lt;&gt;"",VLOOKUP('Procedure details'!P10,Lists!$D$75:$F$150,3,FALSE),"")</f>
        <v/>
      </c>
      <c r="AH10" s="35" t="str">
        <f>IF('Procedure details'!R10&lt;&gt;"",VLOOKUP('Procedure details'!R10,Lists!$AD$2:$AE$11,2,FALSE),"")</f>
        <v/>
      </c>
      <c r="AI10">
        <f>IF(AND(AB10=1,'Procedure details'!G10&gt;99,'Procedure details'!X10=""),1,0)</f>
        <v>0</v>
      </c>
      <c r="AJ10">
        <f>IF(AND(AC10=1,'Procedure details'!G10&gt;999,'Procedure details'!X10=""),1,0)</f>
        <v>0</v>
      </c>
      <c r="AK10">
        <f>IF(AND(AD10=1,'Procedure details'!G10&gt;9999,'Procedure details'!X10=""),1,0)</f>
        <v>0</v>
      </c>
      <c r="AL10" s="35" t="str">
        <f>IF('Procedure details'!O10&lt;&gt;"",VLOOKUP('Procedure details'!O10,Lists!$B$75:$C$83,2,FALSE),"")</f>
        <v/>
      </c>
      <c r="AM10">
        <f>IFERROR(IF(AND(VLOOKUP('Procedure details'!E10,Lists!$M$1:$R$40,6,0),'Procedure details'!X10="",(OR('Procedure details'!I10="[O2_1] Animals born in the UK but NOT at a licensed establishment",'Procedure details'!I10="[O2_2] Animals born in the EU (non UK) but NOT at a registered breeder",'Procedure details'!J10="[NHPO1_1B] Animals born in the UK but NOT at a licensed establishment",'Procedure details'!J10="[NHPO1_2B] Animals born in the EU (non UK) but NOT at a registered breeder"))),1,0),0)</f>
        <v>0</v>
      </c>
      <c r="AN10" s="58">
        <f>IF(AND('Procedure details'!U10="Sub-threshold",'Procedure details'!N10="[N] No",'Procedure details'!O10&lt;&gt;"[PG] Breeding/maintenance of colonies of established genetically altered animals, not used in other procedures",'Procedure details'!O10&lt;&gt;"",'Procedure details'!X10=""),1,0)</f>
        <v>0</v>
      </c>
      <c r="AO10">
        <f>IF(AND('Procedure details'!G10&gt;999,'Procedure details'!O10="[PG] Breeding/maintenance of colonies of established genetically altered animals, not used in other procedures",'Procedure details'!U10="[SV4] Severe",'Procedure details'!X10=""),1,0)</f>
        <v>0</v>
      </c>
      <c r="AP10">
        <f>IF(AND('Procedure details'!M10="[GS1] Not genetically altered",'Procedure details'!O10="[PG] Breeding/maintenance of colonies of established genetically altered animals, not used in other procedures",'Procedure details'!X10=""),1,0)</f>
        <v>0</v>
      </c>
      <c r="AQ10">
        <f>IFERROR(IF(AND((VLOOKUP('Procedure details'!E10,Lists!M:S,7,0))=1,'Procedure details'!X10="",(OR('Procedure details'!I10="[O2_1] Animals born in the UK but NOT at a licensed establishment",'Procedure details'!I10="[O2_2] Animals born in the EU (non UK) but NOT at a registered breeder")),(OR('Procedure details'!M10="[GS2] Genetically altered without a harmful phenotype",'Procedure details'!M10="[GS3] Genetically altered with a harmful phenotype"))),1,0),0)</f>
        <v>0</v>
      </c>
    </row>
    <row r="11" spans="1:43" x14ac:dyDescent="0.25">
      <c r="X11" s="34">
        <v>11</v>
      </c>
      <c r="Y11" s="35">
        <f>COUNTA('Procedure details'!E11:'Procedure details'!Y11)</f>
        <v>0</v>
      </c>
      <c r="Z11" s="35"/>
      <c r="AA11" s="35" t="str">
        <f>IF('Procedure details'!E11&lt;&gt;"",VLOOKUP('Procedure details'!E11,Lists!$M$2:$N$40,2,FALSE),"")</f>
        <v/>
      </c>
      <c r="AB11" s="35" t="str">
        <f>IF('Procedure details'!E11&lt;&gt;"",VLOOKUP('Procedure details'!E11,Lists!$M$2:$O$40,3,FALSE),"")</f>
        <v/>
      </c>
      <c r="AC11" s="35" t="str">
        <f>IF('Procedure details'!E11&lt;&gt;"",VLOOKUP('Procedure details'!E11,Lists!$M$2:$P$40,4,FALSE),"")</f>
        <v/>
      </c>
      <c r="AD11" s="35" t="str">
        <f>IF('Procedure details'!E11&lt;&gt;"",VLOOKUP('Procedure details'!E11,Lists!$M$2:$Q$40,5,FALSE),"")</f>
        <v/>
      </c>
      <c r="AE11" s="35" t="str">
        <f>IF('Procedure details'!O11&lt;&gt;"",VLOOKUP('Procedure details'!O11,Lists!$B$75:$G$83,6,FALSE),"")</f>
        <v/>
      </c>
      <c r="AF11" s="35" t="str">
        <f>IF('Procedure details'!H11&lt;&gt;"",VLOOKUP('Procedure details'!H11,Lists!$AP$2:$AQ$3,2,FALSE),"")</f>
        <v/>
      </c>
      <c r="AG11" s="35" t="str">
        <f>IF('Procedure details'!P11&lt;&gt;"",VLOOKUP('Procedure details'!P11,Lists!$D$75:$F$150,3,FALSE),"")</f>
        <v/>
      </c>
      <c r="AH11" s="35" t="str">
        <f>IF('Procedure details'!R11&lt;&gt;"",VLOOKUP('Procedure details'!R11,Lists!$AD$2:$AE$11,2,FALSE),"")</f>
        <v/>
      </c>
      <c r="AI11">
        <f>IF(AND(AB11=1,'Procedure details'!G11&gt;99,'Procedure details'!X11=""),1,0)</f>
        <v>0</v>
      </c>
      <c r="AJ11">
        <f>IF(AND(AC11=1,'Procedure details'!G11&gt;999,'Procedure details'!X11=""),1,0)</f>
        <v>0</v>
      </c>
      <c r="AK11">
        <f>IF(AND(AD11=1,'Procedure details'!G11&gt;9999,'Procedure details'!X11=""),1,0)</f>
        <v>0</v>
      </c>
      <c r="AL11" s="35" t="str">
        <f>IF('Procedure details'!O11&lt;&gt;"",VLOOKUP('Procedure details'!O11,Lists!$B$75:$C$83,2,FALSE),"")</f>
        <v/>
      </c>
      <c r="AM11">
        <f>IFERROR(IF(AND(VLOOKUP('Procedure details'!E11,Lists!$M$1:$R$40,6,0),'Procedure details'!X11="",(OR('Procedure details'!I11="[O2_1] Animals born in the UK but NOT at a licensed establishment",'Procedure details'!I11="[O2_2] Animals born in the EU (non UK) but NOT at a registered breeder",'Procedure details'!J11="[NHPO1_1B] Animals born in the UK but NOT at a licensed establishment",'Procedure details'!J11="[NHPO1_2B] Animals born in the EU (non UK) but NOT at a registered breeder"))),1,0),0)</f>
        <v>0</v>
      </c>
      <c r="AN11" s="58">
        <f>IF(AND('Procedure details'!U11="Sub-threshold",'Procedure details'!N11="[N] No",'Procedure details'!O11&lt;&gt;"[PG] Breeding/maintenance of colonies of established genetically altered animals, not used in other procedures",'Procedure details'!O11&lt;&gt;"",'Procedure details'!X11=""),1,0)</f>
        <v>0</v>
      </c>
      <c r="AO11">
        <f>IF(AND('Procedure details'!G11&gt;999,'Procedure details'!O11="[PG] Breeding/maintenance of colonies of established genetically altered animals, not used in other procedures",'Procedure details'!U11="[SV4] Severe",'Procedure details'!X11=""),1,0)</f>
        <v>0</v>
      </c>
      <c r="AP11">
        <f>IF(AND('Procedure details'!M11="[GS1] Not genetically altered",'Procedure details'!O11="[PG] Breeding/maintenance of colonies of established genetically altered animals, not used in other procedures",'Procedure details'!X11=""),1,0)</f>
        <v>0</v>
      </c>
      <c r="AQ11">
        <f>IFERROR(IF(AND((VLOOKUP('Procedure details'!E11,Lists!M:S,7,0))=1,'Procedure details'!X11="",(OR('Procedure details'!I11="[O2_1] Animals born in the UK but NOT at a licensed establishment",'Procedure details'!I11="[O2_2] Animals born in the EU (non UK) but NOT at a registered breeder")),(OR('Procedure details'!M11="[GS2] Genetically altered without a harmful phenotype",'Procedure details'!M11="[GS3] Genetically altered with a harmful phenotype"))),1,0),0)</f>
        <v>0</v>
      </c>
    </row>
    <row r="12" spans="1:43" x14ac:dyDescent="0.25">
      <c r="X12" s="34">
        <v>12</v>
      </c>
      <c r="Y12" s="35">
        <f>COUNTA('Procedure details'!E12:'Procedure details'!Y12)</f>
        <v>0</v>
      </c>
      <c r="Z12" s="35"/>
      <c r="AA12" s="35" t="str">
        <f>IF('Procedure details'!E12&lt;&gt;"",VLOOKUP('Procedure details'!E12,Lists!$M$2:$N$40,2,FALSE),"")</f>
        <v/>
      </c>
      <c r="AB12" s="35" t="str">
        <f>IF('Procedure details'!E12&lt;&gt;"",VLOOKUP('Procedure details'!E12,Lists!$M$2:$O$40,3,FALSE),"")</f>
        <v/>
      </c>
      <c r="AC12" s="35" t="str">
        <f>IF('Procedure details'!E12&lt;&gt;"",VLOOKUP('Procedure details'!E12,Lists!$M$2:$P$40,4,FALSE),"")</f>
        <v/>
      </c>
      <c r="AD12" s="35" t="str">
        <f>IF('Procedure details'!E12&lt;&gt;"",VLOOKUP('Procedure details'!E12,Lists!$M$2:$Q$40,5,FALSE),"")</f>
        <v/>
      </c>
      <c r="AE12" s="35" t="str">
        <f>IF('Procedure details'!O12&lt;&gt;"",VLOOKUP('Procedure details'!O12,Lists!$B$75:$G$83,6,FALSE),"")</f>
        <v/>
      </c>
      <c r="AF12" s="35" t="str">
        <f>IF('Procedure details'!H12&lt;&gt;"",VLOOKUP('Procedure details'!H12,Lists!$AP$2:$AQ$3,2,FALSE),"")</f>
        <v/>
      </c>
      <c r="AG12" s="35" t="str">
        <f>IF('Procedure details'!P12&lt;&gt;"",VLOOKUP('Procedure details'!P12,Lists!$D$75:$F$150,3,FALSE),"")</f>
        <v/>
      </c>
      <c r="AH12" s="35" t="str">
        <f>IF('Procedure details'!R12&lt;&gt;"",VLOOKUP('Procedure details'!R12,Lists!$AD$2:$AE$11,2,FALSE),"")</f>
        <v/>
      </c>
      <c r="AI12">
        <f>IF(AND(AB12=1,'Procedure details'!G12&gt;99,'Procedure details'!X12=""),1,0)</f>
        <v>0</v>
      </c>
      <c r="AJ12">
        <f>IF(AND(AC12=1,'Procedure details'!G12&gt;999,'Procedure details'!X12=""),1,0)</f>
        <v>0</v>
      </c>
      <c r="AK12">
        <f>IF(AND(AD12=1,'Procedure details'!G12&gt;9999,'Procedure details'!X12=""),1,0)</f>
        <v>0</v>
      </c>
      <c r="AL12" s="35" t="str">
        <f>IF('Procedure details'!O12&lt;&gt;"",VLOOKUP('Procedure details'!O12,Lists!$B$75:$C$83,2,FALSE),"")</f>
        <v/>
      </c>
      <c r="AM12">
        <f>IFERROR(IF(AND(VLOOKUP('Procedure details'!E12,Lists!$M$1:$R$40,6,0),'Procedure details'!X12="",(OR('Procedure details'!I12="[O2_1] Animals born in the UK but NOT at a licensed establishment",'Procedure details'!I12="[O2_2] Animals born in the EU (non UK) but NOT at a registered breeder",'Procedure details'!J12="[NHPO1_1B] Animals born in the UK but NOT at a licensed establishment",'Procedure details'!J12="[NHPO1_2B] Animals born in the EU (non UK) but NOT at a registered breeder"))),1,0),0)</f>
        <v>0</v>
      </c>
      <c r="AN12" s="58">
        <f>IF(AND('Procedure details'!U12="Sub-threshold",'Procedure details'!N12="[N] No",'Procedure details'!O12&lt;&gt;"[PG] Breeding/maintenance of colonies of established genetically altered animals, not used in other procedures",'Procedure details'!O12&lt;&gt;"",'Procedure details'!X12=""),1,0)</f>
        <v>0</v>
      </c>
      <c r="AO12">
        <f>IF(AND('Procedure details'!G12&gt;999,'Procedure details'!O12="[PG] Breeding/maintenance of colonies of established genetically altered animals, not used in other procedures",'Procedure details'!U12="[SV4] Severe",'Procedure details'!X12=""),1,0)</f>
        <v>0</v>
      </c>
      <c r="AP12">
        <f>IF(AND('Procedure details'!M12="[GS1] Not genetically altered",'Procedure details'!O12="[PG] Breeding/maintenance of colonies of established genetically altered animals, not used in other procedures",'Procedure details'!X12=""),1,0)</f>
        <v>0</v>
      </c>
      <c r="AQ12">
        <f>IFERROR(IF(AND((VLOOKUP('Procedure details'!E12,Lists!M:S,7,0))=1,'Procedure details'!X12="",(OR('Procedure details'!I12="[O2_1] Animals born in the UK but NOT at a licensed establishment",'Procedure details'!I12="[O2_2] Animals born in the EU (non UK) but NOT at a registered breeder")),(OR('Procedure details'!M12="[GS2] Genetically altered without a harmful phenotype",'Procedure details'!M12="[GS3] Genetically altered with a harmful phenotype"))),1,0),0)</f>
        <v>0</v>
      </c>
    </row>
    <row r="13" spans="1:43" x14ac:dyDescent="0.25">
      <c r="X13" s="34">
        <v>13</v>
      </c>
      <c r="Y13" s="35">
        <f>COUNTA('Procedure details'!E13:'Procedure details'!Y13)</f>
        <v>0</v>
      </c>
      <c r="Z13" s="35"/>
      <c r="AA13" s="35" t="str">
        <f>IF('Procedure details'!E13&lt;&gt;"",VLOOKUP('Procedure details'!E13,Lists!$M$2:$N$40,2,FALSE),"")</f>
        <v/>
      </c>
      <c r="AB13" s="35" t="str">
        <f>IF('Procedure details'!E13&lt;&gt;"",VLOOKUP('Procedure details'!E13,Lists!$M$2:$O$40,3,FALSE),"")</f>
        <v/>
      </c>
      <c r="AC13" s="35" t="str">
        <f>IF('Procedure details'!E13&lt;&gt;"",VLOOKUP('Procedure details'!E13,Lists!$M$2:$P$40,4,FALSE),"")</f>
        <v/>
      </c>
      <c r="AD13" s="35" t="str">
        <f>IF('Procedure details'!E13&lt;&gt;"",VLOOKUP('Procedure details'!E13,Lists!$M$2:$Q$40,5,FALSE),"")</f>
        <v/>
      </c>
      <c r="AE13" s="35" t="str">
        <f>IF('Procedure details'!O13&lt;&gt;"",VLOOKUP('Procedure details'!O13,Lists!$B$75:$G$83,6,FALSE),"")</f>
        <v/>
      </c>
      <c r="AF13" s="35" t="str">
        <f>IF('Procedure details'!H13&lt;&gt;"",VLOOKUP('Procedure details'!H13,Lists!$AP$2:$AQ$3,2,FALSE),"")</f>
        <v/>
      </c>
      <c r="AG13" s="35" t="str">
        <f>IF('Procedure details'!P13&lt;&gt;"",VLOOKUP('Procedure details'!P13,Lists!$D$75:$F$150,3,FALSE),"")</f>
        <v/>
      </c>
      <c r="AH13" s="35" t="str">
        <f>IF('Procedure details'!R13&lt;&gt;"",VLOOKUP('Procedure details'!R13,Lists!$AD$2:$AE$11,2,FALSE),"")</f>
        <v/>
      </c>
      <c r="AI13">
        <f>IF(AND(AB13=1,'Procedure details'!G13&gt;99,'Procedure details'!X13=""),1,0)</f>
        <v>0</v>
      </c>
      <c r="AJ13">
        <f>IF(AND(AC13=1,'Procedure details'!G13&gt;999,'Procedure details'!X13=""),1,0)</f>
        <v>0</v>
      </c>
      <c r="AK13">
        <f>IF(AND(AD13=1,'Procedure details'!G13&gt;9999,'Procedure details'!X13=""),1,0)</f>
        <v>0</v>
      </c>
      <c r="AL13" s="35" t="str">
        <f>IF('Procedure details'!O13&lt;&gt;"",VLOOKUP('Procedure details'!O13,Lists!$B$75:$C$83,2,FALSE),"")</f>
        <v/>
      </c>
      <c r="AM13">
        <f>IFERROR(IF(AND(VLOOKUP('Procedure details'!E13,Lists!$M$1:$R$40,6,0),'Procedure details'!X13="",(OR('Procedure details'!I13="[O2_1] Animals born in the UK but NOT at a licensed establishment",'Procedure details'!I13="[O2_2] Animals born in the EU (non UK) but NOT at a registered breeder",'Procedure details'!J13="[NHPO1_1B] Animals born in the UK but NOT at a licensed establishment",'Procedure details'!J13="[NHPO1_2B] Animals born in the EU (non UK) but NOT at a registered breeder"))),1,0),0)</f>
        <v>0</v>
      </c>
      <c r="AN13" s="58">
        <f>IF(AND('Procedure details'!U13="Sub-threshold",'Procedure details'!N13="[N] No",'Procedure details'!O13&lt;&gt;"[PG] Breeding/maintenance of colonies of established genetically altered animals, not used in other procedures",'Procedure details'!O13&lt;&gt;"",'Procedure details'!X13=""),1,0)</f>
        <v>0</v>
      </c>
      <c r="AO13">
        <f>IF(AND('Procedure details'!G13&gt;999,'Procedure details'!O13="[PG] Breeding/maintenance of colonies of established genetically altered animals, not used in other procedures",'Procedure details'!U13="[SV4] Severe",'Procedure details'!X13=""),1,0)</f>
        <v>0</v>
      </c>
      <c r="AP13">
        <f>IF(AND('Procedure details'!M13="[GS1] Not genetically altered",'Procedure details'!O13="[PG] Breeding/maintenance of colonies of established genetically altered animals, not used in other procedures",'Procedure details'!X13=""),1,0)</f>
        <v>0</v>
      </c>
      <c r="AQ13">
        <f>IFERROR(IF(AND((VLOOKUP('Procedure details'!E13,Lists!M:S,7,0))=1,'Procedure details'!X13="",(OR('Procedure details'!I13="[O2_1] Animals born in the UK but NOT at a licensed establishment",'Procedure details'!I13="[O2_2] Animals born in the EU (non UK) but NOT at a registered breeder")),(OR('Procedure details'!M13="[GS2] Genetically altered without a harmful phenotype",'Procedure details'!M13="[GS3] Genetically altered with a harmful phenotype"))),1,0),0)</f>
        <v>0</v>
      </c>
    </row>
    <row r="14" spans="1:43" x14ac:dyDescent="0.25">
      <c r="X14" s="34">
        <v>14</v>
      </c>
      <c r="Y14" s="35">
        <f>COUNTA('Procedure details'!E14:'Procedure details'!Y14)</f>
        <v>0</v>
      </c>
      <c r="Z14" s="35"/>
      <c r="AA14" s="35" t="str">
        <f>IF('Procedure details'!E14&lt;&gt;"",VLOOKUP('Procedure details'!E14,Lists!$M$2:$N$40,2,FALSE),"")</f>
        <v/>
      </c>
      <c r="AB14" s="35" t="str">
        <f>IF('Procedure details'!E14&lt;&gt;"",VLOOKUP('Procedure details'!E14,Lists!$M$2:$O$40,3,FALSE),"")</f>
        <v/>
      </c>
      <c r="AC14" s="35" t="str">
        <f>IF('Procedure details'!E14&lt;&gt;"",VLOOKUP('Procedure details'!E14,Lists!$M$2:$P$40,4,FALSE),"")</f>
        <v/>
      </c>
      <c r="AD14" s="35" t="str">
        <f>IF('Procedure details'!E14&lt;&gt;"",VLOOKUP('Procedure details'!E14,Lists!$M$2:$Q$40,5,FALSE),"")</f>
        <v/>
      </c>
      <c r="AE14" s="35" t="str">
        <f>IF('Procedure details'!O14&lt;&gt;"",VLOOKUP('Procedure details'!O14,Lists!$B$75:$G$83,6,FALSE),"")</f>
        <v/>
      </c>
      <c r="AF14" s="35" t="str">
        <f>IF('Procedure details'!H14&lt;&gt;"",VLOOKUP('Procedure details'!H14,Lists!$AP$2:$AQ$3,2,FALSE),"")</f>
        <v/>
      </c>
      <c r="AG14" s="35" t="str">
        <f>IF('Procedure details'!P14&lt;&gt;"",VLOOKUP('Procedure details'!P14,Lists!$D$75:$F$150,3,FALSE),"")</f>
        <v/>
      </c>
      <c r="AH14" s="35" t="str">
        <f>IF('Procedure details'!R14&lt;&gt;"",VLOOKUP('Procedure details'!R14,Lists!$AD$2:$AE$11,2,FALSE),"")</f>
        <v/>
      </c>
      <c r="AI14">
        <f>IF(AND(AB14=1,'Procedure details'!G14&gt;99,'Procedure details'!X14=""),1,0)</f>
        <v>0</v>
      </c>
      <c r="AJ14">
        <f>IF(AND(AC14=1,'Procedure details'!G14&gt;999,'Procedure details'!X14=""),1,0)</f>
        <v>0</v>
      </c>
      <c r="AK14">
        <f>IF(AND(AD14=1,'Procedure details'!G14&gt;9999,'Procedure details'!X14=""),1,0)</f>
        <v>0</v>
      </c>
      <c r="AL14" s="35" t="str">
        <f>IF('Procedure details'!O14&lt;&gt;"",VLOOKUP('Procedure details'!O14,Lists!$B$75:$C$83,2,FALSE),"")</f>
        <v/>
      </c>
      <c r="AM14">
        <f>IFERROR(IF(AND(VLOOKUP('Procedure details'!E14,Lists!$M$1:$R$40,6,0),'Procedure details'!X14="",(OR('Procedure details'!I14="[O2_1] Animals born in the UK but NOT at a licensed establishment",'Procedure details'!I14="[O2_2] Animals born in the EU (non UK) but NOT at a registered breeder",'Procedure details'!J14="[NHPO1_1B] Animals born in the UK but NOT at a licensed establishment",'Procedure details'!J14="[NHPO1_2B] Animals born in the EU (non UK) but NOT at a registered breeder"))),1,0),0)</f>
        <v>0</v>
      </c>
      <c r="AN14" s="58">
        <f>IF(AND('Procedure details'!U14="Sub-threshold",'Procedure details'!N14="[N] No",'Procedure details'!O14&lt;&gt;"[PG] Breeding/maintenance of colonies of established genetically altered animals, not used in other procedures",'Procedure details'!O14&lt;&gt;"",'Procedure details'!X14=""),1,0)</f>
        <v>0</v>
      </c>
      <c r="AO14">
        <f>IF(AND('Procedure details'!G14&gt;999,'Procedure details'!O14="[PG] Breeding/maintenance of colonies of established genetically altered animals, not used in other procedures",'Procedure details'!U14="[SV4] Severe",'Procedure details'!X14=""),1,0)</f>
        <v>0</v>
      </c>
      <c r="AP14">
        <f>IF(AND('Procedure details'!M14="[GS1] Not genetically altered",'Procedure details'!O14="[PG] Breeding/maintenance of colonies of established genetically altered animals, not used in other procedures",'Procedure details'!X14=""),1,0)</f>
        <v>0</v>
      </c>
      <c r="AQ14">
        <f>IFERROR(IF(AND((VLOOKUP('Procedure details'!E14,Lists!M:S,7,0))=1,'Procedure details'!X14="",(OR('Procedure details'!I14="[O2_1] Animals born in the UK but NOT at a licensed establishment",'Procedure details'!I14="[O2_2] Animals born in the EU (non UK) but NOT at a registered breeder")),(OR('Procedure details'!M14="[GS2] Genetically altered without a harmful phenotype",'Procedure details'!M14="[GS3] Genetically altered with a harmful phenotype"))),1,0),0)</f>
        <v>0</v>
      </c>
    </row>
    <row r="15" spans="1:43" x14ac:dyDescent="0.25">
      <c r="X15" s="34">
        <v>15</v>
      </c>
      <c r="Y15" s="35">
        <f>COUNTA('Procedure details'!E15:'Procedure details'!Y15)</f>
        <v>0</v>
      </c>
      <c r="Z15" s="35"/>
      <c r="AA15" s="35" t="str">
        <f>IF('Procedure details'!E15&lt;&gt;"",VLOOKUP('Procedure details'!E15,Lists!$M$2:$N$40,2,FALSE),"")</f>
        <v/>
      </c>
      <c r="AB15" s="35" t="str">
        <f>IF('Procedure details'!E15&lt;&gt;"",VLOOKUP('Procedure details'!E15,Lists!$M$2:$O$40,3,FALSE),"")</f>
        <v/>
      </c>
      <c r="AC15" s="35" t="str">
        <f>IF('Procedure details'!E15&lt;&gt;"",VLOOKUP('Procedure details'!E15,Lists!$M$2:$P$40,4,FALSE),"")</f>
        <v/>
      </c>
      <c r="AD15" s="35" t="str">
        <f>IF('Procedure details'!E15&lt;&gt;"",VLOOKUP('Procedure details'!E15,Lists!$M$2:$Q$40,5,FALSE),"")</f>
        <v/>
      </c>
      <c r="AE15" s="35" t="str">
        <f>IF('Procedure details'!O15&lt;&gt;"",VLOOKUP('Procedure details'!O15,Lists!$B$75:$G$83,6,FALSE),"")</f>
        <v/>
      </c>
      <c r="AF15" s="35" t="str">
        <f>IF('Procedure details'!H15&lt;&gt;"",VLOOKUP('Procedure details'!H15,Lists!$AP$2:$AQ$3,2,FALSE),"")</f>
        <v/>
      </c>
      <c r="AG15" s="35" t="str">
        <f>IF('Procedure details'!P15&lt;&gt;"",VLOOKUP('Procedure details'!P15,Lists!$D$75:$F$150,3,FALSE),"")</f>
        <v/>
      </c>
      <c r="AH15" s="35" t="str">
        <f>IF('Procedure details'!R15&lt;&gt;"",VLOOKUP('Procedure details'!R15,Lists!$AD$2:$AE$11,2,FALSE),"")</f>
        <v/>
      </c>
      <c r="AI15">
        <f>IF(AND(AB15=1,'Procedure details'!G15&gt;99,'Procedure details'!X15=""),1,0)</f>
        <v>0</v>
      </c>
      <c r="AJ15">
        <f>IF(AND(AC15=1,'Procedure details'!G15&gt;999,'Procedure details'!X15=""),1,0)</f>
        <v>0</v>
      </c>
      <c r="AK15">
        <f>IF(AND(AD15=1,'Procedure details'!G15&gt;9999,'Procedure details'!X15=""),1,0)</f>
        <v>0</v>
      </c>
      <c r="AL15" s="35" t="str">
        <f>IF('Procedure details'!O15&lt;&gt;"",VLOOKUP('Procedure details'!O15,Lists!$B$75:$C$83,2,FALSE),"")</f>
        <v/>
      </c>
      <c r="AM15">
        <f>IFERROR(IF(AND(VLOOKUP('Procedure details'!E15,Lists!$M$1:$R$40,6,0),'Procedure details'!X15="",(OR('Procedure details'!I15="[O2_1] Animals born in the UK but NOT at a licensed establishment",'Procedure details'!I15="[O2_2] Animals born in the EU (non UK) but NOT at a registered breeder",'Procedure details'!J15="[NHPO1_1B] Animals born in the UK but NOT at a licensed establishment",'Procedure details'!J15="[NHPO1_2B] Animals born in the EU (non UK) but NOT at a registered breeder"))),1,0),0)</f>
        <v>0</v>
      </c>
      <c r="AN15" s="58">
        <f>IF(AND('Procedure details'!U15="Sub-threshold",'Procedure details'!N15="[N] No",'Procedure details'!O15&lt;&gt;"[PG] Breeding/maintenance of colonies of established genetically altered animals, not used in other procedures",'Procedure details'!O15&lt;&gt;"",'Procedure details'!X15=""),1,0)</f>
        <v>0</v>
      </c>
      <c r="AO15">
        <f>IF(AND('Procedure details'!G15&gt;999,'Procedure details'!O15="[PG] Breeding/maintenance of colonies of established genetically altered animals, not used in other procedures",'Procedure details'!U15="[SV4] Severe",'Procedure details'!X15=""),1,0)</f>
        <v>0</v>
      </c>
      <c r="AP15">
        <f>IF(AND('Procedure details'!M15="[GS1] Not genetically altered",'Procedure details'!O15="[PG] Breeding/maintenance of colonies of established genetically altered animals, not used in other procedures",'Procedure details'!X15=""),1,0)</f>
        <v>0</v>
      </c>
      <c r="AQ15">
        <f>IFERROR(IF(AND((VLOOKUP('Procedure details'!E15,Lists!M:S,7,0))=1,'Procedure details'!X15="",(OR('Procedure details'!I15="[O2_1] Animals born in the UK but NOT at a licensed establishment",'Procedure details'!I15="[O2_2] Animals born in the EU (non UK) but NOT at a registered breeder")),(OR('Procedure details'!M15="[GS2] Genetically altered without a harmful phenotype",'Procedure details'!M15="[GS3] Genetically altered with a harmful phenotype"))),1,0),0)</f>
        <v>0</v>
      </c>
    </row>
    <row r="16" spans="1:43" x14ac:dyDescent="0.25">
      <c r="X16" s="34">
        <v>16</v>
      </c>
      <c r="Y16" s="35">
        <f>COUNTA('Procedure details'!E16:'Procedure details'!Y16)</f>
        <v>0</v>
      </c>
      <c r="Z16" s="35"/>
      <c r="AA16" s="35" t="str">
        <f>IF('Procedure details'!E16&lt;&gt;"",VLOOKUP('Procedure details'!E16,Lists!$M$2:$N$40,2,FALSE),"")</f>
        <v/>
      </c>
      <c r="AB16" s="35" t="str">
        <f>IF('Procedure details'!E16&lt;&gt;"",VLOOKUP('Procedure details'!E16,Lists!$M$2:$O$40,3,FALSE),"")</f>
        <v/>
      </c>
      <c r="AC16" s="35" t="str">
        <f>IF('Procedure details'!E16&lt;&gt;"",VLOOKUP('Procedure details'!E16,Lists!$M$2:$P$40,4,FALSE),"")</f>
        <v/>
      </c>
      <c r="AD16" s="35" t="str">
        <f>IF('Procedure details'!E16&lt;&gt;"",VLOOKUP('Procedure details'!E16,Lists!$M$2:$Q$40,5,FALSE),"")</f>
        <v/>
      </c>
      <c r="AE16" s="35" t="str">
        <f>IF('Procedure details'!O16&lt;&gt;"",VLOOKUP('Procedure details'!O16,Lists!$B$75:$G$83,6,FALSE),"")</f>
        <v/>
      </c>
      <c r="AF16" s="35" t="str">
        <f>IF('Procedure details'!H16&lt;&gt;"",VLOOKUP('Procedure details'!H16,Lists!$AP$2:$AQ$3,2,FALSE),"")</f>
        <v/>
      </c>
      <c r="AG16" s="35" t="str">
        <f>IF('Procedure details'!P16&lt;&gt;"",VLOOKUP('Procedure details'!P16,Lists!$D$75:$F$150,3,FALSE),"")</f>
        <v/>
      </c>
      <c r="AH16" s="35" t="str">
        <f>IF('Procedure details'!R16&lt;&gt;"",VLOOKUP('Procedure details'!R16,Lists!$AD$2:$AE$11,2,FALSE),"")</f>
        <v/>
      </c>
      <c r="AI16">
        <f>IF(AND(AB16=1,'Procedure details'!G16&gt;99,'Procedure details'!X16=""),1,0)</f>
        <v>0</v>
      </c>
      <c r="AJ16">
        <f>IF(AND(AC16=1,'Procedure details'!G16&gt;999,'Procedure details'!X16=""),1,0)</f>
        <v>0</v>
      </c>
      <c r="AK16">
        <f>IF(AND(AD16=1,'Procedure details'!G16&gt;9999,'Procedure details'!X16=""),1,0)</f>
        <v>0</v>
      </c>
      <c r="AL16" s="35" t="str">
        <f>IF('Procedure details'!O16&lt;&gt;"",VLOOKUP('Procedure details'!O16,Lists!$B$75:$C$83,2,FALSE),"")</f>
        <v/>
      </c>
      <c r="AM16">
        <f>IFERROR(IF(AND(VLOOKUP('Procedure details'!E16,Lists!$M$1:$R$40,6,0),'Procedure details'!X16="",(OR('Procedure details'!I16="[O2_1] Animals born in the UK but NOT at a licensed establishment",'Procedure details'!I16="[O2_2] Animals born in the EU (non UK) but NOT at a registered breeder",'Procedure details'!J16="[NHPO1_1B] Animals born in the UK but NOT at a licensed establishment",'Procedure details'!J16="[NHPO1_2B] Animals born in the EU (non UK) but NOT at a registered breeder"))),1,0),0)</f>
        <v>0</v>
      </c>
      <c r="AN16" s="58">
        <f>IF(AND('Procedure details'!U16="Sub-threshold",'Procedure details'!N16="[N] No",'Procedure details'!O16&lt;&gt;"[PG] Breeding/maintenance of colonies of established genetically altered animals, not used in other procedures",'Procedure details'!O16&lt;&gt;"",'Procedure details'!X16=""),1,0)</f>
        <v>0</v>
      </c>
      <c r="AO16">
        <f>IF(AND('Procedure details'!G16&gt;999,'Procedure details'!O16="[PG] Breeding/maintenance of colonies of established genetically altered animals, not used in other procedures",'Procedure details'!U16="[SV4] Severe",'Procedure details'!X16=""),1,0)</f>
        <v>0</v>
      </c>
      <c r="AP16">
        <f>IF(AND('Procedure details'!M16="[GS1] Not genetically altered",'Procedure details'!O16="[PG] Breeding/maintenance of colonies of established genetically altered animals, not used in other procedures",'Procedure details'!X16=""),1,0)</f>
        <v>0</v>
      </c>
      <c r="AQ16">
        <f>IFERROR(IF(AND((VLOOKUP('Procedure details'!E16,Lists!M:S,7,0))=1,'Procedure details'!X16="",(OR('Procedure details'!I16="[O2_1] Animals born in the UK but NOT at a licensed establishment",'Procedure details'!I16="[O2_2] Animals born in the EU (non UK) but NOT at a registered breeder")),(OR('Procedure details'!M16="[GS2] Genetically altered without a harmful phenotype",'Procedure details'!M16="[GS3] Genetically altered with a harmful phenotype"))),1,0),0)</f>
        <v>0</v>
      </c>
    </row>
    <row r="17" spans="24:43" x14ac:dyDescent="0.25">
      <c r="X17" s="34">
        <v>17</v>
      </c>
      <c r="Y17" s="35">
        <f>COUNTA('Procedure details'!E17:'Procedure details'!Y17)</f>
        <v>0</v>
      </c>
      <c r="Z17" s="35"/>
      <c r="AA17" s="35" t="str">
        <f>IF('Procedure details'!E17&lt;&gt;"",VLOOKUP('Procedure details'!E17,Lists!$M$2:$N$40,2,FALSE),"")</f>
        <v/>
      </c>
      <c r="AB17" s="35" t="str">
        <f>IF('Procedure details'!E17&lt;&gt;"",VLOOKUP('Procedure details'!E17,Lists!$M$2:$O$40,3,FALSE),"")</f>
        <v/>
      </c>
      <c r="AC17" s="35" t="str">
        <f>IF('Procedure details'!E17&lt;&gt;"",VLOOKUP('Procedure details'!E17,Lists!$M$2:$P$40,4,FALSE),"")</f>
        <v/>
      </c>
      <c r="AD17" s="35" t="str">
        <f>IF('Procedure details'!E17&lt;&gt;"",VLOOKUP('Procedure details'!E17,Lists!$M$2:$Q$40,5,FALSE),"")</f>
        <v/>
      </c>
      <c r="AE17" s="35" t="str">
        <f>IF('Procedure details'!O17&lt;&gt;"",VLOOKUP('Procedure details'!O17,Lists!$B$75:$G$83,6,FALSE),"")</f>
        <v/>
      </c>
      <c r="AF17" s="35" t="str">
        <f>IF('Procedure details'!H17&lt;&gt;"",VLOOKUP('Procedure details'!H17,Lists!$AP$2:$AQ$3,2,FALSE),"")</f>
        <v/>
      </c>
      <c r="AG17" s="35" t="str">
        <f>IF('Procedure details'!P17&lt;&gt;"",VLOOKUP('Procedure details'!P17,Lists!$D$75:$F$150,3,FALSE),"")</f>
        <v/>
      </c>
      <c r="AH17" s="35" t="str">
        <f>IF('Procedure details'!R17&lt;&gt;"",VLOOKUP('Procedure details'!R17,Lists!$AD$2:$AE$11,2,FALSE),"")</f>
        <v/>
      </c>
      <c r="AI17">
        <f>IF(AND(AB17=1,'Procedure details'!G17&gt;99,'Procedure details'!X17=""),1,0)</f>
        <v>0</v>
      </c>
      <c r="AJ17">
        <f>IF(AND(AC17=1,'Procedure details'!G17&gt;999,'Procedure details'!X17=""),1,0)</f>
        <v>0</v>
      </c>
      <c r="AK17">
        <f>IF(AND(AD17=1,'Procedure details'!G17&gt;9999,'Procedure details'!X17=""),1,0)</f>
        <v>0</v>
      </c>
      <c r="AL17" s="35" t="str">
        <f>IF('Procedure details'!O17&lt;&gt;"",VLOOKUP('Procedure details'!O17,Lists!$B$75:$C$83,2,FALSE),"")</f>
        <v/>
      </c>
      <c r="AM17">
        <f>IFERROR(IF(AND(VLOOKUP('Procedure details'!E17,Lists!$M$1:$R$40,6,0),'Procedure details'!X17="",(OR('Procedure details'!I17="[O2_1] Animals born in the UK but NOT at a licensed establishment",'Procedure details'!I17="[O2_2] Animals born in the EU (non UK) but NOT at a registered breeder",'Procedure details'!J17="[NHPO1_1B] Animals born in the UK but NOT at a licensed establishment",'Procedure details'!J17="[NHPO1_2B] Animals born in the EU (non UK) but NOT at a registered breeder"))),1,0),0)</f>
        <v>0</v>
      </c>
      <c r="AN17" s="58">
        <f>IF(AND('Procedure details'!U17="Sub-threshold",'Procedure details'!N17="[N] No",'Procedure details'!O17&lt;&gt;"[PG] Breeding/maintenance of colonies of established genetically altered animals, not used in other procedures",'Procedure details'!O17&lt;&gt;"",'Procedure details'!X17=""),1,0)</f>
        <v>0</v>
      </c>
      <c r="AO17">
        <f>IF(AND('Procedure details'!G17&gt;999,'Procedure details'!O17="[PG] Breeding/maintenance of colonies of established genetically altered animals, not used in other procedures",'Procedure details'!U17="[SV4] Severe",'Procedure details'!X17=""),1,0)</f>
        <v>0</v>
      </c>
      <c r="AP17">
        <f>IF(AND('Procedure details'!M17="[GS1] Not genetically altered",'Procedure details'!O17="[PG] Breeding/maintenance of colonies of established genetically altered animals, not used in other procedures",'Procedure details'!X17=""),1,0)</f>
        <v>0</v>
      </c>
      <c r="AQ17">
        <f>IFERROR(IF(AND((VLOOKUP('Procedure details'!E17,Lists!M:S,7,0))=1,'Procedure details'!X17="",(OR('Procedure details'!I17="[O2_1] Animals born in the UK but NOT at a licensed establishment",'Procedure details'!I17="[O2_2] Animals born in the EU (non UK) but NOT at a registered breeder")),(OR('Procedure details'!M17="[GS2] Genetically altered without a harmful phenotype",'Procedure details'!M17="[GS3] Genetically altered with a harmful phenotype"))),1,0),0)</f>
        <v>0</v>
      </c>
    </row>
    <row r="18" spans="24:43" x14ac:dyDescent="0.25">
      <c r="X18" s="34">
        <v>18</v>
      </c>
      <c r="Y18" s="35">
        <f>COUNTA('Procedure details'!E18:'Procedure details'!Y18)</f>
        <v>0</v>
      </c>
      <c r="Z18" s="35"/>
      <c r="AA18" s="35" t="str">
        <f>IF('Procedure details'!E18&lt;&gt;"",VLOOKUP('Procedure details'!E18,Lists!$M$2:$N$40,2,FALSE),"")</f>
        <v/>
      </c>
      <c r="AB18" s="35" t="str">
        <f>IF('Procedure details'!E18&lt;&gt;"",VLOOKUP('Procedure details'!E18,Lists!$M$2:$O$40,3,FALSE),"")</f>
        <v/>
      </c>
      <c r="AC18" s="35" t="str">
        <f>IF('Procedure details'!E18&lt;&gt;"",VLOOKUP('Procedure details'!E18,Lists!$M$2:$P$40,4,FALSE),"")</f>
        <v/>
      </c>
      <c r="AD18" s="35" t="str">
        <f>IF('Procedure details'!E18&lt;&gt;"",VLOOKUP('Procedure details'!E18,Lists!$M$2:$Q$40,5,FALSE),"")</f>
        <v/>
      </c>
      <c r="AE18" s="35" t="str">
        <f>IF('Procedure details'!O18&lt;&gt;"",VLOOKUP('Procedure details'!O18,Lists!$B$75:$G$83,6,FALSE),"")</f>
        <v/>
      </c>
      <c r="AF18" s="35" t="str">
        <f>IF('Procedure details'!H18&lt;&gt;"",VLOOKUP('Procedure details'!H18,Lists!$AP$2:$AQ$3,2,FALSE),"")</f>
        <v/>
      </c>
      <c r="AG18" s="35" t="str">
        <f>IF('Procedure details'!P18&lt;&gt;"",VLOOKUP('Procedure details'!P18,Lists!$D$75:$F$150,3,FALSE),"")</f>
        <v/>
      </c>
      <c r="AH18" s="35" t="str">
        <f>IF('Procedure details'!R18&lt;&gt;"",VLOOKUP('Procedure details'!R18,Lists!$AD$2:$AE$11,2,FALSE),"")</f>
        <v/>
      </c>
      <c r="AI18">
        <f>IF(AND(AB18=1,'Procedure details'!G18&gt;99,'Procedure details'!X18=""),1,0)</f>
        <v>0</v>
      </c>
      <c r="AJ18">
        <f>IF(AND(AC18=1,'Procedure details'!G18&gt;999,'Procedure details'!X18=""),1,0)</f>
        <v>0</v>
      </c>
      <c r="AK18">
        <f>IF(AND(AD18=1,'Procedure details'!G18&gt;9999,'Procedure details'!X18=""),1,0)</f>
        <v>0</v>
      </c>
      <c r="AL18" s="35" t="str">
        <f>IF('Procedure details'!O18&lt;&gt;"",VLOOKUP('Procedure details'!O18,Lists!$B$75:$C$83,2,FALSE),"")</f>
        <v/>
      </c>
      <c r="AM18">
        <f>IFERROR(IF(AND(VLOOKUP('Procedure details'!E18,Lists!$M$1:$R$40,6,0),'Procedure details'!X18="",(OR('Procedure details'!I18="[O2_1] Animals born in the UK but NOT at a licensed establishment",'Procedure details'!I18="[O2_2] Animals born in the EU (non UK) but NOT at a registered breeder",'Procedure details'!J18="[NHPO1_1B] Animals born in the UK but NOT at a licensed establishment",'Procedure details'!J18="[NHPO1_2B] Animals born in the EU (non UK) but NOT at a registered breeder"))),1,0),0)</f>
        <v>0</v>
      </c>
      <c r="AN18" s="58">
        <f>IF(AND('Procedure details'!U18="Sub-threshold",'Procedure details'!N18="[N] No",'Procedure details'!O18&lt;&gt;"[PG] Breeding/maintenance of colonies of established genetically altered animals, not used in other procedures",'Procedure details'!O18&lt;&gt;"",'Procedure details'!X18=""),1,0)</f>
        <v>0</v>
      </c>
      <c r="AO18">
        <f>IF(AND('Procedure details'!G18&gt;999,'Procedure details'!O18="[PG] Breeding/maintenance of colonies of established genetically altered animals, not used in other procedures",'Procedure details'!U18="[SV4] Severe",'Procedure details'!X18=""),1,0)</f>
        <v>0</v>
      </c>
      <c r="AP18">
        <f>IF(AND('Procedure details'!M18="[GS1] Not genetically altered",'Procedure details'!O18="[PG] Breeding/maintenance of colonies of established genetically altered animals, not used in other procedures",'Procedure details'!X18=""),1,0)</f>
        <v>0</v>
      </c>
      <c r="AQ18">
        <f>IFERROR(IF(AND((VLOOKUP('Procedure details'!E18,Lists!M:S,7,0))=1,'Procedure details'!X18="",(OR('Procedure details'!I18="[O2_1] Animals born in the UK but NOT at a licensed establishment",'Procedure details'!I18="[O2_2] Animals born in the EU (non UK) but NOT at a registered breeder")),(OR('Procedure details'!M18="[GS2] Genetically altered without a harmful phenotype",'Procedure details'!M18="[GS3] Genetically altered with a harmful phenotype"))),1,0),0)</f>
        <v>0</v>
      </c>
    </row>
    <row r="19" spans="24:43" x14ac:dyDescent="0.25">
      <c r="X19" s="34">
        <v>19</v>
      </c>
      <c r="Y19" s="35">
        <f>COUNTA('Procedure details'!E19:'Procedure details'!Y19)</f>
        <v>0</v>
      </c>
      <c r="Z19" s="35"/>
      <c r="AA19" s="35" t="str">
        <f>IF('Procedure details'!E19&lt;&gt;"",VLOOKUP('Procedure details'!E19,Lists!$M$2:$N$40,2,FALSE),"")</f>
        <v/>
      </c>
      <c r="AB19" s="35" t="str">
        <f>IF('Procedure details'!E19&lt;&gt;"",VLOOKUP('Procedure details'!E19,Lists!$M$2:$O$40,3,FALSE),"")</f>
        <v/>
      </c>
      <c r="AC19" s="35" t="str">
        <f>IF('Procedure details'!E19&lt;&gt;"",VLOOKUP('Procedure details'!E19,Lists!$M$2:$P$40,4,FALSE),"")</f>
        <v/>
      </c>
      <c r="AD19" s="35" t="str">
        <f>IF('Procedure details'!E19&lt;&gt;"",VLOOKUP('Procedure details'!E19,Lists!$M$2:$Q$40,5,FALSE),"")</f>
        <v/>
      </c>
      <c r="AE19" s="35" t="str">
        <f>IF('Procedure details'!O19&lt;&gt;"",VLOOKUP('Procedure details'!O19,Lists!$B$75:$G$83,6,FALSE),"")</f>
        <v/>
      </c>
      <c r="AF19" s="35" t="str">
        <f>IF('Procedure details'!H19&lt;&gt;"",VLOOKUP('Procedure details'!H19,Lists!$AP$2:$AQ$3,2,FALSE),"")</f>
        <v/>
      </c>
      <c r="AG19" s="35" t="str">
        <f>IF('Procedure details'!P19&lt;&gt;"",VLOOKUP('Procedure details'!P19,Lists!$D$75:$F$150,3,FALSE),"")</f>
        <v/>
      </c>
      <c r="AH19" s="35" t="str">
        <f>IF('Procedure details'!R19&lt;&gt;"",VLOOKUP('Procedure details'!R19,Lists!$AD$2:$AE$11,2,FALSE),"")</f>
        <v/>
      </c>
      <c r="AI19">
        <f>IF(AND(AB19=1,'Procedure details'!G19&gt;99,'Procedure details'!X19=""),1,0)</f>
        <v>0</v>
      </c>
      <c r="AJ19">
        <f>IF(AND(AC19=1,'Procedure details'!G19&gt;999,'Procedure details'!X19=""),1,0)</f>
        <v>0</v>
      </c>
      <c r="AK19">
        <f>IF(AND(AD19=1,'Procedure details'!G19&gt;9999,'Procedure details'!X19=""),1,0)</f>
        <v>0</v>
      </c>
      <c r="AL19" s="35" t="str">
        <f>IF('Procedure details'!O19&lt;&gt;"",VLOOKUP('Procedure details'!O19,Lists!$B$75:$C$83,2,FALSE),"")</f>
        <v/>
      </c>
      <c r="AM19">
        <f>IFERROR(IF(AND(VLOOKUP('Procedure details'!E19,Lists!$M$1:$R$40,6,0),'Procedure details'!X19="",(OR('Procedure details'!I19="[O2_1] Animals born in the UK but NOT at a licensed establishment",'Procedure details'!I19="[O2_2] Animals born in the EU (non UK) but NOT at a registered breeder",'Procedure details'!J19="[NHPO1_1B] Animals born in the UK but NOT at a licensed establishment",'Procedure details'!J19="[NHPO1_2B] Animals born in the EU (non UK) but NOT at a registered breeder"))),1,0),0)</f>
        <v>0</v>
      </c>
      <c r="AN19" s="58">
        <f>IF(AND('Procedure details'!U19="Sub-threshold",'Procedure details'!N19="[N] No",'Procedure details'!O19&lt;&gt;"[PG] Breeding/maintenance of colonies of established genetically altered animals, not used in other procedures",'Procedure details'!O19&lt;&gt;"",'Procedure details'!X19=""),1,0)</f>
        <v>0</v>
      </c>
      <c r="AO19">
        <f>IF(AND('Procedure details'!G19&gt;999,'Procedure details'!O19="[PG] Breeding/maintenance of colonies of established genetically altered animals, not used in other procedures",'Procedure details'!U19="[SV4] Severe",'Procedure details'!X19=""),1,0)</f>
        <v>0</v>
      </c>
      <c r="AP19">
        <f>IF(AND('Procedure details'!M19="[GS1] Not genetically altered",'Procedure details'!O19="[PG] Breeding/maintenance of colonies of established genetically altered animals, not used in other procedures",'Procedure details'!X19=""),1,0)</f>
        <v>0</v>
      </c>
      <c r="AQ19">
        <f>IFERROR(IF(AND((VLOOKUP('Procedure details'!E19,Lists!M:S,7,0))=1,'Procedure details'!X19="",(OR('Procedure details'!I19="[O2_1] Animals born in the UK but NOT at a licensed establishment",'Procedure details'!I19="[O2_2] Animals born in the EU (non UK) but NOT at a registered breeder")),(OR('Procedure details'!M19="[GS2] Genetically altered without a harmful phenotype",'Procedure details'!M19="[GS3] Genetically altered with a harmful phenotype"))),1,0),0)</f>
        <v>0</v>
      </c>
    </row>
    <row r="20" spans="24:43" x14ac:dyDescent="0.25">
      <c r="X20" s="34">
        <v>20</v>
      </c>
      <c r="Y20" s="35">
        <f>COUNTA('Procedure details'!E20:'Procedure details'!Y20)</f>
        <v>0</v>
      </c>
      <c r="Z20" s="35"/>
      <c r="AA20" s="35" t="str">
        <f>IF('Procedure details'!E20&lt;&gt;"",VLOOKUP('Procedure details'!E20,Lists!$M$2:$N$40,2,FALSE),"")</f>
        <v/>
      </c>
      <c r="AB20" s="35" t="str">
        <f>IF('Procedure details'!E20&lt;&gt;"",VLOOKUP('Procedure details'!E20,Lists!$M$2:$O$40,3,FALSE),"")</f>
        <v/>
      </c>
      <c r="AC20" s="35" t="str">
        <f>IF('Procedure details'!E20&lt;&gt;"",VLOOKUP('Procedure details'!E20,Lists!$M$2:$P$40,4,FALSE),"")</f>
        <v/>
      </c>
      <c r="AD20" s="35" t="str">
        <f>IF('Procedure details'!E20&lt;&gt;"",VLOOKUP('Procedure details'!E20,Lists!$M$2:$Q$40,5,FALSE),"")</f>
        <v/>
      </c>
      <c r="AE20" s="35" t="str">
        <f>IF('Procedure details'!O20&lt;&gt;"",VLOOKUP('Procedure details'!O20,Lists!$B$75:$G$83,6,FALSE),"")</f>
        <v/>
      </c>
      <c r="AF20" s="35" t="str">
        <f>IF('Procedure details'!H20&lt;&gt;"",VLOOKUP('Procedure details'!H20,Lists!$AP$2:$AQ$3,2,FALSE),"")</f>
        <v/>
      </c>
      <c r="AG20" s="35" t="str">
        <f>IF('Procedure details'!P20&lt;&gt;"",VLOOKUP('Procedure details'!P20,Lists!$D$75:$F$150,3,FALSE),"")</f>
        <v/>
      </c>
      <c r="AH20" s="35" t="str">
        <f>IF('Procedure details'!R20&lt;&gt;"",VLOOKUP('Procedure details'!R20,Lists!$AD$2:$AE$11,2,FALSE),"")</f>
        <v/>
      </c>
      <c r="AI20">
        <f>IF(AND(AB20=1,'Procedure details'!G20&gt;99,'Procedure details'!X20=""),1,0)</f>
        <v>0</v>
      </c>
      <c r="AJ20">
        <f>IF(AND(AC20=1,'Procedure details'!G20&gt;999,'Procedure details'!X20=""),1,0)</f>
        <v>0</v>
      </c>
      <c r="AK20">
        <f>IF(AND(AD20=1,'Procedure details'!G20&gt;9999,'Procedure details'!X20=""),1,0)</f>
        <v>0</v>
      </c>
      <c r="AL20" s="35" t="str">
        <f>IF('Procedure details'!O20&lt;&gt;"",VLOOKUP('Procedure details'!O20,Lists!$B$75:$C$83,2,FALSE),"")</f>
        <v/>
      </c>
      <c r="AM20">
        <f>IFERROR(IF(AND(VLOOKUP('Procedure details'!E20,Lists!$M$1:$R$40,6,0),'Procedure details'!X20="",(OR('Procedure details'!I20="[O2_1] Animals born in the UK but NOT at a licensed establishment",'Procedure details'!I20="[O2_2] Animals born in the EU (non UK) but NOT at a registered breeder",'Procedure details'!J20="[NHPO1_1B] Animals born in the UK but NOT at a licensed establishment",'Procedure details'!J20="[NHPO1_2B] Animals born in the EU (non UK) but NOT at a registered breeder"))),1,0),0)</f>
        <v>0</v>
      </c>
      <c r="AN20" s="58">
        <f>IF(AND('Procedure details'!U20="Sub-threshold",'Procedure details'!N20="[N] No",'Procedure details'!O20&lt;&gt;"[PG] Breeding/maintenance of colonies of established genetically altered animals, not used in other procedures",'Procedure details'!O20&lt;&gt;"",'Procedure details'!X20=""),1,0)</f>
        <v>0</v>
      </c>
      <c r="AO20">
        <f>IF(AND('Procedure details'!G20&gt;999,'Procedure details'!O20="[PG] Breeding/maintenance of colonies of established genetically altered animals, not used in other procedures",'Procedure details'!U20="[SV4] Severe",'Procedure details'!X20=""),1,0)</f>
        <v>0</v>
      </c>
      <c r="AP20">
        <f>IF(AND('Procedure details'!M20="[GS1] Not genetically altered",'Procedure details'!O20="[PG] Breeding/maintenance of colonies of established genetically altered animals, not used in other procedures",'Procedure details'!X20=""),1,0)</f>
        <v>0</v>
      </c>
      <c r="AQ20">
        <f>IFERROR(IF(AND((VLOOKUP('Procedure details'!E20,Lists!M:S,7,0))=1,'Procedure details'!X20="",(OR('Procedure details'!I20="[O2_1] Animals born in the UK but NOT at a licensed establishment",'Procedure details'!I20="[O2_2] Animals born in the EU (non UK) but NOT at a registered breeder")),(OR('Procedure details'!M20="[GS2] Genetically altered without a harmful phenotype",'Procedure details'!M20="[GS3] Genetically altered with a harmful phenotype"))),1,0),0)</f>
        <v>0</v>
      </c>
    </row>
    <row r="21" spans="24:43" x14ac:dyDescent="0.25">
      <c r="X21" s="34">
        <v>21</v>
      </c>
      <c r="Y21" s="35">
        <f>COUNTA('Procedure details'!E21:'Procedure details'!Y21)</f>
        <v>0</v>
      </c>
      <c r="Z21" s="35"/>
      <c r="AA21" s="35" t="str">
        <f>IF('Procedure details'!E21&lt;&gt;"",VLOOKUP('Procedure details'!E21,Lists!$M$2:$N$40,2,FALSE),"")</f>
        <v/>
      </c>
      <c r="AB21" s="35" t="str">
        <f>IF('Procedure details'!E21&lt;&gt;"",VLOOKUP('Procedure details'!E21,Lists!$M$2:$O$40,3,FALSE),"")</f>
        <v/>
      </c>
      <c r="AC21" s="35" t="str">
        <f>IF('Procedure details'!E21&lt;&gt;"",VLOOKUP('Procedure details'!E21,Lists!$M$2:$P$40,4,FALSE),"")</f>
        <v/>
      </c>
      <c r="AD21" s="35" t="str">
        <f>IF('Procedure details'!E21&lt;&gt;"",VLOOKUP('Procedure details'!E21,Lists!$M$2:$Q$40,5,FALSE),"")</f>
        <v/>
      </c>
      <c r="AE21" s="35" t="str">
        <f>IF('Procedure details'!O21&lt;&gt;"",VLOOKUP('Procedure details'!O21,Lists!$B$75:$G$83,6,FALSE),"")</f>
        <v/>
      </c>
      <c r="AF21" s="35" t="str">
        <f>IF('Procedure details'!H21&lt;&gt;"",VLOOKUP('Procedure details'!H21,Lists!$AP$2:$AQ$3,2,FALSE),"")</f>
        <v/>
      </c>
      <c r="AG21" s="35" t="str">
        <f>IF('Procedure details'!P21&lt;&gt;"",VLOOKUP('Procedure details'!P21,Lists!$D$75:$F$150,3,FALSE),"")</f>
        <v/>
      </c>
      <c r="AH21" s="35" t="str">
        <f>IF('Procedure details'!R21&lt;&gt;"",VLOOKUP('Procedure details'!R21,Lists!$AD$2:$AE$11,2,FALSE),"")</f>
        <v/>
      </c>
      <c r="AI21">
        <f>IF(AND(AB21=1,'Procedure details'!G21&gt;99,'Procedure details'!X21=""),1,0)</f>
        <v>0</v>
      </c>
      <c r="AJ21">
        <f>IF(AND(AC21=1,'Procedure details'!G21&gt;999,'Procedure details'!X21=""),1,0)</f>
        <v>0</v>
      </c>
      <c r="AK21">
        <f>IF(AND(AD21=1,'Procedure details'!G21&gt;9999,'Procedure details'!X21=""),1,0)</f>
        <v>0</v>
      </c>
      <c r="AL21" s="35" t="str">
        <f>IF('Procedure details'!O21&lt;&gt;"",VLOOKUP('Procedure details'!O21,Lists!$B$75:$C$83,2,FALSE),"")</f>
        <v/>
      </c>
      <c r="AM21">
        <f>IFERROR(IF(AND(VLOOKUP('Procedure details'!E21,Lists!$M$1:$R$40,6,0),'Procedure details'!X21="",(OR('Procedure details'!I21="[O2_1] Animals born in the UK but NOT at a licensed establishment",'Procedure details'!I21="[O2_2] Animals born in the EU (non UK) but NOT at a registered breeder",'Procedure details'!J21="[NHPO1_1B] Animals born in the UK but NOT at a licensed establishment",'Procedure details'!J21="[NHPO1_2B] Animals born in the EU (non UK) but NOT at a registered breeder"))),1,0),0)</f>
        <v>0</v>
      </c>
      <c r="AN21" s="58">
        <f>IF(AND('Procedure details'!U21="Sub-threshold",'Procedure details'!N21="[N] No",'Procedure details'!O21&lt;&gt;"[PG] Breeding/maintenance of colonies of established genetically altered animals, not used in other procedures",'Procedure details'!O21&lt;&gt;"",'Procedure details'!X21=""),1,0)</f>
        <v>0</v>
      </c>
      <c r="AO21">
        <f>IF(AND('Procedure details'!G21&gt;999,'Procedure details'!O21="[PG] Breeding/maintenance of colonies of established genetically altered animals, not used in other procedures",'Procedure details'!U21="[SV4] Severe",'Procedure details'!X21=""),1,0)</f>
        <v>0</v>
      </c>
      <c r="AP21">
        <f>IF(AND('Procedure details'!M21="[GS1] Not genetically altered",'Procedure details'!O21="[PG] Breeding/maintenance of colonies of established genetically altered animals, not used in other procedures",'Procedure details'!X21=""),1,0)</f>
        <v>0</v>
      </c>
      <c r="AQ21">
        <f>IFERROR(IF(AND((VLOOKUP('Procedure details'!E21,Lists!M:S,7,0))=1,'Procedure details'!X21="",(OR('Procedure details'!I21="[O2_1] Animals born in the UK but NOT at a licensed establishment",'Procedure details'!I21="[O2_2] Animals born in the EU (non UK) but NOT at a registered breeder")),(OR('Procedure details'!M21="[GS2] Genetically altered without a harmful phenotype",'Procedure details'!M21="[GS3] Genetically altered with a harmful phenotype"))),1,0),0)</f>
        <v>0</v>
      </c>
    </row>
    <row r="22" spans="24:43" x14ac:dyDescent="0.25">
      <c r="X22" s="34">
        <v>22</v>
      </c>
      <c r="Y22" s="35">
        <f>COUNTA('Procedure details'!E22:'Procedure details'!Y22)</f>
        <v>0</v>
      </c>
      <c r="Z22" s="35"/>
      <c r="AA22" s="35" t="str">
        <f>IF('Procedure details'!E22&lt;&gt;"",VLOOKUP('Procedure details'!E22,Lists!$M$2:$N$40,2,FALSE),"")</f>
        <v/>
      </c>
      <c r="AB22" s="35" t="str">
        <f>IF('Procedure details'!E22&lt;&gt;"",VLOOKUP('Procedure details'!E22,Lists!$M$2:$O$40,3,FALSE),"")</f>
        <v/>
      </c>
      <c r="AC22" s="35" t="str">
        <f>IF('Procedure details'!E22&lt;&gt;"",VLOOKUP('Procedure details'!E22,Lists!$M$2:$P$40,4,FALSE),"")</f>
        <v/>
      </c>
      <c r="AD22" s="35" t="str">
        <f>IF('Procedure details'!E22&lt;&gt;"",VLOOKUP('Procedure details'!E22,Lists!$M$2:$Q$40,5,FALSE),"")</f>
        <v/>
      </c>
      <c r="AE22" s="35" t="str">
        <f>IF('Procedure details'!O22&lt;&gt;"",VLOOKUP('Procedure details'!O22,Lists!$B$75:$G$83,6,FALSE),"")</f>
        <v/>
      </c>
      <c r="AF22" s="35" t="str">
        <f>IF('Procedure details'!H22&lt;&gt;"",VLOOKUP('Procedure details'!H22,Lists!$AP$2:$AQ$3,2,FALSE),"")</f>
        <v/>
      </c>
      <c r="AG22" s="35" t="str">
        <f>IF('Procedure details'!P22&lt;&gt;"",VLOOKUP('Procedure details'!P22,Lists!$D$75:$F$150,3,FALSE),"")</f>
        <v/>
      </c>
      <c r="AH22" s="35" t="str">
        <f>IF('Procedure details'!R22&lt;&gt;"",VLOOKUP('Procedure details'!R22,Lists!$AD$2:$AE$11,2,FALSE),"")</f>
        <v/>
      </c>
      <c r="AI22">
        <f>IF(AND(AB22=1,'Procedure details'!G22&gt;99,'Procedure details'!X22=""),1,0)</f>
        <v>0</v>
      </c>
      <c r="AJ22">
        <f>IF(AND(AC22=1,'Procedure details'!G22&gt;999,'Procedure details'!X22=""),1,0)</f>
        <v>0</v>
      </c>
      <c r="AK22">
        <f>IF(AND(AD22=1,'Procedure details'!G22&gt;9999,'Procedure details'!X22=""),1,0)</f>
        <v>0</v>
      </c>
      <c r="AL22" s="35" t="str">
        <f>IF('Procedure details'!O22&lt;&gt;"",VLOOKUP('Procedure details'!O22,Lists!$B$75:$C$83,2,FALSE),"")</f>
        <v/>
      </c>
      <c r="AM22">
        <f>IFERROR(IF(AND(VLOOKUP('Procedure details'!E22,Lists!$M$1:$R$40,6,0),'Procedure details'!X22="",(OR('Procedure details'!I22="[O2_1] Animals born in the UK but NOT at a licensed establishment",'Procedure details'!I22="[O2_2] Animals born in the EU (non UK) but NOT at a registered breeder",'Procedure details'!J22="[NHPO1_1B] Animals born in the UK but NOT at a licensed establishment",'Procedure details'!J22="[NHPO1_2B] Animals born in the EU (non UK) but NOT at a registered breeder"))),1,0),0)</f>
        <v>0</v>
      </c>
      <c r="AN22" s="58">
        <f>IF(AND('Procedure details'!U22="Sub-threshold",'Procedure details'!N22="[N] No",'Procedure details'!O22&lt;&gt;"[PG] Breeding/maintenance of colonies of established genetically altered animals, not used in other procedures",'Procedure details'!O22&lt;&gt;"",'Procedure details'!X22=""),1,0)</f>
        <v>0</v>
      </c>
      <c r="AO22">
        <f>IF(AND('Procedure details'!G22&gt;999,'Procedure details'!O22="[PG] Breeding/maintenance of colonies of established genetically altered animals, not used in other procedures",'Procedure details'!U22="[SV4] Severe",'Procedure details'!X22=""),1,0)</f>
        <v>0</v>
      </c>
      <c r="AP22">
        <f>IF(AND('Procedure details'!M22="[GS1] Not genetically altered",'Procedure details'!O22="[PG] Breeding/maintenance of colonies of established genetically altered animals, not used in other procedures",'Procedure details'!X22=""),1,0)</f>
        <v>0</v>
      </c>
      <c r="AQ22">
        <f>IFERROR(IF(AND((VLOOKUP('Procedure details'!E22,Lists!M:S,7,0))=1,'Procedure details'!X22="",(OR('Procedure details'!I22="[O2_1] Animals born in the UK but NOT at a licensed establishment",'Procedure details'!I22="[O2_2] Animals born in the EU (non UK) but NOT at a registered breeder")),(OR('Procedure details'!M22="[GS2] Genetically altered without a harmful phenotype",'Procedure details'!M22="[GS3] Genetically altered with a harmful phenotype"))),1,0),0)</f>
        <v>0</v>
      </c>
    </row>
    <row r="23" spans="24:43" x14ac:dyDescent="0.25">
      <c r="X23" s="34">
        <v>23</v>
      </c>
      <c r="Y23" s="35">
        <f>COUNTA('Procedure details'!E23:'Procedure details'!Y23)</f>
        <v>0</v>
      </c>
      <c r="Z23" s="35"/>
      <c r="AA23" s="35" t="str">
        <f>IF('Procedure details'!E23&lt;&gt;"",VLOOKUP('Procedure details'!E23,Lists!$M$2:$N$40,2,FALSE),"")</f>
        <v/>
      </c>
      <c r="AB23" s="35" t="str">
        <f>IF('Procedure details'!E23&lt;&gt;"",VLOOKUP('Procedure details'!E23,Lists!$M$2:$O$40,3,FALSE),"")</f>
        <v/>
      </c>
      <c r="AC23" s="35" t="str">
        <f>IF('Procedure details'!E23&lt;&gt;"",VLOOKUP('Procedure details'!E23,Lists!$M$2:$P$40,4,FALSE),"")</f>
        <v/>
      </c>
      <c r="AD23" s="35" t="str">
        <f>IF('Procedure details'!E23&lt;&gt;"",VLOOKUP('Procedure details'!E23,Lists!$M$2:$Q$40,5,FALSE),"")</f>
        <v/>
      </c>
      <c r="AE23" s="35" t="str">
        <f>IF('Procedure details'!O23&lt;&gt;"",VLOOKUP('Procedure details'!O23,Lists!$B$75:$G$83,6,FALSE),"")</f>
        <v/>
      </c>
      <c r="AF23" s="35" t="str">
        <f>IF('Procedure details'!H23&lt;&gt;"",VLOOKUP('Procedure details'!H23,Lists!$AP$2:$AQ$3,2,FALSE),"")</f>
        <v/>
      </c>
      <c r="AG23" s="35" t="str">
        <f>IF('Procedure details'!P23&lt;&gt;"",VLOOKUP('Procedure details'!P23,Lists!$D$75:$F$150,3,FALSE),"")</f>
        <v/>
      </c>
      <c r="AH23" s="35" t="str">
        <f>IF('Procedure details'!R23&lt;&gt;"",VLOOKUP('Procedure details'!R23,Lists!$AD$2:$AE$11,2,FALSE),"")</f>
        <v/>
      </c>
      <c r="AI23">
        <f>IF(AND(AB23=1,'Procedure details'!G23&gt;99,'Procedure details'!X23=""),1,0)</f>
        <v>0</v>
      </c>
      <c r="AJ23">
        <f>IF(AND(AC23=1,'Procedure details'!G23&gt;999,'Procedure details'!X23=""),1,0)</f>
        <v>0</v>
      </c>
      <c r="AK23">
        <f>IF(AND(AD23=1,'Procedure details'!G23&gt;9999,'Procedure details'!X23=""),1,0)</f>
        <v>0</v>
      </c>
      <c r="AL23" s="35" t="str">
        <f>IF('Procedure details'!O23&lt;&gt;"",VLOOKUP('Procedure details'!O23,Lists!$B$75:$C$83,2,FALSE),"")</f>
        <v/>
      </c>
      <c r="AM23">
        <f>IFERROR(IF(AND(VLOOKUP('Procedure details'!E23,Lists!$M$1:$R$40,6,0),'Procedure details'!X23="",(OR('Procedure details'!I23="[O2_1] Animals born in the UK but NOT at a licensed establishment",'Procedure details'!I23="[O2_2] Animals born in the EU (non UK) but NOT at a registered breeder",'Procedure details'!J23="[NHPO1_1B] Animals born in the UK but NOT at a licensed establishment",'Procedure details'!J23="[NHPO1_2B] Animals born in the EU (non UK) but NOT at a registered breeder"))),1,0),0)</f>
        <v>0</v>
      </c>
      <c r="AN23" s="58">
        <f>IF(AND('Procedure details'!U23="Sub-threshold",'Procedure details'!N23="[N] No",'Procedure details'!O23&lt;&gt;"[PG] Breeding/maintenance of colonies of established genetically altered animals, not used in other procedures",'Procedure details'!O23&lt;&gt;"",'Procedure details'!X23=""),1,0)</f>
        <v>0</v>
      </c>
      <c r="AO23">
        <f>IF(AND('Procedure details'!G23&gt;999,'Procedure details'!O23="[PG] Breeding/maintenance of colonies of established genetically altered animals, not used in other procedures",'Procedure details'!U23="[SV4] Severe",'Procedure details'!X23=""),1,0)</f>
        <v>0</v>
      </c>
      <c r="AP23">
        <f>IF(AND('Procedure details'!M23="[GS1] Not genetically altered",'Procedure details'!O23="[PG] Breeding/maintenance of colonies of established genetically altered animals, not used in other procedures",'Procedure details'!X23=""),1,0)</f>
        <v>0</v>
      </c>
      <c r="AQ23">
        <f>IFERROR(IF(AND((VLOOKUP('Procedure details'!E23,Lists!M:S,7,0))=1,'Procedure details'!X23="",(OR('Procedure details'!I23="[O2_1] Animals born in the UK but NOT at a licensed establishment",'Procedure details'!I23="[O2_2] Animals born in the EU (non UK) but NOT at a registered breeder")),(OR('Procedure details'!M23="[GS2] Genetically altered without a harmful phenotype",'Procedure details'!M23="[GS3] Genetically altered with a harmful phenotype"))),1,0),0)</f>
        <v>0</v>
      </c>
    </row>
    <row r="24" spans="24:43" x14ac:dyDescent="0.25">
      <c r="X24" s="34">
        <v>24</v>
      </c>
      <c r="Y24" s="35">
        <f>COUNTA('Procedure details'!E24:'Procedure details'!Y24)</f>
        <v>0</v>
      </c>
      <c r="Z24" s="35"/>
      <c r="AA24" s="35" t="str">
        <f>IF('Procedure details'!E24&lt;&gt;"",VLOOKUP('Procedure details'!E24,Lists!$M$2:$N$40,2,FALSE),"")</f>
        <v/>
      </c>
      <c r="AB24" s="35" t="str">
        <f>IF('Procedure details'!E24&lt;&gt;"",VLOOKUP('Procedure details'!E24,Lists!$M$2:$O$40,3,FALSE),"")</f>
        <v/>
      </c>
      <c r="AC24" s="35" t="str">
        <f>IF('Procedure details'!E24&lt;&gt;"",VLOOKUP('Procedure details'!E24,Lists!$M$2:$P$40,4,FALSE),"")</f>
        <v/>
      </c>
      <c r="AD24" s="35" t="str">
        <f>IF('Procedure details'!E24&lt;&gt;"",VLOOKUP('Procedure details'!E24,Lists!$M$2:$Q$40,5,FALSE),"")</f>
        <v/>
      </c>
      <c r="AE24" s="35" t="str">
        <f>IF('Procedure details'!O24&lt;&gt;"",VLOOKUP('Procedure details'!O24,Lists!$B$75:$G$83,6,FALSE),"")</f>
        <v/>
      </c>
      <c r="AF24" s="35" t="str">
        <f>IF('Procedure details'!H24&lt;&gt;"",VLOOKUP('Procedure details'!H24,Lists!$AP$2:$AQ$3,2,FALSE),"")</f>
        <v/>
      </c>
      <c r="AG24" s="35" t="str">
        <f>IF('Procedure details'!P24&lt;&gt;"",VLOOKUP('Procedure details'!P24,Lists!$D$75:$F$150,3,FALSE),"")</f>
        <v/>
      </c>
      <c r="AH24" s="35" t="str">
        <f>IF('Procedure details'!R24&lt;&gt;"",VLOOKUP('Procedure details'!R24,Lists!$AD$2:$AE$11,2,FALSE),"")</f>
        <v/>
      </c>
      <c r="AI24">
        <f>IF(AND(AB24=1,'Procedure details'!G24&gt;99,'Procedure details'!X24=""),1,0)</f>
        <v>0</v>
      </c>
      <c r="AJ24">
        <f>IF(AND(AC24=1,'Procedure details'!G24&gt;999,'Procedure details'!X24=""),1,0)</f>
        <v>0</v>
      </c>
      <c r="AK24">
        <f>IF(AND(AD24=1,'Procedure details'!G24&gt;9999,'Procedure details'!X24=""),1,0)</f>
        <v>0</v>
      </c>
      <c r="AL24" s="35" t="str">
        <f>IF('Procedure details'!O24&lt;&gt;"",VLOOKUP('Procedure details'!O24,Lists!$B$75:$C$83,2,FALSE),"")</f>
        <v/>
      </c>
      <c r="AM24">
        <f>IFERROR(IF(AND(VLOOKUP('Procedure details'!E24,Lists!$M$1:$R$40,6,0),'Procedure details'!X24="",(OR('Procedure details'!I24="[O2_1] Animals born in the UK but NOT at a licensed establishment",'Procedure details'!I24="[O2_2] Animals born in the EU (non UK) but NOT at a registered breeder",'Procedure details'!J24="[NHPO1_1B] Animals born in the UK but NOT at a licensed establishment",'Procedure details'!J24="[NHPO1_2B] Animals born in the EU (non UK) but NOT at a registered breeder"))),1,0),0)</f>
        <v>0</v>
      </c>
      <c r="AN24" s="58">
        <f>IF(AND('Procedure details'!U24="Sub-threshold",'Procedure details'!N24="[N] No",'Procedure details'!O24&lt;&gt;"[PG] Breeding/maintenance of colonies of established genetically altered animals, not used in other procedures",'Procedure details'!O24&lt;&gt;"",'Procedure details'!X24=""),1,0)</f>
        <v>0</v>
      </c>
      <c r="AO24">
        <f>IF(AND('Procedure details'!G24&gt;999,'Procedure details'!O24="[PG] Breeding/maintenance of colonies of established genetically altered animals, not used in other procedures",'Procedure details'!U24="[SV4] Severe",'Procedure details'!X24=""),1,0)</f>
        <v>0</v>
      </c>
      <c r="AP24">
        <f>IF(AND('Procedure details'!M24="[GS1] Not genetically altered",'Procedure details'!O24="[PG] Breeding/maintenance of colonies of established genetically altered animals, not used in other procedures",'Procedure details'!X24=""),1,0)</f>
        <v>0</v>
      </c>
      <c r="AQ24">
        <f>IFERROR(IF(AND((VLOOKUP('Procedure details'!E24,Lists!M:S,7,0))=1,'Procedure details'!X24="",(OR('Procedure details'!I24="[O2_1] Animals born in the UK but NOT at a licensed establishment",'Procedure details'!I24="[O2_2] Animals born in the EU (non UK) but NOT at a registered breeder")),(OR('Procedure details'!M24="[GS2] Genetically altered without a harmful phenotype",'Procedure details'!M24="[GS3] Genetically altered with a harmful phenotype"))),1,0),0)</f>
        <v>0</v>
      </c>
    </row>
    <row r="25" spans="24:43" x14ac:dyDescent="0.25">
      <c r="X25" s="34">
        <v>25</v>
      </c>
      <c r="Y25" s="35">
        <f>COUNTA('Procedure details'!E25:'Procedure details'!Y25)</f>
        <v>0</v>
      </c>
      <c r="Z25" s="35"/>
      <c r="AA25" s="35" t="str">
        <f>IF('Procedure details'!E25&lt;&gt;"",VLOOKUP('Procedure details'!E25,Lists!$M$2:$N$40,2,FALSE),"")</f>
        <v/>
      </c>
      <c r="AB25" s="35" t="str">
        <f>IF('Procedure details'!E25&lt;&gt;"",VLOOKUP('Procedure details'!E25,Lists!$M$2:$O$40,3,FALSE),"")</f>
        <v/>
      </c>
      <c r="AC25" s="35" t="str">
        <f>IF('Procedure details'!E25&lt;&gt;"",VLOOKUP('Procedure details'!E25,Lists!$M$2:$P$40,4,FALSE),"")</f>
        <v/>
      </c>
      <c r="AD25" s="35" t="str">
        <f>IF('Procedure details'!E25&lt;&gt;"",VLOOKUP('Procedure details'!E25,Lists!$M$2:$Q$40,5,FALSE),"")</f>
        <v/>
      </c>
      <c r="AE25" s="35" t="str">
        <f>IF('Procedure details'!O25&lt;&gt;"",VLOOKUP('Procedure details'!O25,Lists!$B$75:$G$83,6,FALSE),"")</f>
        <v/>
      </c>
      <c r="AF25" s="35" t="str">
        <f>IF('Procedure details'!H25&lt;&gt;"",VLOOKUP('Procedure details'!H25,Lists!$AP$2:$AQ$3,2,FALSE),"")</f>
        <v/>
      </c>
      <c r="AG25" s="35" t="str">
        <f>IF('Procedure details'!P25&lt;&gt;"",VLOOKUP('Procedure details'!P25,Lists!$D$75:$F$150,3,FALSE),"")</f>
        <v/>
      </c>
      <c r="AH25" s="35" t="str">
        <f>IF('Procedure details'!R25&lt;&gt;"",VLOOKUP('Procedure details'!R25,Lists!$AD$2:$AE$11,2,FALSE),"")</f>
        <v/>
      </c>
      <c r="AI25">
        <f>IF(AND(AB25=1,'Procedure details'!G25&gt;99,'Procedure details'!X25=""),1,0)</f>
        <v>0</v>
      </c>
      <c r="AJ25">
        <f>IF(AND(AC25=1,'Procedure details'!G25&gt;999,'Procedure details'!X25=""),1,0)</f>
        <v>0</v>
      </c>
      <c r="AK25">
        <f>IF(AND(AD25=1,'Procedure details'!G25&gt;9999,'Procedure details'!X25=""),1,0)</f>
        <v>0</v>
      </c>
      <c r="AL25" s="35" t="str">
        <f>IF('Procedure details'!O25&lt;&gt;"",VLOOKUP('Procedure details'!O25,Lists!$B$75:$C$83,2,FALSE),"")</f>
        <v/>
      </c>
      <c r="AM25">
        <f>IFERROR(IF(AND(VLOOKUP('Procedure details'!E25,Lists!$M$1:$R$40,6,0),'Procedure details'!X25="",(OR('Procedure details'!I25="[O2_1] Animals born in the UK but NOT at a licensed establishment",'Procedure details'!I25="[O2_2] Animals born in the EU (non UK) but NOT at a registered breeder",'Procedure details'!J25="[NHPO1_1B] Animals born in the UK but NOT at a licensed establishment",'Procedure details'!J25="[NHPO1_2B] Animals born in the EU (non UK) but NOT at a registered breeder"))),1,0),0)</f>
        <v>0</v>
      </c>
      <c r="AN25" s="58">
        <f>IF(AND('Procedure details'!U25="Sub-threshold",'Procedure details'!N25="[N] No",'Procedure details'!O25&lt;&gt;"[PG] Breeding/maintenance of colonies of established genetically altered animals, not used in other procedures",'Procedure details'!O25&lt;&gt;"",'Procedure details'!X25=""),1,0)</f>
        <v>0</v>
      </c>
      <c r="AO25">
        <f>IF(AND('Procedure details'!G25&gt;999,'Procedure details'!O25="[PG] Breeding/maintenance of colonies of established genetically altered animals, not used in other procedures",'Procedure details'!U25="[SV4] Severe",'Procedure details'!X25=""),1,0)</f>
        <v>0</v>
      </c>
      <c r="AP25">
        <f>IF(AND('Procedure details'!M25="[GS1] Not genetically altered",'Procedure details'!O25="[PG] Breeding/maintenance of colonies of established genetically altered animals, not used in other procedures",'Procedure details'!X25=""),1,0)</f>
        <v>0</v>
      </c>
      <c r="AQ25">
        <f>IFERROR(IF(AND((VLOOKUP('Procedure details'!E25,Lists!M:S,7,0))=1,'Procedure details'!X25="",(OR('Procedure details'!I25="[O2_1] Animals born in the UK but NOT at a licensed establishment",'Procedure details'!I25="[O2_2] Animals born in the EU (non UK) but NOT at a registered breeder")),(OR('Procedure details'!M25="[GS2] Genetically altered without a harmful phenotype",'Procedure details'!M25="[GS3] Genetically altered with a harmful phenotype"))),1,0),0)</f>
        <v>0</v>
      </c>
    </row>
    <row r="26" spans="24:43" x14ac:dyDescent="0.25">
      <c r="X26" s="34">
        <v>26</v>
      </c>
      <c r="Y26" s="35">
        <f>COUNTA('Procedure details'!E26:'Procedure details'!Y26)</f>
        <v>0</v>
      </c>
      <c r="Z26" s="35"/>
      <c r="AA26" s="35" t="str">
        <f>IF('Procedure details'!E26&lt;&gt;"",VLOOKUP('Procedure details'!E26,Lists!$M$2:$N$40,2,FALSE),"")</f>
        <v/>
      </c>
      <c r="AB26" s="35" t="str">
        <f>IF('Procedure details'!E26&lt;&gt;"",VLOOKUP('Procedure details'!E26,Lists!$M$2:$O$40,3,FALSE),"")</f>
        <v/>
      </c>
      <c r="AC26" s="35" t="str">
        <f>IF('Procedure details'!E26&lt;&gt;"",VLOOKUP('Procedure details'!E26,Lists!$M$2:$P$40,4,FALSE),"")</f>
        <v/>
      </c>
      <c r="AD26" s="35" t="str">
        <f>IF('Procedure details'!E26&lt;&gt;"",VLOOKUP('Procedure details'!E26,Lists!$M$2:$Q$40,5,FALSE),"")</f>
        <v/>
      </c>
      <c r="AE26" s="35" t="str">
        <f>IF('Procedure details'!O26&lt;&gt;"",VLOOKUP('Procedure details'!O26,Lists!$B$75:$G$83,6,FALSE),"")</f>
        <v/>
      </c>
      <c r="AF26" s="35" t="str">
        <f>IF('Procedure details'!H26&lt;&gt;"",VLOOKUP('Procedure details'!H26,Lists!$AP$2:$AQ$3,2,FALSE),"")</f>
        <v/>
      </c>
      <c r="AG26" s="35" t="str">
        <f>IF('Procedure details'!P26&lt;&gt;"",VLOOKUP('Procedure details'!P26,Lists!$D$75:$F$150,3,FALSE),"")</f>
        <v/>
      </c>
      <c r="AH26" s="35" t="str">
        <f>IF('Procedure details'!R26&lt;&gt;"",VLOOKUP('Procedure details'!R26,Lists!$AD$2:$AE$11,2,FALSE),"")</f>
        <v/>
      </c>
      <c r="AI26">
        <f>IF(AND(AB26=1,'Procedure details'!G26&gt;99,'Procedure details'!X26=""),1,0)</f>
        <v>0</v>
      </c>
      <c r="AJ26">
        <f>IF(AND(AC26=1,'Procedure details'!G26&gt;999,'Procedure details'!X26=""),1,0)</f>
        <v>0</v>
      </c>
      <c r="AK26">
        <f>IF(AND(AD26=1,'Procedure details'!G26&gt;9999,'Procedure details'!X26=""),1,0)</f>
        <v>0</v>
      </c>
      <c r="AL26" s="35" t="str">
        <f>IF('Procedure details'!O26&lt;&gt;"",VLOOKUP('Procedure details'!O26,Lists!$B$75:$C$83,2,FALSE),"")</f>
        <v/>
      </c>
      <c r="AM26">
        <f>IFERROR(IF(AND(VLOOKUP('Procedure details'!E26,Lists!$M$1:$R$40,6,0),'Procedure details'!X26="",(OR('Procedure details'!I26="[O2_1] Animals born in the UK but NOT at a licensed establishment",'Procedure details'!I26="[O2_2] Animals born in the EU (non UK) but NOT at a registered breeder",'Procedure details'!J26="[NHPO1_1B] Animals born in the UK but NOT at a licensed establishment",'Procedure details'!J26="[NHPO1_2B] Animals born in the EU (non UK) but NOT at a registered breeder"))),1,0),0)</f>
        <v>0</v>
      </c>
      <c r="AN26" s="58">
        <f>IF(AND('Procedure details'!U26="Sub-threshold",'Procedure details'!N26="[N] No",'Procedure details'!O26&lt;&gt;"[PG] Breeding/maintenance of colonies of established genetically altered animals, not used in other procedures",'Procedure details'!O26&lt;&gt;"",'Procedure details'!X26=""),1,0)</f>
        <v>0</v>
      </c>
      <c r="AO26">
        <f>IF(AND('Procedure details'!G26&gt;999,'Procedure details'!O26="[PG] Breeding/maintenance of colonies of established genetically altered animals, not used in other procedures",'Procedure details'!U26="[SV4] Severe",'Procedure details'!X26=""),1,0)</f>
        <v>0</v>
      </c>
      <c r="AP26">
        <f>IF(AND('Procedure details'!M26="[GS1] Not genetically altered",'Procedure details'!O26="[PG] Breeding/maintenance of colonies of established genetically altered animals, not used in other procedures",'Procedure details'!X26=""),1,0)</f>
        <v>0</v>
      </c>
      <c r="AQ26">
        <f>IFERROR(IF(AND((VLOOKUP('Procedure details'!E26,Lists!M:S,7,0))=1,'Procedure details'!X26="",(OR('Procedure details'!I26="[O2_1] Animals born in the UK but NOT at a licensed establishment",'Procedure details'!I26="[O2_2] Animals born in the EU (non UK) but NOT at a registered breeder")),(OR('Procedure details'!M26="[GS2] Genetically altered without a harmful phenotype",'Procedure details'!M26="[GS3] Genetically altered with a harmful phenotype"))),1,0),0)</f>
        <v>0</v>
      </c>
    </row>
    <row r="27" spans="24:43" x14ac:dyDescent="0.25">
      <c r="X27" s="34">
        <v>27</v>
      </c>
      <c r="Y27" s="35">
        <f>COUNTA('Procedure details'!E27:'Procedure details'!Y27)</f>
        <v>0</v>
      </c>
      <c r="Z27" s="35"/>
      <c r="AA27" s="35" t="str">
        <f>IF('Procedure details'!E27&lt;&gt;"",VLOOKUP('Procedure details'!E27,Lists!$M$2:$N$40,2,FALSE),"")</f>
        <v/>
      </c>
      <c r="AB27" s="35" t="str">
        <f>IF('Procedure details'!E27&lt;&gt;"",VLOOKUP('Procedure details'!E27,Lists!$M$2:$O$40,3,FALSE),"")</f>
        <v/>
      </c>
      <c r="AC27" s="35" t="str">
        <f>IF('Procedure details'!E27&lt;&gt;"",VLOOKUP('Procedure details'!E27,Lists!$M$2:$P$40,4,FALSE),"")</f>
        <v/>
      </c>
      <c r="AD27" s="35" t="str">
        <f>IF('Procedure details'!E27&lt;&gt;"",VLOOKUP('Procedure details'!E27,Lists!$M$2:$Q$40,5,FALSE),"")</f>
        <v/>
      </c>
      <c r="AE27" s="35" t="str">
        <f>IF('Procedure details'!O27&lt;&gt;"",VLOOKUP('Procedure details'!O27,Lists!$B$75:$G$83,6,FALSE),"")</f>
        <v/>
      </c>
      <c r="AF27" s="35" t="str">
        <f>IF('Procedure details'!H27&lt;&gt;"",VLOOKUP('Procedure details'!H27,Lists!$AP$2:$AQ$3,2,FALSE),"")</f>
        <v/>
      </c>
      <c r="AG27" s="35" t="str">
        <f>IF('Procedure details'!P27&lt;&gt;"",VLOOKUP('Procedure details'!P27,Lists!$D$75:$F$150,3,FALSE),"")</f>
        <v/>
      </c>
      <c r="AH27" s="35" t="str">
        <f>IF('Procedure details'!R27&lt;&gt;"",VLOOKUP('Procedure details'!R27,Lists!$AD$2:$AE$11,2,FALSE),"")</f>
        <v/>
      </c>
      <c r="AI27">
        <f>IF(AND(AB27=1,'Procedure details'!G27&gt;99,'Procedure details'!X27=""),1,0)</f>
        <v>0</v>
      </c>
      <c r="AJ27">
        <f>IF(AND(AC27=1,'Procedure details'!G27&gt;999,'Procedure details'!X27=""),1,0)</f>
        <v>0</v>
      </c>
      <c r="AK27">
        <f>IF(AND(AD27=1,'Procedure details'!G27&gt;9999,'Procedure details'!X27=""),1,0)</f>
        <v>0</v>
      </c>
      <c r="AL27" s="35" t="str">
        <f>IF('Procedure details'!O27&lt;&gt;"",VLOOKUP('Procedure details'!O27,Lists!$B$75:$C$83,2,FALSE),"")</f>
        <v/>
      </c>
      <c r="AM27">
        <f>IFERROR(IF(AND(VLOOKUP('Procedure details'!E27,Lists!$M$1:$R$40,6,0),'Procedure details'!X27="",(OR('Procedure details'!I27="[O2_1] Animals born in the UK but NOT at a licensed establishment",'Procedure details'!I27="[O2_2] Animals born in the EU (non UK) but NOT at a registered breeder",'Procedure details'!J27="[NHPO1_1B] Animals born in the UK but NOT at a licensed establishment",'Procedure details'!J27="[NHPO1_2B] Animals born in the EU (non UK) but NOT at a registered breeder"))),1,0),0)</f>
        <v>0</v>
      </c>
      <c r="AN27" s="58">
        <f>IF(AND('Procedure details'!U27="Sub-threshold",'Procedure details'!N27="[N] No",'Procedure details'!O27&lt;&gt;"[PG] Breeding/maintenance of colonies of established genetically altered animals, not used in other procedures",'Procedure details'!O27&lt;&gt;"",'Procedure details'!X27=""),1,0)</f>
        <v>0</v>
      </c>
      <c r="AO27">
        <f>IF(AND('Procedure details'!G27&gt;999,'Procedure details'!O27="[PG] Breeding/maintenance of colonies of established genetically altered animals, not used in other procedures",'Procedure details'!U27="[SV4] Severe",'Procedure details'!X27=""),1,0)</f>
        <v>0</v>
      </c>
      <c r="AP27">
        <f>IF(AND('Procedure details'!M27="[GS1] Not genetically altered",'Procedure details'!O27="[PG] Breeding/maintenance of colonies of established genetically altered animals, not used in other procedures",'Procedure details'!X27=""),1,0)</f>
        <v>0</v>
      </c>
      <c r="AQ27">
        <f>IFERROR(IF(AND((VLOOKUP('Procedure details'!E27,Lists!M:S,7,0))=1,'Procedure details'!X27="",(OR('Procedure details'!I27="[O2_1] Animals born in the UK but NOT at a licensed establishment",'Procedure details'!I27="[O2_2] Animals born in the EU (non UK) but NOT at a registered breeder")),(OR('Procedure details'!M27="[GS2] Genetically altered without a harmful phenotype",'Procedure details'!M27="[GS3] Genetically altered with a harmful phenotype"))),1,0),0)</f>
        <v>0</v>
      </c>
    </row>
    <row r="28" spans="24:43" x14ac:dyDescent="0.25">
      <c r="X28" s="34">
        <v>28</v>
      </c>
      <c r="Y28" s="35">
        <f>COUNTA('Procedure details'!E28:'Procedure details'!Y28)</f>
        <v>0</v>
      </c>
      <c r="Z28" s="35"/>
      <c r="AA28" s="35" t="str">
        <f>IF('Procedure details'!E28&lt;&gt;"",VLOOKUP('Procedure details'!E28,Lists!$M$2:$N$40,2,FALSE),"")</f>
        <v/>
      </c>
      <c r="AB28" s="35" t="str">
        <f>IF('Procedure details'!E28&lt;&gt;"",VLOOKUP('Procedure details'!E28,Lists!$M$2:$O$40,3,FALSE),"")</f>
        <v/>
      </c>
      <c r="AC28" s="35" t="str">
        <f>IF('Procedure details'!E28&lt;&gt;"",VLOOKUP('Procedure details'!E28,Lists!$M$2:$P$40,4,FALSE),"")</f>
        <v/>
      </c>
      <c r="AD28" s="35" t="str">
        <f>IF('Procedure details'!E28&lt;&gt;"",VLOOKUP('Procedure details'!E28,Lists!$M$2:$Q$40,5,FALSE),"")</f>
        <v/>
      </c>
      <c r="AE28" s="35" t="str">
        <f>IF('Procedure details'!O28&lt;&gt;"",VLOOKUP('Procedure details'!O28,Lists!$B$75:$G$83,6,FALSE),"")</f>
        <v/>
      </c>
      <c r="AF28" s="35" t="str">
        <f>IF('Procedure details'!H28&lt;&gt;"",VLOOKUP('Procedure details'!H28,Lists!$AP$2:$AQ$3,2,FALSE),"")</f>
        <v/>
      </c>
      <c r="AG28" s="35" t="str">
        <f>IF('Procedure details'!P28&lt;&gt;"",VLOOKUP('Procedure details'!P28,Lists!$D$75:$F$150,3,FALSE),"")</f>
        <v/>
      </c>
      <c r="AH28" s="35" t="str">
        <f>IF('Procedure details'!R28&lt;&gt;"",VLOOKUP('Procedure details'!R28,Lists!$AD$2:$AE$11,2,FALSE),"")</f>
        <v/>
      </c>
      <c r="AI28">
        <f>IF(AND(AB28=1,'Procedure details'!G28&gt;99,'Procedure details'!X28=""),1,0)</f>
        <v>0</v>
      </c>
      <c r="AJ28">
        <f>IF(AND(AC28=1,'Procedure details'!G28&gt;999,'Procedure details'!X28=""),1,0)</f>
        <v>0</v>
      </c>
      <c r="AK28">
        <f>IF(AND(AD28=1,'Procedure details'!G28&gt;9999,'Procedure details'!X28=""),1,0)</f>
        <v>0</v>
      </c>
      <c r="AL28" s="35" t="str">
        <f>IF('Procedure details'!O28&lt;&gt;"",VLOOKUP('Procedure details'!O28,Lists!$B$75:$C$83,2,FALSE),"")</f>
        <v/>
      </c>
      <c r="AM28">
        <f>IFERROR(IF(AND(VLOOKUP('Procedure details'!E28,Lists!$M$1:$R$40,6,0),'Procedure details'!X28="",(OR('Procedure details'!I28="[O2_1] Animals born in the UK but NOT at a licensed establishment",'Procedure details'!I28="[O2_2] Animals born in the EU (non UK) but NOT at a registered breeder",'Procedure details'!J28="[NHPO1_1B] Animals born in the UK but NOT at a licensed establishment",'Procedure details'!J28="[NHPO1_2B] Animals born in the EU (non UK) but NOT at a registered breeder"))),1,0),0)</f>
        <v>0</v>
      </c>
      <c r="AN28" s="58">
        <f>IF(AND('Procedure details'!U28="Sub-threshold",'Procedure details'!N28="[N] No",'Procedure details'!O28&lt;&gt;"[PG] Breeding/maintenance of colonies of established genetically altered animals, not used in other procedures",'Procedure details'!O28&lt;&gt;"",'Procedure details'!X28=""),1,0)</f>
        <v>0</v>
      </c>
      <c r="AO28">
        <f>IF(AND('Procedure details'!G28&gt;999,'Procedure details'!O28="[PG] Breeding/maintenance of colonies of established genetically altered animals, not used in other procedures",'Procedure details'!U28="[SV4] Severe",'Procedure details'!X28=""),1,0)</f>
        <v>0</v>
      </c>
      <c r="AP28">
        <f>IF(AND('Procedure details'!M28="[GS1] Not genetically altered",'Procedure details'!O28="[PG] Breeding/maintenance of colonies of established genetically altered animals, not used in other procedures",'Procedure details'!X28=""),1,0)</f>
        <v>0</v>
      </c>
      <c r="AQ28">
        <f>IFERROR(IF(AND((VLOOKUP('Procedure details'!E28,Lists!M:S,7,0))=1,'Procedure details'!X28="",(OR('Procedure details'!I28="[O2_1] Animals born in the UK but NOT at a licensed establishment",'Procedure details'!I28="[O2_2] Animals born in the EU (non UK) but NOT at a registered breeder")),(OR('Procedure details'!M28="[GS2] Genetically altered without a harmful phenotype",'Procedure details'!M28="[GS3] Genetically altered with a harmful phenotype"))),1,0),0)</f>
        <v>0</v>
      </c>
    </row>
    <row r="29" spans="24:43" x14ac:dyDescent="0.25">
      <c r="X29" s="34">
        <v>29</v>
      </c>
      <c r="Y29" s="35">
        <f>COUNTA('Procedure details'!E29:'Procedure details'!Y29)</f>
        <v>0</v>
      </c>
      <c r="Z29" s="35"/>
      <c r="AA29" s="35" t="str">
        <f>IF('Procedure details'!E29&lt;&gt;"",VLOOKUP('Procedure details'!E29,Lists!$M$2:$N$40,2,FALSE),"")</f>
        <v/>
      </c>
      <c r="AB29" s="35" t="str">
        <f>IF('Procedure details'!E29&lt;&gt;"",VLOOKUP('Procedure details'!E29,Lists!$M$2:$O$40,3,FALSE),"")</f>
        <v/>
      </c>
      <c r="AC29" s="35" t="str">
        <f>IF('Procedure details'!E29&lt;&gt;"",VLOOKUP('Procedure details'!E29,Lists!$M$2:$P$40,4,FALSE),"")</f>
        <v/>
      </c>
      <c r="AD29" s="35" t="str">
        <f>IF('Procedure details'!E29&lt;&gt;"",VLOOKUP('Procedure details'!E29,Lists!$M$2:$Q$40,5,FALSE),"")</f>
        <v/>
      </c>
      <c r="AE29" s="35" t="str">
        <f>IF('Procedure details'!O29&lt;&gt;"",VLOOKUP('Procedure details'!O29,Lists!$B$75:$G$83,6,FALSE),"")</f>
        <v/>
      </c>
      <c r="AF29" s="35" t="str">
        <f>IF('Procedure details'!H29&lt;&gt;"",VLOOKUP('Procedure details'!H29,Lists!$AP$2:$AQ$3,2,FALSE),"")</f>
        <v/>
      </c>
      <c r="AG29" s="35" t="str">
        <f>IF('Procedure details'!P29&lt;&gt;"",VLOOKUP('Procedure details'!P29,Lists!$D$75:$F$150,3,FALSE),"")</f>
        <v/>
      </c>
      <c r="AH29" s="35" t="str">
        <f>IF('Procedure details'!R29&lt;&gt;"",VLOOKUP('Procedure details'!R29,Lists!$AD$2:$AE$11,2,FALSE),"")</f>
        <v/>
      </c>
      <c r="AI29">
        <f>IF(AND(AB29=1,'Procedure details'!G29&gt;99,'Procedure details'!X29=""),1,0)</f>
        <v>0</v>
      </c>
      <c r="AJ29">
        <f>IF(AND(AC29=1,'Procedure details'!G29&gt;999,'Procedure details'!X29=""),1,0)</f>
        <v>0</v>
      </c>
      <c r="AK29">
        <f>IF(AND(AD29=1,'Procedure details'!G29&gt;9999,'Procedure details'!X29=""),1,0)</f>
        <v>0</v>
      </c>
      <c r="AL29" s="35" t="str">
        <f>IF('Procedure details'!O29&lt;&gt;"",VLOOKUP('Procedure details'!O29,Lists!$B$75:$C$83,2,FALSE),"")</f>
        <v/>
      </c>
      <c r="AM29">
        <f>IFERROR(IF(AND(VLOOKUP('Procedure details'!E29,Lists!$M$1:$R$40,6,0),'Procedure details'!X29="",(OR('Procedure details'!I29="[O2_1] Animals born in the UK but NOT at a licensed establishment",'Procedure details'!I29="[O2_2] Animals born in the EU (non UK) but NOT at a registered breeder",'Procedure details'!J29="[NHPO1_1B] Animals born in the UK but NOT at a licensed establishment",'Procedure details'!J29="[NHPO1_2B] Animals born in the EU (non UK) but NOT at a registered breeder"))),1,0),0)</f>
        <v>0</v>
      </c>
      <c r="AN29" s="58">
        <f>IF(AND('Procedure details'!U29="Sub-threshold",'Procedure details'!N29="[N] No",'Procedure details'!O29&lt;&gt;"[PG] Breeding/maintenance of colonies of established genetically altered animals, not used in other procedures",'Procedure details'!O29&lt;&gt;"",'Procedure details'!X29=""),1,0)</f>
        <v>0</v>
      </c>
      <c r="AO29">
        <f>IF(AND('Procedure details'!G29&gt;999,'Procedure details'!O29="[PG] Breeding/maintenance of colonies of established genetically altered animals, not used in other procedures",'Procedure details'!U29="[SV4] Severe",'Procedure details'!X29=""),1,0)</f>
        <v>0</v>
      </c>
      <c r="AP29">
        <f>IF(AND('Procedure details'!M29="[GS1] Not genetically altered",'Procedure details'!O29="[PG] Breeding/maintenance of colonies of established genetically altered animals, not used in other procedures",'Procedure details'!X29=""),1,0)</f>
        <v>0</v>
      </c>
      <c r="AQ29">
        <f>IFERROR(IF(AND((VLOOKUP('Procedure details'!E29,Lists!M:S,7,0))=1,'Procedure details'!X29="",(OR('Procedure details'!I29="[O2_1] Animals born in the UK but NOT at a licensed establishment",'Procedure details'!I29="[O2_2] Animals born in the EU (non UK) but NOT at a registered breeder")),(OR('Procedure details'!M29="[GS2] Genetically altered without a harmful phenotype",'Procedure details'!M29="[GS3] Genetically altered with a harmful phenotype"))),1,0),0)</f>
        <v>0</v>
      </c>
    </row>
    <row r="30" spans="24:43" x14ac:dyDescent="0.25">
      <c r="X30" s="34">
        <v>30</v>
      </c>
      <c r="Y30" s="35">
        <f>COUNTA('Procedure details'!E30:'Procedure details'!Y30)</f>
        <v>0</v>
      </c>
      <c r="Z30" s="35"/>
      <c r="AA30" s="35" t="str">
        <f>IF('Procedure details'!E30&lt;&gt;"",VLOOKUP('Procedure details'!E30,Lists!$M$2:$N$40,2,FALSE),"")</f>
        <v/>
      </c>
      <c r="AB30" s="35" t="str">
        <f>IF('Procedure details'!E30&lt;&gt;"",VLOOKUP('Procedure details'!E30,Lists!$M$2:$O$40,3,FALSE),"")</f>
        <v/>
      </c>
      <c r="AC30" s="35" t="str">
        <f>IF('Procedure details'!E30&lt;&gt;"",VLOOKUP('Procedure details'!E30,Lists!$M$2:$P$40,4,FALSE),"")</f>
        <v/>
      </c>
      <c r="AD30" s="35" t="str">
        <f>IF('Procedure details'!E30&lt;&gt;"",VLOOKUP('Procedure details'!E30,Lists!$M$2:$Q$40,5,FALSE),"")</f>
        <v/>
      </c>
      <c r="AE30" s="35" t="str">
        <f>IF('Procedure details'!O30&lt;&gt;"",VLOOKUP('Procedure details'!O30,Lists!$B$75:$G$83,6,FALSE),"")</f>
        <v/>
      </c>
      <c r="AF30" s="35" t="str">
        <f>IF('Procedure details'!H30&lt;&gt;"",VLOOKUP('Procedure details'!H30,Lists!$AP$2:$AQ$3,2,FALSE),"")</f>
        <v/>
      </c>
      <c r="AG30" s="35" t="str">
        <f>IF('Procedure details'!P30&lt;&gt;"",VLOOKUP('Procedure details'!P30,Lists!$D$75:$F$150,3,FALSE),"")</f>
        <v/>
      </c>
      <c r="AH30" s="35" t="str">
        <f>IF('Procedure details'!R30&lt;&gt;"",VLOOKUP('Procedure details'!R30,Lists!$AD$2:$AE$11,2,FALSE),"")</f>
        <v/>
      </c>
      <c r="AI30">
        <f>IF(AND(AB30=1,'Procedure details'!G30&gt;99,'Procedure details'!X30=""),1,0)</f>
        <v>0</v>
      </c>
      <c r="AJ30">
        <f>IF(AND(AC30=1,'Procedure details'!G30&gt;999,'Procedure details'!X30=""),1,0)</f>
        <v>0</v>
      </c>
      <c r="AK30">
        <f>IF(AND(AD30=1,'Procedure details'!G30&gt;9999,'Procedure details'!X30=""),1,0)</f>
        <v>0</v>
      </c>
      <c r="AL30" s="35" t="str">
        <f>IF('Procedure details'!O30&lt;&gt;"",VLOOKUP('Procedure details'!O30,Lists!$B$75:$C$83,2,FALSE),"")</f>
        <v/>
      </c>
      <c r="AM30">
        <f>IFERROR(IF(AND(VLOOKUP('Procedure details'!E30,Lists!$M$1:$R$40,6,0),'Procedure details'!X30="",(OR('Procedure details'!I30="[O2_1] Animals born in the UK but NOT at a licensed establishment",'Procedure details'!I30="[O2_2] Animals born in the EU (non UK) but NOT at a registered breeder",'Procedure details'!J30="[NHPO1_1B] Animals born in the UK but NOT at a licensed establishment",'Procedure details'!J30="[NHPO1_2B] Animals born in the EU (non UK) but NOT at a registered breeder"))),1,0),0)</f>
        <v>0</v>
      </c>
      <c r="AN30" s="58">
        <f>IF(AND('Procedure details'!U30="Sub-threshold",'Procedure details'!N30="[N] No",'Procedure details'!O30&lt;&gt;"[PG] Breeding/maintenance of colonies of established genetically altered animals, not used in other procedures",'Procedure details'!O30&lt;&gt;"",'Procedure details'!X30=""),1,0)</f>
        <v>0</v>
      </c>
      <c r="AO30">
        <f>IF(AND('Procedure details'!G30&gt;999,'Procedure details'!O30="[PG] Breeding/maintenance of colonies of established genetically altered animals, not used in other procedures",'Procedure details'!U30="[SV4] Severe",'Procedure details'!X30=""),1,0)</f>
        <v>0</v>
      </c>
      <c r="AP30">
        <f>IF(AND('Procedure details'!M30="[GS1] Not genetically altered",'Procedure details'!O30="[PG] Breeding/maintenance of colonies of established genetically altered animals, not used in other procedures",'Procedure details'!X30=""),1,0)</f>
        <v>0</v>
      </c>
      <c r="AQ30">
        <f>IFERROR(IF(AND((VLOOKUP('Procedure details'!E30,Lists!M:S,7,0))=1,'Procedure details'!X30="",(OR('Procedure details'!I30="[O2_1] Animals born in the UK but NOT at a licensed establishment",'Procedure details'!I30="[O2_2] Animals born in the EU (non UK) but NOT at a registered breeder")),(OR('Procedure details'!M30="[GS2] Genetically altered without a harmful phenotype",'Procedure details'!M30="[GS3] Genetically altered with a harmful phenotype"))),1,0),0)</f>
        <v>0</v>
      </c>
    </row>
    <row r="31" spans="24:43" x14ac:dyDescent="0.25">
      <c r="X31" s="34">
        <v>31</v>
      </c>
      <c r="Y31" s="35">
        <f>COUNTA('Procedure details'!E31:'Procedure details'!Y31)</f>
        <v>0</v>
      </c>
      <c r="Z31" s="35"/>
      <c r="AA31" s="35" t="str">
        <f>IF('Procedure details'!E31&lt;&gt;"",VLOOKUP('Procedure details'!E31,Lists!$M$2:$N$40,2,FALSE),"")</f>
        <v/>
      </c>
      <c r="AB31" s="35" t="str">
        <f>IF('Procedure details'!E31&lt;&gt;"",VLOOKUP('Procedure details'!E31,Lists!$M$2:$O$40,3,FALSE),"")</f>
        <v/>
      </c>
      <c r="AC31" s="35" t="str">
        <f>IF('Procedure details'!E31&lt;&gt;"",VLOOKUP('Procedure details'!E31,Lists!$M$2:$P$40,4,FALSE),"")</f>
        <v/>
      </c>
      <c r="AD31" s="35" t="str">
        <f>IF('Procedure details'!E31&lt;&gt;"",VLOOKUP('Procedure details'!E31,Lists!$M$2:$Q$40,5,FALSE),"")</f>
        <v/>
      </c>
      <c r="AE31" s="35" t="str">
        <f>IF('Procedure details'!O31&lt;&gt;"",VLOOKUP('Procedure details'!O31,Lists!$B$75:$G$83,6,FALSE),"")</f>
        <v/>
      </c>
      <c r="AF31" s="35" t="str">
        <f>IF('Procedure details'!H31&lt;&gt;"",VLOOKUP('Procedure details'!H31,Lists!$AP$2:$AQ$3,2,FALSE),"")</f>
        <v/>
      </c>
      <c r="AG31" s="35" t="str">
        <f>IF('Procedure details'!P31&lt;&gt;"",VLOOKUP('Procedure details'!P31,Lists!$D$75:$F$150,3,FALSE),"")</f>
        <v/>
      </c>
      <c r="AH31" s="35" t="str">
        <f>IF('Procedure details'!R31&lt;&gt;"",VLOOKUP('Procedure details'!R31,Lists!$AD$2:$AE$11,2,FALSE),"")</f>
        <v/>
      </c>
      <c r="AI31">
        <f>IF(AND(AB31=1,'Procedure details'!G31&gt;99,'Procedure details'!X31=""),1,0)</f>
        <v>0</v>
      </c>
      <c r="AJ31">
        <f>IF(AND(AC31=1,'Procedure details'!G31&gt;999,'Procedure details'!X31=""),1,0)</f>
        <v>0</v>
      </c>
      <c r="AK31">
        <f>IF(AND(AD31=1,'Procedure details'!G31&gt;9999,'Procedure details'!X31=""),1,0)</f>
        <v>0</v>
      </c>
      <c r="AL31" s="35" t="str">
        <f>IF('Procedure details'!O31&lt;&gt;"",VLOOKUP('Procedure details'!O31,Lists!$B$75:$C$83,2,FALSE),"")</f>
        <v/>
      </c>
      <c r="AM31">
        <f>IFERROR(IF(AND(VLOOKUP('Procedure details'!E31,Lists!$M$1:$R$40,6,0),'Procedure details'!X31="",(OR('Procedure details'!I31="[O2_1] Animals born in the UK but NOT at a licensed establishment",'Procedure details'!I31="[O2_2] Animals born in the EU (non UK) but NOT at a registered breeder",'Procedure details'!J31="[NHPO1_1B] Animals born in the UK but NOT at a licensed establishment",'Procedure details'!J31="[NHPO1_2B] Animals born in the EU (non UK) but NOT at a registered breeder"))),1,0),0)</f>
        <v>0</v>
      </c>
      <c r="AN31" s="58">
        <f>IF(AND('Procedure details'!U31="Sub-threshold",'Procedure details'!N31="[N] No",'Procedure details'!O31&lt;&gt;"[PG] Breeding/maintenance of colonies of established genetically altered animals, not used in other procedures",'Procedure details'!O31&lt;&gt;"",'Procedure details'!X31=""),1,0)</f>
        <v>0</v>
      </c>
      <c r="AO31">
        <f>IF(AND('Procedure details'!G31&gt;999,'Procedure details'!O31="[PG] Breeding/maintenance of colonies of established genetically altered animals, not used in other procedures",'Procedure details'!U31="[SV4] Severe",'Procedure details'!X31=""),1,0)</f>
        <v>0</v>
      </c>
      <c r="AP31">
        <f>IF(AND('Procedure details'!M31="[GS1] Not genetically altered",'Procedure details'!O31="[PG] Breeding/maintenance of colonies of established genetically altered animals, not used in other procedures",'Procedure details'!X31=""),1,0)</f>
        <v>0</v>
      </c>
      <c r="AQ31">
        <f>IFERROR(IF(AND((VLOOKUP('Procedure details'!E31,Lists!M:S,7,0))=1,'Procedure details'!X31="",(OR('Procedure details'!I31="[O2_1] Animals born in the UK but NOT at a licensed establishment",'Procedure details'!I31="[O2_2] Animals born in the EU (non UK) but NOT at a registered breeder")),(OR('Procedure details'!M31="[GS2] Genetically altered without a harmful phenotype",'Procedure details'!M31="[GS3] Genetically altered with a harmful phenotype"))),1,0),0)</f>
        <v>0</v>
      </c>
    </row>
    <row r="32" spans="24:43" x14ac:dyDescent="0.25">
      <c r="X32" s="34">
        <v>32</v>
      </c>
      <c r="Y32" s="35">
        <f>COUNTA('Procedure details'!E32:'Procedure details'!Y32)</f>
        <v>0</v>
      </c>
      <c r="Z32" s="35"/>
      <c r="AA32" s="35" t="str">
        <f>IF('Procedure details'!E32&lt;&gt;"",VLOOKUP('Procedure details'!E32,Lists!$M$2:$N$40,2,FALSE),"")</f>
        <v/>
      </c>
      <c r="AB32" s="35" t="str">
        <f>IF('Procedure details'!E32&lt;&gt;"",VLOOKUP('Procedure details'!E32,Lists!$M$2:$O$40,3,FALSE),"")</f>
        <v/>
      </c>
      <c r="AC32" s="35" t="str">
        <f>IF('Procedure details'!E32&lt;&gt;"",VLOOKUP('Procedure details'!E32,Lists!$M$2:$P$40,4,FALSE),"")</f>
        <v/>
      </c>
      <c r="AD32" s="35" t="str">
        <f>IF('Procedure details'!E32&lt;&gt;"",VLOOKUP('Procedure details'!E32,Lists!$M$2:$Q$40,5,FALSE),"")</f>
        <v/>
      </c>
      <c r="AE32" s="35" t="str">
        <f>IF('Procedure details'!O32&lt;&gt;"",VLOOKUP('Procedure details'!O32,Lists!$B$75:$G$83,6,FALSE),"")</f>
        <v/>
      </c>
      <c r="AF32" s="35" t="str">
        <f>IF('Procedure details'!H32&lt;&gt;"",VLOOKUP('Procedure details'!H32,Lists!$AP$2:$AQ$3,2,FALSE),"")</f>
        <v/>
      </c>
      <c r="AG32" s="35" t="str">
        <f>IF('Procedure details'!P32&lt;&gt;"",VLOOKUP('Procedure details'!P32,Lists!$D$75:$F$150,3,FALSE),"")</f>
        <v/>
      </c>
      <c r="AH32" s="35" t="str">
        <f>IF('Procedure details'!R32&lt;&gt;"",VLOOKUP('Procedure details'!R32,Lists!$AD$2:$AE$11,2,FALSE),"")</f>
        <v/>
      </c>
      <c r="AI32">
        <f>IF(AND(AB32=1,'Procedure details'!G32&gt;99,'Procedure details'!X32=""),1,0)</f>
        <v>0</v>
      </c>
      <c r="AJ32">
        <f>IF(AND(AC32=1,'Procedure details'!G32&gt;999,'Procedure details'!X32=""),1,0)</f>
        <v>0</v>
      </c>
      <c r="AK32">
        <f>IF(AND(AD32=1,'Procedure details'!G32&gt;9999,'Procedure details'!X32=""),1,0)</f>
        <v>0</v>
      </c>
      <c r="AL32" s="35" t="str">
        <f>IF('Procedure details'!O32&lt;&gt;"",VLOOKUP('Procedure details'!O32,Lists!$B$75:$C$83,2,FALSE),"")</f>
        <v/>
      </c>
      <c r="AM32">
        <f>IFERROR(IF(AND(VLOOKUP('Procedure details'!E32,Lists!$M$1:$R$40,6,0),'Procedure details'!X32="",(OR('Procedure details'!I32="[O2_1] Animals born in the UK but NOT at a licensed establishment",'Procedure details'!I32="[O2_2] Animals born in the EU (non UK) but NOT at a registered breeder",'Procedure details'!J32="[NHPO1_1B] Animals born in the UK but NOT at a licensed establishment",'Procedure details'!J32="[NHPO1_2B] Animals born in the EU (non UK) but NOT at a registered breeder"))),1,0),0)</f>
        <v>0</v>
      </c>
      <c r="AN32" s="58">
        <f>IF(AND('Procedure details'!U32="Sub-threshold",'Procedure details'!N32="[N] No",'Procedure details'!O32&lt;&gt;"[PG] Breeding/maintenance of colonies of established genetically altered animals, not used in other procedures",'Procedure details'!O32&lt;&gt;"",'Procedure details'!X32=""),1,0)</f>
        <v>0</v>
      </c>
      <c r="AO32">
        <f>IF(AND('Procedure details'!G32&gt;999,'Procedure details'!O32="[PG] Breeding/maintenance of colonies of established genetically altered animals, not used in other procedures",'Procedure details'!U32="[SV4] Severe",'Procedure details'!X32=""),1,0)</f>
        <v>0</v>
      </c>
      <c r="AP32">
        <f>IF(AND('Procedure details'!M32="[GS1] Not genetically altered",'Procedure details'!O32="[PG] Breeding/maintenance of colonies of established genetically altered animals, not used in other procedures",'Procedure details'!X32=""),1,0)</f>
        <v>0</v>
      </c>
      <c r="AQ32">
        <f>IFERROR(IF(AND((VLOOKUP('Procedure details'!E32,Lists!M:S,7,0))=1,'Procedure details'!X32="",(OR('Procedure details'!I32="[O2_1] Animals born in the UK but NOT at a licensed establishment",'Procedure details'!I32="[O2_2] Animals born in the EU (non UK) but NOT at a registered breeder")),(OR('Procedure details'!M32="[GS2] Genetically altered without a harmful phenotype",'Procedure details'!M32="[GS3] Genetically altered with a harmful phenotype"))),1,0),0)</f>
        <v>0</v>
      </c>
    </row>
    <row r="33" spans="24:43" x14ac:dyDescent="0.25">
      <c r="X33" s="34">
        <v>33</v>
      </c>
      <c r="Y33" s="35">
        <f>COUNTA('Procedure details'!E33:'Procedure details'!Y33)</f>
        <v>0</v>
      </c>
      <c r="Z33" s="35"/>
      <c r="AA33" s="35" t="str">
        <f>IF('Procedure details'!E33&lt;&gt;"",VLOOKUP('Procedure details'!E33,Lists!$M$2:$N$40,2,FALSE),"")</f>
        <v/>
      </c>
      <c r="AB33" s="35" t="str">
        <f>IF('Procedure details'!E33&lt;&gt;"",VLOOKUP('Procedure details'!E33,Lists!$M$2:$O$40,3,FALSE),"")</f>
        <v/>
      </c>
      <c r="AC33" s="35" t="str">
        <f>IF('Procedure details'!E33&lt;&gt;"",VLOOKUP('Procedure details'!E33,Lists!$M$2:$P$40,4,FALSE),"")</f>
        <v/>
      </c>
      <c r="AD33" s="35" t="str">
        <f>IF('Procedure details'!E33&lt;&gt;"",VLOOKUP('Procedure details'!E33,Lists!$M$2:$Q$40,5,FALSE),"")</f>
        <v/>
      </c>
      <c r="AE33" s="35" t="str">
        <f>IF('Procedure details'!O33&lt;&gt;"",VLOOKUP('Procedure details'!O33,Lists!$B$75:$G$83,6,FALSE),"")</f>
        <v/>
      </c>
      <c r="AF33" s="35" t="str">
        <f>IF('Procedure details'!H33&lt;&gt;"",VLOOKUP('Procedure details'!H33,Lists!$AP$2:$AQ$3,2,FALSE),"")</f>
        <v/>
      </c>
      <c r="AG33" s="35" t="str">
        <f>IF('Procedure details'!P33&lt;&gt;"",VLOOKUP('Procedure details'!P33,Lists!$D$75:$F$150,3,FALSE),"")</f>
        <v/>
      </c>
      <c r="AH33" s="35" t="str">
        <f>IF('Procedure details'!R33&lt;&gt;"",VLOOKUP('Procedure details'!R33,Lists!$AD$2:$AE$11,2,FALSE),"")</f>
        <v/>
      </c>
      <c r="AI33">
        <f>IF(AND(AB33=1,'Procedure details'!G33&gt;99,'Procedure details'!X33=""),1,0)</f>
        <v>0</v>
      </c>
      <c r="AJ33">
        <f>IF(AND(AC33=1,'Procedure details'!G33&gt;999,'Procedure details'!X33=""),1,0)</f>
        <v>0</v>
      </c>
      <c r="AK33">
        <f>IF(AND(AD33=1,'Procedure details'!G33&gt;9999,'Procedure details'!X33=""),1,0)</f>
        <v>0</v>
      </c>
      <c r="AL33" s="35" t="str">
        <f>IF('Procedure details'!O33&lt;&gt;"",VLOOKUP('Procedure details'!O33,Lists!$B$75:$C$83,2,FALSE),"")</f>
        <v/>
      </c>
      <c r="AM33">
        <f>IFERROR(IF(AND(VLOOKUP('Procedure details'!E33,Lists!$M$1:$R$40,6,0),'Procedure details'!X33="",(OR('Procedure details'!I33="[O2_1] Animals born in the UK but NOT at a licensed establishment",'Procedure details'!I33="[O2_2] Animals born in the EU (non UK) but NOT at a registered breeder",'Procedure details'!J33="[NHPO1_1B] Animals born in the UK but NOT at a licensed establishment",'Procedure details'!J33="[NHPO1_2B] Animals born in the EU (non UK) but NOT at a registered breeder"))),1,0),0)</f>
        <v>0</v>
      </c>
      <c r="AN33" s="58">
        <f>IF(AND('Procedure details'!U33="Sub-threshold",'Procedure details'!N33="[N] No",'Procedure details'!O33&lt;&gt;"[PG] Breeding/maintenance of colonies of established genetically altered animals, not used in other procedures",'Procedure details'!O33&lt;&gt;"",'Procedure details'!X33=""),1,0)</f>
        <v>0</v>
      </c>
      <c r="AO33">
        <f>IF(AND('Procedure details'!G33&gt;999,'Procedure details'!O33="[PG] Breeding/maintenance of colonies of established genetically altered animals, not used in other procedures",'Procedure details'!U33="[SV4] Severe",'Procedure details'!X33=""),1,0)</f>
        <v>0</v>
      </c>
      <c r="AP33">
        <f>IF(AND('Procedure details'!M33="[GS1] Not genetically altered",'Procedure details'!O33="[PG] Breeding/maintenance of colonies of established genetically altered animals, not used in other procedures",'Procedure details'!X33=""),1,0)</f>
        <v>0</v>
      </c>
      <c r="AQ33">
        <f>IFERROR(IF(AND((VLOOKUP('Procedure details'!E33,Lists!M:S,7,0))=1,'Procedure details'!X33="",(OR('Procedure details'!I33="[O2_1] Animals born in the UK but NOT at a licensed establishment",'Procedure details'!I33="[O2_2] Animals born in the EU (non UK) but NOT at a registered breeder")),(OR('Procedure details'!M33="[GS2] Genetically altered without a harmful phenotype",'Procedure details'!M33="[GS3] Genetically altered with a harmful phenotype"))),1,0),0)</f>
        <v>0</v>
      </c>
    </row>
    <row r="34" spans="24:43" x14ac:dyDescent="0.25">
      <c r="X34" s="34">
        <v>34</v>
      </c>
      <c r="Y34" s="35">
        <f>COUNTA('Procedure details'!E34:'Procedure details'!Y34)</f>
        <v>0</v>
      </c>
      <c r="Z34" s="35"/>
      <c r="AA34" s="35" t="str">
        <f>IF('Procedure details'!E34&lt;&gt;"",VLOOKUP('Procedure details'!E34,Lists!$M$2:$N$40,2,FALSE),"")</f>
        <v/>
      </c>
      <c r="AB34" s="35" t="str">
        <f>IF('Procedure details'!E34&lt;&gt;"",VLOOKUP('Procedure details'!E34,Lists!$M$2:$O$40,3,FALSE),"")</f>
        <v/>
      </c>
      <c r="AC34" s="35" t="str">
        <f>IF('Procedure details'!E34&lt;&gt;"",VLOOKUP('Procedure details'!E34,Lists!$M$2:$P$40,4,FALSE),"")</f>
        <v/>
      </c>
      <c r="AD34" s="35" t="str">
        <f>IF('Procedure details'!E34&lt;&gt;"",VLOOKUP('Procedure details'!E34,Lists!$M$2:$Q$40,5,FALSE),"")</f>
        <v/>
      </c>
      <c r="AE34" s="35" t="str">
        <f>IF('Procedure details'!O34&lt;&gt;"",VLOOKUP('Procedure details'!O34,Lists!$B$75:$G$83,6,FALSE),"")</f>
        <v/>
      </c>
      <c r="AF34" s="35" t="str">
        <f>IF('Procedure details'!H34&lt;&gt;"",VLOOKUP('Procedure details'!H34,Lists!$AP$2:$AQ$3,2,FALSE),"")</f>
        <v/>
      </c>
      <c r="AG34" s="35" t="str">
        <f>IF('Procedure details'!P34&lt;&gt;"",VLOOKUP('Procedure details'!P34,Lists!$D$75:$F$150,3,FALSE),"")</f>
        <v/>
      </c>
      <c r="AH34" s="35" t="str">
        <f>IF('Procedure details'!R34&lt;&gt;"",VLOOKUP('Procedure details'!R34,Lists!$AD$2:$AE$11,2,FALSE),"")</f>
        <v/>
      </c>
      <c r="AI34">
        <f>IF(AND(AB34=1,'Procedure details'!G34&gt;99,'Procedure details'!X34=""),1,0)</f>
        <v>0</v>
      </c>
      <c r="AJ34">
        <f>IF(AND(AC34=1,'Procedure details'!G34&gt;999,'Procedure details'!X34=""),1,0)</f>
        <v>0</v>
      </c>
      <c r="AK34">
        <f>IF(AND(AD34=1,'Procedure details'!G34&gt;9999,'Procedure details'!X34=""),1,0)</f>
        <v>0</v>
      </c>
      <c r="AL34" s="35" t="str">
        <f>IF('Procedure details'!O34&lt;&gt;"",VLOOKUP('Procedure details'!O34,Lists!$B$75:$C$83,2,FALSE),"")</f>
        <v/>
      </c>
      <c r="AM34">
        <f>IFERROR(IF(AND(VLOOKUP('Procedure details'!E34,Lists!$M$1:$R$40,6,0),'Procedure details'!X34="",(OR('Procedure details'!I34="[O2_1] Animals born in the UK but NOT at a licensed establishment",'Procedure details'!I34="[O2_2] Animals born in the EU (non UK) but NOT at a registered breeder",'Procedure details'!J34="[NHPO1_1B] Animals born in the UK but NOT at a licensed establishment",'Procedure details'!J34="[NHPO1_2B] Animals born in the EU (non UK) but NOT at a registered breeder"))),1,0),0)</f>
        <v>0</v>
      </c>
      <c r="AN34" s="58">
        <f>IF(AND('Procedure details'!U34="Sub-threshold",'Procedure details'!N34="[N] No",'Procedure details'!O34&lt;&gt;"[PG] Breeding/maintenance of colonies of established genetically altered animals, not used in other procedures",'Procedure details'!O34&lt;&gt;"",'Procedure details'!X34=""),1,0)</f>
        <v>0</v>
      </c>
      <c r="AO34">
        <f>IF(AND('Procedure details'!G34&gt;999,'Procedure details'!O34="[PG] Breeding/maintenance of colonies of established genetically altered animals, not used in other procedures",'Procedure details'!U34="[SV4] Severe",'Procedure details'!X34=""),1,0)</f>
        <v>0</v>
      </c>
      <c r="AP34">
        <f>IF(AND('Procedure details'!M34="[GS1] Not genetically altered",'Procedure details'!O34="[PG] Breeding/maintenance of colonies of established genetically altered animals, not used in other procedures",'Procedure details'!X34=""),1,0)</f>
        <v>0</v>
      </c>
      <c r="AQ34">
        <f>IFERROR(IF(AND((VLOOKUP('Procedure details'!E34,Lists!M:S,7,0))=1,'Procedure details'!X34="",(OR('Procedure details'!I34="[O2_1] Animals born in the UK but NOT at a licensed establishment",'Procedure details'!I34="[O2_2] Animals born in the EU (non UK) but NOT at a registered breeder")),(OR('Procedure details'!M34="[GS2] Genetically altered without a harmful phenotype",'Procedure details'!M34="[GS3] Genetically altered with a harmful phenotype"))),1,0),0)</f>
        <v>0</v>
      </c>
    </row>
    <row r="35" spans="24:43" x14ac:dyDescent="0.25">
      <c r="X35" s="34">
        <v>35</v>
      </c>
      <c r="Y35" s="35">
        <f>COUNTA('Procedure details'!E35:'Procedure details'!Y35)</f>
        <v>0</v>
      </c>
      <c r="Z35" s="35"/>
      <c r="AA35" s="35" t="str">
        <f>IF('Procedure details'!E35&lt;&gt;"",VLOOKUP('Procedure details'!E35,Lists!$M$2:$N$40,2,FALSE),"")</f>
        <v/>
      </c>
      <c r="AB35" s="35" t="str">
        <f>IF('Procedure details'!E35&lt;&gt;"",VLOOKUP('Procedure details'!E35,Lists!$M$2:$O$40,3,FALSE),"")</f>
        <v/>
      </c>
      <c r="AC35" s="35" t="str">
        <f>IF('Procedure details'!E35&lt;&gt;"",VLOOKUP('Procedure details'!E35,Lists!$M$2:$P$40,4,FALSE),"")</f>
        <v/>
      </c>
      <c r="AD35" s="35" t="str">
        <f>IF('Procedure details'!E35&lt;&gt;"",VLOOKUP('Procedure details'!E35,Lists!$M$2:$Q$40,5,FALSE),"")</f>
        <v/>
      </c>
      <c r="AE35" s="35" t="str">
        <f>IF('Procedure details'!O35&lt;&gt;"",VLOOKUP('Procedure details'!O35,Lists!$B$75:$G$83,6,FALSE),"")</f>
        <v/>
      </c>
      <c r="AF35" s="35" t="str">
        <f>IF('Procedure details'!H35&lt;&gt;"",VLOOKUP('Procedure details'!H35,Lists!$AP$2:$AQ$3,2,FALSE),"")</f>
        <v/>
      </c>
      <c r="AG35" s="35" t="str">
        <f>IF('Procedure details'!P35&lt;&gt;"",VLOOKUP('Procedure details'!P35,Lists!$D$75:$F$150,3,FALSE),"")</f>
        <v/>
      </c>
      <c r="AH35" s="35" t="str">
        <f>IF('Procedure details'!R35&lt;&gt;"",VLOOKUP('Procedure details'!R35,Lists!$AD$2:$AE$11,2,FALSE),"")</f>
        <v/>
      </c>
      <c r="AI35">
        <f>IF(AND(AB35=1,'Procedure details'!G35&gt;99,'Procedure details'!X35=""),1,0)</f>
        <v>0</v>
      </c>
      <c r="AJ35">
        <f>IF(AND(AC35=1,'Procedure details'!G35&gt;999,'Procedure details'!X35=""),1,0)</f>
        <v>0</v>
      </c>
      <c r="AK35">
        <f>IF(AND(AD35=1,'Procedure details'!G35&gt;9999,'Procedure details'!X35=""),1,0)</f>
        <v>0</v>
      </c>
      <c r="AL35" s="35" t="str">
        <f>IF('Procedure details'!O35&lt;&gt;"",VLOOKUP('Procedure details'!O35,Lists!$B$75:$C$83,2,FALSE),"")</f>
        <v/>
      </c>
      <c r="AM35">
        <f>IFERROR(IF(AND(VLOOKUP('Procedure details'!E35,Lists!$M$1:$R$40,6,0),'Procedure details'!X35="",(OR('Procedure details'!I35="[O2_1] Animals born in the UK but NOT at a licensed establishment",'Procedure details'!I35="[O2_2] Animals born in the EU (non UK) but NOT at a registered breeder",'Procedure details'!J35="[NHPO1_1B] Animals born in the UK but NOT at a licensed establishment",'Procedure details'!J35="[NHPO1_2B] Animals born in the EU (non UK) but NOT at a registered breeder"))),1,0),0)</f>
        <v>0</v>
      </c>
      <c r="AN35" s="58">
        <f>IF(AND('Procedure details'!U35="Sub-threshold",'Procedure details'!N35="[N] No",'Procedure details'!O35&lt;&gt;"[PG] Breeding/maintenance of colonies of established genetically altered animals, not used in other procedures",'Procedure details'!O35&lt;&gt;"",'Procedure details'!X35=""),1,0)</f>
        <v>0</v>
      </c>
      <c r="AO35">
        <f>IF(AND('Procedure details'!G35&gt;999,'Procedure details'!O35="[PG] Breeding/maintenance of colonies of established genetically altered animals, not used in other procedures",'Procedure details'!U35="[SV4] Severe",'Procedure details'!X35=""),1,0)</f>
        <v>0</v>
      </c>
      <c r="AP35">
        <f>IF(AND('Procedure details'!M35="[GS1] Not genetically altered",'Procedure details'!O35="[PG] Breeding/maintenance of colonies of established genetically altered animals, not used in other procedures",'Procedure details'!X35=""),1,0)</f>
        <v>0</v>
      </c>
      <c r="AQ35">
        <f>IFERROR(IF(AND((VLOOKUP('Procedure details'!E35,Lists!M:S,7,0))=1,'Procedure details'!X35="",(OR('Procedure details'!I35="[O2_1] Animals born in the UK but NOT at a licensed establishment",'Procedure details'!I35="[O2_2] Animals born in the EU (non UK) but NOT at a registered breeder")),(OR('Procedure details'!M35="[GS2] Genetically altered without a harmful phenotype",'Procedure details'!M35="[GS3] Genetically altered with a harmful phenotype"))),1,0),0)</f>
        <v>0</v>
      </c>
    </row>
    <row r="36" spans="24:43" x14ac:dyDescent="0.25">
      <c r="X36" s="34">
        <v>36</v>
      </c>
      <c r="Y36" s="35">
        <f>COUNTA('Procedure details'!E36:'Procedure details'!Y36)</f>
        <v>0</v>
      </c>
      <c r="Z36" s="35"/>
      <c r="AA36" s="35" t="str">
        <f>IF('Procedure details'!E36&lt;&gt;"",VLOOKUP('Procedure details'!E36,Lists!$M$2:$N$40,2,FALSE),"")</f>
        <v/>
      </c>
      <c r="AB36" s="35" t="str">
        <f>IF('Procedure details'!E36&lt;&gt;"",VLOOKUP('Procedure details'!E36,Lists!$M$2:$O$40,3,FALSE),"")</f>
        <v/>
      </c>
      <c r="AC36" s="35" t="str">
        <f>IF('Procedure details'!E36&lt;&gt;"",VLOOKUP('Procedure details'!E36,Lists!$M$2:$P$40,4,FALSE),"")</f>
        <v/>
      </c>
      <c r="AD36" s="35" t="str">
        <f>IF('Procedure details'!E36&lt;&gt;"",VLOOKUP('Procedure details'!E36,Lists!$M$2:$Q$40,5,FALSE),"")</f>
        <v/>
      </c>
      <c r="AE36" s="35" t="str">
        <f>IF('Procedure details'!O36&lt;&gt;"",VLOOKUP('Procedure details'!O36,Lists!$B$75:$G$83,6,FALSE),"")</f>
        <v/>
      </c>
      <c r="AF36" s="35" t="str">
        <f>IF('Procedure details'!H36&lt;&gt;"",VLOOKUP('Procedure details'!H36,Lists!$AP$2:$AQ$3,2,FALSE),"")</f>
        <v/>
      </c>
      <c r="AG36" s="35" t="str">
        <f>IF('Procedure details'!P36&lt;&gt;"",VLOOKUP('Procedure details'!P36,Lists!$D$75:$F$150,3,FALSE),"")</f>
        <v/>
      </c>
      <c r="AH36" s="35" t="str">
        <f>IF('Procedure details'!R36&lt;&gt;"",VLOOKUP('Procedure details'!R36,Lists!$AD$2:$AE$11,2,FALSE),"")</f>
        <v/>
      </c>
      <c r="AI36">
        <f>IF(AND(AB36=1,'Procedure details'!G36&gt;99,'Procedure details'!X36=""),1,0)</f>
        <v>0</v>
      </c>
      <c r="AJ36">
        <f>IF(AND(AC36=1,'Procedure details'!G36&gt;999,'Procedure details'!X36=""),1,0)</f>
        <v>0</v>
      </c>
      <c r="AK36">
        <f>IF(AND(AD36=1,'Procedure details'!G36&gt;9999,'Procedure details'!X36=""),1,0)</f>
        <v>0</v>
      </c>
      <c r="AL36" s="35" t="str">
        <f>IF('Procedure details'!O36&lt;&gt;"",VLOOKUP('Procedure details'!O36,Lists!$B$75:$C$83,2,FALSE),"")</f>
        <v/>
      </c>
      <c r="AM36">
        <f>IFERROR(IF(AND(VLOOKUP('Procedure details'!E36,Lists!$M$1:$R$40,6,0),'Procedure details'!X36="",(OR('Procedure details'!I36="[O2_1] Animals born in the UK but NOT at a licensed establishment",'Procedure details'!I36="[O2_2] Animals born in the EU (non UK) but NOT at a registered breeder",'Procedure details'!J36="[NHPO1_1B] Animals born in the UK but NOT at a licensed establishment",'Procedure details'!J36="[NHPO1_2B] Animals born in the EU (non UK) but NOT at a registered breeder"))),1,0),0)</f>
        <v>0</v>
      </c>
      <c r="AN36" s="58">
        <f>IF(AND('Procedure details'!U36="Sub-threshold",'Procedure details'!N36="[N] No",'Procedure details'!O36&lt;&gt;"[PG] Breeding/maintenance of colonies of established genetically altered animals, not used in other procedures",'Procedure details'!O36&lt;&gt;"",'Procedure details'!X36=""),1,0)</f>
        <v>0</v>
      </c>
      <c r="AO36">
        <f>IF(AND('Procedure details'!G36&gt;999,'Procedure details'!O36="[PG] Breeding/maintenance of colonies of established genetically altered animals, not used in other procedures",'Procedure details'!U36="[SV4] Severe",'Procedure details'!X36=""),1,0)</f>
        <v>0</v>
      </c>
      <c r="AP36">
        <f>IF(AND('Procedure details'!M36="[GS1] Not genetically altered",'Procedure details'!O36="[PG] Breeding/maintenance of colonies of established genetically altered animals, not used in other procedures",'Procedure details'!X36=""),1,0)</f>
        <v>0</v>
      </c>
      <c r="AQ36">
        <f>IFERROR(IF(AND((VLOOKUP('Procedure details'!E36,Lists!M:S,7,0))=1,'Procedure details'!X36="",(OR('Procedure details'!I36="[O2_1] Animals born in the UK but NOT at a licensed establishment",'Procedure details'!I36="[O2_2] Animals born in the EU (non UK) but NOT at a registered breeder")),(OR('Procedure details'!M36="[GS2] Genetically altered without a harmful phenotype",'Procedure details'!M36="[GS3] Genetically altered with a harmful phenotype"))),1,0),0)</f>
        <v>0</v>
      </c>
    </row>
    <row r="37" spans="24:43" x14ac:dyDescent="0.25">
      <c r="X37" s="34">
        <v>37</v>
      </c>
      <c r="Y37" s="35">
        <f>COUNTA('Procedure details'!E37:'Procedure details'!Y37)</f>
        <v>0</v>
      </c>
      <c r="Z37" s="35"/>
      <c r="AA37" s="35" t="str">
        <f>IF('Procedure details'!E37&lt;&gt;"",VLOOKUP('Procedure details'!E37,Lists!$M$2:$N$40,2,FALSE),"")</f>
        <v/>
      </c>
      <c r="AB37" s="35" t="str">
        <f>IF('Procedure details'!E37&lt;&gt;"",VLOOKUP('Procedure details'!E37,Lists!$M$2:$O$40,3,FALSE),"")</f>
        <v/>
      </c>
      <c r="AC37" s="35" t="str">
        <f>IF('Procedure details'!E37&lt;&gt;"",VLOOKUP('Procedure details'!E37,Lists!$M$2:$P$40,4,FALSE),"")</f>
        <v/>
      </c>
      <c r="AD37" s="35" t="str">
        <f>IF('Procedure details'!E37&lt;&gt;"",VLOOKUP('Procedure details'!E37,Lists!$M$2:$Q$40,5,FALSE),"")</f>
        <v/>
      </c>
      <c r="AE37" s="35" t="str">
        <f>IF('Procedure details'!O37&lt;&gt;"",VLOOKUP('Procedure details'!O37,Lists!$B$75:$G$83,6,FALSE),"")</f>
        <v/>
      </c>
      <c r="AF37" s="35" t="str">
        <f>IF('Procedure details'!H37&lt;&gt;"",VLOOKUP('Procedure details'!H37,Lists!$AP$2:$AQ$3,2,FALSE),"")</f>
        <v/>
      </c>
      <c r="AG37" s="35" t="str">
        <f>IF('Procedure details'!P37&lt;&gt;"",VLOOKUP('Procedure details'!P37,Lists!$D$75:$F$150,3,FALSE),"")</f>
        <v/>
      </c>
      <c r="AH37" s="35" t="str">
        <f>IF('Procedure details'!R37&lt;&gt;"",VLOOKUP('Procedure details'!R37,Lists!$AD$2:$AE$11,2,FALSE),"")</f>
        <v/>
      </c>
      <c r="AI37">
        <f>IF(AND(AB37=1,'Procedure details'!G37&gt;99,'Procedure details'!X37=""),1,0)</f>
        <v>0</v>
      </c>
      <c r="AJ37">
        <f>IF(AND(AC37=1,'Procedure details'!G37&gt;999,'Procedure details'!X37=""),1,0)</f>
        <v>0</v>
      </c>
      <c r="AK37">
        <f>IF(AND(AD37=1,'Procedure details'!G37&gt;9999,'Procedure details'!X37=""),1,0)</f>
        <v>0</v>
      </c>
      <c r="AL37" s="35" t="str">
        <f>IF('Procedure details'!O37&lt;&gt;"",VLOOKUP('Procedure details'!O37,Lists!$B$75:$C$83,2,FALSE),"")</f>
        <v/>
      </c>
      <c r="AM37">
        <f>IFERROR(IF(AND(VLOOKUP('Procedure details'!E37,Lists!$M$1:$R$40,6,0),'Procedure details'!X37="",(OR('Procedure details'!I37="[O2_1] Animals born in the UK but NOT at a licensed establishment",'Procedure details'!I37="[O2_2] Animals born in the EU (non UK) but NOT at a registered breeder",'Procedure details'!J37="[NHPO1_1B] Animals born in the UK but NOT at a licensed establishment",'Procedure details'!J37="[NHPO1_2B] Animals born in the EU (non UK) but NOT at a registered breeder"))),1,0),0)</f>
        <v>0</v>
      </c>
      <c r="AN37" s="58">
        <f>IF(AND('Procedure details'!U37="Sub-threshold",'Procedure details'!N37="[N] No",'Procedure details'!O37&lt;&gt;"[PG] Breeding/maintenance of colonies of established genetically altered animals, not used in other procedures",'Procedure details'!O37&lt;&gt;"",'Procedure details'!X37=""),1,0)</f>
        <v>0</v>
      </c>
      <c r="AO37">
        <f>IF(AND('Procedure details'!G37&gt;999,'Procedure details'!O37="[PG] Breeding/maintenance of colonies of established genetically altered animals, not used in other procedures",'Procedure details'!U37="[SV4] Severe",'Procedure details'!X37=""),1,0)</f>
        <v>0</v>
      </c>
      <c r="AP37">
        <f>IF(AND('Procedure details'!M37="[GS1] Not genetically altered",'Procedure details'!O37="[PG] Breeding/maintenance of colonies of established genetically altered animals, not used in other procedures",'Procedure details'!X37=""),1,0)</f>
        <v>0</v>
      </c>
      <c r="AQ37">
        <f>IFERROR(IF(AND((VLOOKUP('Procedure details'!E37,Lists!M:S,7,0))=1,'Procedure details'!X37="",(OR('Procedure details'!I37="[O2_1] Animals born in the UK but NOT at a licensed establishment",'Procedure details'!I37="[O2_2] Animals born in the EU (non UK) but NOT at a registered breeder")),(OR('Procedure details'!M37="[GS2] Genetically altered without a harmful phenotype",'Procedure details'!M37="[GS3] Genetically altered with a harmful phenotype"))),1,0),0)</f>
        <v>0</v>
      </c>
    </row>
    <row r="38" spans="24:43" x14ac:dyDescent="0.25">
      <c r="X38" s="34">
        <v>38</v>
      </c>
      <c r="Y38" s="35">
        <f>COUNTA('Procedure details'!E38:'Procedure details'!Y38)</f>
        <v>0</v>
      </c>
      <c r="Z38" s="35"/>
      <c r="AA38" s="35" t="str">
        <f>IF('Procedure details'!E38&lt;&gt;"",VLOOKUP('Procedure details'!E38,Lists!$M$2:$N$40,2,FALSE),"")</f>
        <v/>
      </c>
      <c r="AB38" s="35" t="str">
        <f>IF('Procedure details'!E38&lt;&gt;"",VLOOKUP('Procedure details'!E38,Lists!$M$2:$O$40,3,FALSE),"")</f>
        <v/>
      </c>
      <c r="AC38" s="35" t="str">
        <f>IF('Procedure details'!E38&lt;&gt;"",VLOOKUP('Procedure details'!E38,Lists!$M$2:$P$40,4,FALSE),"")</f>
        <v/>
      </c>
      <c r="AD38" s="35" t="str">
        <f>IF('Procedure details'!E38&lt;&gt;"",VLOOKUP('Procedure details'!E38,Lists!$M$2:$Q$40,5,FALSE),"")</f>
        <v/>
      </c>
      <c r="AE38" s="35" t="str">
        <f>IF('Procedure details'!O38&lt;&gt;"",VLOOKUP('Procedure details'!O38,Lists!$B$75:$G$83,6,FALSE),"")</f>
        <v/>
      </c>
      <c r="AF38" s="35" t="str">
        <f>IF('Procedure details'!H38&lt;&gt;"",VLOOKUP('Procedure details'!H38,Lists!$AP$2:$AQ$3,2,FALSE),"")</f>
        <v/>
      </c>
      <c r="AG38" s="35" t="str">
        <f>IF('Procedure details'!P38&lt;&gt;"",VLOOKUP('Procedure details'!P38,Lists!$D$75:$F$150,3,FALSE),"")</f>
        <v/>
      </c>
      <c r="AH38" s="35" t="str">
        <f>IF('Procedure details'!R38&lt;&gt;"",VLOOKUP('Procedure details'!R38,Lists!$AD$2:$AE$11,2,FALSE),"")</f>
        <v/>
      </c>
      <c r="AI38">
        <f>IF(AND(AB38=1,'Procedure details'!G38&gt;99,'Procedure details'!X38=""),1,0)</f>
        <v>0</v>
      </c>
      <c r="AJ38">
        <f>IF(AND(AC38=1,'Procedure details'!G38&gt;999,'Procedure details'!X38=""),1,0)</f>
        <v>0</v>
      </c>
      <c r="AK38">
        <f>IF(AND(AD38=1,'Procedure details'!G38&gt;9999,'Procedure details'!X38=""),1,0)</f>
        <v>0</v>
      </c>
      <c r="AL38" s="35" t="str">
        <f>IF('Procedure details'!O38&lt;&gt;"",VLOOKUP('Procedure details'!O38,Lists!$B$75:$C$83,2,FALSE),"")</f>
        <v/>
      </c>
      <c r="AM38">
        <f>IFERROR(IF(AND(VLOOKUP('Procedure details'!E38,Lists!$M$1:$R$40,6,0),'Procedure details'!X38="",(OR('Procedure details'!I38="[O2_1] Animals born in the UK but NOT at a licensed establishment",'Procedure details'!I38="[O2_2] Animals born in the EU (non UK) but NOT at a registered breeder",'Procedure details'!J38="[NHPO1_1B] Animals born in the UK but NOT at a licensed establishment",'Procedure details'!J38="[NHPO1_2B] Animals born in the EU (non UK) but NOT at a registered breeder"))),1,0),0)</f>
        <v>0</v>
      </c>
      <c r="AN38" s="58">
        <f>IF(AND('Procedure details'!U38="Sub-threshold",'Procedure details'!N38="[N] No",'Procedure details'!O38&lt;&gt;"[PG] Breeding/maintenance of colonies of established genetically altered animals, not used in other procedures",'Procedure details'!O38&lt;&gt;"",'Procedure details'!X38=""),1,0)</f>
        <v>0</v>
      </c>
      <c r="AO38">
        <f>IF(AND('Procedure details'!G38&gt;999,'Procedure details'!O38="[PG] Breeding/maintenance of colonies of established genetically altered animals, not used in other procedures",'Procedure details'!U38="[SV4] Severe",'Procedure details'!X38=""),1,0)</f>
        <v>0</v>
      </c>
      <c r="AP38">
        <f>IF(AND('Procedure details'!M38="[GS1] Not genetically altered",'Procedure details'!O38="[PG] Breeding/maintenance of colonies of established genetically altered animals, not used in other procedures",'Procedure details'!X38=""),1,0)</f>
        <v>0</v>
      </c>
      <c r="AQ38">
        <f>IFERROR(IF(AND((VLOOKUP('Procedure details'!E38,Lists!M:S,7,0))=1,'Procedure details'!X38="",(OR('Procedure details'!I38="[O2_1] Animals born in the UK but NOT at a licensed establishment",'Procedure details'!I38="[O2_2] Animals born in the EU (non UK) but NOT at a registered breeder")),(OR('Procedure details'!M38="[GS2] Genetically altered without a harmful phenotype",'Procedure details'!M38="[GS3] Genetically altered with a harmful phenotype"))),1,0),0)</f>
        <v>0</v>
      </c>
    </row>
    <row r="39" spans="24:43" x14ac:dyDescent="0.25">
      <c r="X39" s="34">
        <v>39</v>
      </c>
      <c r="Y39" s="35">
        <f>COUNTA('Procedure details'!E39:'Procedure details'!Y39)</f>
        <v>0</v>
      </c>
      <c r="Z39" s="35"/>
      <c r="AA39" s="35" t="str">
        <f>IF('Procedure details'!E39&lt;&gt;"",VLOOKUP('Procedure details'!E39,Lists!$M$2:$N$40,2,FALSE),"")</f>
        <v/>
      </c>
      <c r="AB39" s="35" t="str">
        <f>IF('Procedure details'!E39&lt;&gt;"",VLOOKUP('Procedure details'!E39,Lists!$M$2:$O$40,3,FALSE),"")</f>
        <v/>
      </c>
      <c r="AC39" s="35" t="str">
        <f>IF('Procedure details'!E39&lt;&gt;"",VLOOKUP('Procedure details'!E39,Lists!$M$2:$P$40,4,FALSE),"")</f>
        <v/>
      </c>
      <c r="AD39" s="35" t="str">
        <f>IF('Procedure details'!E39&lt;&gt;"",VLOOKUP('Procedure details'!E39,Lists!$M$2:$Q$40,5,FALSE),"")</f>
        <v/>
      </c>
      <c r="AE39" s="35" t="str">
        <f>IF('Procedure details'!O39&lt;&gt;"",VLOOKUP('Procedure details'!O39,Lists!$B$75:$G$83,6,FALSE),"")</f>
        <v/>
      </c>
      <c r="AF39" s="35" t="str">
        <f>IF('Procedure details'!H39&lt;&gt;"",VLOOKUP('Procedure details'!H39,Lists!$AP$2:$AQ$3,2,FALSE),"")</f>
        <v/>
      </c>
      <c r="AG39" s="35" t="str">
        <f>IF('Procedure details'!P39&lt;&gt;"",VLOOKUP('Procedure details'!P39,Lists!$D$75:$F$150,3,FALSE),"")</f>
        <v/>
      </c>
      <c r="AH39" s="35" t="str">
        <f>IF('Procedure details'!R39&lt;&gt;"",VLOOKUP('Procedure details'!R39,Lists!$AD$2:$AE$11,2,FALSE),"")</f>
        <v/>
      </c>
      <c r="AI39">
        <f>IF(AND(AB39=1,'Procedure details'!G39&gt;99,'Procedure details'!X39=""),1,0)</f>
        <v>0</v>
      </c>
      <c r="AJ39">
        <f>IF(AND(AC39=1,'Procedure details'!G39&gt;999,'Procedure details'!X39=""),1,0)</f>
        <v>0</v>
      </c>
      <c r="AK39">
        <f>IF(AND(AD39=1,'Procedure details'!G39&gt;9999,'Procedure details'!X39=""),1,0)</f>
        <v>0</v>
      </c>
      <c r="AL39" s="35" t="str">
        <f>IF('Procedure details'!O39&lt;&gt;"",VLOOKUP('Procedure details'!O39,Lists!$B$75:$C$83,2,FALSE),"")</f>
        <v/>
      </c>
      <c r="AM39">
        <f>IFERROR(IF(AND(VLOOKUP('Procedure details'!E39,Lists!$M$1:$R$40,6,0),'Procedure details'!X39="",(OR('Procedure details'!I39="[O2_1] Animals born in the UK but NOT at a licensed establishment",'Procedure details'!I39="[O2_2] Animals born in the EU (non UK) but NOT at a registered breeder",'Procedure details'!J39="[NHPO1_1B] Animals born in the UK but NOT at a licensed establishment",'Procedure details'!J39="[NHPO1_2B] Animals born in the EU (non UK) but NOT at a registered breeder"))),1,0),0)</f>
        <v>0</v>
      </c>
      <c r="AN39" s="58">
        <f>IF(AND('Procedure details'!U39="Sub-threshold",'Procedure details'!N39="[N] No",'Procedure details'!O39&lt;&gt;"[PG] Breeding/maintenance of colonies of established genetically altered animals, not used in other procedures",'Procedure details'!O39&lt;&gt;"",'Procedure details'!X39=""),1,0)</f>
        <v>0</v>
      </c>
      <c r="AO39">
        <f>IF(AND('Procedure details'!G39&gt;999,'Procedure details'!O39="[PG] Breeding/maintenance of colonies of established genetically altered animals, not used in other procedures",'Procedure details'!U39="[SV4] Severe",'Procedure details'!X39=""),1,0)</f>
        <v>0</v>
      </c>
      <c r="AP39">
        <f>IF(AND('Procedure details'!M39="[GS1] Not genetically altered",'Procedure details'!O39="[PG] Breeding/maintenance of colonies of established genetically altered animals, not used in other procedures",'Procedure details'!X39=""),1,0)</f>
        <v>0</v>
      </c>
      <c r="AQ39">
        <f>IFERROR(IF(AND((VLOOKUP('Procedure details'!E39,Lists!M:S,7,0))=1,'Procedure details'!X39="",(OR('Procedure details'!I39="[O2_1] Animals born in the UK but NOT at a licensed establishment",'Procedure details'!I39="[O2_2] Animals born in the EU (non UK) but NOT at a registered breeder")),(OR('Procedure details'!M39="[GS2] Genetically altered without a harmful phenotype",'Procedure details'!M39="[GS3] Genetically altered with a harmful phenotype"))),1,0),0)</f>
        <v>0</v>
      </c>
    </row>
    <row r="40" spans="24:43" x14ac:dyDescent="0.25">
      <c r="X40" s="34">
        <v>40</v>
      </c>
      <c r="Y40" s="35">
        <f>COUNTA('Procedure details'!E40:'Procedure details'!Y40)</f>
        <v>0</v>
      </c>
      <c r="Z40" s="35"/>
      <c r="AA40" s="35" t="str">
        <f>IF('Procedure details'!E40&lt;&gt;"",VLOOKUP('Procedure details'!E40,Lists!$M$2:$N$40,2,FALSE),"")</f>
        <v/>
      </c>
      <c r="AB40" s="35" t="str">
        <f>IF('Procedure details'!E40&lt;&gt;"",VLOOKUP('Procedure details'!E40,Lists!$M$2:$O$40,3,FALSE),"")</f>
        <v/>
      </c>
      <c r="AC40" s="35" t="str">
        <f>IF('Procedure details'!E40&lt;&gt;"",VLOOKUP('Procedure details'!E40,Lists!$M$2:$P$40,4,FALSE),"")</f>
        <v/>
      </c>
      <c r="AD40" s="35" t="str">
        <f>IF('Procedure details'!E40&lt;&gt;"",VLOOKUP('Procedure details'!E40,Lists!$M$2:$Q$40,5,FALSE),"")</f>
        <v/>
      </c>
      <c r="AE40" s="35" t="str">
        <f>IF('Procedure details'!O40&lt;&gt;"",VLOOKUP('Procedure details'!O40,Lists!$B$75:$G$83,6,FALSE),"")</f>
        <v/>
      </c>
      <c r="AF40" s="35" t="str">
        <f>IF('Procedure details'!H40&lt;&gt;"",VLOOKUP('Procedure details'!H40,Lists!$AP$2:$AQ$3,2,FALSE),"")</f>
        <v/>
      </c>
      <c r="AG40" s="35" t="str">
        <f>IF('Procedure details'!P40&lt;&gt;"",VLOOKUP('Procedure details'!P40,Lists!$D$75:$F$150,3,FALSE),"")</f>
        <v/>
      </c>
      <c r="AH40" s="35" t="str">
        <f>IF('Procedure details'!R40&lt;&gt;"",VLOOKUP('Procedure details'!R40,Lists!$AD$2:$AE$11,2,FALSE),"")</f>
        <v/>
      </c>
      <c r="AI40">
        <f>IF(AND(AB40=1,'Procedure details'!G40&gt;99,'Procedure details'!X40=""),1,0)</f>
        <v>0</v>
      </c>
      <c r="AJ40">
        <f>IF(AND(AC40=1,'Procedure details'!G40&gt;999,'Procedure details'!X40=""),1,0)</f>
        <v>0</v>
      </c>
      <c r="AK40">
        <f>IF(AND(AD40=1,'Procedure details'!G40&gt;9999,'Procedure details'!X40=""),1,0)</f>
        <v>0</v>
      </c>
      <c r="AL40" s="35" t="str">
        <f>IF('Procedure details'!O40&lt;&gt;"",VLOOKUP('Procedure details'!O40,Lists!$B$75:$C$83,2,FALSE),"")</f>
        <v/>
      </c>
      <c r="AM40">
        <f>IFERROR(IF(AND(VLOOKUP('Procedure details'!E40,Lists!$M$1:$R$40,6,0),'Procedure details'!X40="",(OR('Procedure details'!I40="[O2_1] Animals born in the UK but NOT at a licensed establishment",'Procedure details'!I40="[O2_2] Animals born in the EU (non UK) but NOT at a registered breeder",'Procedure details'!J40="[NHPO1_1B] Animals born in the UK but NOT at a licensed establishment",'Procedure details'!J40="[NHPO1_2B] Animals born in the EU (non UK) but NOT at a registered breeder"))),1,0),0)</f>
        <v>0</v>
      </c>
      <c r="AN40" s="58">
        <f>IF(AND('Procedure details'!U40="Sub-threshold",'Procedure details'!N40="[N] No",'Procedure details'!O40&lt;&gt;"[PG] Breeding/maintenance of colonies of established genetically altered animals, not used in other procedures",'Procedure details'!O40&lt;&gt;"",'Procedure details'!X40=""),1,0)</f>
        <v>0</v>
      </c>
      <c r="AO40">
        <f>IF(AND('Procedure details'!G40&gt;999,'Procedure details'!O40="[PG] Breeding/maintenance of colonies of established genetically altered animals, not used in other procedures",'Procedure details'!U40="[SV4] Severe",'Procedure details'!X40=""),1,0)</f>
        <v>0</v>
      </c>
      <c r="AP40">
        <f>IF(AND('Procedure details'!M40="[GS1] Not genetically altered",'Procedure details'!O40="[PG] Breeding/maintenance of colonies of established genetically altered animals, not used in other procedures",'Procedure details'!X40=""),1,0)</f>
        <v>0</v>
      </c>
      <c r="AQ40">
        <f>IFERROR(IF(AND((VLOOKUP('Procedure details'!E40,Lists!M:S,7,0))=1,'Procedure details'!X40="",(OR('Procedure details'!I40="[O2_1] Animals born in the UK but NOT at a licensed establishment",'Procedure details'!I40="[O2_2] Animals born in the EU (non UK) but NOT at a registered breeder")),(OR('Procedure details'!M40="[GS2] Genetically altered without a harmful phenotype",'Procedure details'!M40="[GS3] Genetically altered with a harmful phenotype"))),1,0),0)</f>
        <v>0</v>
      </c>
    </row>
    <row r="41" spans="24:43" x14ac:dyDescent="0.25">
      <c r="X41" s="34">
        <v>41</v>
      </c>
      <c r="Y41" s="35">
        <f>COUNTA('Procedure details'!E41:'Procedure details'!Y41)</f>
        <v>0</v>
      </c>
      <c r="Z41" s="35"/>
      <c r="AA41" s="35" t="str">
        <f>IF('Procedure details'!E41&lt;&gt;"",VLOOKUP('Procedure details'!E41,Lists!$M$2:$N$40,2,FALSE),"")</f>
        <v/>
      </c>
      <c r="AB41" s="35" t="str">
        <f>IF('Procedure details'!E41&lt;&gt;"",VLOOKUP('Procedure details'!E41,Lists!$M$2:$O$40,3,FALSE),"")</f>
        <v/>
      </c>
      <c r="AC41" s="35" t="str">
        <f>IF('Procedure details'!E41&lt;&gt;"",VLOOKUP('Procedure details'!E41,Lists!$M$2:$P$40,4,FALSE),"")</f>
        <v/>
      </c>
      <c r="AD41" s="35" t="str">
        <f>IF('Procedure details'!E41&lt;&gt;"",VLOOKUP('Procedure details'!E41,Lists!$M$2:$Q$40,5,FALSE),"")</f>
        <v/>
      </c>
      <c r="AE41" s="35" t="str">
        <f>IF('Procedure details'!O41&lt;&gt;"",VLOOKUP('Procedure details'!O41,Lists!$B$75:$G$83,6,FALSE),"")</f>
        <v/>
      </c>
      <c r="AF41" s="35" t="str">
        <f>IF('Procedure details'!H41&lt;&gt;"",VLOOKUP('Procedure details'!H41,Lists!$AP$2:$AQ$3,2,FALSE),"")</f>
        <v/>
      </c>
      <c r="AG41" s="35" t="str">
        <f>IF('Procedure details'!P41&lt;&gt;"",VLOOKUP('Procedure details'!P41,Lists!$D$75:$F$150,3,FALSE),"")</f>
        <v/>
      </c>
      <c r="AH41" s="35" t="str">
        <f>IF('Procedure details'!R41&lt;&gt;"",VLOOKUP('Procedure details'!R41,Lists!$AD$2:$AE$11,2,FALSE),"")</f>
        <v/>
      </c>
      <c r="AI41">
        <f>IF(AND(AB41=1,'Procedure details'!G41&gt;99,'Procedure details'!X41=""),1,0)</f>
        <v>0</v>
      </c>
      <c r="AJ41">
        <f>IF(AND(AC41=1,'Procedure details'!G41&gt;999,'Procedure details'!X41=""),1,0)</f>
        <v>0</v>
      </c>
      <c r="AK41">
        <f>IF(AND(AD41=1,'Procedure details'!G41&gt;9999,'Procedure details'!X41=""),1,0)</f>
        <v>0</v>
      </c>
      <c r="AL41" s="35" t="str">
        <f>IF('Procedure details'!O41&lt;&gt;"",VLOOKUP('Procedure details'!O41,Lists!$B$75:$C$83,2,FALSE),"")</f>
        <v/>
      </c>
      <c r="AM41">
        <f>IFERROR(IF(AND(VLOOKUP('Procedure details'!E41,Lists!$M$1:$R$40,6,0),'Procedure details'!X41="",(OR('Procedure details'!I41="[O2_1] Animals born in the UK but NOT at a licensed establishment",'Procedure details'!I41="[O2_2] Animals born in the EU (non UK) but NOT at a registered breeder",'Procedure details'!J41="[NHPO1_1B] Animals born in the UK but NOT at a licensed establishment",'Procedure details'!J41="[NHPO1_2B] Animals born in the EU (non UK) but NOT at a registered breeder"))),1,0),0)</f>
        <v>0</v>
      </c>
      <c r="AN41" s="58">
        <f>IF(AND('Procedure details'!U41="Sub-threshold",'Procedure details'!N41="[N] No",'Procedure details'!O41&lt;&gt;"[PG] Breeding/maintenance of colonies of established genetically altered animals, not used in other procedures",'Procedure details'!O41&lt;&gt;"",'Procedure details'!X41=""),1,0)</f>
        <v>0</v>
      </c>
      <c r="AO41">
        <f>IF(AND('Procedure details'!G41&gt;999,'Procedure details'!O41="[PG] Breeding/maintenance of colonies of established genetically altered animals, not used in other procedures",'Procedure details'!U41="[SV4] Severe",'Procedure details'!X41=""),1,0)</f>
        <v>0</v>
      </c>
      <c r="AP41">
        <f>IF(AND('Procedure details'!M41="[GS1] Not genetically altered",'Procedure details'!O41="[PG] Breeding/maintenance of colonies of established genetically altered animals, not used in other procedures",'Procedure details'!X41=""),1,0)</f>
        <v>0</v>
      </c>
      <c r="AQ41">
        <f>IFERROR(IF(AND((VLOOKUP('Procedure details'!E41,Lists!M:S,7,0))=1,'Procedure details'!X41="",(OR('Procedure details'!I41="[O2_1] Animals born in the UK but NOT at a licensed establishment",'Procedure details'!I41="[O2_2] Animals born in the EU (non UK) but NOT at a registered breeder")),(OR('Procedure details'!M41="[GS2] Genetically altered without a harmful phenotype",'Procedure details'!M41="[GS3] Genetically altered with a harmful phenotype"))),1,0),0)</f>
        <v>0</v>
      </c>
    </row>
    <row r="42" spans="24:43" x14ac:dyDescent="0.25">
      <c r="X42" s="34">
        <v>42</v>
      </c>
      <c r="Y42" s="35">
        <f>COUNTA('Procedure details'!E42:'Procedure details'!Y42)</f>
        <v>0</v>
      </c>
      <c r="Z42" s="35"/>
      <c r="AA42" s="35" t="str">
        <f>IF('Procedure details'!E42&lt;&gt;"",VLOOKUP('Procedure details'!E42,Lists!$M$2:$N$40,2,FALSE),"")</f>
        <v/>
      </c>
      <c r="AB42" s="35" t="str">
        <f>IF('Procedure details'!E42&lt;&gt;"",VLOOKUP('Procedure details'!E42,Lists!$M$2:$O$40,3,FALSE),"")</f>
        <v/>
      </c>
      <c r="AC42" s="35" t="str">
        <f>IF('Procedure details'!E42&lt;&gt;"",VLOOKUP('Procedure details'!E42,Lists!$M$2:$P$40,4,FALSE),"")</f>
        <v/>
      </c>
      <c r="AD42" s="35" t="str">
        <f>IF('Procedure details'!E42&lt;&gt;"",VLOOKUP('Procedure details'!E42,Lists!$M$2:$Q$40,5,FALSE),"")</f>
        <v/>
      </c>
      <c r="AE42" s="35" t="str">
        <f>IF('Procedure details'!O42&lt;&gt;"",VLOOKUP('Procedure details'!O42,Lists!$B$75:$G$83,6,FALSE),"")</f>
        <v/>
      </c>
      <c r="AF42" s="35" t="str">
        <f>IF('Procedure details'!H42&lt;&gt;"",VLOOKUP('Procedure details'!H42,Lists!$AP$2:$AQ$3,2,FALSE),"")</f>
        <v/>
      </c>
      <c r="AG42" s="35" t="str">
        <f>IF('Procedure details'!P42&lt;&gt;"",VLOOKUP('Procedure details'!P42,Lists!$D$75:$F$150,3,FALSE),"")</f>
        <v/>
      </c>
      <c r="AH42" s="35" t="str">
        <f>IF('Procedure details'!R42&lt;&gt;"",VLOOKUP('Procedure details'!R42,Lists!$AD$2:$AE$11,2,FALSE),"")</f>
        <v/>
      </c>
      <c r="AI42">
        <f>IF(AND(AB42=1,'Procedure details'!G42&gt;99,'Procedure details'!X42=""),1,0)</f>
        <v>0</v>
      </c>
      <c r="AJ42">
        <f>IF(AND(AC42=1,'Procedure details'!G42&gt;999,'Procedure details'!X42=""),1,0)</f>
        <v>0</v>
      </c>
      <c r="AK42">
        <f>IF(AND(AD42=1,'Procedure details'!G42&gt;9999,'Procedure details'!X42=""),1,0)</f>
        <v>0</v>
      </c>
      <c r="AL42" s="35" t="str">
        <f>IF('Procedure details'!O42&lt;&gt;"",VLOOKUP('Procedure details'!O42,Lists!$B$75:$C$83,2,FALSE),"")</f>
        <v/>
      </c>
      <c r="AM42">
        <f>IFERROR(IF(AND(VLOOKUP('Procedure details'!E42,Lists!$M$1:$R$40,6,0),'Procedure details'!X42="",(OR('Procedure details'!I42="[O2_1] Animals born in the UK but NOT at a licensed establishment",'Procedure details'!I42="[O2_2] Animals born in the EU (non UK) but NOT at a registered breeder",'Procedure details'!J42="[NHPO1_1B] Animals born in the UK but NOT at a licensed establishment",'Procedure details'!J42="[NHPO1_2B] Animals born in the EU (non UK) but NOT at a registered breeder"))),1,0),0)</f>
        <v>0</v>
      </c>
      <c r="AN42" s="58">
        <f>IF(AND('Procedure details'!U42="Sub-threshold",'Procedure details'!N42="[N] No",'Procedure details'!O42&lt;&gt;"[PG] Breeding/maintenance of colonies of established genetically altered animals, not used in other procedures",'Procedure details'!O42&lt;&gt;"",'Procedure details'!X42=""),1,0)</f>
        <v>0</v>
      </c>
      <c r="AO42">
        <f>IF(AND('Procedure details'!G42&gt;999,'Procedure details'!O42="[PG] Breeding/maintenance of colonies of established genetically altered animals, not used in other procedures",'Procedure details'!U42="[SV4] Severe",'Procedure details'!X42=""),1,0)</f>
        <v>0</v>
      </c>
      <c r="AP42">
        <f>IF(AND('Procedure details'!M42="[GS1] Not genetically altered",'Procedure details'!O42="[PG] Breeding/maintenance of colonies of established genetically altered animals, not used in other procedures",'Procedure details'!X42=""),1,0)</f>
        <v>0</v>
      </c>
      <c r="AQ42">
        <f>IFERROR(IF(AND((VLOOKUP('Procedure details'!E42,Lists!M:S,7,0))=1,'Procedure details'!X42="",(OR('Procedure details'!I42="[O2_1] Animals born in the UK but NOT at a licensed establishment",'Procedure details'!I42="[O2_2] Animals born in the EU (non UK) but NOT at a registered breeder")),(OR('Procedure details'!M42="[GS2] Genetically altered without a harmful phenotype",'Procedure details'!M42="[GS3] Genetically altered with a harmful phenotype"))),1,0),0)</f>
        <v>0</v>
      </c>
    </row>
    <row r="43" spans="24:43" x14ac:dyDescent="0.25">
      <c r="X43" s="34">
        <v>43</v>
      </c>
      <c r="Y43" s="35">
        <f>COUNTA('Procedure details'!E43:'Procedure details'!Y43)</f>
        <v>0</v>
      </c>
      <c r="Z43" s="35"/>
      <c r="AA43" s="35" t="str">
        <f>IF('Procedure details'!E43&lt;&gt;"",VLOOKUP('Procedure details'!E43,Lists!$M$2:$N$40,2,FALSE),"")</f>
        <v/>
      </c>
      <c r="AB43" s="35" t="str">
        <f>IF('Procedure details'!E43&lt;&gt;"",VLOOKUP('Procedure details'!E43,Lists!$M$2:$O$40,3,FALSE),"")</f>
        <v/>
      </c>
      <c r="AC43" s="35" t="str">
        <f>IF('Procedure details'!E43&lt;&gt;"",VLOOKUP('Procedure details'!E43,Lists!$M$2:$P$40,4,FALSE),"")</f>
        <v/>
      </c>
      <c r="AD43" s="35" t="str">
        <f>IF('Procedure details'!E43&lt;&gt;"",VLOOKUP('Procedure details'!E43,Lists!$M$2:$Q$40,5,FALSE),"")</f>
        <v/>
      </c>
      <c r="AE43" s="35" t="str">
        <f>IF('Procedure details'!O43&lt;&gt;"",VLOOKUP('Procedure details'!O43,Lists!$B$75:$G$83,6,FALSE),"")</f>
        <v/>
      </c>
      <c r="AF43" s="35" t="str">
        <f>IF('Procedure details'!H43&lt;&gt;"",VLOOKUP('Procedure details'!H43,Lists!$AP$2:$AQ$3,2,FALSE),"")</f>
        <v/>
      </c>
      <c r="AG43" s="35" t="str">
        <f>IF('Procedure details'!P43&lt;&gt;"",VLOOKUP('Procedure details'!P43,Lists!$D$75:$F$150,3,FALSE),"")</f>
        <v/>
      </c>
      <c r="AH43" s="35" t="str">
        <f>IF('Procedure details'!R43&lt;&gt;"",VLOOKUP('Procedure details'!R43,Lists!$AD$2:$AE$11,2,FALSE),"")</f>
        <v/>
      </c>
      <c r="AI43">
        <f>IF(AND(AB43=1,'Procedure details'!G43&gt;99,'Procedure details'!X43=""),1,0)</f>
        <v>0</v>
      </c>
      <c r="AJ43">
        <f>IF(AND(AC43=1,'Procedure details'!G43&gt;999,'Procedure details'!X43=""),1,0)</f>
        <v>0</v>
      </c>
      <c r="AK43">
        <f>IF(AND(AD43=1,'Procedure details'!G43&gt;9999,'Procedure details'!X43=""),1,0)</f>
        <v>0</v>
      </c>
      <c r="AL43" s="35" t="str">
        <f>IF('Procedure details'!O43&lt;&gt;"",VLOOKUP('Procedure details'!O43,Lists!$B$75:$C$83,2,FALSE),"")</f>
        <v/>
      </c>
      <c r="AM43">
        <f>IFERROR(IF(AND(VLOOKUP('Procedure details'!E43,Lists!$M$1:$R$40,6,0),'Procedure details'!X43="",(OR('Procedure details'!I43="[O2_1] Animals born in the UK but NOT at a licensed establishment",'Procedure details'!I43="[O2_2] Animals born in the EU (non UK) but NOT at a registered breeder",'Procedure details'!J43="[NHPO1_1B] Animals born in the UK but NOT at a licensed establishment",'Procedure details'!J43="[NHPO1_2B] Animals born in the EU (non UK) but NOT at a registered breeder"))),1,0),0)</f>
        <v>0</v>
      </c>
      <c r="AN43" s="58">
        <f>IF(AND('Procedure details'!U43="Sub-threshold",'Procedure details'!N43="[N] No",'Procedure details'!O43&lt;&gt;"[PG] Breeding/maintenance of colonies of established genetically altered animals, not used in other procedures",'Procedure details'!O43&lt;&gt;"",'Procedure details'!X43=""),1,0)</f>
        <v>0</v>
      </c>
      <c r="AO43">
        <f>IF(AND('Procedure details'!G43&gt;999,'Procedure details'!O43="[PG] Breeding/maintenance of colonies of established genetically altered animals, not used in other procedures",'Procedure details'!U43="[SV4] Severe",'Procedure details'!X43=""),1,0)</f>
        <v>0</v>
      </c>
      <c r="AP43">
        <f>IF(AND('Procedure details'!M43="[GS1] Not genetically altered",'Procedure details'!O43="[PG] Breeding/maintenance of colonies of established genetically altered animals, not used in other procedures",'Procedure details'!X43=""),1,0)</f>
        <v>0</v>
      </c>
      <c r="AQ43">
        <f>IFERROR(IF(AND((VLOOKUP('Procedure details'!E43,Lists!M:S,7,0))=1,'Procedure details'!X43="",(OR('Procedure details'!I43="[O2_1] Animals born in the UK but NOT at a licensed establishment",'Procedure details'!I43="[O2_2] Animals born in the EU (non UK) but NOT at a registered breeder")),(OR('Procedure details'!M43="[GS2] Genetically altered without a harmful phenotype",'Procedure details'!M43="[GS3] Genetically altered with a harmful phenotype"))),1,0),0)</f>
        <v>0</v>
      </c>
    </row>
    <row r="44" spans="24:43" x14ac:dyDescent="0.25">
      <c r="X44" s="34">
        <v>44</v>
      </c>
      <c r="Y44" s="35">
        <f>COUNTA('Procedure details'!E44:'Procedure details'!Y44)</f>
        <v>0</v>
      </c>
      <c r="Z44" s="35"/>
      <c r="AA44" s="35" t="str">
        <f>IF('Procedure details'!E44&lt;&gt;"",VLOOKUP('Procedure details'!E44,Lists!$M$2:$N$40,2,FALSE),"")</f>
        <v/>
      </c>
      <c r="AB44" s="35" t="str">
        <f>IF('Procedure details'!E44&lt;&gt;"",VLOOKUP('Procedure details'!E44,Lists!$M$2:$O$40,3,FALSE),"")</f>
        <v/>
      </c>
      <c r="AC44" s="35" t="str">
        <f>IF('Procedure details'!E44&lt;&gt;"",VLOOKUP('Procedure details'!E44,Lists!$M$2:$P$40,4,FALSE),"")</f>
        <v/>
      </c>
      <c r="AD44" s="35" t="str">
        <f>IF('Procedure details'!E44&lt;&gt;"",VLOOKUP('Procedure details'!E44,Lists!$M$2:$Q$40,5,FALSE),"")</f>
        <v/>
      </c>
      <c r="AE44" s="35" t="str">
        <f>IF('Procedure details'!O44&lt;&gt;"",VLOOKUP('Procedure details'!O44,Lists!$B$75:$G$83,6,FALSE),"")</f>
        <v/>
      </c>
      <c r="AF44" s="35" t="str">
        <f>IF('Procedure details'!H44&lt;&gt;"",VLOOKUP('Procedure details'!H44,Lists!$AP$2:$AQ$3,2,FALSE),"")</f>
        <v/>
      </c>
      <c r="AG44" s="35" t="str">
        <f>IF('Procedure details'!P44&lt;&gt;"",VLOOKUP('Procedure details'!P44,Lists!$D$75:$F$150,3,FALSE),"")</f>
        <v/>
      </c>
      <c r="AH44" s="35" t="str">
        <f>IF('Procedure details'!R44&lt;&gt;"",VLOOKUP('Procedure details'!R44,Lists!$AD$2:$AE$11,2,FALSE),"")</f>
        <v/>
      </c>
      <c r="AI44">
        <f>IF(AND(AB44=1,'Procedure details'!G44&gt;99,'Procedure details'!X44=""),1,0)</f>
        <v>0</v>
      </c>
      <c r="AJ44">
        <f>IF(AND(AC44=1,'Procedure details'!G44&gt;999,'Procedure details'!X44=""),1,0)</f>
        <v>0</v>
      </c>
      <c r="AK44">
        <f>IF(AND(AD44=1,'Procedure details'!G44&gt;9999,'Procedure details'!X44=""),1,0)</f>
        <v>0</v>
      </c>
      <c r="AL44" s="35" t="str">
        <f>IF('Procedure details'!O44&lt;&gt;"",VLOOKUP('Procedure details'!O44,Lists!$B$75:$C$83,2,FALSE),"")</f>
        <v/>
      </c>
      <c r="AM44">
        <f>IFERROR(IF(AND(VLOOKUP('Procedure details'!E44,Lists!$M$1:$R$40,6,0),'Procedure details'!X44="",(OR('Procedure details'!I44="[O2_1] Animals born in the UK but NOT at a licensed establishment",'Procedure details'!I44="[O2_2] Animals born in the EU (non UK) but NOT at a registered breeder",'Procedure details'!J44="[NHPO1_1B] Animals born in the UK but NOT at a licensed establishment",'Procedure details'!J44="[NHPO1_2B] Animals born in the EU (non UK) but NOT at a registered breeder"))),1,0),0)</f>
        <v>0</v>
      </c>
      <c r="AN44" s="58">
        <f>IF(AND('Procedure details'!U44="Sub-threshold",'Procedure details'!N44="[N] No",'Procedure details'!O44&lt;&gt;"[PG] Breeding/maintenance of colonies of established genetically altered animals, not used in other procedures",'Procedure details'!O44&lt;&gt;"",'Procedure details'!X44=""),1,0)</f>
        <v>0</v>
      </c>
      <c r="AO44">
        <f>IF(AND('Procedure details'!G44&gt;999,'Procedure details'!O44="[PG] Breeding/maintenance of colonies of established genetically altered animals, not used in other procedures",'Procedure details'!U44="[SV4] Severe",'Procedure details'!X44=""),1,0)</f>
        <v>0</v>
      </c>
      <c r="AP44">
        <f>IF(AND('Procedure details'!M44="[GS1] Not genetically altered",'Procedure details'!O44="[PG] Breeding/maintenance of colonies of established genetically altered animals, not used in other procedures",'Procedure details'!X44=""),1,0)</f>
        <v>0</v>
      </c>
      <c r="AQ44">
        <f>IFERROR(IF(AND((VLOOKUP('Procedure details'!E44,Lists!M:S,7,0))=1,'Procedure details'!X44="",(OR('Procedure details'!I44="[O2_1] Animals born in the UK but NOT at a licensed establishment",'Procedure details'!I44="[O2_2] Animals born in the EU (non UK) but NOT at a registered breeder")),(OR('Procedure details'!M44="[GS2] Genetically altered without a harmful phenotype",'Procedure details'!M44="[GS3] Genetically altered with a harmful phenotype"))),1,0),0)</f>
        <v>0</v>
      </c>
    </row>
    <row r="45" spans="24:43" x14ac:dyDescent="0.25">
      <c r="X45" s="34">
        <v>45</v>
      </c>
      <c r="Y45" s="35">
        <f>COUNTA('Procedure details'!E45:'Procedure details'!Y45)</f>
        <v>0</v>
      </c>
      <c r="Z45" s="35"/>
      <c r="AA45" s="35" t="str">
        <f>IF('Procedure details'!E45&lt;&gt;"",VLOOKUP('Procedure details'!E45,Lists!$M$2:$N$40,2,FALSE),"")</f>
        <v/>
      </c>
      <c r="AB45" s="35" t="str">
        <f>IF('Procedure details'!E45&lt;&gt;"",VLOOKUP('Procedure details'!E45,Lists!$M$2:$O$40,3,FALSE),"")</f>
        <v/>
      </c>
      <c r="AC45" s="35" t="str">
        <f>IF('Procedure details'!E45&lt;&gt;"",VLOOKUP('Procedure details'!E45,Lists!$M$2:$P$40,4,FALSE),"")</f>
        <v/>
      </c>
      <c r="AD45" s="35" t="str">
        <f>IF('Procedure details'!E45&lt;&gt;"",VLOOKUP('Procedure details'!E45,Lists!$M$2:$Q$40,5,FALSE),"")</f>
        <v/>
      </c>
      <c r="AE45" s="35" t="str">
        <f>IF('Procedure details'!O45&lt;&gt;"",VLOOKUP('Procedure details'!O45,Lists!$B$75:$G$83,6,FALSE),"")</f>
        <v/>
      </c>
      <c r="AF45" s="35" t="str">
        <f>IF('Procedure details'!H45&lt;&gt;"",VLOOKUP('Procedure details'!H45,Lists!$AP$2:$AQ$3,2,FALSE),"")</f>
        <v/>
      </c>
      <c r="AG45" s="35" t="str">
        <f>IF('Procedure details'!P45&lt;&gt;"",VLOOKUP('Procedure details'!P45,Lists!$D$75:$F$150,3,FALSE),"")</f>
        <v/>
      </c>
      <c r="AH45" s="35" t="str">
        <f>IF('Procedure details'!R45&lt;&gt;"",VLOOKUP('Procedure details'!R45,Lists!$AD$2:$AE$11,2,FALSE),"")</f>
        <v/>
      </c>
      <c r="AI45">
        <f>IF(AND(AB45=1,'Procedure details'!G45&gt;99,'Procedure details'!X45=""),1,0)</f>
        <v>0</v>
      </c>
      <c r="AJ45">
        <f>IF(AND(AC45=1,'Procedure details'!G45&gt;999,'Procedure details'!X45=""),1,0)</f>
        <v>0</v>
      </c>
      <c r="AK45">
        <f>IF(AND(AD45=1,'Procedure details'!G45&gt;9999,'Procedure details'!X45=""),1,0)</f>
        <v>0</v>
      </c>
      <c r="AL45" s="35" t="str">
        <f>IF('Procedure details'!O45&lt;&gt;"",VLOOKUP('Procedure details'!O45,Lists!$B$75:$C$83,2,FALSE),"")</f>
        <v/>
      </c>
      <c r="AM45">
        <f>IFERROR(IF(AND(VLOOKUP('Procedure details'!E45,Lists!$M$1:$R$40,6,0),'Procedure details'!X45="",(OR('Procedure details'!I45="[O2_1] Animals born in the UK but NOT at a licensed establishment",'Procedure details'!I45="[O2_2] Animals born in the EU (non UK) but NOT at a registered breeder",'Procedure details'!J45="[NHPO1_1B] Animals born in the UK but NOT at a licensed establishment",'Procedure details'!J45="[NHPO1_2B] Animals born in the EU (non UK) but NOT at a registered breeder"))),1,0),0)</f>
        <v>0</v>
      </c>
      <c r="AN45" s="58">
        <f>IF(AND('Procedure details'!U45="Sub-threshold",'Procedure details'!N45="[N] No",'Procedure details'!O45&lt;&gt;"[PG] Breeding/maintenance of colonies of established genetically altered animals, not used in other procedures",'Procedure details'!O45&lt;&gt;"",'Procedure details'!X45=""),1,0)</f>
        <v>0</v>
      </c>
      <c r="AO45">
        <f>IF(AND('Procedure details'!G45&gt;999,'Procedure details'!O45="[PG] Breeding/maintenance of colonies of established genetically altered animals, not used in other procedures",'Procedure details'!U45="[SV4] Severe",'Procedure details'!X45=""),1,0)</f>
        <v>0</v>
      </c>
      <c r="AP45">
        <f>IF(AND('Procedure details'!M45="[GS1] Not genetically altered",'Procedure details'!O45="[PG] Breeding/maintenance of colonies of established genetically altered animals, not used in other procedures",'Procedure details'!X45=""),1,0)</f>
        <v>0</v>
      </c>
      <c r="AQ45">
        <f>IFERROR(IF(AND((VLOOKUP('Procedure details'!E45,Lists!M:S,7,0))=1,'Procedure details'!X45="",(OR('Procedure details'!I45="[O2_1] Animals born in the UK but NOT at a licensed establishment",'Procedure details'!I45="[O2_2] Animals born in the EU (non UK) but NOT at a registered breeder")),(OR('Procedure details'!M45="[GS2] Genetically altered without a harmful phenotype",'Procedure details'!M45="[GS3] Genetically altered with a harmful phenotype"))),1,0),0)</f>
        <v>0</v>
      </c>
    </row>
    <row r="46" spans="24:43" x14ac:dyDescent="0.25">
      <c r="X46" s="34">
        <v>46</v>
      </c>
      <c r="Y46" s="35">
        <f>COUNTA('Procedure details'!E46:'Procedure details'!Y46)</f>
        <v>0</v>
      </c>
      <c r="Z46" s="35"/>
      <c r="AA46" s="35" t="str">
        <f>IF('Procedure details'!E46&lt;&gt;"",VLOOKUP('Procedure details'!E46,Lists!$M$2:$N$40,2,FALSE),"")</f>
        <v/>
      </c>
      <c r="AB46" s="35" t="str">
        <f>IF('Procedure details'!E46&lt;&gt;"",VLOOKUP('Procedure details'!E46,Lists!$M$2:$O$40,3,FALSE),"")</f>
        <v/>
      </c>
      <c r="AC46" s="35" t="str">
        <f>IF('Procedure details'!E46&lt;&gt;"",VLOOKUP('Procedure details'!E46,Lists!$M$2:$P$40,4,FALSE),"")</f>
        <v/>
      </c>
      <c r="AD46" s="35" t="str">
        <f>IF('Procedure details'!E46&lt;&gt;"",VLOOKUP('Procedure details'!E46,Lists!$M$2:$Q$40,5,FALSE),"")</f>
        <v/>
      </c>
      <c r="AE46" s="35" t="str">
        <f>IF('Procedure details'!O46&lt;&gt;"",VLOOKUP('Procedure details'!O46,Lists!$B$75:$G$83,6,FALSE),"")</f>
        <v/>
      </c>
      <c r="AF46" s="35" t="str">
        <f>IF('Procedure details'!H46&lt;&gt;"",VLOOKUP('Procedure details'!H46,Lists!$AP$2:$AQ$3,2,FALSE),"")</f>
        <v/>
      </c>
      <c r="AG46" s="35" t="str">
        <f>IF('Procedure details'!P46&lt;&gt;"",VLOOKUP('Procedure details'!P46,Lists!$D$75:$F$150,3,FALSE),"")</f>
        <v/>
      </c>
      <c r="AH46" s="35" t="str">
        <f>IF('Procedure details'!R46&lt;&gt;"",VLOOKUP('Procedure details'!R46,Lists!$AD$2:$AE$11,2,FALSE),"")</f>
        <v/>
      </c>
      <c r="AI46">
        <f>IF(AND(AB46=1,'Procedure details'!G46&gt;99,'Procedure details'!X46=""),1,0)</f>
        <v>0</v>
      </c>
      <c r="AJ46">
        <f>IF(AND(AC46=1,'Procedure details'!G46&gt;999,'Procedure details'!X46=""),1,0)</f>
        <v>0</v>
      </c>
      <c r="AK46">
        <f>IF(AND(AD46=1,'Procedure details'!G46&gt;9999,'Procedure details'!X46=""),1,0)</f>
        <v>0</v>
      </c>
      <c r="AL46" s="35" t="str">
        <f>IF('Procedure details'!O46&lt;&gt;"",VLOOKUP('Procedure details'!O46,Lists!$B$75:$C$83,2,FALSE),"")</f>
        <v/>
      </c>
      <c r="AM46">
        <f>IFERROR(IF(AND(VLOOKUP('Procedure details'!E46,Lists!$M$1:$R$40,6,0),'Procedure details'!X46="",(OR('Procedure details'!I46="[O2_1] Animals born in the UK but NOT at a licensed establishment",'Procedure details'!I46="[O2_2] Animals born in the EU (non UK) but NOT at a registered breeder",'Procedure details'!J46="[NHPO1_1B] Animals born in the UK but NOT at a licensed establishment",'Procedure details'!J46="[NHPO1_2B] Animals born in the EU (non UK) but NOT at a registered breeder"))),1,0),0)</f>
        <v>0</v>
      </c>
      <c r="AN46" s="58">
        <f>IF(AND('Procedure details'!U46="Sub-threshold",'Procedure details'!N46="[N] No",'Procedure details'!O46&lt;&gt;"[PG] Breeding/maintenance of colonies of established genetically altered animals, not used in other procedures",'Procedure details'!O46&lt;&gt;"",'Procedure details'!X46=""),1,0)</f>
        <v>0</v>
      </c>
      <c r="AO46">
        <f>IF(AND('Procedure details'!G46&gt;999,'Procedure details'!O46="[PG] Breeding/maintenance of colonies of established genetically altered animals, not used in other procedures",'Procedure details'!U46="[SV4] Severe",'Procedure details'!X46=""),1,0)</f>
        <v>0</v>
      </c>
      <c r="AP46">
        <f>IF(AND('Procedure details'!M46="[GS1] Not genetically altered",'Procedure details'!O46="[PG] Breeding/maintenance of colonies of established genetically altered animals, not used in other procedures",'Procedure details'!X46=""),1,0)</f>
        <v>0</v>
      </c>
      <c r="AQ46">
        <f>IFERROR(IF(AND((VLOOKUP('Procedure details'!E46,Lists!M:S,7,0))=1,'Procedure details'!X46="",(OR('Procedure details'!I46="[O2_1] Animals born in the UK but NOT at a licensed establishment",'Procedure details'!I46="[O2_2] Animals born in the EU (non UK) but NOT at a registered breeder")),(OR('Procedure details'!M46="[GS2] Genetically altered without a harmful phenotype",'Procedure details'!M46="[GS3] Genetically altered with a harmful phenotype"))),1,0),0)</f>
        <v>0</v>
      </c>
    </row>
    <row r="47" spans="24:43" x14ac:dyDescent="0.25">
      <c r="X47" s="34">
        <v>47</v>
      </c>
      <c r="Y47" s="35">
        <f>COUNTA('Procedure details'!E47:'Procedure details'!Y47)</f>
        <v>0</v>
      </c>
      <c r="Z47" s="35"/>
      <c r="AA47" s="35" t="str">
        <f>IF('Procedure details'!E47&lt;&gt;"",VLOOKUP('Procedure details'!E47,Lists!$M$2:$N$40,2,FALSE),"")</f>
        <v/>
      </c>
      <c r="AB47" s="35" t="str">
        <f>IF('Procedure details'!E47&lt;&gt;"",VLOOKUP('Procedure details'!E47,Lists!$M$2:$O$40,3,FALSE),"")</f>
        <v/>
      </c>
      <c r="AC47" s="35" t="str">
        <f>IF('Procedure details'!E47&lt;&gt;"",VLOOKUP('Procedure details'!E47,Lists!$M$2:$P$40,4,FALSE),"")</f>
        <v/>
      </c>
      <c r="AD47" s="35" t="str">
        <f>IF('Procedure details'!E47&lt;&gt;"",VLOOKUP('Procedure details'!E47,Lists!$M$2:$Q$40,5,FALSE),"")</f>
        <v/>
      </c>
      <c r="AE47" s="35" t="str">
        <f>IF('Procedure details'!O47&lt;&gt;"",VLOOKUP('Procedure details'!O47,Lists!$B$75:$G$83,6,FALSE),"")</f>
        <v/>
      </c>
      <c r="AF47" s="35" t="str">
        <f>IF('Procedure details'!H47&lt;&gt;"",VLOOKUP('Procedure details'!H47,Lists!$AP$2:$AQ$3,2,FALSE),"")</f>
        <v/>
      </c>
      <c r="AG47" s="35" t="str">
        <f>IF('Procedure details'!P47&lt;&gt;"",VLOOKUP('Procedure details'!P47,Lists!$D$75:$F$150,3,FALSE),"")</f>
        <v/>
      </c>
      <c r="AH47" s="35" t="str">
        <f>IF('Procedure details'!R47&lt;&gt;"",VLOOKUP('Procedure details'!R47,Lists!$AD$2:$AE$11,2,FALSE),"")</f>
        <v/>
      </c>
      <c r="AI47">
        <f>IF(AND(AB47=1,'Procedure details'!G47&gt;99,'Procedure details'!X47=""),1,0)</f>
        <v>0</v>
      </c>
      <c r="AJ47">
        <f>IF(AND(AC47=1,'Procedure details'!G47&gt;999,'Procedure details'!X47=""),1,0)</f>
        <v>0</v>
      </c>
      <c r="AK47">
        <f>IF(AND(AD47=1,'Procedure details'!G47&gt;9999,'Procedure details'!X47=""),1,0)</f>
        <v>0</v>
      </c>
      <c r="AL47" s="35" t="str">
        <f>IF('Procedure details'!O47&lt;&gt;"",VLOOKUP('Procedure details'!O47,Lists!$B$75:$C$83,2,FALSE),"")</f>
        <v/>
      </c>
      <c r="AM47">
        <f>IFERROR(IF(AND(VLOOKUP('Procedure details'!E47,Lists!$M$1:$R$40,6,0),'Procedure details'!X47="",(OR('Procedure details'!I47="[O2_1] Animals born in the UK but NOT at a licensed establishment",'Procedure details'!I47="[O2_2] Animals born in the EU (non UK) but NOT at a registered breeder",'Procedure details'!J47="[NHPO1_1B] Animals born in the UK but NOT at a licensed establishment",'Procedure details'!J47="[NHPO1_2B] Animals born in the EU (non UK) but NOT at a registered breeder"))),1,0),0)</f>
        <v>0</v>
      </c>
      <c r="AN47" s="58">
        <f>IF(AND('Procedure details'!U47="Sub-threshold",'Procedure details'!N47="[N] No",'Procedure details'!O47&lt;&gt;"[PG] Breeding/maintenance of colonies of established genetically altered animals, not used in other procedures",'Procedure details'!O47&lt;&gt;"",'Procedure details'!X47=""),1,0)</f>
        <v>0</v>
      </c>
      <c r="AO47">
        <f>IF(AND('Procedure details'!G47&gt;999,'Procedure details'!O47="[PG] Breeding/maintenance of colonies of established genetically altered animals, not used in other procedures",'Procedure details'!U47="[SV4] Severe",'Procedure details'!X47=""),1,0)</f>
        <v>0</v>
      </c>
      <c r="AP47">
        <f>IF(AND('Procedure details'!M47="[GS1] Not genetically altered",'Procedure details'!O47="[PG] Breeding/maintenance of colonies of established genetically altered animals, not used in other procedures",'Procedure details'!X47=""),1,0)</f>
        <v>0</v>
      </c>
      <c r="AQ47">
        <f>IFERROR(IF(AND((VLOOKUP('Procedure details'!E47,Lists!M:S,7,0))=1,'Procedure details'!X47="",(OR('Procedure details'!I47="[O2_1] Animals born in the UK but NOT at a licensed establishment",'Procedure details'!I47="[O2_2] Animals born in the EU (non UK) but NOT at a registered breeder")),(OR('Procedure details'!M47="[GS2] Genetically altered without a harmful phenotype",'Procedure details'!M47="[GS3] Genetically altered with a harmful phenotype"))),1,0),0)</f>
        <v>0</v>
      </c>
    </row>
    <row r="48" spans="24:43" x14ac:dyDescent="0.25">
      <c r="X48" s="34">
        <v>48</v>
      </c>
      <c r="Y48" s="35">
        <f>COUNTA('Procedure details'!E48:'Procedure details'!Y48)</f>
        <v>0</v>
      </c>
      <c r="Z48" s="35"/>
      <c r="AA48" s="35" t="str">
        <f>IF('Procedure details'!E48&lt;&gt;"",VLOOKUP('Procedure details'!E48,Lists!$M$2:$N$40,2,FALSE),"")</f>
        <v/>
      </c>
      <c r="AB48" s="35" t="str">
        <f>IF('Procedure details'!E48&lt;&gt;"",VLOOKUP('Procedure details'!E48,Lists!$M$2:$O$40,3,FALSE),"")</f>
        <v/>
      </c>
      <c r="AC48" s="35" t="str">
        <f>IF('Procedure details'!E48&lt;&gt;"",VLOOKUP('Procedure details'!E48,Lists!$M$2:$P$40,4,FALSE),"")</f>
        <v/>
      </c>
      <c r="AD48" s="35" t="str">
        <f>IF('Procedure details'!E48&lt;&gt;"",VLOOKUP('Procedure details'!E48,Lists!$M$2:$Q$40,5,FALSE),"")</f>
        <v/>
      </c>
      <c r="AE48" s="35" t="str">
        <f>IF('Procedure details'!O48&lt;&gt;"",VLOOKUP('Procedure details'!O48,Lists!$B$75:$G$83,6,FALSE),"")</f>
        <v/>
      </c>
      <c r="AF48" s="35" t="str">
        <f>IF('Procedure details'!H48&lt;&gt;"",VLOOKUP('Procedure details'!H48,Lists!$AP$2:$AQ$3,2,FALSE),"")</f>
        <v/>
      </c>
      <c r="AG48" s="35" t="str">
        <f>IF('Procedure details'!P48&lt;&gt;"",VLOOKUP('Procedure details'!P48,Lists!$D$75:$F$150,3,FALSE),"")</f>
        <v/>
      </c>
      <c r="AH48" s="35" t="str">
        <f>IF('Procedure details'!R48&lt;&gt;"",VLOOKUP('Procedure details'!R48,Lists!$AD$2:$AE$11,2,FALSE),"")</f>
        <v/>
      </c>
      <c r="AI48">
        <f>IF(AND(AB48=1,'Procedure details'!G48&gt;99,'Procedure details'!X48=""),1,0)</f>
        <v>0</v>
      </c>
      <c r="AJ48">
        <f>IF(AND(AC48=1,'Procedure details'!G48&gt;999,'Procedure details'!X48=""),1,0)</f>
        <v>0</v>
      </c>
      <c r="AK48">
        <f>IF(AND(AD48=1,'Procedure details'!G48&gt;9999,'Procedure details'!X48=""),1,0)</f>
        <v>0</v>
      </c>
      <c r="AL48" s="35" t="str">
        <f>IF('Procedure details'!O48&lt;&gt;"",VLOOKUP('Procedure details'!O48,Lists!$B$75:$C$83,2,FALSE),"")</f>
        <v/>
      </c>
      <c r="AM48">
        <f>IFERROR(IF(AND(VLOOKUP('Procedure details'!E48,Lists!$M$1:$R$40,6,0),'Procedure details'!X48="",(OR('Procedure details'!I48="[O2_1] Animals born in the UK but NOT at a licensed establishment",'Procedure details'!I48="[O2_2] Animals born in the EU (non UK) but NOT at a registered breeder",'Procedure details'!J48="[NHPO1_1B] Animals born in the UK but NOT at a licensed establishment",'Procedure details'!J48="[NHPO1_2B] Animals born in the EU (non UK) but NOT at a registered breeder"))),1,0),0)</f>
        <v>0</v>
      </c>
      <c r="AN48" s="58">
        <f>IF(AND('Procedure details'!U48="Sub-threshold",'Procedure details'!N48="[N] No",'Procedure details'!O48&lt;&gt;"[PG] Breeding/maintenance of colonies of established genetically altered animals, not used in other procedures",'Procedure details'!O48&lt;&gt;"",'Procedure details'!X48=""),1,0)</f>
        <v>0</v>
      </c>
      <c r="AO48">
        <f>IF(AND('Procedure details'!G48&gt;999,'Procedure details'!O48="[PG] Breeding/maintenance of colonies of established genetically altered animals, not used in other procedures",'Procedure details'!U48="[SV4] Severe",'Procedure details'!X48=""),1,0)</f>
        <v>0</v>
      </c>
      <c r="AP48">
        <f>IF(AND('Procedure details'!M48="[GS1] Not genetically altered",'Procedure details'!O48="[PG] Breeding/maintenance of colonies of established genetically altered animals, not used in other procedures",'Procedure details'!X48=""),1,0)</f>
        <v>0</v>
      </c>
      <c r="AQ48">
        <f>IFERROR(IF(AND((VLOOKUP('Procedure details'!E48,Lists!M:S,7,0))=1,'Procedure details'!X48="",(OR('Procedure details'!I48="[O2_1] Animals born in the UK but NOT at a licensed establishment",'Procedure details'!I48="[O2_2] Animals born in the EU (non UK) but NOT at a registered breeder")),(OR('Procedure details'!M48="[GS2] Genetically altered without a harmful phenotype",'Procedure details'!M48="[GS3] Genetically altered with a harmful phenotype"))),1,0),0)</f>
        <v>0</v>
      </c>
    </row>
    <row r="49" spans="24:43" x14ac:dyDescent="0.25">
      <c r="X49" s="34">
        <v>49</v>
      </c>
      <c r="Y49" s="35">
        <f>COUNTA('Procedure details'!E49:'Procedure details'!Y49)</f>
        <v>0</v>
      </c>
      <c r="Z49" s="35"/>
      <c r="AA49" s="35" t="str">
        <f>IF('Procedure details'!E49&lt;&gt;"",VLOOKUP('Procedure details'!E49,Lists!$M$2:$N$40,2,FALSE),"")</f>
        <v/>
      </c>
      <c r="AB49" s="35" t="str">
        <f>IF('Procedure details'!E49&lt;&gt;"",VLOOKUP('Procedure details'!E49,Lists!$M$2:$O$40,3,FALSE),"")</f>
        <v/>
      </c>
      <c r="AC49" s="35" t="str">
        <f>IF('Procedure details'!E49&lt;&gt;"",VLOOKUP('Procedure details'!E49,Lists!$M$2:$P$40,4,FALSE),"")</f>
        <v/>
      </c>
      <c r="AD49" s="35" t="str">
        <f>IF('Procedure details'!E49&lt;&gt;"",VLOOKUP('Procedure details'!E49,Lists!$M$2:$Q$40,5,FALSE),"")</f>
        <v/>
      </c>
      <c r="AE49" s="35" t="str">
        <f>IF('Procedure details'!O49&lt;&gt;"",VLOOKUP('Procedure details'!O49,Lists!$B$75:$G$83,6,FALSE),"")</f>
        <v/>
      </c>
      <c r="AF49" s="35" t="str">
        <f>IF('Procedure details'!H49&lt;&gt;"",VLOOKUP('Procedure details'!H49,Lists!$AP$2:$AQ$3,2,FALSE),"")</f>
        <v/>
      </c>
      <c r="AG49" s="35" t="str">
        <f>IF('Procedure details'!P49&lt;&gt;"",VLOOKUP('Procedure details'!P49,Lists!$D$75:$F$150,3,FALSE),"")</f>
        <v/>
      </c>
      <c r="AH49" s="35" t="str">
        <f>IF('Procedure details'!R49&lt;&gt;"",VLOOKUP('Procedure details'!R49,Lists!$AD$2:$AE$11,2,FALSE),"")</f>
        <v/>
      </c>
      <c r="AI49">
        <f>IF(AND(AB49=1,'Procedure details'!G49&gt;99,'Procedure details'!X49=""),1,0)</f>
        <v>0</v>
      </c>
      <c r="AJ49">
        <f>IF(AND(AC49=1,'Procedure details'!G49&gt;999,'Procedure details'!X49=""),1,0)</f>
        <v>0</v>
      </c>
      <c r="AK49">
        <f>IF(AND(AD49=1,'Procedure details'!G49&gt;9999,'Procedure details'!X49=""),1,0)</f>
        <v>0</v>
      </c>
      <c r="AL49" s="35" t="str">
        <f>IF('Procedure details'!O49&lt;&gt;"",VLOOKUP('Procedure details'!O49,Lists!$B$75:$C$83,2,FALSE),"")</f>
        <v/>
      </c>
      <c r="AM49">
        <f>IFERROR(IF(AND(VLOOKUP('Procedure details'!E49,Lists!$M$1:$R$40,6,0),'Procedure details'!X49="",(OR('Procedure details'!I49="[O2_1] Animals born in the UK but NOT at a licensed establishment",'Procedure details'!I49="[O2_2] Animals born in the EU (non UK) but NOT at a registered breeder",'Procedure details'!J49="[NHPO1_1B] Animals born in the UK but NOT at a licensed establishment",'Procedure details'!J49="[NHPO1_2B] Animals born in the EU (non UK) but NOT at a registered breeder"))),1,0),0)</f>
        <v>0</v>
      </c>
      <c r="AN49" s="58">
        <f>IF(AND('Procedure details'!U49="Sub-threshold",'Procedure details'!N49="[N] No",'Procedure details'!O49&lt;&gt;"[PG] Breeding/maintenance of colonies of established genetically altered animals, not used in other procedures",'Procedure details'!O49&lt;&gt;"",'Procedure details'!X49=""),1,0)</f>
        <v>0</v>
      </c>
      <c r="AO49">
        <f>IF(AND('Procedure details'!G49&gt;999,'Procedure details'!O49="[PG] Breeding/maintenance of colonies of established genetically altered animals, not used in other procedures",'Procedure details'!U49="[SV4] Severe",'Procedure details'!X49=""),1,0)</f>
        <v>0</v>
      </c>
      <c r="AP49">
        <f>IF(AND('Procedure details'!M49="[GS1] Not genetically altered",'Procedure details'!O49="[PG] Breeding/maintenance of colonies of established genetically altered animals, not used in other procedures",'Procedure details'!X49=""),1,0)</f>
        <v>0</v>
      </c>
      <c r="AQ49">
        <f>IFERROR(IF(AND((VLOOKUP('Procedure details'!E49,Lists!M:S,7,0))=1,'Procedure details'!X49="",(OR('Procedure details'!I49="[O2_1] Animals born in the UK but NOT at a licensed establishment",'Procedure details'!I49="[O2_2] Animals born in the EU (non UK) but NOT at a registered breeder")),(OR('Procedure details'!M49="[GS2] Genetically altered without a harmful phenotype",'Procedure details'!M49="[GS3] Genetically altered with a harmful phenotype"))),1,0),0)</f>
        <v>0</v>
      </c>
    </row>
    <row r="50" spans="24:43" x14ac:dyDescent="0.25">
      <c r="X50" s="34">
        <v>50</v>
      </c>
      <c r="Y50" s="35">
        <f>COUNTA('Procedure details'!E50:'Procedure details'!Y50)</f>
        <v>0</v>
      </c>
      <c r="Z50" s="35"/>
      <c r="AA50" s="35" t="str">
        <f>IF('Procedure details'!E50&lt;&gt;"",VLOOKUP('Procedure details'!E50,Lists!$M$2:$N$40,2,FALSE),"")</f>
        <v/>
      </c>
      <c r="AB50" s="35" t="str">
        <f>IF('Procedure details'!E50&lt;&gt;"",VLOOKUP('Procedure details'!E50,Lists!$M$2:$O$40,3,FALSE),"")</f>
        <v/>
      </c>
      <c r="AC50" s="35" t="str">
        <f>IF('Procedure details'!E50&lt;&gt;"",VLOOKUP('Procedure details'!E50,Lists!$M$2:$P$40,4,FALSE),"")</f>
        <v/>
      </c>
      <c r="AD50" s="35" t="str">
        <f>IF('Procedure details'!E50&lt;&gt;"",VLOOKUP('Procedure details'!E50,Lists!$M$2:$Q$40,5,FALSE),"")</f>
        <v/>
      </c>
      <c r="AE50" s="35" t="str">
        <f>IF('Procedure details'!O50&lt;&gt;"",VLOOKUP('Procedure details'!O50,Lists!$B$75:$G$83,6,FALSE),"")</f>
        <v/>
      </c>
      <c r="AF50" s="35" t="str">
        <f>IF('Procedure details'!H50&lt;&gt;"",VLOOKUP('Procedure details'!H50,Lists!$AP$2:$AQ$3,2,FALSE),"")</f>
        <v/>
      </c>
      <c r="AG50" s="35" t="str">
        <f>IF('Procedure details'!P50&lt;&gt;"",VLOOKUP('Procedure details'!P50,Lists!$D$75:$F$150,3,FALSE),"")</f>
        <v/>
      </c>
      <c r="AH50" s="35" t="str">
        <f>IF('Procedure details'!R50&lt;&gt;"",VLOOKUP('Procedure details'!R50,Lists!$AD$2:$AE$11,2,FALSE),"")</f>
        <v/>
      </c>
      <c r="AI50">
        <f>IF(AND(AB50=1,'Procedure details'!G50&gt;99,'Procedure details'!X50=""),1,0)</f>
        <v>0</v>
      </c>
      <c r="AJ50">
        <f>IF(AND(AC50=1,'Procedure details'!G50&gt;999,'Procedure details'!X50=""),1,0)</f>
        <v>0</v>
      </c>
      <c r="AK50">
        <f>IF(AND(AD50=1,'Procedure details'!G50&gt;9999,'Procedure details'!X50=""),1,0)</f>
        <v>0</v>
      </c>
      <c r="AL50" s="35" t="str">
        <f>IF('Procedure details'!O50&lt;&gt;"",VLOOKUP('Procedure details'!O50,Lists!$B$75:$C$83,2,FALSE),"")</f>
        <v/>
      </c>
      <c r="AM50">
        <f>IFERROR(IF(AND(VLOOKUP('Procedure details'!E50,Lists!$M$1:$R$40,6,0),'Procedure details'!X50="",(OR('Procedure details'!I50="[O2_1] Animals born in the UK but NOT at a licensed establishment",'Procedure details'!I50="[O2_2] Animals born in the EU (non UK) but NOT at a registered breeder",'Procedure details'!J50="[NHPO1_1B] Animals born in the UK but NOT at a licensed establishment",'Procedure details'!J50="[NHPO1_2B] Animals born in the EU (non UK) but NOT at a registered breeder"))),1,0),0)</f>
        <v>0</v>
      </c>
      <c r="AN50" s="58">
        <f>IF(AND('Procedure details'!U50="Sub-threshold",'Procedure details'!N50="[N] No",'Procedure details'!O50&lt;&gt;"[PG] Breeding/maintenance of colonies of established genetically altered animals, not used in other procedures",'Procedure details'!O50&lt;&gt;"",'Procedure details'!X50=""),1,0)</f>
        <v>0</v>
      </c>
      <c r="AO50">
        <f>IF(AND('Procedure details'!G50&gt;999,'Procedure details'!O50="[PG] Breeding/maintenance of colonies of established genetically altered animals, not used in other procedures",'Procedure details'!U50="[SV4] Severe",'Procedure details'!X50=""),1,0)</f>
        <v>0</v>
      </c>
      <c r="AP50">
        <f>IF(AND('Procedure details'!M50="[GS1] Not genetically altered",'Procedure details'!O50="[PG] Breeding/maintenance of colonies of established genetically altered animals, not used in other procedures",'Procedure details'!X50=""),1,0)</f>
        <v>0</v>
      </c>
      <c r="AQ50">
        <f>IFERROR(IF(AND((VLOOKUP('Procedure details'!E50,Lists!M:S,7,0))=1,'Procedure details'!X50="",(OR('Procedure details'!I50="[O2_1] Animals born in the UK but NOT at a licensed establishment",'Procedure details'!I50="[O2_2] Animals born in the EU (non UK) but NOT at a registered breeder")),(OR('Procedure details'!M50="[GS2] Genetically altered without a harmful phenotype",'Procedure details'!M50="[GS3] Genetically altered with a harmful phenotype"))),1,0),0)</f>
        <v>0</v>
      </c>
    </row>
    <row r="51" spans="24:43" x14ac:dyDescent="0.25">
      <c r="X51" s="34">
        <v>51</v>
      </c>
      <c r="Y51" s="35">
        <f>COUNTA('Procedure details'!E51:'Procedure details'!Y51)</f>
        <v>0</v>
      </c>
      <c r="Z51" s="35"/>
      <c r="AA51" s="35" t="str">
        <f>IF('Procedure details'!E51&lt;&gt;"",VLOOKUP('Procedure details'!E51,Lists!$M$2:$N$40,2,FALSE),"")</f>
        <v/>
      </c>
      <c r="AB51" s="35" t="str">
        <f>IF('Procedure details'!E51&lt;&gt;"",VLOOKUP('Procedure details'!E51,Lists!$M$2:$O$40,3,FALSE),"")</f>
        <v/>
      </c>
      <c r="AC51" s="35" t="str">
        <f>IF('Procedure details'!E51&lt;&gt;"",VLOOKUP('Procedure details'!E51,Lists!$M$2:$P$40,4,FALSE),"")</f>
        <v/>
      </c>
      <c r="AD51" s="35" t="str">
        <f>IF('Procedure details'!E51&lt;&gt;"",VLOOKUP('Procedure details'!E51,Lists!$M$2:$Q$40,5,FALSE),"")</f>
        <v/>
      </c>
      <c r="AE51" s="35" t="str">
        <f>IF('Procedure details'!O51&lt;&gt;"",VLOOKUP('Procedure details'!O51,Lists!$B$75:$G$83,6,FALSE),"")</f>
        <v/>
      </c>
      <c r="AF51" s="35" t="str">
        <f>IF('Procedure details'!H51&lt;&gt;"",VLOOKUP('Procedure details'!H51,Lists!$AP$2:$AQ$3,2,FALSE),"")</f>
        <v/>
      </c>
      <c r="AG51" s="35" t="str">
        <f>IF('Procedure details'!P51&lt;&gt;"",VLOOKUP('Procedure details'!P51,Lists!$D$75:$F$150,3,FALSE),"")</f>
        <v/>
      </c>
      <c r="AH51" s="35" t="str">
        <f>IF('Procedure details'!R51&lt;&gt;"",VLOOKUP('Procedure details'!R51,Lists!$AD$2:$AE$11,2,FALSE),"")</f>
        <v/>
      </c>
      <c r="AI51">
        <f>IF(AND(AB51=1,'Procedure details'!G51&gt;99,'Procedure details'!X51=""),1,0)</f>
        <v>0</v>
      </c>
      <c r="AJ51">
        <f>IF(AND(AC51=1,'Procedure details'!G51&gt;999,'Procedure details'!X51=""),1,0)</f>
        <v>0</v>
      </c>
      <c r="AK51">
        <f>IF(AND(AD51=1,'Procedure details'!G51&gt;9999,'Procedure details'!X51=""),1,0)</f>
        <v>0</v>
      </c>
      <c r="AL51" s="35" t="str">
        <f>IF('Procedure details'!O51&lt;&gt;"",VLOOKUP('Procedure details'!O51,Lists!$B$75:$C$83,2,FALSE),"")</f>
        <v/>
      </c>
      <c r="AM51">
        <f>IFERROR(IF(AND(VLOOKUP('Procedure details'!E51,Lists!$M$1:$R$40,6,0),'Procedure details'!X51="",(OR('Procedure details'!I51="[O2_1] Animals born in the UK but NOT at a licensed establishment",'Procedure details'!I51="[O2_2] Animals born in the EU (non UK) but NOT at a registered breeder",'Procedure details'!J51="[NHPO1_1B] Animals born in the UK but NOT at a licensed establishment",'Procedure details'!J51="[NHPO1_2B] Animals born in the EU (non UK) but NOT at a registered breeder"))),1,0),0)</f>
        <v>0</v>
      </c>
      <c r="AN51" s="58">
        <f>IF(AND('Procedure details'!U51="Sub-threshold",'Procedure details'!N51="[N] No",'Procedure details'!O51&lt;&gt;"[PG] Breeding/maintenance of colonies of established genetically altered animals, not used in other procedures",'Procedure details'!O51&lt;&gt;"",'Procedure details'!X51=""),1,0)</f>
        <v>0</v>
      </c>
      <c r="AO51">
        <f>IF(AND('Procedure details'!G51&gt;999,'Procedure details'!O51="[PG] Breeding/maintenance of colonies of established genetically altered animals, not used in other procedures",'Procedure details'!U51="[SV4] Severe",'Procedure details'!X51=""),1,0)</f>
        <v>0</v>
      </c>
      <c r="AP51">
        <f>IF(AND('Procedure details'!M51="[GS1] Not genetically altered",'Procedure details'!O51="[PG] Breeding/maintenance of colonies of established genetically altered animals, not used in other procedures",'Procedure details'!X51=""),1,0)</f>
        <v>0</v>
      </c>
      <c r="AQ51">
        <f>IFERROR(IF(AND((VLOOKUP('Procedure details'!E51,Lists!M:S,7,0))=1,'Procedure details'!X51="",(OR('Procedure details'!I51="[O2_1] Animals born in the UK but NOT at a licensed establishment",'Procedure details'!I51="[O2_2] Animals born in the EU (non UK) but NOT at a registered breeder")),(OR('Procedure details'!M51="[GS2] Genetically altered without a harmful phenotype",'Procedure details'!M51="[GS3] Genetically altered with a harmful phenotype"))),1,0),0)</f>
        <v>0</v>
      </c>
    </row>
    <row r="52" spans="24:43" x14ac:dyDescent="0.25">
      <c r="X52" s="34">
        <v>52</v>
      </c>
      <c r="Y52" s="35">
        <f>COUNTA('Procedure details'!E52:'Procedure details'!Y52)</f>
        <v>0</v>
      </c>
      <c r="Z52" s="35"/>
      <c r="AA52" s="35" t="str">
        <f>IF('Procedure details'!E52&lt;&gt;"",VLOOKUP('Procedure details'!E52,Lists!$M$2:$N$40,2,FALSE),"")</f>
        <v/>
      </c>
      <c r="AB52" s="35" t="str">
        <f>IF('Procedure details'!E52&lt;&gt;"",VLOOKUP('Procedure details'!E52,Lists!$M$2:$O$40,3,FALSE),"")</f>
        <v/>
      </c>
      <c r="AC52" s="35" t="str">
        <f>IF('Procedure details'!E52&lt;&gt;"",VLOOKUP('Procedure details'!E52,Lists!$M$2:$P$40,4,FALSE),"")</f>
        <v/>
      </c>
      <c r="AD52" s="35" t="str">
        <f>IF('Procedure details'!E52&lt;&gt;"",VLOOKUP('Procedure details'!E52,Lists!$M$2:$Q$40,5,FALSE),"")</f>
        <v/>
      </c>
      <c r="AE52" s="35" t="str">
        <f>IF('Procedure details'!O52&lt;&gt;"",VLOOKUP('Procedure details'!O52,Lists!$B$75:$G$83,6,FALSE),"")</f>
        <v/>
      </c>
      <c r="AF52" s="35" t="str">
        <f>IF('Procedure details'!H52&lt;&gt;"",VLOOKUP('Procedure details'!H52,Lists!$AP$2:$AQ$3,2,FALSE),"")</f>
        <v/>
      </c>
      <c r="AG52" s="35" t="str">
        <f>IF('Procedure details'!P52&lt;&gt;"",VLOOKUP('Procedure details'!P52,Lists!$D$75:$F$150,3,FALSE),"")</f>
        <v/>
      </c>
      <c r="AH52" s="35" t="str">
        <f>IF('Procedure details'!R52&lt;&gt;"",VLOOKUP('Procedure details'!R52,Lists!$AD$2:$AE$11,2,FALSE),"")</f>
        <v/>
      </c>
      <c r="AI52">
        <f>IF(AND(AB52=1,'Procedure details'!G52&gt;99,'Procedure details'!X52=""),1,0)</f>
        <v>0</v>
      </c>
      <c r="AJ52">
        <f>IF(AND(AC52=1,'Procedure details'!G52&gt;999,'Procedure details'!X52=""),1,0)</f>
        <v>0</v>
      </c>
      <c r="AK52">
        <f>IF(AND(AD52=1,'Procedure details'!G52&gt;9999,'Procedure details'!X52=""),1,0)</f>
        <v>0</v>
      </c>
      <c r="AL52" s="35" t="str">
        <f>IF('Procedure details'!O52&lt;&gt;"",VLOOKUP('Procedure details'!O52,Lists!$B$75:$C$83,2,FALSE),"")</f>
        <v/>
      </c>
      <c r="AM52">
        <f>IFERROR(IF(AND(VLOOKUP('Procedure details'!E52,Lists!$M$1:$R$40,6,0),'Procedure details'!X52="",(OR('Procedure details'!I52="[O2_1] Animals born in the UK but NOT at a licensed establishment",'Procedure details'!I52="[O2_2] Animals born in the EU (non UK) but NOT at a registered breeder",'Procedure details'!J52="[NHPO1_1B] Animals born in the UK but NOT at a licensed establishment",'Procedure details'!J52="[NHPO1_2B] Animals born in the EU (non UK) but NOT at a registered breeder"))),1,0),0)</f>
        <v>0</v>
      </c>
      <c r="AN52" s="58">
        <f>IF(AND('Procedure details'!U52="Sub-threshold",'Procedure details'!N52="[N] No",'Procedure details'!O52&lt;&gt;"[PG] Breeding/maintenance of colonies of established genetically altered animals, not used in other procedures",'Procedure details'!O52&lt;&gt;"",'Procedure details'!X52=""),1,0)</f>
        <v>0</v>
      </c>
      <c r="AO52">
        <f>IF(AND('Procedure details'!G52&gt;999,'Procedure details'!O52="[PG] Breeding/maintenance of colonies of established genetically altered animals, not used in other procedures",'Procedure details'!U52="[SV4] Severe",'Procedure details'!X52=""),1,0)</f>
        <v>0</v>
      </c>
      <c r="AP52">
        <f>IF(AND('Procedure details'!M52="[GS1] Not genetically altered",'Procedure details'!O52="[PG] Breeding/maintenance of colonies of established genetically altered animals, not used in other procedures",'Procedure details'!X52=""),1,0)</f>
        <v>0</v>
      </c>
      <c r="AQ52">
        <f>IFERROR(IF(AND((VLOOKUP('Procedure details'!E52,Lists!M:S,7,0))=1,'Procedure details'!X52="",(OR('Procedure details'!I52="[O2_1] Animals born in the UK but NOT at a licensed establishment",'Procedure details'!I52="[O2_2] Animals born in the EU (non UK) but NOT at a registered breeder")),(OR('Procedure details'!M52="[GS2] Genetically altered without a harmful phenotype",'Procedure details'!M52="[GS3] Genetically altered with a harmful phenotype"))),1,0),0)</f>
        <v>0</v>
      </c>
    </row>
    <row r="53" spans="24:43" x14ac:dyDescent="0.25">
      <c r="X53" s="34">
        <v>53</v>
      </c>
      <c r="Y53" s="35">
        <f>COUNTA('Procedure details'!E53:'Procedure details'!Y53)</f>
        <v>0</v>
      </c>
      <c r="Z53" s="35"/>
      <c r="AA53" s="35" t="str">
        <f>IF('Procedure details'!E53&lt;&gt;"",VLOOKUP('Procedure details'!E53,Lists!$M$2:$N$40,2,FALSE),"")</f>
        <v/>
      </c>
      <c r="AB53" s="35" t="str">
        <f>IF('Procedure details'!E53&lt;&gt;"",VLOOKUP('Procedure details'!E53,Lists!$M$2:$O$40,3,FALSE),"")</f>
        <v/>
      </c>
      <c r="AC53" s="35" t="str">
        <f>IF('Procedure details'!E53&lt;&gt;"",VLOOKUP('Procedure details'!E53,Lists!$M$2:$P$40,4,FALSE),"")</f>
        <v/>
      </c>
      <c r="AD53" s="35" t="str">
        <f>IF('Procedure details'!E53&lt;&gt;"",VLOOKUP('Procedure details'!E53,Lists!$M$2:$Q$40,5,FALSE),"")</f>
        <v/>
      </c>
      <c r="AE53" s="35" t="str">
        <f>IF('Procedure details'!O53&lt;&gt;"",VLOOKUP('Procedure details'!O53,Lists!$B$75:$G$83,6,FALSE),"")</f>
        <v/>
      </c>
      <c r="AF53" s="35" t="str">
        <f>IF('Procedure details'!H53&lt;&gt;"",VLOOKUP('Procedure details'!H53,Lists!$AP$2:$AQ$3,2,FALSE),"")</f>
        <v/>
      </c>
      <c r="AG53" s="35" t="str">
        <f>IF('Procedure details'!P53&lt;&gt;"",VLOOKUP('Procedure details'!P53,Lists!$D$75:$F$150,3,FALSE),"")</f>
        <v/>
      </c>
      <c r="AH53" s="35" t="str">
        <f>IF('Procedure details'!R53&lt;&gt;"",VLOOKUP('Procedure details'!R53,Lists!$AD$2:$AE$11,2,FALSE),"")</f>
        <v/>
      </c>
      <c r="AI53">
        <f>IF(AND(AB53=1,'Procedure details'!G53&gt;99,'Procedure details'!X53=""),1,0)</f>
        <v>0</v>
      </c>
      <c r="AJ53">
        <f>IF(AND(AC53=1,'Procedure details'!G53&gt;999,'Procedure details'!X53=""),1,0)</f>
        <v>0</v>
      </c>
      <c r="AK53">
        <f>IF(AND(AD53=1,'Procedure details'!G53&gt;9999,'Procedure details'!X53=""),1,0)</f>
        <v>0</v>
      </c>
      <c r="AL53" s="35" t="str">
        <f>IF('Procedure details'!O53&lt;&gt;"",VLOOKUP('Procedure details'!O53,Lists!$B$75:$C$83,2,FALSE),"")</f>
        <v/>
      </c>
      <c r="AM53">
        <f>IFERROR(IF(AND(VLOOKUP('Procedure details'!E53,Lists!$M$1:$R$40,6,0),'Procedure details'!X53="",(OR('Procedure details'!I53="[O2_1] Animals born in the UK but NOT at a licensed establishment",'Procedure details'!I53="[O2_2] Animals born in the EU (non UK) but NOT at a registered breeder",'Procedure details'!J53="[NHPO1_1B] Animals born in the UK but NOT at a licensed establishment",'Procedure details'!J53="[NHPO1_2B] Animals born in the EU (non UK) but NOT at a registered breeder"))),1,0),0)</f>
        <v>0</v>
      </c>
      <c r="AN53" s="58">
        <f>IF(AND('Procedure details'!U53="Sub-threshold",'Procedure details'!N53="[N] No",'Procedure details'!O53&lt;&gt;"[PG] Breeding/maintenance of colonies of established genetically altered animals, not used in other procedures",'Procedure details'!O53&lt;&gt;"",'Procedure details'!X53=""),1,0)</f>
        <v>0</v>
      </c>
      <c r="AO53">
        <f>IF(AND('Procedure details'!G53&gt;999,'Procedure details'!O53="[PG] Breeding/maintenance of colonies of established genetically altered animals, not used in other procedures",'Procedure details'!U53="[SV4] Severe",'Procedure details'!X53=""),1,0)</f>
        <v>0</v>
      </c>
      <c r="AP53">
        <f>IF(AND('Procedure details'!M53="[GS1] Not genetically altered",'Procedure details'!O53="[PG] Breeding/maintenance of colonies of established genetically altered animals, not used in other procedures",'Procedure details'!X53=""),1,0)</f>
        <v>0</v>
      </c>
      <c r="AQ53">
        <f>IFERROR(IF(AND((VLOOKUP('Procedure details'!E53,Lists!M:S,7,0))=1,'Procedure details'!X53="",(OR('Procedure details'!I53="[O2_1] Animals born in the UK but NOT at a licensed establishment",'Procedure details'!I53="[O2_2] Animals born in the EU (non UK) but NOT at a registered breeder")),(OR('Procedure details'!M53="[GS2] Genetically altered without a harmful phenotype",'Procedure details'!M53="[GS3] Genetically altered with a harmful phenotype"))),1,0),0)</f>
        <v>0</v>
      </c>
    </row>
    <row r="54" spans="24:43" x14ac:dyDescent="0.25">
      <c r="X54" s="34">
        <v>54</v>
      </c>
      <c r="Y54" s="35">
        <f>COUNTA('Procedure details'!E54:'Procedure details'!Y54)</f>
        <v>0</v>
      </c>
      <c r="Z54" s="35"/>
      <c r="AA54" s="35" t="str">
        <f>IF('Procedure details'!E54&lt;&gt;"",VLOOKUP('Procedure details'!E54,Lists!$M$2:$N$40,2,FALSE),"")</f>
        <v/>
      </c>
      <c r="AB54" s="35" t="str">
        <f>IF('Procedure details'!E54&lt;&gt;"",VLOOKUP('Procedure details'!E54,Lists!$M$2:$O$40,3,FALSE),"")</f>
        <v/>
      </c>
      <c r="AC54" s="35" t="str">
        <f>IF('Procedure details'!E54&lt;&gt;"",VLOOKUP('Procedure details'!E54,Lists!$M$2:$P$40,4,FALSE),"")</f>
        <v/>
      </c>
      <c r="AD54" s="35" t="str">
        <f>IF('Procedure details'!E54&lt;&gt;"",VLOOKUP('Procedure details'!E54,Lists!$M$2:$Q$40,5,FALSE),"")</f>
        <v/>
      </c>
      <c r="AE54" s="35" t="str">
        <f>IF('Procedure details'!O54&lt;&gt;"",VLOOKUP('Procedure details'!O54,Lists!$B$75:$G$83,6,FALSE),"")</f>
        <v/>
      </c>
      <c r="AF54" s="35" t="str">
        <f>IF('Procedure details'!H54&lt;&gt;"",VLOOKUP('Procedure details'!H54,Lists!$AP$2:$AQ$3,2,FALSE),"")</f>
        <v/>
      </c>
      <c r="AG54" s="35" t="str">
        <f>IF('Procedure details'!P54&lt;&gt;"",VLOOKUP('Procedure details'!P54,Lists!$D$75:$F$150,3,FALSE),"")</f>
        <v/>
      </c>
      <c r="AH54" s="35" t="str">
        <f>IF('Procedure details'!R54&lt;&gt;"",VLOOKUP('Procedure details'!R54,Lists!$AD$2:$AE$11,2,FALSE),"")</f>
        <v/>
      </c>
      <c r="AI54">
        <f>IF(AND(AB54=1,'Procedure details'!G54&gt;99,'Procedure details'!X54=""),1,0)</f>
        <v>0</v>
      </c>
      <c r="AJ54">
        <f>IF(AND(AC54=1,'Procedure details'!G54&gt;999,'Procedure details'!X54=""),1,0)</f>
        <v>0</v>
      </c>
      <c r="AK54">
        <f>IF(AND(AD54=1,'Procedure details'!G54&gt;9999,'Procedure details'!X54=""),1,0)</f>
        <v>0</v>
      </c>
      <c r="AL54" s="35" t="str">
        <f>IF('Procedure details'!O54&lt;&gt;"",VLOOKUP('Procedure details'!O54,Lists!$B$75:$C$83,2,FALSE),"")</f>
        <v/>
      </c>
      <c r="AM54">
        <f>IFERROR(IF(AND(VLOOKUP('Procedure details'!E54,Lists!$M$1:$R$40,6,0),'Procedure details'!X54="",(OR('Procedure details'!I54="[O2_1] Animals born in the UK but NOT at a licensed establishment",'Procedure details'!I54="[O2_2] Animals born in the EU (non UK) but NOT at a registered breeder",'Procedure details'!J54="[NHPO1_1B] Animals born in the UK but NOT at a licensed establishment",'Procedure details'!J54="[NHPO1_2B] Animals born in the EU (non UK) but NOT at a registered breeder"))),1,0),0)</f>
        <v>0</v>
      </c>
      <c r="AN54" s="58">
        <f>IF(AND('Procedure details'!U54="Sub-threshold",'Procedure details'!N54="[N] No",'Procedure details'!O54&lt;&gt;"[PG] Breeding/maintenance of colonies of established genetically altered animals, not used in other procedures",'Procedure details'!O54&lt;&gt;"",'Procedure details'!X54=""),1,0)</f>
        <v>0</v>
      </c>
      <c r="AO54">
        <f>IF(AND('Procedure details'!G54&gt;999,'Procedure details'!O54="[PG] Breeding/maintenance of colonies of established genetically altered animals, not used in other procedures",'Procedure details'!U54="[SV4] Severe",'Procedure details'!X54=""),1,0)</f>
        <v>0</v>
      </c>
      <c r="AP54">
        <f>IF(AND('Procedure details'!M54="[GS1] Not genetically altered",'Procedure details'!O54="[PG] Breeding/maintenance of colonies of established genetically altered animals, not used in other procedures",'Procedure details'!X54=""),1,0)</f>
        <v>0</v>
      </c>
      <c r="AQ54">
        <f>IFERROR(IF(AND((VLOOKUP('Procedure details'!E54,Lists!M:S,7,0))=1,'Procedure details'!X54="",(OR('Procedure details'!I54="[O2_1] Animals born in the UK but NOT at a licensed establishment",'Procedure details'!I54="[O2_2] Animals born in the EU (non UK) but NOT at a registered breeder")),(OR('Procedure details'!M54="[GS2] Genetically altered without a harmful phenotype",'Procedure details'!M54="[GS3] Genetically altered with a harmful phenotype"))),1,0),0)</f>
        <v>0</v>
      </c>
    </row>
    <row r="55" spans="24:43" x14ac:dyDescent="0.25">
      <c r="X55" s="34">
        <v>55</v>
      </c>
      <c r="Y55" s="35">
        <f>COUNTA('Procedure details'!E55:'Procedure details'!Y55)</f>
        <v>0</v>
      </c>
      <c r="Z55" s="35"/>
      <c r="AA55" s="35" t="str">
        <f>IF('Procedure details'!E55&lt;&gt;"",VLOOKUP('Procedure details'!E55,Lists!$M$2:$N$40,2,FALSE),"")</f>
        <v/>
      </c>
      <c r="AB55" s="35" t="str">
        <f>IF('Procedure details'!E55&lt;&gt;"",VLOOKUP('Procedure details'!E55,Lists!$M$2:$O$40,3,FALSE),"")</f>
        <v/>
      </c>
      <c r="AC55" s="35" t="str">
        <f>IF('Procedure details'!E55&lt;&gt;"",VLOOKUP('Procedure details'!E55,Lists!$M$2:$P$40,4,FALSE),"")</f>
        <v/>
      </c>
      <c r="AD55" s="35" t="str">
        <f>IF('Procedure details'!E55&lt;&gt;"",VLOOKUP('Procedure details'!E55,Lists!$M$2:$Q$40,5,FALSE),"")</f>
        <v/>
      </c>
      <c r="AE55" s="35" t="str">
        <f>IF('Procedure details'!O55&lt;&gt;"",VLOOKUP('Procedure details'!O55,Lists!$B$75:$G$83,6,FALSE),"")</f>
        <v/>
      </c>
      <c r="AF55" s="35" t="str">
        <f>IF('Procedure details'!H55&lt;&gt;"",VLOOKUP('Procedure details'!H55,Lists!$AP$2:$AQ$3,2,FALSE),"")</f>
        <v/>
      </c>
      <c r="AG55" s="35" t="str">
        <f>IF('Procedure details'!P55&lt;&gt;"",VLOOKUP('Procedure details'!P55,Lists!$D$75:$F$150,3,FALSE),"")</f>
        <v/>
      </c>
      <c r="AH55" s="35" t="str">
        <f>IF('Procedure details'!R55&lt;&gt;"",VLOOKUP('Procedure details'!R55,Lists!$AD$2:$AE$11,2,FALSE),"")</f>
        <v/>
      </c>
      <c r="AI55">
        <f>IF(AND(AB55=1,'Procedure details'!G55&gt;99,'Procedure details'!X55=""),1,0)</f>
        <v>0</v>
      </c>
      <c r="AJ55">
        <f>IF(AND(AC55=1,'Procedure details'!G55&gt;999,'Procedure details'!X55=""),1,0)</f>
        <v>0</v>
      </c>
      <c r="AK55">
        <f>IF(AND(AD55=1,'Procedure details'!G55&gt;9999,'Procedure details'!X55=""),1,0)</f>
        <v>0</v>
      </c>
      <c r="AL55" s="35" t="str">
        <f>IF('Procedure details'!O55&lt;&gt;"",VLOOKUP('Procedure details'!O55,Lists!$B$75:$C$83,2,FALSE),"")</f>
        <v/>
      </c>
      <c r="AM55">
        <f>IFERROR(IF(AND(VLOOKUP('Procedure details'!E55,Lists!$M$1:$R$40,6,0),'Procedure details'!X55="",(OR('Procedure details'!I55="[O2_1] Animals born in the UK but NOT at a licensed establishment",'Procedure details'!I55="[O2_2] Animals born in the EU (non UK) but NOT at a registered breeder",'Procedure details'!J55="[NHPO1_1B] Animals born in the UK but NOT at a licensed establishment",'Procedure details'!J55="[NHPO1_2B] Animals born in the EU (non UK) but NOT at a registered breeder"))),1,0),0)</f>
        <v>0</v>
      </c>
      <c r="AN55" s="58">
        <f>IF(AND('Procedure details'!U55="Sub-threshold",'Procedure details'!N55="[N] No",'Procedure details'!O55&lt;&gt;"[PG] Breeding/maintenance of colonies of established genetically altered animals, not used in other procedures",'Procedure details'!O55&lt;&gt;"",'Procedure details'!X55=""),1,0)</f>
        <v>0</v>
      </c>
      <c r="AO55">
        <f>IF(AND('Procedure details'!G55&gt;999,'Procedure details'!O55="[PG] Breeding/maintenance of colonies of established genetically altered animals, not used in other procedures",'Procedure details'!U55="[SV4] Severe",'Procedure details'!X55=""),1,0)</f>
        <v>0</v>
      </c>
      <c r="AP55">
        <f>IF(AND('Procedure details'!M55="[GS1] Not genetically altered",'Procedure details'!O55="[PG] Breeding/maintenance of colonies of established genetically altered animals, not used in other procedures",'Procedure details'!X55=""),1,0)</f>
        <v>0</v>
      </c>
      <c r="AQ55">
        <f>IFERROR(IF(AND((VLOOKUP('Procedure details'!E55,Lists!M:S,7,0))=1,'Procedure details'!X55="",(OR('Procedure details'!I55="[O2_1] Animals born in the UK but NOT at a licensed establishment",'Procedure details'!I55="[O2_2] Animals born in the EU (non UK) but NOT at a registered breeder")),(OR('Procedure details'!M55="[GS2] Genetically altered without a harmful phenotype",'Procedure details'!M55="[GS3] Genetically altered with a harmful phenotype"))),1,0),0)</f>
        <v>0</v>
      </c>
    </row>
    <row r="56" spans="24:43" x14ac:dyDescent="0.25">
      <c r="X56" s="34">
        <v>56</v>
      </c>
      <c r="Y56" s="35">
        <f>COUNTA('Procedure details'!E56:'Procedure details'!Y56)</f>
        <v>0</v>
      </c>
      <c r="Z56" s="35"/>
      <c r="AA56" s="35" t="str">
        <f>IF('Procedure details'!E56&lt;&gt;"",VLOOKUP('Procedure details'!E56,Lists!$M$2:$N$40,2,FALSE),"")</f>
        <v/>
      </c>
      <c r="AB56" s="35" t="str">
        <f>IF('Procedure details'!E56&lt;&gt;"",VLOOKUP('Procedure details'!E56,Lists!$M$2:$O$40,3,FALSE),"")</f>
        <v/>
      </c>
      <c r="AC56" s="35" t="str">
        <f>IF('Procedure details'!E56&lt;&gt;"",VLOOKUP('Procedure details'!E56,Lists!$M$2:$P$40,4,FALSE),"")</f>
        <v/>
      </c>
      <c r="AD56" s="35" t="str">
        <f>IF('Procedure details'!E56&lt;&gt;"",VLOOKUP('Procedure details'!E56,Lists!$M$2:$Q$40,5,FALSE),"")</f>
        <v/>
      </c>
      <c r="AE56" s="35" t="str">
        <f>IF('Procedure details'!O56&lt;&gt;"",VLOOKUP('Procedure details'!O56,Lists!$B$75:$G$83,6,FALSE),"")</f>
        <v/>
      </c>
      <c r="AF56" s="35" t="str">
        <f>IF('Procedure details'!H56&lt;&gt;"",VLOOKUP('Procedure details'!H56,Lists!$AP$2:$AQ$3,2,FALSE),"")</f>
        <v/>
      </c>
      <c r="AG56" s="35" t="str">
        <f>IF('Procedure details'!P56&lt;&gt;"",VLOOKUP('Procedure details'!P56,Lists!$D$75:$F$150,3,FALSE),"")</f>
        <v/>
      </c>
      <c r="AH56" s="35" t="str">
        <f>IF('Procedure details'!R56&lt;&gt;"",VLOOKUP('Procedure details'!R56,Lists!$AD$2:$AE$11,2,FALSE),"")</f>
        <v/>
      </c>
      <c r="AI56">
        <f>IF(AND(AB56=1,'Procedure details'!G56&gt;99,'Procedure details'!X56=""),1,0)</f>
        <v>0</v>
      </c>
      <c r="AJ56">
        <f>IF(AND(AC56=1,'Procedure details'!G56&gt;999,'Procedure details'!X56=""),1,0)</f>
        <v>0</v>
      </c>
      <c r="AK56">
        <f>IF(AND(AD56=1,'Procedure details'!G56&gt;9999,'Procedure details'!X56=""),1,0)</f>
        <v>0</v>
      </c>
      <c r="AL56" s="35" t="str">
        <f>IF('Procedure details'!O56&lt;&gt;"",VLOOKUP('Procedure details'!O56,Lists!$B$75:$C$83,2,FALSE),"")</f>
        <v/>
      </c>
      <c r="AM56">
        <f>IFERROR(IF(AND(VLOOKUP('Procedure details'!E56,Lists!$M$1:$R$40,6,0),'Procedure details'!X56="",(OR('Procedure details'!I56="[O2_1] Animals born in the UK but NOT at a licensed establishment",'Procedure details'!I56="[O2_2] Animals born in the EU (non UK) but NOT at a registered breeder",'Procedure details'!J56="[NHPO1_1B] Animals born in the UK but NOT at a licensed establishment",'Procedure details'!J56="[NHPO1_2B] Animals born in the EU (non UK) but NOT at a registered breeder"))),1,0),0)</f>
        <v>0</v>
      </c>
      <c r="AN56" s="58">
        <f>IF(AND('Procedure details'!U56="Sub-threshold",'Procedure details'!N56="[N] No",'Procedure details'!O56&lt;&gt;"[PG] Breeding/maintenance of colonies of established genetically altered animals, not used in other procedures",'Procedure details'!O56&lt;&gt;"",'Procedure details'!X56=""),1,0)</f>
        <v>0</v>
      </c>
      <c r="AO56">
        <f>IF(AND('Procedure details'!G56&gt;999,'Procedure details'!O56="[PG] Breeding/maintenance of colonies of established genetically altered animals, not used in other procedures",'Procedure details'!U56="[SV4] Severe",'Procedure details'!X56=""),1,0)</f>
        <v>0</v>
      </c>
      <c r="AP56">
        <f>IF(AND('Procedure details'!M56="[GS1] Not genetically altered",'Procedure details'!O56="[PG] Breeding/maintenance of colonies of established genetically altered animals, not used in other procedures",'Procedure details'!X56=""),1,0)</f>
        <v>0</v>
      </c>
      <c r="AQ56">
        <f>IFERROR(IF(AND((VLOOKUP('Procedure details'!E56,Lists!M:S,7,0))=1,'Procedure details'!X56="",(OR('Procedure details'!I56="[O2_1] Animals born in the UK but NOT at a licensed establishment",'Procedure details'!I56="[O2_2] Animals born in the EU (non UK) but NOT at a registered breeder")),(OR('Procedure details'!M56="[GS2] Genetically altered without a harmful phenotype",'Procedure details'!M56="[GS3] Genetically altered with a harmful phenotype"))),1,0),0)</f>
        <v>0</v>
      </c>
    </row>
    <row r="57" spans="24:43" x14ac:dyDescent="0.25">
      <c r="X57" s="34">
        <v>57</v>
      </c>
      <c r="Y57" s="35">
        <f>COUNTA('Procedure details'!E57:'Procedure details'!Y57)</f>
        <v>0</v>
      </c>
      <c r="Z57" s="35"/>
      <c r="AA57" s="35" t="str">
        <f>IF('Procedure details'!E57&lt;&gt;"",VLOOKUP('Procedure details'!E57,Lists!$M$2:$N$40,2,FALSE),"")</f>
        <v/>
      </c>
      <c r="AB57" s="35" t="str">
        <f>IF('Procedure details'!E57&lt;&gt;"",VLOOKUP('Procedure details'!E57,Lists!$M$2:$O$40,3,FALSE),"")</f>
        <v/>
      </c>
      <c r="AC57" s="35" t="str">
        <f>IF('Procedure details'!E57&lt;&gt;"",VLOOKUP('Procedure details'!E57,Lists!$M$2:$P$40,4,FALSE),"")</f>
        <v/>
      </c>
      <c r="AD57" s="35" t="str">
        <f>IF('Procedure details'!E57&lt;&gt;"",VLOOKUP('Procedure details'!E57,Lists!$M$2:$Q$40,5,FALSE),"")</f>
        <v/>
      </c>
      <c r="AE57" s="35" t="str">
        <f>IF('Procedure details'!O57&lt;&gt;"",VLOOKUP('Procedure details'!O57,Lists!$B$75:$G$83,6,FALSE),"")</f>
        <v/>
      </c>
      <c r="AF57" s="35" t="str">
        <f>IF('Procedure details'!H57&lt;&gt;"",VLOOKUP('Procedure details'!H57,Lists!$AP$2:$AQ$3,2,FALSE),"")</f>
        <v/>
      </c>
      <c r="AG57" s="35" t="str">
        <f>IF('Procedure details'!P57&lt;&gt;"",VLOOKUP('Procedure details'!P57,Lists!$D$75:$F$150,3,FALSE),"")</f>
        <v/>
      </c>
      <c r="AH57" s="35" t="str">
        <f>IF('Procedure details'!R57&lt;&gt;"",VLOOKUP('Procedure details'!R57,Lists!$AD$2:$AE$11,2,FALSE),"")</f>
        <v/>
      </c>
      <c r="AI57">
        <f>IF(AND(AB57=1,'Procedure details'!G57&gt;99,'Procedure details'!X57=""),1,0)</f>
        <v>0</v>
      </c>
      <c r="AJ57">
        <f>IF(AND(AC57=1,'Procedure details'!G57&gt;999,'Procedure details'!X57=""),1,0)</f>
        <v>0</v>
      </c>
      <c r="AK57">
        <f>IF(AND(AD57=1,'Procedure details'!G57&gt;9999,'Procedure details'!X57=""),1,0)</f>
        <v>0</v>
      </c>
      <c r="AL57" s="35" t="str">
        <f>IF('Procedure details'!O57&lt;&gt;"",VLOOKUP('Procedure details'!O57,Lists!$B$75:$C$83,2,FALSE),"")</f>
        <v/>
      </c>
      <c r="AM57">
        <f>IFERROR(IF(AND(VLOOKUP('Procedure details'!E57,Lists!$M$1:$R$40,6,0),'Procedure details'!X57="",(OR('Procedure details'!I57="[O2_1] Animals born in the UK but NOT at a licensed establishment",'Procedure details'!I57="[O2_2] Animals born in the EU (non UK) but NOT at a registered breeder",'Procedure details'!J57="[NHPO1_1B] Animals born in the UK but NOT at a licensed establishment",'Procedure details'!J57="[NHPO1_2B] Animals born in the EU (non UK) but NOT at a registered breeder"))),1,0),0)</f>
        <v>0</v>
      </c>
      <c r="AN57" s="58">
        <f>IF(AND('Procedure details'!U57="Sub-threshold",'Procedure details'!N57="[N] No",'Procedure details'!O57&lt;&gt;"[PG] Breeding/maintenance of colonies of established genetically altered animals, not used in other procedures",'Procedure details'!O57&lt;&gt;"",'Procedure details'!X57=""),1,0)</f>
        <v>0</v>
      </c>
      <c r="AO57">
        <f>IF(AND('Procedure details'!G57&gt;999,'Procedure details'!O57="[PG] Breeding/maintenance of colonies of established genetically altered animals, not used in other procedures",'Procedure details'!U57="[SV4] Severe",'Procedure details'!X57=""),1,0)</f>
        <v>0</v>
      </c>
      <c r="AP57">
        <f>IF(AND('Procedure details'!M57="[GS1] Not genetically altered",'Procedure details'!O57="[PG] Breeding/maintenance of colonies of established genetically altered animals, not used in other procedures",'Procedure details'!X57=""),1,0)</f>
        <v>0</v>
      </c>
      <c r="AQ57">
        <f>IFERROR(IF(AND((VLOOKUP('Procedure details'!E57,Lists!M:S,7,0))=1,'Procedure details'!X57="",(OR('Procedure details'!I57="[O2_1] Animals born in the UK but NOT at a licensed establishment",'Procedure details'!I57="[O2_2] Animals born in the EU (non UK) but NOT at a registered breeder")),(OR('Procedure details'!M57="[GS2] Genetically altered without a harmful phenotype",'Procedure details'!M57="[GS3] Genetically altered with a harmful phenotype"))),1,0),0)</f>
        <v>0</v>
      </c>
    </row>
    <row r="58" spans="24:43" x14ac:dyDescent="0.25">
      <c r="X58" s="34">
        <v>58</v>
      </c>
      <c r="Y58" s="35">
        <f>COUNTA('Procedure details'!E58:'Procedure details'!Y58)</f>
        <v>0</v>
      </c>
      <c r="Z58" s="35"/>
      <c r="AA58" s="35" t="str">
        <f>IF('Procedure details'!E58&lt;&gt;"",VLOOKUP('Procedure details'!E58,Lists!$M$2:$N$40,2,FALSE),"")</f>
        <v/>
      </c>
      <c r="AB58" s="35" t="str">
        <f>IF('Procedure details'!E58&lt;&gt;"",VLOOKUP('Procedure details'!E58,Lists!$M$2:$O$40,3,FALSE),"")</f>
        <v/>
      </c>
      <c r="AC58" s="35" t="str">
        <f>IF('Procedure details'!E58&lt;&gt;"",VLOOKUP('Procedure details'!E58,Lists!$M$2:$P$40,4,FALSE),"")</f>
        <v/>
      </c>
      <c r="AD58" s="35" t="str">
        <f>IF('Procedure details'!E58&lt;&gt;"",VLOOKUP('Procedure details'!E58,Lists!$M$2:$Q$40,5,FALSE),"")</f>
        <v/>
      </c>
      <c r="AE58" s="35" t="str">
        <f>IF('Procedure details'!O58&lt;&gt;"",VLOOKUP('Procedure details'!O58,Lists!$B$75:$G$83,6,FALSE),"")</f>
        <v/>
      </c>
      <c r="AF58" s="35" t="str">
        <f>IF('Procedure details'!H58&lt;&gt;"",VLOOKUP('Procedure details'!H58,Lists!$AP$2:$AQ$3,2,FALSE),"")</f>
        <v/>
      </c>
      <c r="AG58" s="35" t="str">
        <f>IF('Procedure details'!P58&lt;&gt;"",VLOOKUP('Procedure details'!P58,Lists!$D$75:$F$150,3,FALSE),"")</f>
        <v/>
      </c>
      <c r="AH58" s="35" t="str">
        <f>IF('Procedure details'!R58&lt;&gt;"",VLOOKUP('Procedure details'!R58,Lists!$AD$2:$AE$11,2,FALSE),"")</f>
        <v/>
      </c>
      <c r="AI58">
        <f>IF(AND(AB58=1,'Procedure details'!G58&gt;99,'Procedure details'!X58=""),1,0)</f>
        <v>0</v>
      </c>
      <c r="AJ58">
        <f>IF(AND(AC58=1,'Procedure details'!G58&gt;999,'Procedure details'!X58=""),1,0)</f>
        <v>0</v>
      </c>
      <c r="AK58">
        <f>IF(AND(AD58=1,'Procedure details'!G58&gt;9999,'Procedure details'!X58=""),1,0)</f>
        <v>0</v>
      </c>
      <c r="AL58" s="35" t="str">
        <f>IF('Procedure details'!O58&lt;&gt;"",VLOOKUP('Procedure details'!O58,Lists!$B$75:$C$83,2,FALSE),"")</f>
        <v/>
      </c>
      <c r="AM58">
        <f>IFERROR(IF(AND(VLOOKUP('Procedure details'!E58,Lists!$M$1:$R$40,6,0),'Procedure details'!X58="",(OR('Procedure details'!I58="[O2_1] Animals born in the UK but NOT at a licensed establishment",'Procedure details'!I58="[O2_2] Animals born in the EU (non UK) but NOT at a registered breeder",'Procedure details'!J58="[NHPO1_1B] Animals born in the UK but NOT at a licensed establishment",'Procedure details'!J58="[NHPO1_2B] Animals born in the EU (non UK) but NOT at a registered breeder"))),1,0),0)</f>
        <v>0</v>
      </c>
      <c r="AN58" s="58">
        <f>IF(AND('Procedure details'!U58="Sub-threshold",'Procedure details'!N58="[N] No",'Procedure details'!O58&lt;&gt;"[PG] Breeding/maintenance of colonies of established genetically altered animals, not used in other procedures",'Procedure details'!O58&lt;&gt;"",'Procedure details'!X58=""),1,0)</f>
        <v>0</v>
      </c>
      <c r="AO58">
        <f>IF(AND('Procedure details'!G58&gt;999,'Procedure details'!O58="[PG] Breeding/maintenance of colonies of established genetically altered animals, not used in other procedures",'Procedure details'!U58="[SV4] Severe",'Procedure details'!X58=""),1,0)</f>
        <v>0</v>
      </c>
      <c r="AP58">
        <f>IF(AND('Procedure details'!M58="[GS1] Not genetically altered",'Procedure details'!O58="[PG] Breeding/maintenance of colonies of established genetically altered animals, not used in other procedures",'Procedure details'!X58=""),1,0)</f>
        <v>0</v>
      </c>
      <c r="AQ58">
        <f>IFERROR(IF(AND((VLOOKUP('Procedure details'!E58,Lists!M:S,7,0))=1,'Procedure details'!X58="",(OR('Procedure details'!I58="[O2_1] Animals born in the UK but NOT at a licensed establishment",'Procedure details'!I58="[O2_2] Animals born in the EU (non UK) but NOT at a registered breeder")),(OR('Procedure details'!M58="[GS2] Genetically altered without a harmful phenotype",'Procedure details'!M58="[GS3] Genetically altered with a harmful phenotype"))),1,0),0)</f>
        <v>0</v>
      </c>
    </row>
    <row r="59" spans="24:43" x14ac:dyDescent="0.25">
      <c r="X59" s="34">
        <v>59</v>
      </c>
      <c r="Y59" s="35">
        <f>COUNTA('Procedure details'!E59:'Procedure details'!Y59)</f>
        <v>0</v>
      </c>
      <c r="Z59" s="35"/>
      <c r="AA59" s="35" t="str">
        <f>IF('Procedure details'!E59&lt;&gt;"",VLOOKUP('Procedure details'!E59,Lists!$M$2:$N$40,2,FALSE),"")</f>
        <v/>
      </c>
      <c r="AB59" s="35" t="str">
        <f>IF('Procedure details'!E59&lt;&gt;"",VLOOKUP('Procedure details'!E59,Lists!$M$2:$O$40,3,FALSE),"")</f>
        <v/>
      </c>
      <c r="AC59" s="35" t="str">
        <f>IF('Procedure details'!E59&lt;&gt;"",VLOOKUP('Procedure details'!E59,Lists!$M$2:$P$40,4,FALSE),"")</f>
        <v/>
      </c>
      <c r="AD59" s="35" t="str">
        <f>IF('Procedure details'!E59&lt;&gt;"",VLOOKUP('Procedure details'!E59,Lists!$M$2:$Q$40,5,FALSE),"")</f>
        <v/>
      </c>
      <c r="AE59" s="35" t="str">
        <f>IF('Procedure details'!O59&lt;&gt;"",VLOOKUP('Procedure details'!O59,Lists!$B$75:$G$83,6,FALSE),"")</f>
        <v/>
      </c>
      <c r="AF59" s="35" t="str">
        <f>IF('Procedure details'!H59&lt;&gt;"",VLOOKUP('Procedure details'!H59,Lists!$AP$2:$AQ$3,2,FALSE),"")</f>
        <v/>
      </c>
      <c r="AG59" s="35" t="str">
        <f>IF('Procedure details'!P59&lt;&gt;"",VLOOKUP('Procedure details'!P59,Lists!$D$75:$F$150,3,FALSE),"")</f>
        <v/>
      </c>
      <c r="AH59" s="35" t="str">
        <f>IF('Procedure details'!R59&lt;&gt;"",VLOOKUP('Procedure details'!R59,Lists!$AD$2:$AE$11,2,FALSE),"")</f>
        <v/>
      </c>
      <c r="AI59">
        <f>IF(AND(AB59=1,'Procedure details'!G59&gt;99,'Procedure details'!X59=""),1,0)</f>
        <v>0</v>
      </c>
      <c r="AJ59">
        <f>IF(AND(AC59=1,'Procedure details'!G59&gt;999,'Procedure details'!X59=""),1,0)</f>
        <v>0</v>
      </c>
      <c r="AK59">
        <f>IF(AND(AD59=1,'Procedure details'!G59&gt;9999,'Procedure details'!X59=""),1,0)</f>
        <v>0</v>
      </c>
      <c r="AL59" s="35" t="str">
        <f>IF('Procedure details'!O59&lt;&gt;"",VLOOKUP('Procedure details'!O59,Lists!$B$75:$C$83,2,FALSE),"")</f>
        <v/>
      </c>
      <c r="AM59">
        <f>IFERROR(IF(AND(VLOOKUP('Procedure details'!E59,Lists!$M$1:$R$40,6,0),'Procedure details'!X59="",(OR('Procedure details'!I59="[O2_1] Animals born in the UK but NOT at a licensed establishment",'Procedure details'!I59="[O2_2] Animals born in the EU (non UK) but NOT at a registered breeder",'Procedure details'!J59="[NHPO1_1B] Animals born in the UK but NOT at a licensed establishment",'Procedure details'!J59="[NHPO1_2B] Animals born in the EU (non UK) but NOT at a registered breeder"))),1,0),0)</f>
        <v>0</v>
      </c>
      <c r="AN59" s="58">
        <f>IF(AND('Procedure details'!U59="Sub-threshold",'Procedure details'!N59="[N] No",'Procedure details'!O59&lt;&gt;"[PG] Breeding/maintenance of colonies of established genetically altered animals, not used in other procedures",'Procedure details'!O59&lt;&gt;"",'Procedure details'!X59=""),1,0)</f>
        <v>0</v>
      </c>
      <c r="AO59">
        <f>IF(AND('Procedure details'!G59&gt;999,'Procedure details'!O59="[PG] Breeding/maintenance of colonies of established genetically altered animals, not used in other procedures",'Procedure details'!U59="[SV4] Severe",'Procedure details'!X59=""),1,0)</f>
        <v>0</v>
      </c>
      <c r="AP59">
        <f>IF(AND('Procedure details'!M59="[GS1] Not genetically altered",'Procedure details'!O59="[PG] Breeding/maintenance of colonies of established genetically altered animals, not used in other procedures",'Procedure details'!X59=""),1,0)</f>
        <v>0</v>
      </c>
      <c r="AQ59">
        <f>IFERROR(IF(AND((VLOOKUP('Procedure details'!E59,Lists!M:S,7,0))=1,'Procedure details'!X59="",(OR('Procedure details'!I59="[O2_1] Animals born in the UK but NOT at a licensed establishment",'Procedure details'!I59="[O2_2] Animals born in the EU (non UK) but NOT at a registered breeder")),(OR('Procedure details'!M59="[GS2] Genetically altered without a harmful phenotype",'Procedure details'!M59="[GS3] Genetically altered with a harmful phenotype"))),1,0),0)</f>
        <v>0</v>
      </c>
    </row>
    <row r="60" spans="24:43" x14ac:dyDescent="0.25">
      <c r="X60" s="34">
        <v>60</v>
      </c>
      <c r="Y60" s="35">
        <f>COUNTA('Procedure details'!E60:'Procedure details'!Y60)</f>
        <v>0</v>
      </c>
      <c r="Z60" s="35"/>
      <c r="AA60" s="35" t="str">
        <f>IF('Procedure details'!E60&lt;&gt;"",VLOOKUP('Procedure details'!E60,Lists!$M$2:$N$40,2,FALSE),"")</f>
        <v/>
      </c>
      <c r="AB60" s="35" t="str">
        <f>IF('Procedure details'!E60&lt;&gt;"",VLOOKUP('Procedure details'!E60,Lists!$M$2:$O$40,3,FALSE),"")</f>
        <v/>
      </c>
      <c r="AC60" s="35" t="str">
        <f>IF('Procedure details'!E60&lt;&gt;"",VLOOKUP('Procedure details'!E60,Lists!$M$2:$P$40,4,FALSE),"")</f>
        <v/>
      </c>
      <c r="AD60" s="35" t="str">
        <f>IF('Procedure details'!E60&lt;&gt;"",VLOOKUP('Procedure details'!E60,Lists!$M$2:$Q$40,5,FALSE),"")</f>
        <v/>
      </c>
      <c r="AE60" s="35" t="str">
        <f>IF('Procedure details'!O60&lt;&gt;"",VLOOKUP('Procedure details'!O60,Lists!$B$75:$G$83,6,FALSE),"")</f>
        <v/>
      </c>
      <c r="AF60" s="35" t="str">
        <f>IF('Procedure details'!H60&lt;&gt;"",VLOOKUP('Procedure details'!H60,Lists!$AP$2:$AQ$3,2,FALSE),"")</f>
        <v/>
      </c>
      <c r="AG60" s="35" t="str">
        <f>IF('Procedure details'!P60&lt;&gt;"",VLOOKUP('Procedure details'!P60,Lists!$D$75:$F$150,3,FALSE),"")</f>
        <v/>
      </c>
      <c r="AH60" s="35" t="str">
        <f>IF('Procedure details'!R60&lt;&gt;"",VLOOKUP('Procedure details'!R60,Lists!$AD$2:$AE$11,2,FALSE),"")</f>
        <v/>
      </c>
      <c r="AI60">
        <f>IF(AND(AB60=1,'Procedure details'!G60&gt;99,'Procedure details'!X60=""),1,0)</f>
        <v>0</v>
      </c>
      <c r="AJ60">
        <f>IF(AND(AC60=1,'Procedure details'!G60&gt;999,'Procedure details'!X60=""),1,0)</f>
        <v>0</v>
      </c>
      <c r="AK60">
        <f>IF(AND(AD60=1,'Procedure details'!G60&gt;9999,'Procedure details'!X60=""),1,0)</f>
        <v>0</v>
      </c>
      <c r="AL60" s="35" t="str">
        <f>IF('Procedure details'!O60&lt;&gt;"",VLOOKUP('Procedure details'!O60,Lists!$B$75:$C$83,2,FALSE),"")</f>
        <v/>
      </c>
      <c r="AM60">
        <f>IFERROR(IF(AND(VLOOKUP('Procedure details'!E60,Lists!$M$1:$R$40,6,0),'Procedure details'!X60="",(OR('Procedure details'!I60="[O2_1] Animals born in the UK but NOT at a licensed establishment",'Procedure details'!I60="[O2_2] Animals born in the EU (non UK) but NOT at a registered breeder",'Procedure details'!J60="[NHPO1_1B] Animals born in the UK but NOT at a licensed establishment",'Procedure details'!J60="[NHPO1_2B] Animals born in the EU (non UK) but NOT at a registered breeder"))),1,0),0)</f>
        <v>0</v>
      </c>
      <c r="AN60" s="58">
        <f>IF(AND('Procedure details'!U60="Sub-threshold",'Procedure details'!N60="[N] No",'Procedure details'!O60&lt;&gt;"[PG] Breeding/maintenance of colonies of established genetically altered animals, not used in other procedures",'Procedure details'!O60&lt;&gt;"",'Procedure details'!X60=""),1,0)</f>
        <v>0</v>
      </c>
      <c r="AO60">
        <f>IF(AND('Procedure details'!G60&gt;999,'Procedure details'!O60="[PG] Breeding/maintenance of colonies of established genetically altered animals, not used in other procedures",'Procedure details'!U60="[SV4] Severe",'Procedure details'!X60=""),1,0)</f>
        <v>0</v>
      </c>
      <c r="AP60">
        <f>IF(AND('Procedure details'!M60="[GS1] Not genetically altered",'Procedure details'!O60="[PG] Breeding/maintenance of colonies of established genetically altered animals, not used in other procedures",'Procedure details'!X60=""),1,0)</f>
        <v>0</v>
      </c>
      <c r="AQ60">
        <f>IFERROR(IF(AND((VLOOKUP('Procedure details'!E60,Lists!M:S,7,0))=1,'Procedure details'!X60="",(OR('Procedure details'!I60="[O2_1] Animals born in the UK but NOT at a licensed establishment",'Procedure details'!I60="[O2_2] Animals born in the EU (non UK) but NOT at a registered breeder")),(OR('Procedure details'!M60="[GS2] Genetically altered without a harmful phenotype",'Procedure details'!M60="[GS3] Genetically altered with a harmful phenotype"))),1,0),0)</f>
        <v>0</v>
      </c>
    </row>
    <row r="61" spans="24:43" x14ac:dyDescent="0.25">
      <c r="X61" s="34">
        <v>61</v>
      </c>
      <c r="Y61" s="35">
        <f>COUNTA('Procedure details'!E61:'Procedure details'!Y61)</f>
        <v>0</v>
      </c>
      <c r="Z61" s="35"/>
      <c r="AA61" s="35" t="str">
        <f>IF('Procedure details'!E61&lt;&gt;"",VLOOKUP('Procedure details'!E61,Lists!$M$2:$N$40,2,FALSE),"")</f>
        <v/>
      </c>
      <c r="AB61" s="35" t="str">
        <f>IF('Procedure details'!E61&lt;&gt;"",VLOOKUP('Procedure details'!E61,Lists!$M$2:$O$40,3,FALSE),"")</f>
        <v/>
      </c>
      <c r="AC61" s="35" t="str">
        <f>IF('Procedure details'!E61&lt;&gt;"",VLOOKUP('Procedure details'!E61,Lists!$M$2:$P$40,4,FALSE),"")</f>
        <v/>
      </c>
      <c r="AD61" s="35" t="str">
        <f>IF('Procedure details'!E61&lt;&gt;"",VLOOKUP('Procedure details'!E61,Lists!$M$2:$Q$40,5,FALSE),"")</f>
        <v/>
      </c>
      <c r="AE61" s="35" t="str">
        <f>IF('Procedure details'!O61&lt;&gt;"",VLOOKUP('Procedure details'!O61,Lists!$B$75:$G$83,6,FALSE),"")</f>
        <v/>
      </c>
      <c r="AF61" s="35" t="str">
        <f>IF('Procedure details'!H61&lt;&gt;"",VLOOKUP('Procedure details'!H61,Lists!$AP$2:$AQ$3,2,FALSE),"")</f>
        <v/>
      </c>
      <c r="AG61" s="35" t="str">
        <f>IF('Procedure details'!P61&lt;&gt;"",VLOOKUP('Procedure details'!P61,Lists!$D$75:$F$150,3,FALSE),"")</f>
        <v/>
      </c>
      <c r="AH61" s="35" t="str">
        <f>IF('Procedure details'!R61&lt;&gt;"",VLOOKUP('Procedure details'!R61,Lists!$AD$2:$AE$11,2,FALSE),"")</f>
        <v/>
      </c>
      <c r="AI61">
        <f>IF(AND(AB61=1,'Procedure details'!G61&gt;99,'Procedure details'!X61=""),1,0)</f>
        <v>0</v>
      </c>
      <c r="AJ61">
        <f>IF(AND(AC61=1,'Procedure details'!G61&gt;999,'Procedure details'!X61=""),1,0)</f>
        <v>0</v>
      </c>
      <c r="AK61">
        <f>IF(AND(AD61=1,'Procedure details'!G61&gt;9999,'Procedure details'!X61=""),1,0)</f>
        <v>0</v>
      </c>
      <c r="AL61" s="35" t="str">
        <f>IF('Procedure details'!O61&lt;&gt;"",VLOOKUP('Procedure details'!O61,Lists!$B$75:$C$83,2,FALSE),"")</f>
        <v/>
      </c>
      <c r="AM61">
        <f>IFERROR(IF(AND(VLOOKUP('Procedure details'!E61,Lists!$M$1:$R$40,6,0),'Procedure details'!X61="",(OR('Procedure details'!I61="[O2_1] Animals born in the UK but NOT at a licensed establishment",'Procedure details'!I61="[O2_2] Animals born in the EU (non UK) but NOT at a registered breeder",'Procedure details'!J61="[NHPO1_1B] Animals born in the UK but NOT at a licensed establishment",'Procedure details'!J61="[NHPO1_2B] Animals born in the EU (non UK) but NOT at a registered breeder"))),1,0),0)</f>
        <v>0</v>
      </c>
      <c r="AN61" s="58">
        <f>IF(AND('Procedure details'!U61="Sub-threshold",'Procedure details'!N61="[N] No",'Procedure details'!O61&lt;&gt;"[PG] Breeding/maintenance of colonies of established genetically altered animals, not used in other procedures",'Procedure details'!O61&lt;&gt;"",'Procedure details'!X61=""),1,0)</f>
        <v>0</v>
      </c>
      <c r="AO61">
        <f>IF(AND('Procedure details'!G61&gt;999,'Procedure details'!O61="[PG] Breeding/maintenance of colonies of established genetically altered animals, not used in other procedures",'Procedure details'!U61="[SV4] Severe",'Procedure details'!X61=""),1,0)</f>
        <v>0</v>
      </c>
      <c r="AP61">
        <f>IF(AND('Procedure details'!M61="[GS1] Not genetically altered",'Procedure details'!O61="[PG] Breeding/maintenance of colonies of established genetically altered animals, not used in other procedures",'Procedure details'!X61=""),1,0)</f>
        <v>0</v>
      </c>
      <c r="AQ61">
        <f>IFERROR(IF(AND((VLOOKUP('Procedure details'!E61,Lists!M:S,7,0))=1,'Procedure details'!X61="",(OR('Procedure details'!I61="[O2_1] Animals born in the UK but NOT at a licensed establishment",'Procedure details'!I61="[O2_2] Animals born in the EU (non UK) but NOT at a registered breeder")),(OR('Procedure details'!M61="[GS2] Genetically altered without a harmful phenotype",'Procedure details'!M61="[GS3] Genetically altered with a harmful phenotype"))),1,0),0)</f>
        <v>0</v>
      </c>
    </row>
    <row r="62" spans="24:43" x14ac:dyDescent="0.25">
      <c r="X62" s="34">
        <v>62</v>
      </c>
      <c r="Y62" s="35">
        <f>COUNTA('Procedure details'!E62:'Procedure details'!Y62)</f>
        <v>0</v>
      </c>
      <c r="Z62" s="35"/>
      <c r="AA62" s="35" t="str">
        <f>IF('Procedure details'!E62&lt;&gt;"",VLOOKUP('Procedure details'!E62,Lists!$M$2:$N$40,2,FALSE),"")</f>
        <v/>
      </c>
      <c r="AB62" s="35" t="str">
        <f>IF('Procedure details'!E62&lt;&gt;"",VLOOKUP('Procedure details'!E62,Lists!$M$2:$O$40,3,FALSE),"")</f>
        <v/>
      </c>
      <c r="AC62" s="35" t="str">
        <f>IF('Procedure details'!E62&lt;&gt;"",VLOOKUP('Procedure details'!E62,Lists!$M$2:$P$40,4,FALSE),"")</f>
        <v/>
      </c>
      <c r="AD62" s="35" t="str">
        <f>IF('Procedure details'!E62&lt;&gt;"",VLOOKUP('Procedure details'!E62,Lists!$M$2:$Q$40,5,FALSE),"")</f>
        <v/>
      </c>
      <c r="AE62" s="35" t="str">
        <f>IF('Procedure details'!O62&lt;&gt;"",VLOOKUP('Procedure details'!O62,Lists!$B$75:$G$83,6,FALSE),"")</f>
        <v/>
      </c>
      <c r="AF62" s="35" t="str">
        <f>IF('Procedure details'!H62&lt;&gt;"",VLOOKUP('Procedure details'!H62,Lists!$AP$2:$AQ$3,2,FALSE),"")</f>
        <v/>
      </c>
      <c r="AG62" s="35" t="str">
        <f>IF('Procedure details'!P62&lt;&gt;"",VLOOKUP('Procedure details'!P62,Lists!$D$75:$F$150,3,FALSE),"")</f>
        <v/>
      </c>
      <c r="AH62" s="35" t="str">
        <f>IF('Procedure details'!R62&lt;&gt;"",VLOOKUP('Procedure details'!R62,Lists!$AD$2:$AE$11,2,FALSE),"")</f>
        <v/>
      </c>
      <c r="AI62">
        <f>IF(AND(AB62=1,'Procedure details'!G62&gt;99,'Procedure details'!X62=""),1,0)</f>
        <v>0</v>
      </c>
      <c r="AJ62">
        <f>IF(AND(AC62=1,'Procedure details'!G62&gt;999,'Procedure details'!X62=""),1,0)</f>
        <v>0</v>
      </c>
      <c r="AK62">
        <f>IF(AND(AD62=1,'Procedure details'!G62&gt;9999,'Procedure details'!X62=""),1,0)</f>
        <v>0</v>
      </c>
      <c r="AL62" s="35" t="str">
        <f>IF('Procedure details'!O62&lt;&gt;"",VLOOKUP('Procedure details'!O62,Lists!$B$75:$C$83,2,FALSE),"")</f>
        <v/>
      </c>
      <c r="AM62">
        <f>IFERROR(IF(AND(VLOOKUP('Procedure details'!E62,Lists!$M$1:$R$40,6,0),'Procedure details'!X62="",(OR('Procedure details'!I62="[O2_1] Animals born in the UK but NOT at a licensed establishment",'Procedure details'!I62="[O2_2] Animals born in the EU (non UK) but NOT at a registered breeder",'Procedure details'!J62="[NHPO1_1B] Animals born in the UK but NOT at a licensed establishment",'Procedure details'!J62="[NHPO1_2B] Animals born in the EU (non UK) but NOT at a registered breeder"))),1,0),0)</f>
        <v>0</v>
      </c>
      <c r="AN62" s="58">
        <f>IF(AND('Procedure details'!U62="Sub-threshold",'Procedure details'!N62="[N] No",'Procedure details'!O62&lt;&gt;"[PG] Breeding/maintenance of colonies of established genetically altered animals, not used in other procedures",'Procedure details'!O62&lt;&gt;"",'Procedure details'!X62=""),1,0)</f>
        <v>0</v>
      </c>
      <c r="AO62">
        <f>IF(AND('Procedure details'!G62&gt;999,'Procedure details'!O62="[PG] Breeding/maintenance of colonies of established genetically altered animals, not used in other procedures",'Procedure details'!U62="[SV4] Severe",'Procedure details'!X62=""),1,0)</f>
        <v>0</v>
      </c>
      <c r="AP62">
        <f>IF(AND('Procedure details'!M62="[GS1] Not genetically altered",'Procedure details'!O62="[PG] Breeding/maintenance of colonies of established genetically altered animals, not used in other procedures",'Procedure details'!X62=""),1,0)</f>
        <v>0</v>
      </c>
      <c r="AQ62">
        <f>IFERROR(IF(AND((VLOOKUP('Procedure details'!E62,Lists!M:S,7,0))=1,'Procedure details'!X62="",(OR('Procedure details'!I62="[O2_1] Animals born in the UK but NOT at a licensed establishment",'Procedure details'!I62="[O2_2] Animals born in the EU (non UK) but NOT at a registered breeder")),(OR('Procedure details'!M62="[GS2] Genetically altered without a harmful phenotype",'Procedure details'!M62="[GS3] Genetically altered with a harmful phenotype"))),1,0),0)</f>
        <v>0</v>
      </c>
    </row>
    <row r="63" spans="24:43" x14ac:dyDescent="0.25">
      <c r="X63" s="34">
        <v>63</v>
      </c>
      <c r="Y63" s="35">
        <f>COUNTA('Procedure details'!E63:'Procedure details'!Y63)</f>
        <v>0</v>
      </c>
      <c r="Z63" s="35"/>
      <c r="AA63" s="35" t="str">
        <f>IF('Procedure details'!E63&lt;&gt;"",VLOOKUP('Procedure details'!E63,Lists!$M$2:$N$40,2,FALSE),"")</f>
        <v/>
      </c>
      <c r="AB63" s="35" t="str">
        <f>IF('Procedure details'!E63&lt;&gt;"",VLOOKUP('Procedure details'!E63,Lists!$M$2:$O$40,3,FALSE),"")</f>
        <v/>
      </c>
      <c r="AC63" s="35" t="str">
        <f>IF('Procedure details'!E63&lt;&gt;"",VLOOKUP('Procedure details'!E63,Lists!$M$2:$P$40,4,FALSE),"")</f>
        <v/>
      </c>
      <c r="AD63" s="35" t="str">
        <f>IF('Procedure details'!E63&lt;&gt;"",VLOOKUP('Procedure details'!E63,Lists!$M$2:$Q$40,5,FALSE),"")</f>
        <v/>
      </c>
      <c r="AE63" s="35" t="str">
        <f>IF('Procedure details'!O63&lt;&gt;"",VLOOKUP('Procedure details'!O63,Lists!$B$75:$G$83,6,FALSE),"")</f>
        <v/>
      </c>
      <c r="AF63" s="35" t="str">
        <f>IF('Procedure details'!H63&lt;&gt;"",VLOOKUP('Procedure details'!H63,Lists!$AP$2:$AQ$3,2,FALSE),"")</f>
        <v/>
      </c>
      <c r="AG63" s="35" t="str">
        <f>IF('Procedure details'!P63&lt;&gt;"",VLOOKUP('Procedure details'!P63,Lists!$D$75:$F$150,3,FALSE),"")</f>
        <v/>
      </c>
      <c r="AH63" s="35" t="str">
        <f>IF('Procedure details'!R63&lt;&gt;"",VLOOKUP('Procedure details'!R63,Lists!$AD$2:$AE$11,2,FALSE),"")</f>
        <v/>
      </c>
      <c r="AI63">
        <f>IF(AND(AB63=1,'Procedure details'!G63&gt;99,'Procedure details'!X63=""),1,0)</f>
        <v>0</v>
      </c>
      <c r="AJ63">
        <f>IF(AND(AC63=1,'Procedure details'!G63&gt;999,'Procedure details'!X63=""),1,0)</f>
        <v>0</v>
      </c>
      <c r="AK63">
        <f>IF(AND(AD63=1,'Procedure details'!G63&gt;9999,'Procedure details'!X63=""),1,0)</f>
        <v>0</v>
      </c>
      <c r="AL63" s="35" t="str">
        <f>IF('Procedure details'!O63&lt;&gt;"",VLOOKUP('Procedure details'!O63,Lists!$B$75:$C$83,2,FALSE),"")</f>
        <v/>
      </c>
      <c r="AM63">
        <f>IFERROR(IF(AND(VLOOKUP('Procedure details'!E63,Lists!$M$1:$R$40,6,0),'Procedure details'!X63="",(OR('Procedure details'!I63="[O2_1] Animals born in the UK but NOT at a licensed establishment",'Procedure details'!I63="[O2_2] Animals born in the EU (non UK) but NOT at a registered breeder",'Procedure details'!J63="[NHPO1_1B] Animals born in the UK but NOT at a licensed establishment",'Procedure details'!J63="[NHPO1_2B] Animals born in the EU (non UK) but NOT at a registered breeder"))),1,0),0)</f>
        <v>0</v>
      </c>
      <c r="AN63" s="58">
        <f>IF(AND('Procedure details'!U63="Sub-threshold",'Procedure details'!N63="[N] No",'Procedure details'!O63&lt;&gt;"[PG] Breeding/maintenance of colonies of established genetically altered animals, not used in other procedures",'Procedure details'!O63&lt;&gt;"",'Procedure details'!X63=""),1,0)</f>
        <v>0</v>
      </c>
      <c r="AO63">
        <f>IF(AND('Procedure details'!G63&gt;999,'Procedure details'!O63="[PG] Breeding/maintenance of colonies of established genetically altered animals, not used in other procedures",'Procedure details'!U63="[SV4] Severe",'Procedure details'!X63=""),1,0)</f>
        <v>0</v>
      </c>
      <c r="AP63">
        <f>IF(AND('Procedure details'!M63="[GS1] Not genetically altered",'Procedure details'!O63="[PG] Breeding/maintenance of colonies of established genetically altered animals, not used in other procedures",'Procedure details'!X63=""),1,0)</f>
        <v>0</v>
      </c>
      <c r="AQ63">
        <f>IFERROR(IF(AND((VLOOKUP('Procedure details'!E63,Lists!M:S,7,0))=1,'Procedure details'!X63="",(OR('Procedure details'!I63="[O2_1] Animals born in the UK but NOT at a licensed establishment",'Procedure details'!I63="[O2_2] Animals born in the EU (non UK) but NOT at a registered breeder")),(OR('Procedure details'!M63="[GS2] Genetically altered without a harmful phenotype",'Procedure details'!M63="[GS3] Genetically altered with a harmful phenotype"))),1,0),0)</f>
        <v>0</v>
      </c>
    </row>
    <row r="64" spans="24:43" x14ac:dyDescent="0.25">
      <c r="X64" s="34">
        <v>64</v>
      </c>
      <c r="Y64" s="35">
        <f>COUNTA('Procedure details'!E64:'Procedure details'!Y64)</f>
        <v>0</v>
      </c>
      <c r="Z64" s="35"/>
      <c r="AA64" s="35" t="str">
        <f>IF('Procedure details'!E64&lt;&gt;"",VLOOKUP('Procedure details'!E64,Lists!$M$2:$N$40,2,FALSE),"")</f>
        <v/>
      </c>
      <c r="AB64" s="35" t="str">
        <f>IF('Procedure details'!E64&lt;&gt;"",VLOOKUP('Procedure details'!E64,Lists!$M$2:$O$40,3,FALSE),"")</f>
        <v/>
      </c>
      <c r="AC64" s="35" t="str">
        <f>IF('Procedure details'!E64&lt;&gt;"",VLOOKUP('Procedure details'!E64,Lists!$M$2:$P$40,4,FALSE),"")</f>
        <v/>
      </c>
      <c r="AD64" s="35" t="str">
        <f>IF('Procedure details'!E64&lt;&gt;"",VLOOKUP('Procedure details'!E64,Lists!$M$2:$Q$40,5,FALSE),"")</f>
        <v/>
      </c>
      <c r="AE64" s="35" t="str">
        <f>IF('Procedure details'!O64&lt;&gt;"",VLOOKUP('Procedure details'!O64,Lists!$B$75:$G$83,6,FALSE),"")</f>
        <v/>
      </c>
      <c r="AF64" s="35" t="str">
        <f>IF('Procedure details'!H64&lt;&gt;"",VLOOKUP('Procedure details'!H64,Lists!$AP$2:$AQ$3,2,FALSE),"")</f>
        <v/>
      </c>
      <c r="AG64" s="35" t="str">
        <f>IF('Procedure details'!P64&lt;&gt;"",VLOOKUP('Procedure details'!P64,Lists!$D$75:$F$150,3,FALSE),"")</f>
        <v/>
      </c>
      <c r="AH64" s="35" t="str">
        <f>IF('Procedure details'!R64&lt;&gt;"",VLOOKUP('Procedure details'!R64,Lists!$AD$2:$AE$11,2,FALSE),"")</f>
        <v/>
      </c>
      <c r="AI64">
        <f>IF(AND(AB64=1,'Procedure details'!G64&gt;99,'Procedure details'!X64=""),1,0)</f>
        <v>0</v>
      </c>
      <c r="AJ64">
        <f>IF(AND(AC64=1,'Procedure details'!G64&gt;999,'Procedure details'!X64=""),1,0)</f>
        <v>0</v>
      </c>
      <c r="AK64">
        <f>IF(AND(AD64=1,'Procedure details'!G64&gt;9999,'Procedure details'!X64=""),1,0)</f>
        <v>0</v>
      </c>
      <c r="AL64" s="35" t="str">
        <f>IF('Procedure details'!O64&lt;&gt;"",VLOOKUP('Procedure details'!O64,Lists!$B$75:$C$83,2,FALSE),"")</f>
        <v/>
      </c>
      <c r="AM64">
        <f>IFERROR(IF(AND(VLOOKUP('Procedure details'!E64,Lists!$M$1:$R$40,6,0),'Procedure details'!X64="",(OR('Procedure details'!I64="[O2_1] Animals born in the UK but NOT at a licensed establishment",'Procedure details'!I64="[O2_2] Animals born in the EU (non UK) but NOT at a registered breeder",'Procedure details'!J64="[NHPO1_1B] Animals born in the UK but NOT at a licensed establishment",'Procedure details'!J64="[NHPO1_2B] Animals born in the EU (non UK) but NOT at a registered breeder"))),1,0),0)</f>
        <v>0</v>
      </c>
      <c r="AN64" s="58">
        <f>IF(AND('Procedure details'!U64="Sub-threshold",'Procedure details'!N64="[N] No",'Procedure details'!O64&lt;&gt;"[PG] Breeding/maintenance of colonies of established genetically altered animals, not used in other procedures",'Procedure details'!O64&lt;&gt;"",'Procedure details'!X64=""),1,0)</f>
        <v>0</v>
      </c>
      <c r="AO64">
        <f>IF(AND('Procedure details'!G64&gt;999,'Procedure details'!O64="[PG] Breeding/maintenance of colonies of established genetically altered animals, not used in other procedures",'Procedure details'!U64="[SV4] Severe",'Procedure details'!X64=""),1,0)</f>
        <v>0</v>
      </c>
      <c r="AP64">
        <f>IF(AND('Procedure details'!M64="[GS1] Not genetically altered",'Procedure details'!O64="[PG] Breeding/maintenance of colonies of established genetically altered animals, not used in other procedures",'Procedure details'!X64=""),1,0)</f>
        <v>0</v>
      </c>
      <c r="AQ64">
        <f>IFERROR(IF(AND((VLOOKUP('Procedure details'!E64,Lists!M:S,7,0))=1,'Procedure details'!X64="",(OR('Procedure details'!I64="[O2_1] Animals born in the UK but NOT at a licensed establishment",'Procedure details'!I64="[O2_2] Animals born in the EU (non UK) but NOT at a registered breeder")),(OR('Procedure details'!M64="[GS2] Genetically altered without a harmful phenotype",'Procedure details'!M64="[GS3] Genetically altered with a harmful phenotype"))),1,0),0)</f>
        <v>0</v>
      </c>
    </row>
    <row r="65" spans="24:43" x14ac:dyDescent="0.25">
      <c r="X65" s="34">
        <v>65</v>
      </c>
      <c r="Y65" s="35">
        <f>COUNTA('Procedure details'!E65:'Procedure details'!Y65)</f>
        <v>0</v>
      </c>
      <c r="Z65" s="35"/>
      <c r="AA65" s="35" t="str">
        <f>IF('Procedure details'!E65&lt;&gt;"",VLOOKUP('Procedure details'!E65,Lists!$M$2:$N$40,2,FALSE),"")</f>
        <v/>
      </c>
      <c r="AB65" s="35" t="str">
        <f>IF('Procedure details'!E65&lt;&gt;"",VLOOKUP('Procedure details'!E65,Lists!$M$2:$O$40,3,FALSE),"")</f>
        <v/>
      </c>
      <c r="AC65" s="35" t="str">
        <f>IF('Procedure details'!E65&lt;&gt;"",VLOOKUP('Procedure details'!E65,Lists!$M$2:$P$40,4,FALSE),"")</f>
        <v/>
      </c>
      <c r="AD65" s="35" t="str">
        <f>IF('Procedure details'!E65&lt;&gt;"",VLOOKUP('Procedure details'!E65,Lists!$M$2:$Q$40,5,FALSE),"")</f>
        <v/>
      </c>
      <c r="AE65" s="35" t="str">
        <f>IF('Procedure details'!O65&lt;&gt;"",VLOOKUP('Procedure details'!O65,Lists!$B$75:$G$83,6,FALSE),"")</f>
        <v/>
      </c>
      <c r="AF65" s="35" t="str">
        <f>IF('Procedure details'!H65&lt;&gt;"",VLOOKUP('Procedure details'!H65,Lists!$AP$2:$AQ$3,2,FALSE),"")</f>
        <v/>
      </c>
      <c r="AG65" s="35" t="str">
        <f>IF('Procedure details'!P65&lt;&gt;"",VLOOKUP('Procedure details'!P65,Lists!$D$75:$F$150,3,FALSE),"")</f>
        <v/>
      </c>
      <c r="AH65" s="35" t="str">
        <f>IF('Procedure details'!R65&lt;&gt;"",VLOOKUP('Procedure details'!R65,Lists!$AD$2:$AE$11,2,FALSE),"")</f>
        <v/>
      </c>
      <c r="AI65">
        <f>IF(AND(AB65=1,'Procedure details'!G65&gt;99,'Procedure details'!X65=""),1,0)</f>
        <v>0</v>
      </c>
      <c r="AJ65">
        <f>IF(AND(AC65=1,'Procedure details'!G65&gt;999,'Procedure details'!X65=""),1,0)</f>
        <v>0</v>
      </c>
      <c r="AK65">
        <f>IF(AND(AD65=1,'Procedure details'!G65&gt;9999,'Procedure details'!X65=""),1,0)</f>
        <v>0</v>
      </c>
      <c r="AL65" s="35" t="str">
        <f>IF('Procedure details'!O65&lt;&gt;"",VLOOKUP('Procedure details'!O65,Lists!$B$75:$C$83,2,FALSE),"")</f>
        <v/>
      </c>
      <c r="AM65">
        <f>IFERROR(IF(AND(VLOOKUP('Procedure details'!E65,Lists!$M$1:$R$40,6,0),'Procedure details'!X65="",(OR('Procedure details'!I65="[O2_1] Animals born in the UK but NOT at a licensed establishment",'Procedure details'!I65="[O2_2] Animals born in the EU (non UK) but NOT at a registered breeder",'Procedure details'!J65="[NHPO1_1B] Animals born in the UK but NOT at a licensed establishment",'Procedure details'!J65="[NHPO1_2B] Animals born in the EU (non UK) but NOT at a registered breeder"))),1,0),0)</f>
        <v>0</v>
      </c>
      <c r="AN65" s="58">
        <f>IF(AND('Procedure details'!U65="Sub-threshold",'Procedure details'!N65="[N] No",'Procedure details'!O65&lt;&gt;"[PG] Breeding/maintenance of colonies of established genetically altered animals, not used in other procedures",'Procedure details'!O65&lt;&gt;"",'Procedure details'!X65=""),1,0)</f>
        <v>0</v>
      </c>
      <c r="AO65">
        <f>IF(AND('Procedure details'!G65&gt;999,'Procedure details'!O65="[PG] Breeding/maintenance of colonies of established genetically altered animals, not used in other procedures",'Procedure details'!U65="[SV4] Severe",'Procedure details'!X65=""),1,0)</f>
        <v>0</v>
      </c>
      <c r="AP65">
        <f>IF(AND('Procedure details'!M65="[GS1] Not genetically altered",'Procedure details'!O65="[PG] Breeding/maintenance of colonies of established genetically altered animals, not used in other procedures",'Procedure details'!X65=""),1,0)</f>
        <v>0</v>
      </c>
      <c r="AQ65">
        <f>IFERROR(IF(AND((VLOOKUP('Procedure details'!E65,Lists!M:S,7,0))=1,'Procedure details'!X65="",(OR('Procedure details'!I65="[O2_1] Animals born in the UK but NOT at a licensed establishment",'Procedure details'!I65="[O2_2] Animals born in the EU (non UK) but NOT at a registered breeder")),(OR('Procedure details'!M65="[GS2] Genetically altered without a harmful phenotype",'Procedure details'!M65="[GS3] Genetically altered with a harmful phenotype"))),1,0),0)</f>
        <v>0</v>
      </c>
    </row>
    <row r="66" spans="24:43" x14ac:dyDescent="0.25">
      <c r="X66" s="34">
        <v>66</v>
      </c>
      <c r="Y66" s="35">
        <f>COUNTA('Procedure details'!E66:'Procedure details'!Y66)</f>
        <v>0</v>
      </c>
      <c r="Z66" s="35"/>
      <c r="AA66" s="35" t="str">
        <f>IF('Procedure details'!E66&lt;&gt;"",VLOOKUP('Procedure details'!E66,Lists!$M$2:$N$40,2,FALSE),"")</f>
        <v/>
      </c>
      <c r="AB66" s="35" t="str">
        <f>IF('Procedure details'!E66&lt;&gt;"",VLOOKUP('Procedure details'!E66,Lists!$M$2:$O$40,3,FALSE),"")</f>
        <v/>
      </c>
      <c r="AC66" s="35" t="str">
        <f>IF('Procedure details'!E66&lt;&gt;"",VLOOKUP('Procedure details'!E66,Lists!$M$2:$P$40,4,FALSE),"")</f>
        <v/>
      </c>
      <c r="AD66" s="35" t="str">
        <f>IF('Procedure details'!E66&lt;&gt;"",VLOOKUP('Procedure details'!E66,Lists!$M$2:$Q$40,5,FALSE),"")</f>
        <v/>
      </c>
      <c r="AE66" s="35" t="str">
        <f>IF('Procedure details'!O66&lt;&gt;"",VLOOKUP('Procedure details'!O66,Lists!$B$75:$G$83,6,FALSE),"")</f>
        <v/>
      </c>
      <c r="AF66" s="35" t="str">
        <f>IF('Procedure details'!H66&lt;&gt;"",VLOOKUP('Procedure details'!H66,Lists!$AP$2:$AQ$3,2,FALSE),"")</f>
        <v/>
      </c>
      <c r="AG66" s="35" t="str">
        <f>IF('Procedure details'!P66&lt;&gt;"",VLOOKUP('Procedure details'!P66,Lists!$D$75:$F$150,3,FALSE),"")</f>
        <v/>
      </c>
      <c r="AH66" s="35" t="str">
        <f>IF('Procedure details'!R66&lt;&gt;"",VLOOKUP('Procedure details'!R66,Lists!$AD$2:$AE$11,2,FALSE),"")</f>
        <v/>
      </c>
      <c r="AI66">
        <f>IF(AND(AB66=1,'Procedure details'!G66&gt;99,'Procedure details'!X66=""),1,0)</f>
        <v>0</v>
      </c>
      <c r="AJ66">
        <f>IF(AND(AC66=1,'Procedure details'!G66&gt;999,'Procedure details'!X66=""),1,0)</f>
        <v>0</v>
      </c>
      <c r="AK66">
        <f>IF(AND(AD66=1,'Procedure details'!G66&gt;9999,'Procedure details'!X66=""),1,0)</f>
        <v>0</v>
      </c>
      <c r="AL66" s="35" t="str">
        <f>IF('Procedure details'!O66&lt;&gt;"",VLOOKUP('Procedure details'!O66,Lists!$B$75:$C$83,2,FALSE),"")</f>
        <v/>
      </c>
      <c r="AM66">
        <f>IFERROR(IF(AND(VLOOKUP('Procedure details'!E66,Lists!$M$1:$R$40,6,0),'Procedure details'!X66="",(OR('Procedure details'!I66="[O2_1] Animals born in the UK but NOT at a licensed establishment",'Procedure details'!I66="[O2_2] Animals born in the EU (non UK) but NOT at a registered breeder",'Procedure details'!J66="[NHPO1_1B] Animals born in the UK but NOT at a licensed establishment",'Procedure details'!J66="[NHPO1_2B] Animals born in the EU (non UK) but NOT at a registered breeder"))),1,0),0)</f>
        <v>0</v>
      </c>
      <c r="AN66" s="58">
        <f>IF(AND('Procedure details'!U66="Sub-threshold",'Procedure details'!N66="[N] No",'Procedure details'!O66&lt;&gt;"[PG] Breeding/maintenance of colonies of established genetically altered animals, not used in other procedures",'Procedure details'!O66&lt;&gt;"",'Procedure details'!X66=""),1,0)</f>
        <v>0</v>
      </c>
      <c r="AO66">
        <f>IF(AND('Procedure details'!G66&gt;999,'Procedure details'!O66="[PG] Breeding/maintenance of colonies of established genetically altered animals, not used in other procedures",'Procedure details'!U66="[SV4] Severe",'Procedure details'!X66=""),1,0)</f>
        <v>0</v>
      </c>
      <c r="AP66">
        <f>IF(AND('Procedure details'!M66="[GS1] Not genetically altered",'Procedure details'!O66="[PG] Breeding/maintenance of colonies of established genetically altered animals, not used in other procedures",'Procedure details'!X66=""),1,0)</f>
        <v>0</v>
      </c>
      <c r="AQ66">
        <f>IFERROR(IF(AND((VLOOKUP('Procedure details'!E66,Lists!M:S,7,0))=1,'Procedure details'!X66="",(OR('Procedure details'!I66="[O2_1] Animals born in the UK but NOT at a licensed establishment",'Procedure details'!I66="[O2_2] Animals born in the EU (non UK) but NOT at a registered breeder")),(OR('Procedure details'!M66="[GS2] Genetically altered without a harmful phenotype",'Procedure details'!M66="[GS3] Genetically altered with a harmful phenotype"))),1,0),0)</f>
        <v>0</v>
      </c>
    </row>
    <row r="67" spans="24:43" x14ac:dyDescent="0.25">
      <c r="X67" s="34">
        <v>67</v>
      </c>
      <c r="Y67" s="35">
        <f>COUNTA('Procedure details'!E67:'Procedure details'!Y67)</f>
        <v>0</v>
      </c>
      <c r="Z67" s="35"/>
      <c r="AA67" s="35" t="str">
        <f>IF('Procedure details'!E67&lt;&gt;"",VLOOKUP('Procedure details'!E67,Lists!$M$2:$N$40,2,FALSE),"")</f>
        <v/>
      </c>
      <c r="AB67" s="35" t="str">
        <f>IF('Procedure details'!E67&lt;&gt;"",VLOOKUP('Procedure details'!E67,Lists!$M$2:$O$40,3,FALSE),"")</f>
        <v/>
      </c>
      <c r="AC67" s="35" t="str">
        <f>IF('Procedure details'!E67&lt;&gt;"",VLOOKUP('Procedure details'!E67,Lists!$M$2:$P$40,4,FALSE),"")</f>
        <v/>
      </c>
      <c r="AD67" s="35" t="str">
        <f>IF('Procedure details'!E67&lt;&gt;"",VLOOKUP('Procedure details'!E67,Lists!$M$2:$Q$40,5,FALSE),"")</f>
        <v/>
      </c>
      <c r="AE67" s="35" t="str">
        <f>IF('Procedure details'!O67&lt;&gt;"",VLOOKUP('Procedure details'!O67,Lists!$B$75:$G$83,6,FALSE),"")</f>
        <v/>
      </c>
      <c r="AF67" s="35" t="str">
        <f>IF('Procedure details'!H67&lt;&gt;"",VLOOKUP('Procedure details'!H67,Lists!$AP$2:$AQ$3,2,FALSE),"")</f>
        <v/>
      </c>
      <c r="AG67" s="35" t="str">
        <f>IF('Procedure details'!P67&lt;&gt;"",VLOOKUP('Procedure details'!P67,Lists!$D$75:$F$150,3,FALSE),"")</f>
        <v/>
      </c>
      <c r="AH67" s="35" t="str">
        <f>IF('Procedure details'!R67&lt;&gt;"",VLOOKUP('Procedure details'!R67,Lists!$AD$2:$AE$11,2,FALSE),"")</f>
        <v/>
      </c>
      <c r="AI67">
        <f>IF(AND(AB67=1,'Procedure details'!G67&gt;99,'Procedure details'!X67=""),1,0)</f>
        <v>0</v>
      </c>
      <c r="AJ67">
        <f>IF(AND(AC67=1,'Procedure details'!G67&gt;999,'Procedure details'!X67=""),1,0)</f>
        <v>0</v>
      </c>
      <c r="AK67">
        <f>IF(AND(AD67=1,'Procedure details'!G67&gt;9999,'Procedure details'!X67=""),1,0)</f>
        <v>0</v>
      </c>
      <c r="AL67" s="35" t="str">
        <f>IF('Procedure details'!O67&lt;&gt;"",VLOOKUP('Procedure details'!O67,Lists!$B$75:$C$83,2,FALSE),"")</f>
        <v/>
      </c>
      <c r="AM67">
        <f>IFERROR(IF(AND(VLOOKUP('Procedure details'!E67,Lists!$M$1:$R$40,6,0),'Procedure details'!X67="",(OR('Procedure details'!I67="[O2_1] Animals born in the UK but NOT at a licensed establishment",'Procedure details'!I67="[O2_2] Animals born in the EU (non UK) but NOT at a registered breeder",'Procedure details'!J67="[NHPO1_1B] Animals born in the UK but NOT at a licensed establishment",'Procedure details'!J67="[NHPO1_2B] Animals born in the EU (non UK) but NOT at a registered breeder"))),1,0),0)</f>
        <v>0</v>
      </c>
      <c r="AN67" s="58">
        <f>IF(AND('Procedure details'!U67="Sub-threshold",'Procedure details'!N67="[N] No",'Procedure details'!O67&lt;&gt;"[PG] Breeding/maintenance of colonies of established genetically altered animals, not used in other procedures",'Procedure details'!O67&lt;&gt;"",'Procedure details'!X67=""),1,0)</f>
        <v>0</v>
      </c>
      <c r="AO67">
        <f>IF(AND('Procedure details'!G67&gt;999,'Procedure details'!O67="[PG] Breeding/maintenance of colonies of established genetically altered animals, not used in other procedures",'Procedure details'!U67="[SV4] Severe",'Procedure details'!X67=""),1,0)</f>
        <v>0</v>
      </c>
      <c r="AP67">
        <f>IF(AND('Procedure details'!M67="[GS1] Not genetically altered",'Procedure details'!O67="[PG] Breeding/maintenance of colonies of established genetically altered animals, not used in other procedures",'Procedure details'!X67=""),1,0)</f>
        <v>0</v>
      </c>
      <c r="AQ67">
        <f>IFERROR(IF(AND((VLOOKUP('Procedure details'!E67,Lists!M:S,7,0))=1,'Procedure details'!X67="",(OR('Procedure details'!I67="[O2_1] Animals born in the UK but NOT at a licensed establishment",'Procedure details'!I67="[O2_2] Animals born in the EU (non UK) but NOT at a registered breeder")),(OR('Procedure details'!M67="[GS2] Genetically altered without a harmful phenotype",'Procedure details'!M67="[GS3] Genetically altered with a harmful phenotype"))),1,0),0)</f>
        <v>0</v>
      </c>
    </row>
    <row r="68" spans="24:43" x14ac:dyDescent="0.25">
      <c r="X68" s="34">
        <v>68</v>
      </c>
      <c r="Y68" s="35">
        <f>COUNTA('Procedure details'!E68:'Procedure details'!Y68)</f>
        <v>0</v>
      </c>
      <c r="Z68" s="35"/>
      <c r="AA68" s="35" t="str">
        <f>IF('Procedure details'!E68&lt;&gt;"",VLOOKUP('Procedure details'!E68,Lists!$M$2:$N$40,2,FALSE),"")</f>
        <v/>
      </c>
      <c r="AB68" s="35" t="str">
        <f>IF('Procedure details'!E68&lt;&gt;"",VLOOKUP('Procedure details'!E68,Lists!$M$2:$O$40,3,FALSE),"")</f>
        <v/>
      </c>
      <c r="AC68" s="35" t="str">
        <f>IF('Procedure details'!E68&lt;&gt;"",VLOOKUP('Procedure details'!E68,Lists!$M$2:$P$40,4,FALSE),"")</f>
        <v/>
      </c>
      <c r="AD68" s="35" t="str">
        <f>IF('Procedure details'!E68&lt;&gt;"",VLOOKUP('Procedure details'!E68,Lists!$M$2:$Q$40,5,FALSE),"")</f>
        <v/>
      </c>
      <c r="AE68" s="35" t="str">
        <f>IF('Procedure details'!O68&lt;&gt;"",VLOOKUP('Procedure details'!O68,Lists!$B$75:$G$83,6,FALSE),"")</f>
        <v/>
      </c>
      <c r="AF68" s="35" t="str">
        <f>IF('Procedure details'!H68&lt;&gt;"",VLOOKUP('Procedure details'!H68,Lists!$AP$2:$AQ$3,2,FALSE),"")</f>
        <v/>
      </c>
      <c r="AG68" s="35" t="str">
        <f>IF('Procedure details'!P68&lt;&gt;"",VLOOKUP('Procedure details'!P68,Lists!$D$75:$F$150,3,FALSE),"")</f>
        <v/>
      </c>
      <c r="AH68" s="35" t="str">
        <f>IF('Procedure details'!R68&lt;&gt;"",VLOOKUP('Procedure details'!R68,Lists!$AD$2:$AE$11,2,FALSE),"")</f>
        <v/>
      </c>
      <c r="AI68">
        <f>IF(AND(AB68=1,'Procedure details'!G68&gt;99,'Procedure details'!X68=""),1,0)</f>
        <v>0</v>
      </c>
      <c r="AJ68">
        <f>IF(AND(AC68=1,'Procedure details'!G68&gt;999,'Procedure details'!X68=""),1,0)</f>
        <v>0</v>
      </c>
      <c r="AK68">
        <f>IF(AND(AD68=1,'Procedure details'!G68&gt;9999,'Procedure details'!X68=""),1,0)</f>
        <v>0</v>
      </c>
      <c r="AL68" s="35" t="str">
        <f>IF('Procedure details'!O68&lt;&gt;"",VLOOKUP('Procedure details'!O68,Lists!$B$75:$C$83,2,FALSE),"")</f>
        <v/>
      </c>
      <c r="AM68">
        <f>IFERROR(IF(AND(VLOOKUP('Procedure details'!E68,Lists!$M$1:$R$40,6,0),'Procedure details'!X68="",(OR('Procedure details'!I68="[O2_1] Animals born in the UK but NOT at a licensed establishment",'Procedure details'!I68="[O2_2] Animals born in the EU (non UK) but NOT at a registered breeder",'Procedure details'!J68="[NHPO1_1B] Animals born in the UK but NOT at a licensed establishment",'Procedure details'!J68="[NHPO1_2B] Animals born in the EU (non UK) but NOT at a registered breeder"))),1,0),0)</f>
        <v>0</v>
      </c>
      <c r="AN68" s="58">
        <f>IF(AND('Procedure details'!U68="Sub-threshold",'Procedure details'!N68="[N] No",'Procedure details'!O68&lt;&gt;"[PG] Breeding/maintenance of colonies of established genetically altered animals, not used in other procedures",'Procedure details'!O68&lt;&gt;"",'Procedure details'!X68=""),1,0)</f>
        <v>0</v>
      </c>
      <c r="AO68">
        <f>IF(AND('Procedure details'!G68&gt;999,'Procedure details'!O68="[PG] Breeding/maintenance of colonies of established genetically altered animals, not used in other procedures",'Procedure details'!U68="[SV4] Severe",'Procedure details'!X68=""),1,0)</f>
        <v>0</v>
      </c>
      <c r="AP68">
        <f>IF(AND('Procedure details'!M68="[GS1] Not genetically altered",'Procedure details'!O68="[PG] Breeding/maintenance of colonies of established genetically altered animals, not used in other procedures",'Procedure details'!X68=""),1,0)</f>
        <v>0</v>
      </c>
      <c r="AQ68">
        <f>IFERROR(IF(AND((VLOOKUP('Procedure details'!E68,Lists!M:S,7,0))=1,'Procedure details'!X68="",(OR('Procedure details'!I68="[O2_1] Animals born in the UK but NOT at a licensed establishment",'Procedure details'!I68="[O2_2] Animals born in the EU (non UK) but NOT at a registered breeder")),(OR('Procedure details'!M68="[GS2] Genetically altered without a harmful phenotype",'Procedure details'!M68="[GS3] Genetically altered with a harmful phenotype"))),1,0),0)</f>
        <v>0</v>
      </c>
    </row>
    <row r="69" spans="24:43" x14ac:dyDescent="0.25">
      <c r="X69" s="34">
        <v>69</v>
      </c>
      <c r="Y69" s="35">
        <f>COUNTA('Procedure details'!E69:'Procedure details'!Y69)</f>
        <v>0</v>
      </c>
      <c r="Z69" s="35"/>
      <c r="AA69" s="35" t="str">
        <f>IF('Procedure details'!E69&lt;&gt;"",VLOOKUP('Procedure details'!E69,Lists!$M$2:$N$40,2,FALSE),"")</f>
        <v/>
      </c>
      <c r="AB69" s="35" t="str">
        <f>IF('Procedure details'!E69&lt;&gt;"",VLOOKUP('Procedure details'!E69,Lists!$M$2:$O$40,3,FALSE),"")</f>
        <v/>
      </c>
      <c r="AC69" s="35" t="str">
        <f>IF('Procedure details'!E69&lt;&gt;"",VLOOKUP('Procedure details'!E69,Lists!$M$2:$P$40,4,FALSE),"")</f>
        <v/>
      </c>
      <c r="AD69" s="35" t="str">
        <f>IF('Procedure details'!E69&lt;&gt;"",VLOOKUP('Procedure details'!E69,Lists!$M$2:$Q$40,5,FALSE),"")</f>
        <v/>
      </c>
      <c r="AE69" s="35" t="str">
        <f>IF('Procedure details'!O69&lt;&gt;"",VLOOKUP('Procedure details'!O69,Lists!$B$75:$G$83,6,FALSE),"")</f>
        <v/>
      </c>
      <c r="AF69" s="35" t="str">
        <f>IF('Procedure details'!H69&lt;&gt;"",VLOOKUP('Procedure details'!H69,Lists!$AP$2:$AQ$3,2,FALSE),"")</f>
        <v/>
      </c>
      <c r="AG69" s="35" t="str">
        <f>IF('Procedure details'!P69&lt;&gt;"",VLOOKUP('Procedure details'!P69,Lists!$D$75:$F$150,3,FALSE),"")</f>
        <v/>
      </c>
      <c r="AH69" s="35" t="str">
        <f>IF('Procedure details'!R69&lt;&gt;"",VLOOKUP('Procedure details'!R69,Lists!$AD$2:$AE$11,2,FALSE),"")</f>
        <v/>
      </c>
      <c r="AI69">
        <f>IF(AND(AB69=1,'Procedure details'!G69&gt;99,'Procedure details'!X69=""),1,0)</f>
        <v>0</v>
      </c>
      <c r="AJ69">
        <f>IF(AND(AC69=1,'Procedure details'!G69&gt;999,'Procedure details'!X69=""),1,0)</f>
        <v>0</v>
      </c>
      <c r="AK69">
        <f>IF(AND(AD69=1,'Procedure details'!G69&gt;9999,'Procedure details'!X69=""),1,0)</f>
        <v>0</v>
      </c>
      <c r="AL69" s="35" t="str">
        <f>IF('Procedure details'!O69&lt;&gt;"",VLOOKUP('Procedure details'!O69,Lists!$B$75:$C$83,2,FALSE),"")</f>
        <v/>
      </c>
      <c r="AM69">
        <f>IFERROR(IF(AND(VLOOKUP('Procedure details'!E69,Lists!$M$1:$R$40,6,0),'Procedure details'!X69="",(OR('Procedure details'!I69="[O2_1] Animals born in the UK but NOT at a licensed establishment",'Procedure details'!I69="[O2_2] Animals born in the EU (non UK) but NOT at a registered breeder",'Procedure details'!J69="[NHPO1_1B] Animals born in the UK but NOT at a licensed establishment",'Procedure details'!J69="[NHPO1_2B] Animals born in the EU (non UK) but NOT at a registered breeder"))),1,0),0)</f>
        <v>0</v>
      </c>
      <c r="AN69" s="58">
        <f>IF(AND('Procedure details'!U69="Sub-threshold",'Procedure details'!N69="[N] No",'Procedure details'!O69&lt;&gt;"[PG] Breeding/maintenance of colonies of established genetically altered animals, not used in other procedures",'Procedure details'!O69&lt;&gt;"",'Procedure details'!X69=""),1,0)</f>
        <v>0</v>
      </c>
      <c r="AO69">
        <f>IF(AND('Procedure details'!G69&gt;999,'Procedure details'!O69="[PG] Breeding/maintenance of colonies of established genetically altered animals, not used in other procedures",'Procedure details'!U69="[SV4] Severe",'Procedure details'!X69=""),1,0)</f>
        <v>0</v>
      </c>
      <c r="AP69">
        <f>IF(AND('Procedure details'!M69="[GS1] Not genetically altered",'Procedure details'!O69="[PG] Breeding/maintenance of colonies of established genetically altered animals, not used in other procedures",'Procedure details'!X69=""),1,0)</f>
        <v>0</v>
      </c>
      <c r="AQ69">
        <f>IFERROR(IF(AND((VLOOKUP('Procedure details'!E69,Lists!M:S,7,0))=1,'Procedure details'!X69="",(OR('Procedure details'!I69="[O2_1] Animals born in the UK but NOT at a licensed establishment",'Procedure details'!I69="[O2_2] Animals born in the EU (non UK) but NOT at a registered breeder")),(OR('Procedure details'!M69="[GS2] Genetically altered without a harmful phenotype",'Procedure details'!M69="[GS3] Genetically altered with a harmful phenotype"))),1,0),0)</f>
        <v>0</v>
      </c>
    </row>
    <row r="70" spans="24:43" x14ac:dyDescent="0.25">
      <c r="X70" s="34">
        <v>70</v>
      </c>
      <c r="Y70" s="35">
        <f>COUNTA('Procedure details'!E70:'Procedure details'!Y70)</f>
        <v>0</v>
      </c>
      <c r="Z70" s="35"/>
      <c r="AA70" s="35" t="str">
        <f>IF('Procedure details'!E70&lt;&gt;"",VLOOKUP('Procedure details'!E70,Lists!$M$2:$N$40,2,FALSE),"")</f>
        <v/>
      </c>
      <c r="AB70" s="35" t="str">
        <f>IF('Procedure details'!E70&lt;&gt;"",VLOOKUP('Procedure details'!E70,Lists!$M$2:$O$40,3,FALSE),"")</f>
        <v/>
      </c>
      <c r="AC70" s="35" t="str">
        <f>IF('Procedure details'!E70&lt;&gt;"",VLOOKUP('Procedure details'!E70,Lists!$M$2:$P$40,4,FALSE),"")</f>
        <v/>
      </c>
      <c r="AD70" s="35" t="str">
        <f>IF('Procedure details'!E70&lt;&gt;"",VLOOKUP('Procedure details'!E70,Lists!$M$2:$Q$40,5,FALSE),"")</f>
        <v/>
      </c>
      <c r="AE70" s="35" t="str">
        <f>IF('Procedure details'!O70&lt;&gt;"",VLOOKUP('Procedure details'!O70,Lists!$B$75:$G$83,6,FALSE),"")</f>
        <v/>
      </c>
      <c r="AF70" s="35" t="str">
        <f>IF('Procedure details'!H70&lt;&gt;"",VLOOKUP('Procedure details'!H70,Lists!$AP$2:$AQ$3,2,FALSE),"")</f>
        <v/>
      </c>
      <c r="AG70" s="35" t="str">
        <f>IF('Procedure details'!P70&lt;&gt;"",VLOOKUP('Procedure details'!P70,Lists!$D$75:$F$150,3,FALSE),"")</f>
        <v/>
      </c>
      <c r="AH70" s="35" t="str">
        <f>IF('Procedure details'!R70&lt;&gt;"",VLOOKUP('Procedure details'!R70,Lists!$AD$2:$AE$11,2,FALSE),"")</f>
        <v/>
      </c>
      <c r="AI70">
        <f>IF(AND(AB70=1,'Procedure details'!G70&gt;99,'Procedure details'!X70=""),1,0)</f>
        <v>0</v>
      </c>
      <c r="AJ70">
        <f>IF(AND(AC70=1,'Procedure details'!G70&gt;999,'Procedure details'!X70=""),1,0)</f>
        <v>0</v>
      </c>
      <c r="AK70">
        <f>IF(AND(AD70=1,'Procedure details'!G70&gt;9999,'Procedure details'!X70=""),1,0)</f>
        <v>0</v>
      </c>
      <c r="AL70" s="35" t="str">
        <f>IF('Procedure details'!O70&lt;&gt;"",VLOOKUP('Procedure details'!O70,Lists!$B$75:$C$83,2,FALSE),"")</f>
        <v/>
      </c>
      <c r="AM70">
        <f>IFERROR(IF(AND(VLOOKUP('Procedure details'!E70,Lists!$M$1:$R$40,6,0),'Procedure details'!X70="",(OR('Procedure details'!I70="[O2_1] Animals born in the UK but NOT at a licensed establishment",'Procedure details'!I70="[O2_2] Animals born in the EU (non UK) but NOT at a registered breeder",'Procedure details'!J70="[NHPO1_1B] Animals born in the UK but NOT at a licensed establishment",'Procedure details'!J70="[NHPO1_2B] Animals born in the EU (non UK) but NOT at a registered breeder"))),1,0),0)</f>
        <v>0</v>
      </c>
      <c r="AN70" s="58">
        <f>IF(AND('Procedure details'!U70="Sub-threshold",'Procedure details'!N70="[N] No",'Procedure details'!O70&lt;&gt;"[PG] Breeding/maintenance of colonies of established genetically altered animals, not used in other procedures",'Procedure details'!O70&lt;&gt;"",'Procedure details'!X70=""),1,0)</f>
        <v>0</v>
      </c>
      <c r="AO70">
        <f>IF(AND('Procedure details'!G70&gt;999,'Procedure details'!O70="[PG] Breeding/maintenance of colonies of established genetically altered animals, not used in other procedures",'Procedure details'!U70="[SV4] Severe",'Procedure details'!X70=""),1,0)</f>
        <v>0</v>
      </c>
      <c r="AP70">
        <f>IF(AND('Procedure details'!M70="[GS1] Not genetically altered",'Procedure details'!O70="[PG] Breeding/maintenance of colonies of established genetically altered animals, not used in other procedures",'Procedure details'!X70=""),1,0)</f>
        <v>0</v>
      </c>
      <c r="AQ70">
        <f>IFERROR(IF(AND((VLOOKUP('Procedure details'!E70,Lists!M:S,7,0))=1,'Procedure details'!X70="",(OR('Procedure details'!I70="[O2_1] Animals born in the UK but NOT at a licensed establishment",'Procedure details'!I70="[O2_2] Animals born in the EU (non UK) but NOT at a registered breeder")),(OR('Procedure details'!M70="[GS2] Genetically altered without a harmful phenotype",'Procedure details'!M70="[GS3] Genetically altered with a harmful phenotype"))),1,0),0)</f>
        <v>0</v>
      </c>
    </row>
    <row r="71" spans="24:43" x14ac:dyDescent="0.25">
      <c r="X71" s="34">
        <v>71</v>
      </c>
      <c r="Y71" s="35">
        <f>COUNTA('Procedure details'!E71:'Procedure details'!Y71)</f>
        <v>0</v>
      </c>
      <c r="Z71" s="35"/>
      <c r="AA71" s="35" t="str">
        <f>IF('Procedure details'!E71&lt;&gt;"",VLOOKUP('Procedure details'!E71,Lists!$M$2:$N$40,2,FALSE),"")</f>
        <v/>
      </c>
      <c r="AB71" s="35" t="str">
        <f>IF('Procedure details'!E71&lt;&gt;"",VLOOKUP('Procedure details'!E71,Lists!$M$2:$O$40,3,FALSE),"")</f>
        <v/>
      </c>
      <c r="AC71" s="35" t="str">
        <f>IF('Procedure details'!E71&lt;&gt;"",VLOOKUP('Procedure details'!E71,Lists!$M$2:$P$40,4,FALSE),"")</f>
        <v/>
      </c>
      <c r="AD71" s="35" t="str">
        <f>IF('Procedure details'!E71&lt;&gt;"",VLOOKUP('Procedure details'!E71,Lists!$M$2:$Q$40,5,FALSE),"")</f>
        <v/>
      </c>
      <c r="AE71" s="35" t="str">
        <f>IF('Procedure details'!O71&lt;&gt;"",VLOOKUP('Procedure details'!O71,Lists!$B$75:$G$83,6,FALSE),"")</f>
        <v/>
      </c>
      <c r="AF71" s="35" t="str">
        <f>IF('Procedure details'!H71&lt;&gt;"",VLOOKUP('Procedure details'!H71,Lists!$AP$2:$AQ$3,2,FALSE),"")</f>
        <v/>
      </c>
      <c r="AG71" s="35" t="str">
        <f>IF('Procedure details'!P71&lt;&gt;"",VLOOKUP('Procedure details'!P71,Lists!$D$75:$F$150,3,FALSE),"")</f>
        <v/>
      </c>
      <c r="AH71" s="35" t="str">
        <f>IF('Procedure details'!R71&lt;&gt;"",VLOOKUP('Procedure details'!R71,Lists!$AD$2:$AE$11,2,FALSE),"")</f>
        <v/>
      </c>
      <c r="AI71">
        <f>IF(AND(AB71=1,'Procedure details'!G71&gt;99,'Procedure details'!X71=""),1,0)</f>
        <v>0</v>
      </c>
      <c r="AJ71">
        <f>IF(AND(AC71=1,'Procedure details'!G71&gt;999,'Procedure details'!X71=""),1,0)</f>
        <v>0</v>
      </c>
      <c r="AK71">
        <f>IF(AND(AD71=1,'Procedure details'!G71&gt;9999,'Procedure details'!X71=""),1,0)</f>
        <v>0</v>
      </c>
      <c r="AL71" s="35" t="str">
        <f>IF('Procedure details'!O71&lt;&gt;"",VLOOKUP('Procedure details'!O71,Lists!$B$75:$C$83,2,FALSE),"")</f>
        <v/>
      </c>
      <c r="AM71">
        <f>IFERROR(IF(AND(VLOOKUP('Procedure details'!E71,Lists!$M$1:$R$40,6,0),'Procedure details'!X71="",(OR('Procedure details'!I71="[O2_1] Animals born in the UK but NOT at a licensed establishment",'Procedure details'!I71="[O2_2] Animals born in the EU (non UK) but NOT at a registered breeder",'Procedure details'!J71="[NHPO1_1B] Animals born in the UK but NOT at a licensed establishment",'Procedure details'!J71="[NHPO1_2B] Animals born in the EU (non UK) but NOT at a registered breeder"))),1,0),0)</f>
        <v>0</v>
      </c>
      <c r="AN71" s="58">
        <f>IF(AND('Procedure details'!U71="Sub-threshold",'Procedure details'!N71="[N] No",'Procedure details'!O71&lt;&gt;"[PG] Breeding/maintenance of colonies of established genetically altered animals, not used in other procedures",'Procedure details'!O71&lt;&gt;"",'Procedure details'!X71=""),1,0)</f>
        <v>0</v>
      </c>
      <c r="AO71">
        <f>IF(AND('Procedure details'!G71&gt;999,'Procedure details'!O71="[PG] Breeding/maintenance of colonies of established genetically altered animals, not used in other procedures",'Procedure details'!U71="[SV4] Severe",'Procedure details'!X71=""),1,0)</f>
        <v>0</v>
      </c>
      <c r="AP71">
        <f>IF(AND('Procedure details'!M71="[GS1] Not genetically altered",'Procedure details'!O71="[PG] Breeding/maintenance of colonies of established genetically altered animals, not used in other procedures",'Procedure details'!X71=""),1,0)</f>
        <v>0</v>
      </c>
      <c r="AQ71">
        <f>IFERROR(IF(AND((VLOOKUP('Procedure details'!E71,Lists!M:S,7,0))=1,'Procedure details'!X71="",(OR('Procedure details'!I71="[O2_1] Animals born in the UK but NOT at a licensed establishment",'Procedure details'!I71="[O2_2] Animals born in the EU (non UK) but NOT at a registered breeder")),(OR('Procedure details'!M71="[GS2] Genetically altered without a harmful phenotype",'Procedure details'!M71="[GS3] Genetically altered with a harmful phenotype"))),1,0),0)</f>
        <v>0</v>
      </c>
    </row>
    <row r="72" spans="24:43" x14ac:dyDescent="0.25">
      <c r="X72" s="34">
        <v>72</v>
      </c>
      <c r="Y72" s="35">
        <f>COUNTA('Procedure details'!E72:'Procedure details'!Y72)</f>
        <v>0</v>
      </c>
      <c r="Z72" s="35"/>
      <c r="AA72" s="35" t="str">
        <f>IF('Procedure details'!E72&lt;&gt;"",VLOOKUP('Procedure details'!E72,Lists!$M$2:$N$40,2,FALSE),"")</f>
        <v/>
      </c>
      <c r="AB72" s="35" t="str">
        <f>IF('Procedure details'!E72&lt;&gt;"",VLOOKUP('Procedure details'!E72,Lists!$M$2:$O$40,3,FALSE),"")</f>
        <v/>
      </c>
      <c r="AC72" s="35" t="str">
        <f>IF('Procedure details'!E72&lt;&gt;"",VLOOKUP('Procedure details'!E72,Lists!$M$2:$P$40,4,FALSE),"")</f>
        <v/>
      </c>
      <c r="AD72" s="35" t="str">
        <f>IF('Procedure details'!E72&lt;&gt;"",VLOOKUP('Procedure details'!E72,Lists!$M$2:$Q$40,5,FALSE),"")</f>
        <v/>
      </c>
      <c r="AE72" s="35" t="str">
        <f>IF('Procedure details'!O72&lt;&gt;"",VLOOKUP('Procedure details'!O72,Lists!$B$75:$G$83,6,FALSE),"")</f>
        <v/>
      </c>
      <c r="AF72" s="35" t="str">
        <f>IF('Procedure details'!H72&lt;&gt;"",VLOOKUP('Procedure details'!H72,Lists!$AP$2:$AQ$3,2,FALSE),"")</f>
        <v/>
      </c>
      <c r="AG72" s="35" t="str">
        <f>IF('Procedure details'!P72&lt;&gt;"",VLOOKUP('Procedure details'!P72,Lists!$D$75:$F$150,3,FALSE),"")</f>
        <v/>
      </c>
      <c r="AH72" s="35" t="str">
        <f>IF('Procedure details'!R72&lt;&gt;"",VLOOKUP('Procedure details'!R72,Lists!$AD$2:$AE$11,2,FALSE),"")</f>
        <v/>
      </c>
      <c r="AI72">
        <f>IF(AND(AB72=1,'Procedure details'!G72&gt;99,'Procedure details'!X72=""),1,0)</f>
        <v>0</v>
      </c>
      <c r="AJ72">
        <f>IF(AND(AC72=1,'Procedure details'!G72&gt;999,'Procedure details'!X72=""),1,0)</f>
        <v>0</v>
      </c>
      <c r="AK72">
        <f>IF(AND(AD72=1,'Procedure details'!G72&gt;9999,'Procedure details'!X72=""),1,0)</f>
        <v>0</v>
      </c>
      <c r="AL72" s="35" t="str">
        <f>IF('Procedure details'!O72&lt;&gt;"",VLOOKUP('Procedure details'!O72,Lists!$B$75:$C$83,2,FALSE),"")</f>
        <v/>
      </c>
      <c r="AM72">
        <f>IFERROR(IF(AND(VLOOKUP('Procedure details'!E72,Lists!$M$1:$R$40,6,0),'Procedure details'!X72="",(OR('Procedure details'!I72="[O2_1] Animals born in the UK but NOT at a licensed establishment",'Procedure details'!I72="[O2_2] Animals born in the EU (non UK) but NOT at a registered breeder",'Procedure details'!J72="[NHPO1_1B] Animals born in the UK but NOT at a licensed establishment",'Procedure details'!J72="[NHPO1_2B] Animals born in the EU (non UK) but NOT at a registered breeder"))),1,0),0)</f>
        <v>0</v>
      </c>
      <c r="AN72" s="58">
        <f>IF(AND('Procedure details'!U72="Sub-threshold",'Procedure details'!N72="[N] No",'Procedure details'!O72&lt;&gt;"[PG] Breeding/maintenance of colonies of established genetically altered animals, not used in other procedures",'Procedure details'!O72&lt;&gt;"",'Procedure details'!X72=""),1,0)</f>
        <v>0</v>
      </c>
      <c r="AO72">
        <f>IF(AND('Procedure details'!G72&gt;999,'Procedure details'!O72="[PG] Breeding/maintenance of colonies of established genetically altered animals, not used in other procedures",'Procedure details'!U72="[SV4] Severe",'Procedure details'!X72=""),1,0)</f>
        <v>0</v>
      </c>
      <c r="AP72">
        <f>IF(AND('Procedure details'!M72="[GS1] Not genetically altered",'Procedure details'!O72="[PG] Breeding/maintenance of colonies of established genetically altered animals, not used in other procedures",'Procedure details'!X72=""),1,0)</f>
        <v>0</v>
      </c>
      <c r="AQ72">
        <f>IFERROR(IF(AND((VLOOKUP('Procedure details'!E72,Lists!M:S,7,0))=1,'Procedure details'!X72="",(OR('Procedure details'!I72="[O2_1] Animals born in the UK but NOT at a licensed establishment",'Procedure details'!I72="[O2_2] Animals born in the EU (non UK) but NOT at a registered breeder")),(OR('Procedure details'!M72="[GS2] Genetically altered without a harmful phenotype",'Procedure details'!M72="[GS3] Genetically altered with a harmful phenotype"))),1,0),0)</f>
        <v>0</v>
      </c>
    </row>
    <row r="73" spans="24:43" x14ac:dyDescent="0.25">
      <c r="X73" s="34">
        <v>73</v>
      </c>
      <c r="Y73" s="35">
        <f>COUNTA('Procedure details'!E73:'Procedure details'!Y73)</f>
        <v>0</v>
      </c>
      <c r="Z73" s="35"/>
      <c r="AA73" s="35" t="str">
        <f>IF('Procedure details'!E73&lt;&gt;"",VLOOKUP('Procedure details'!E73,Lists!$M$2:$N$40,2,FALSE),"")</f>
        <v/>
      </c>
      <c r="AB73" s="35" t="str">
        <f>IF('Procedure details'!E73&lt;&gt;"",VLOOKUP('Procedure details'!E73,Lists!$M$2:$O$40,3,FALSE),"")</f>
        <v/>
      </c>
      <c r="AC73" s="35" t="str">
        <f>IF('Procedure details'!E73&lt;&gt;"",VLOOKUP('Procedure details'!E73,Lists!$M$2:$P$40,4,FALSE),"")</f>
        <v/>
      </c>
      <c r="AD73" s="35" t="str">
        <f>IF('Procedure details'!E73&lt;&gt;"",VLOOKUP('Procedure details'!E73,Lists!$M$2:$Q$40,5,FALSE),"")</f>
        <v/>
      </c>
      <c r="AE73" s="35" t="str">
        <f>IF('Procedure details'!O73&lt;&gt;"",VLOOKUP('Procedure details'!O73,Lists!$B$75:$G$83,6,FALSE),"")</f>
        <v/>
      </c>
      <c r="AF73" s="35" t="str">
        <f>IF('Procedure details'!H73&lt;&gt;"",VLOOKUP('Procedure details'!H73,Lists!$AP$2:$AQ$3,2,FALSE),"")</f>
        <v/>
      </c>
      <c r="AG73" s="35" t="str">
        <f>IF('Procedure details'!P73&lt;&gt;"",VLOOKUP('Procedure details'!P73,Lists!$D$75:$F$150,3,FALSE),"")</f>
        <v/>
      </c>
      <c r="AH73" s="35" t="str">
        <f>IF('Procedure details'!R73&lt;&gt;"",VLOOKUP('Procedure details'!R73,Lists!$AD$2:$AE$11,2,FALSE),"")</f>
        <v/>
      </c>
      <c r="AI73">
        <f>IF(AND(AB73=1,'Procedure details'!G73&gt;99,'Procedure details'!X73=""),1,0)</f>
        <v>0</v>
      </c>
      <c r="AJ73">
        <f>IF(AND(AC73=1,'Procedure details'!G73&gt;999,'Procedure details'!X73=""),1,0)</f>
        <v>0</v>
      </c>
      <c r="AK73">
        <f>IF(AND(AD73=1,'Procedure details'!G73&gt;9999,'Procedure details'!X73=""),1,0)</f>
        <v>0</v>
      </c>
      <c r="AL73" s="35" t="str">
        <f>IF('Procedure details'!O73&lt;&gt;"",VLOOKUP('Procedure details'!O73,Lists!$B$75:$C$83,2,FALSE),"")</f>
        <v/>
      </c>
      <c r="AM73">
        <f>IFERROR(IF(AND(VLOOKUP('Procedure details'!E73,Lists!$M$1:$R$40,6,0),'Procedure details'!X73="",(OR('Procedure details'!I73="[O2_1] Animals born in the UK but NOT at a licensed establishment",'Procedure details'!I73="[O2_2] Animals born in the EU (non UK) but NOT at a registered breeder",'Procedure details'!J73="[NHPO1_1B] Animals born in the UK but NOT at a licensed establishment",'Procedure details'!J73="[NHPO1_2B] Animals born in the EU (non UK) but NOT at a registered breeder"))),1,0),0)</f>
        <v>0</v>
      </c>
      <c r="AN73" s="58">
        <f>IF(AND('Procedure details'!U73="Sub-threshold",'Procedure details'!N73="[N] No",'Procedure details'!O73&lt;&gt;"[PG] Breeding/maintenance of colonies of established genetically altered animals, not used in other procedures",'Procedure details'!O73&lt;&gt;"",'Procedure details'!X73=""),1,0)</f>
        <v>0</v>
      </c>
      <c r="AO73">
        <f>IF(AND('Procedure details'!G73&gt;999,'Procedure details'!O73="[PG] Breeding/maintenance of colonies of established genetically altered animals, not used in other procedures",'Procedure details'!U73="[SV4] Severe",'Procedure details'!X73=""),1,0)</f>
        <v>0</v>
      </c>
      <c r="AP73">
        <f>IF(AND('Procedure details'!M73="[GS1] Not genetically altered",'Procedure details'!O73="[PG] Breeding/maintenance of colonies of established genetically altered animals, not used in other procedures",'Procedure details'!X73=""),1,0)</f>
        <v>0</v>
      </c>
      <c r="AQ73">
        <f>IFERROR(IF(AND((VLOOKUP('Procedure details'!E73,Lists!M:S,7,0))=1,'Procedure details'!X73="",(OR('Procedure details'!I73="[O2_1] Animals born in the UK but NOT at a licensed establishment",'Procedure details'!I73="[O2_2] Animals born in the EU (non UK) but NOT at a registered breeder")),(OR('Procedure details'!M73="[GS2] Genetically altered without a harmful phenotype",'Procedure details'!M73="[GS3] Genetically altered with a harmful phenotype"))),1,0),0)</f>
        <v>0</v>
      </c>
    </row>
    <row r="74" spans="24:43" x14ac:dyDescent="0.25">
      <c r="X74" s="34">
        <v>74</v>
      </c>
      <c r="Y74" s="35">
        <f>COUNTA('Procedure details'!E74:'Procedure details'!Y74)</f>
        <v>0</v>
      </c>
      <c r="Z74" s="35"/>
      <c r="AA74" s="35" t="str">
        <f>IF('Procedure details'!E74&lt;&gt;"",VLOOKUP('Procedure details'!E74,Lists!$M$2:$N$40,2,FALSE),"")</f>
        <v/>
      </c>
      <c r="AB74" s="35" t="str">
        <f>IF('Procedure details'!E74&lt;&gt;"",VLOOKUP('Procedure details'!E74,Lists!$M$2:$O$40,3,FALSE),"")</f>
        <v/>
      </c>
      <c r="AC74" s="35" t="str">
        <f>IF('Procedure details'!E74&lt;&gt;"",VLOOKUP('Procedure details'!E74,Lists!$M$2:$P$40,4,FALSE),"")</f>
        <v/>
      </c>
      <c r="AD74" s="35" t="str">
        <f>IF('Procedure details'!E74&lt;&gt;"",VLOOKUP('Procedure details'!E74,Lists!$M$2:$Q$40,5,FALSE),"")</f>
        <v/>
      </c>
      <c r="AE74" s="35" t="str">
        <f>IF('Procedure details'!O74&lt;&gt;"",VLOOKUP('Procedure details'!O74,Lists!$B$75:$G$83,6,FALSE),"")</f>
        <v/>
      </c>
      <c r="AF74" s="35" t="str">
        <f>IF('Procedure details'!H74&lt;&gt;"",VLOOKUP('Procedure details'!H74,Lists!$AP$2:$AQ$3,2,FALSE),"")</f>
        <v/>
      </c>
      <c r="AG74" s="35" t="str">
        <f>IF('Procedure details'!P74&lt;&gt;"",VLOOKUP('Procedure details'!P74,Lists!$D$75:$F$150,3,FALSE),"")</f>
        <v/>
      </c>
      <c r="AH74" s="35" t="str">
        <f>IF('Procedure details'!R74&lt;&gt;"",VLOOKUP('Procedure details'!R74,Lists!$AD$2:$AE$11,2,FALSE),"")</f>
        <v/>
      </c>
      <c r="AI74">
        <f>IF(AND(AB74=1,'Procedure details'!G74&gt;99,'Procedure details'!X74=""),1,0)</f>
        <v>0</v>
      </c>
      <c r="AJ74">
        <f>IF(AND(AC74=1,'Procedure details'!G74&gt;999,'Procedure details'!X74=""),1,0)</f>
        <v>0</v>
      </c>
      <c r="AK74">
        <f>IF(AND(AD74=1,'Procedure details'!G74&gt;9999,'Procedure details'!X74=""),1,0)</f>
        <v>0</v>
      </c>
      <c r="AL74" s="35" t="str">
        <f>IF('Procedure details'!O74&lt;&gt;"",VLOOKUP('Procedure details'!O74,Lists!$B$75:$C$83,2,FALSE),"")</f>
        <v/>
      </c>
      <c r="AM74">
        <f>IFERROR(IF(AND(VLOOKUP('Procedure details'!E74,Lists!$M$1:$R$40,6,0),'Procedure details'!X74="",(OR('Procedure details'!I74="[O2_1] Animals born in the UK but NOT at a licensed establishment",'Procedure details'!I74="[O2_2] Animals born in the EU (non UK) but NOT at a registered breeder",'Procedure details'!J74="[NHPO1_1B] Animals born in the UK but NOT at a licensed establishment",'Procedure details'!J74="[NHPO1_2B] Animals born in the EU (non UK) but NOT at a registered breeder"))),1,0),0)</f>
        <v>0</v>
      </c>
      <c r="AN74" s="58">
        <f>IF(AND('Procedure details'!U74="Sub-threshold",'Procedure details'!N74="[N] No",'Procedure details'!O74&lt;&gt;"[PG] Breeding/maintenance of colonies of established genetically altered animals, not used in other procedures",'Procedure details'!O74&lt;&gt;"",'Procedure details'!X74=""),1,0)</f>
        <v>0</v>
      </c>
      <c r="AO74">
        <f>IF(AND('Procedure details'!G74&gt;999,'Procedure details'!O74="[PG] Breeding/maintenance of colonies of established genetically altered animals, not used in other procedures",'Procedure details'!U74="[SV4] Severe",'Procedure details'!X74=""),1,0)</f>
        <v>0</v>
      </c>
      <c r="AP74">
        <f>IF(AND('Procedure details'!M74="[GS1] Not genetically altered",'Procedure details'!O74="[PG] Breeding/maintenance of colonies of established genetically altered animals, not used in other procedures",'Procedure details'!X74=""),1,0)</f>
        <v>0</v>
      </c>
      <c r="AQ74">
        <f>IFERROR(IF(AND((VLOOKUP('Procedure details'!E74,Lists!M:S,7,0))=1,'Procedure details'!X74="",(OR('Procedure details'!I74="[O2_1] Animals born in the UK but NOT at a licensed establishment",'Procedure details'!I74="[O2_2] Animals born in the EU (non UK) but NOT at a registered breeder")),(OR('Procedure details'!M74="[GS2] Genetically altered without a harmful phenotype",'Procedure details'!M74="[GS3] Genetically altered with a harmful phenotype"))),1,0),0)</f>
        <v>0</v>
      </c>
    </row>
    <row r="75" spans="24:43" x14ac:dyDescent="0.25">
      <c r="X75" s="34">
        <v>75</v>
      </c>
      <c r="Y75" s="35">
        <f>COUNTA('Procedure details'!E75:'Procedure details'!Y75)</f>
        <v>0</v>
      </c>
      <c r="Z75" s="35"/>
      <c r="AA75" s="35" t="str">
        <f>IF('Procedure details'!E75&lt;&gt;"",VLOOKUP('Procedure details'!E75,Lists!$M$2:$N$40,2,FALSE),"")</f>
        <v/>
      </c>
      <c r="AB75" s="35" t="str">
        <f>IF('Procedure details'!E75&lt;&gt;"",VLOOKUP('Procedure details'!E75,Lists!$M$2:$O$40,3,FALSE),"")</f>
        <v/>
      </c>
      <c r="AC75" s="35" t="str">
        <f>IF('Procedure details'!E75&lt;&gt;"",VLOOKUP('Procedure details'!E75,Lists!$M$2:$P$40,4,FALSE),"")</f>
        <v/>
      </c>
      <c r="AD75" s="35" t="str">
        <f>IF('Procedure details'!E75&lt;&gt;"",VLOOKUP('Procedure details'!E75,Lists!$M$2:$Q$40,5,FALSE),"")</f>
        <v/>
      </c>
      <c r="AE75" s="35" t="str">
        <f>IF('Procedure details'!O75&lt;&gt;"",VLOOKUP('Procedure details'!O75,Lists!$B$75:$G$83,6,FALSE),"")</f>
        <v/>
      </c>
      <c r="AF75" s="35" t="str">
        <f>IF('Procedure details'!H75&lt;&gt;"",VLOOKUP('Procedure details'!H75,Lists!$AP$2:$AQ$3,2,FALSE),"")</f>
        <v/>
      </c>
      <c r="AG75" s="35" t="str">
        <f>IF('Procedure details'!P75&lt;&gt;"",VLOOKUP('Procedure details'!P75,Lists!$D$75:$F$150,3,FALSE),"")</f>
        <v/>
      </c>
      <c r="AH75" s="35" t="str">
        <f>IF('Procedure details'!R75&lt;&gt;"",VLOOKUP('Procedure details'!R75,Lists!$AD$2:$AE$11,2,FALSE),"")</f>
        <v/>
      </c>
      <c r="AI75">
        <f>IF(AND(AB75=1,'Procedure details'!G75&gt;99,'Procedure details'!X75=""),1,0)</f>
        <v>0</v>
      </c>
      <c r="AJ75">
        <f>IF(AND(AC75=1,'Procedure details'!G75&gt;999,'Procedure details'!X75=""),1,0)</f>
        <v>0</v>
      </c>
      <c r="AK75">
        <f>IF(AND(AD75=1,'Procedure details'!G75&gt;9999,'Procedure details'!X75=""),1,0)</f>
        <v>0</v>
      </c>
      <c r="AL75" s="35" t="str">
        <f>IF('Procedure details'!O75&lt;&gt;"",VLOOKUP('Procedure details'!O75,Lists!$B$75:$C$83,2,FALSE),"")</f>
        <v/>
      </c>
      <c r="AM75">
        <f>IFERROR(IF(AND(VLOOKUP('Procedure details'!E75,Lists!$M$1:$R$40,6,0),'Procedure details'!X75="",(OR('Procedure details'!I75="[O2_1] Animals born in the UK but NOT at a licensed establishment",'Procedure details'!I75="[O2_2] Animals born in the EU (non UK) but NOT at a registered breeder",'Procedure details'!J75="[NHPO1_1B] Animals born in the UK but NOT at a licensed establishment",'Procedure details'!J75="[NHPO1_2B] Animals born in the EU (non UK) but NOT at a registered breeder"))),1,0),0)</f>
        <v>0</v>
      </c>
      <c r="AN75" s="58">
        <f>IF(AND('Procedure details'!U75="Sub-threshold",'Procedure details'!N75="[N] No",'Procedure details'!O75&lt;&gt;"[PG] Breeding/maintenance of colonies of established genetically altered animals, not used in other procedures",'Procedure details'!O75&lt;&gt;"",'Procedure details'!X75=""),1,0)</f>
        <v>0</v>
      </c>
      <c r="AO75">
        <f>IF(AND('Procedure details'!G75&gt;999,'Procedure details'!O75="[PG] Breeding/maintenance of colonies of established genetically altered animals, not used in other procedures",'Procedure details'!U75="[SV4] Severe",'Procedure details'!X75=""),1,0)</f>
        <v>0</v>
      </c>
      <c r="AP75">
        <f>IF(AND('Procedure details'!M75="[GS1] Not genetically altered",'Procedure details'!O75="[PG] Breeding/maintenance of colonies of established genetically altered animals, not used in other procedures",'Procedure details'!X75=""),1,0)</f>
        <v>0</v>
      </c>
      <c r="AQ75">
        <f>IFERROR(IF(AND((VLOOKUP('Procedure details'!E75,Lists!M:S,7,0))=1,'Procedure details'!X75="",(OR('Procedure details'!I75="[O2_1] Animals born in the UK but NOT at a licensed establishment",'Procedure details'!I75="[O2_2] Animals born in the EU (non UK) but NOT at a registered breeder")),(OR('Procedure details'!M75="[GS2] Genetically altered without a harmful phenotype",'Procedure details'!M75="[GS3] Genetically altered with a harmful phenotype"))),1,0),0)</f>
        <v>0</v>
      </c>
    </row>
    <row r="76" spans="24:43" x14ac:dyDescent="0.25">
      <c r="X76" s="34">
        <v>76</v>
      </c>
      <c r="Y76" s="35">
        <f>COUNTA('Procedure details'!E76:'Procedure details'!Y76)</f>
        <v>0</v>
      </c>
      <c r="Z76" s="35"/>
      <c r="AA76" s="35" t="str">
        <f>IF('Procedure details'!E76&lt;&gt;"",VLOOKUP('Procedure details'!E76,Lists!$M$2:$N$40,2,FALSE),"")</f>
        <v/>
      </c>
      <c r="AB76" s="35" t="str">
        <f>IF('Procedure details'!E76&lt;&gt;"",VLOOKUP('Procedure details'!E76,Lists!$M$2:$O$40,3,FALSE),"")</f>
        <v/>
      </c>
      <c r="AC76" s="35" t="str">
        <f>IF('Procedure details'!E76&lt;&gt;"",VLOOKUP('Procedure details'!E76,Lists!$M$2:$P$40,4,FALSE),"")</f>
        <v/>
      </c>
      <c r="AD76" s="35" t="str">
        <f>IF('Procedure details'!E76&lt;&gt;"",VLOOKUP('Procedure details'!E76,Lists!$M$2:$Q$40,5,FALSE),"")</f>
        <v/>
      </c>
      <c r="AE76" s="35" t="str">
        <f>IF('Procedure details'!O76&lt;&gt;"",VLOOKUP('Procedure details'!O76,Lists!$B$75:$G$83,6,FALSE),"")</f>
        <v/>
      </c>
      <c r="AF76" s="35" t="str">
        <f>IF('Procedure details'!H76&lt;&gt;"",VLOOKUP('Procedure details'!H76,Lists!$AP$2:$AQ$3,2,FALSE),"")</f>
        <v/>
      </c>
      <c r="AG76" s="35" t="str">
        <f>IF('Procedure details'!P76&lt;&gt;"",VLOOKUP('Procedure details'!P76,Lists!$D$75:$F$150,3,FALSE),"")</f>
        <v/>
      </c>
      <c r="AH76" s="35" t="str">
        <f>IF('Procedure details'!R76&lt;&gt;"",VLOOKUP('Procedure details'!R76,Lists!$AD$2:$AE$11,2,FALSE),"")</f>
        <v/>
      </c>
      <c r="AI76">
        <f>IF(AND(AB76=1,'Procedure details'!G76&gt;99,'Procedure details'!X76=""),1,0)</f>
        <v>0</v>
      </c>
      <c r="AJ76">
        <f>IF(AND(AC76=1,'Procedure details'!G76&gt;999,'Procedure details'!X76=""),1,0)</f>
        <v>0</v>
      </c>
      <c r="AK76">
        <f>IF(AND(AD76=1,'Procedure details'!G76&gt;9999,'Procedure details'!X76=""),1,0)</f>
        <v>0</v>
      </c>
      <c r="AL76" s="35" t="str">
        <f>IF('Procedure details'!O76&lt;&gt;"",VLOOKUP('Procedure details'!O76,Lists!$B$75:$C$83,2,FALSE),"")</f>
        <v/>
      </c>
      <c r="AM76">
        <f>IFERROR(IF(AND(VLOOKUP('Procedure details'!E76,Lists!$M$1:$R$40,6,0),'Procedure details'!X76="",(OR('Procedure details'!I76="[O2_1] Animals born in the UK but NOT at a licensed establishment",'Procedure details'!I76="[O2_2] Animals born in the EU (non UK) but NOT at a registered breeder",'Procedure details'!J76="[NHPO1_1B] Animals born in the UK but NOT at a licensed establishment",'Procedure details'!J76="[NHPO1_2B] Animals born in the EU (non UK) but NOT at a registered breeder"))),1,0),0)</f>
        <v>0</v>
      </c>
      <c r="AN76" s="58">
        <f>IF(AND('Procedure details'!U76="Sub-threshold",'Procedure details'!N76="[N] No",'Procedure details'!O76&lt;&gt;"[PG] Breeding/maintenance of colonies of established genetically altered animals, not used in other procedures",'Procedure details'!O76&lt;&gt;"",'Procedure details'!X76=""),1,0)</f>
        <v>0</v>
      </c>
      <c r="AO76">
        <f>IF(AND('Procedure details'!G76&gt;999,'Procedure details'!O76="[PG] Breeding/maintenance of colonies of established genetically altered animals, not used in other procedures",'Procedure details'!U76="[SV4] Severe",'Procedure details'!X76=""),1,0)</f>
        <v>0</v>
      </c>
      <c r="AP76">
        <f>IF(AND('Procedure details'!M76="[GS1] Not genetically altered",'Procedure details'!O76="[PG] Breeding/maintenance of colonies of established genetically altered animals, not used in other procedures",'Procedure details'!X76=""),1,0)</f>
        <v>0</v>
      </c>
      <c r="AQ76">
        <f>IFERROR(IF(AND((VLOOKUP('Procedure details'!E76,Lists!M:S,7,0))=1,'Procedure details'!X76="",(OR('Procedure details'!I76="[O2_1] Animals born in the UK but NOT at a licensed establishment",'Procedure details'!I76="[O2_2] Animals born in the EU (non UK) but NOT at a registered breeder")),(OR('Procedure details'!M76="[GS2] Genetically altered without a harmful phenotype",'Procedure details'!M76="[GS3] Genetically altered with a harmful phenotype"))),1,0),0)</f>
        <v>0</v>
      </c>
    </row>
    <row r="77" spans="24:43" x14ac:dyDescent="0.25">
      <c r="X77" s="34">
        <v>77</v>
      </c>
      <c r="Y77" s="35">
        <f>COUNTA('Procedure details'!E77:'Procedure details'!Y77)</f>
        <v>0</v>
      </c>
      <c r="Z77" s="35"/>
      <c r="AA77" s="35" t="str">
        <f>IF('Procedure details'!E77&lt;&gt;"",VLOOKUP('Procedure details'!E77,Lists!$M$2:$N$40,2,FALSE),"")</f>
        <v/>
      </c>
      <c r="AB77" s="35" t="str">
        <f>IF('Procedure details'!E77&lt;&gt;"",VLOOKUP('Procedure details'!E77,Lists!$M$2:$O$40,3,FALSE),"")</f>
        <v/>
      </c>
      <c r="AC77" s="35" t="str">
        <f>IF('Procedure details'!E77&lt;&gt;"",VLOOKUP('Procedure details'!E77,Lists!$M$2:$P$40,4,FALSE),"")</f>
        <v/>
      </c>
      <c r="AD77" s="35" t="str">
        <f>IF('Procedure details'!E77&lt;&gt;"",VLOOKUP('Procedure details'!E77,Lists!$M$2:$Q$40,5,FALSE),"")</f>
        <v/>
      </c>
      <c r="AE77" s="35" t="str">
        <f>IF('Procedure details'!O77&lt;&gt;"",VLOOKUP('Procedure details'!O77,Lists!$B$75:$G$83,6,FALSE),"")</f>
        <v/>
      </c>
      <c r="AF77" s="35" t="str">
        <f>IF('Procedure details'!H77&lt;&gt;"",VLOOKUP('Procedure details'!H77,Lists!$AP$2:$AQ$3,2,FALSE),"")</f>
        <v/>
      </c>
      <c r="AG77" s="35" t="str">
        <f>IF('Procedure details'!P77&lt;&gt;"",VLOOKUP('Procedure details'!P77,Lists!$D$75:$F$150,3,FALSE),"")</f>
        <v/>
      </c>
      <c r="AH77" s="35" t="str">
        <f>IF('Procedure details'!R77&lt;&gt;"",VLOOKUP('Procedure details'!R77,Lists!$AD$2:$AE$11,2,FALSE),"")</f>
        <v/>
      </c>
      <c r="AI77">
        <f>IF(AND(AB77=1,'Procedure details'!G77&gt;99,'Procedure details'!X77=""),1,0)</f>
        <v>0</v>
      </c>
      <c r="AJ77">
        <f>IF(AND(AC77=1,'Procedure details'!G77&gt;999,'Procedure details'!X77=""),1,0)</f>
        <v>0</v>
      </c>
      <c r="AK77">
        <f>IF(AND(AD77=1,'Procedure details'!G77&gt;9999,'Procedure details'!X77=""),1,0)</f>
        <v>0</v>
      </c>
      <c r="AL77" s="35" t="str">
        <f>IF('Procedure details'!O77&lt;&gt;"",VLOOKUP('Procedure details'!O77,Lists!$B$75:$C$83,2,FALSE),"")</f>
        <v/>
      </c>
      <c r="AM77">
        <f>IFERROR(IF(AND(VLOOKUP('Procedure details'!E77,Lists!$M$1:$R$40,6,0),'Procedure details'!X77="",(OR('Procedure details'!I77="[O2_1] Animals born in the UK but NOT at a licensed establishment",'Procedure details'!I77="[O2_2] Animals born in the EU (non UK) but NOT at a registered breeder",'Procedure details'!J77="[NHPO1_1B] Animals born in the UK but NOT at a licensed establishment",'Procedure details'!J77="[NHPO1_2B] Animals born in the EU (non UK) but NOT at a registered breeder"))),1,0),0)</f>
        <v>0</v>
      </c>
      <c r="AN77" s="58">
        <f>IF(AND('Procedure details'!U77="Sub-threshold",'Procedure details'!N77="[N] No",'Procedure details'!O77&lt;&gt;"[PG] Breeding/maintenance of colonies of established genetically altered animals, not used in other procedures",'Procedure details'!O77&lt;&gt;"",'Procedure details'!X77=""),1,0)</f>
        <v>0</v>
      </c>
      <c r="AO77">
        <f>IF(AND('Procedure details'!G77&gt;999,'Procedure details'!O77="[PG] Breeding/maintenance of colonies of established genetically altered animals, not used in other procedures",'Procedure details'!U77="[SV4] Severe",'Procedure details'!X77=""),1,0)</f>
        <v>0</v>
      </c>
      <c r="AP77">
        <f>IF(AND('Procedure details'!M77="[GS1] Not genetically altered",'Procedure details'!O77="[PG] Breeding/maintenance of colonies of established genetically altered animals, not used in other procedures",'Procedure details'!X77=""),1,0)</f>
        <v>0</v>
      </c>
      <c r="AQ77">
        <f>IFERROR(IF(AND((VLOOKUP('Procedure details'!E77,Lists!M:S,7,0))=1,'Procedure details'!X77="",(OR('Procedure details'!I77="[O2_1] Animals born in the UK but NOT at a licensed establishment",'Procedure details'!I77="[O2_2] Animals born in the EU (non UK) but NOT at a registered breeder")),(OR('Procedure details'!M77="[GS2] Genetically altered without a harmful phenotype",'Procedure details'!M77="[GS3] Genetically altered with a harmful phenotype"))),1,0),0)</f>
        <v>0</v>
      </c>
    </row>
    <row r="78" spans="24:43" x14ac:dyDescent="0.25">
      <c r="X78" s="34">
        <v>78</v>
      </c>
      <c r="Y78" s="35">
        <f>COUNTA('Procedure details'!E78:'Procedure details'!Y78)</f>
        <v>0</v>
      </c>
      <c r="Z78" s="35"/>
      <c r="AA78" s="35" t="str">
        <f>IF('Procedure details'!E78&lt;&gt;"",VLOOKUP('Procedure details'!E78,Lists!$M$2:$N$40,2,FALSE),"")</f>
        <v/>
      </c>
      <c r="AB78" s="35" t="str">
        <f>IF('Procedure details'!E78&lt;&gt;"",VLOOKUP('Procedure details'!E78,Lists!$M$2:$O$40,3,FALSE),"")</f>
        <v/>
      </c>
      <c r="AC78" s="35" t="str">
        <f>IF('Procedure details'!E78&lt;&gt;"",VLOOKUP('Procedure details'!E78,Lists!$M$2:$P$40,4,FALSE),"")</f>
        <v/>
      </c>
      <c r="AD78" s="35" t="str">
        <f>IF('Procedure details'!E78&lt;&gt;"",VLOOKUP('Procedure details'!E78,Lists!$M$2:$Q$40,5,FALSE),"")</f>
        <v/>
      </c>
      <c r="AE78" s="35" t="str">
        <f>IF('Procedure details'!O78&lt;&gt;"",VLOOKUP('Procedure details'!O78,Lists!$B$75:$G$83,6,FALSE),"")</f>
        <v/>
      </c>
      <c r="AF78" s="35" t="str">
        <f>IF('Procedure details'!H78&lt;&gt;"",VLOOKUP('Procedure details'!H78,Lists!$AP$2:$AQ$3,2,FALSE),"")</f>
        <v/>
      </c>
      <c r="AG78" s="35" t="str">
        <f>IF('Procedure details'!P78&lt;&gt;"",VLOOKUP('Procedure details'!P78,Lists!$D$75:$F$150,3,FALSE),"")</f>
        <v/>
      </c>
      <c r="AH78" s="35" t="str">
        <f>IF('Procedure details'!R78&lt;&gt;"",VLOOKUP('Procedure details'!R78,Lists!$AD$2:$AE$11,2,FALSE),"")</f>
        <v/>
      </c>
      <c r="AI78">
        <f>IF(AND(AB78=1,'Procedure details'!G78&gt;99,'Procedure details'!X78=""),1,0)</f>
        <v>0</v>
      </c>
      <c r="AJ78">
        <f>IF(AND(AC78=1,'Procedure details'!G78&gt;999,'Procedure details'!X78=""),1,0)</f>
        <v>0</v>
      </c>
      <c r="AK78">
        <f>IF(AND(AD78=1,'Procedure details'!G78&gt;9999,'Procedure details'!X78=""),1,0)</f>
        <v>0</v>
      </c>
      <c r="AL78" s="35" t="str">
        <f>IF('Procedure details'!O78&lt;&gt;"",VLOOKUP('Procedure details'!O78,Lists!$B$75:$C$83,2,FALSE),"")</f>
        <v/>
      </c>
      <c r="AM78">
        <f>IFERROR(IF(AND(VLOOKUP('Procedure details'!E78,Lists!$M$1:$R$40,6,0),'Procedure details'!X78="",(OR('Procedure details'!I78="[O2_1] Animals born in the UK but NOT at a licensed establishment",'Procedure details'!I78="[O2_2] Animals born in the EU (non UK) but NOT at a registered breeder",'Procedure details'!J78="[NHPO1_1B] Animals born in the UK but NOT at a licensed establishment",'Procedure details'!J78="[NHPO1_2B] Animals born in the EU (non UK) but NOT at a registered breeder"))),1,0),0)</f>
        <v>0</v>
      </c>
      <c r="AN78" s="58">
        <f>IF(AND('Procedure details'!U78="Sub-threshold",'Procedure details'!N78="[N] No",'Procedure details'!O78&lt;&gt;"[PG] Breeding/maintenance of colonies of established genetically altered animals, not used in other procedures",'Procedure details'!O78&lt;&gt;"",'Procedure details'!X78=""),1,0)</f>
        <v>0</v>
      </c>
      <c r="AO78">
        <f>IF(AND('Procedure details'!G78&gt;999,'Procedure details'!O78="[PG] Breeding/maintenance of colonies of established genetically altered animals, not used in other procedures",'Procedure details'!U78="[SV4] Severe",'Procedure details'!X78=""),1,0)</f>
        <v>0</v>
      </c>
      <c r="AP78">
        <f>IF(AND('Procedure details'!M78="[GS1] Not genetically altered",'Procedure details'!O78="[PG] Breeding/maintenance of colonies of established genetically altered animals, not used in other procedures",'Procedure details'!X78=""),1,0)</f>
        <v>0</v>
      </c>
      <c r="AQ78">
        <f>IFERROR(IF(AND((VLOOKUP('Procedure details'!E78,Lists!M:S,7,0))=1,'Procedure details'!X78="",(OR('Procedure details'!I78="[O2_1] Animals born in the UK but NOT at a licensed establishment",'Procedure details'!I78="[O2_2] Animals born in the EU (non UK) but NOT at a registered breeder")),(OR('Procedure details'!M78="[GS2] Genetically altered without a harmful phenotype",'Procedure details'!M78="[GS3] Genetically altered with a harmful phenotype"))),1,0),0)</f>
        <v>0</v>
      </c>
    </row>
    <row r="79" spans="24:43" x14ac:dyDescent="0.25">
      <c r="X79" s="34">
        <v>79</v>
      </c>
      <c r="Y79" s="35">
        <f>COUNTA('Procedure details'!E79:'Procedure details'!Y79)</f>
        <v>0</v>
      </c>
      <c r="Z79" s="35"/>
      <c r="AA79" s="35" t="str">
        <f>IF('Procedure details'!E79&lt;&gt;"",VLOOKUP('Procedure details'!E79,Lists!$M$2:$N$40,2,FALSE),"")</f>
        <v/>
      </c>
      <c r="AB79" s="35" t="str">
        <f>IF('Procedure details'!E79&lt;&gt;"",VLOOKUP('Procedure details'!E79,Lists!$M$2:$O$40,3,FALSE),"")</f>
        <v/>
      </c>
      <c r="AC79" s="35" t="str">
        <f>IF('Procedure details'!E79&lt;&gt;"",VLOOKUP('Procedure details'!E79,Lists!$M$2:$P$40,4,FALSE),"")</f>
        <v/>
      </c>
      <c r="AD79" s="35" t="str">
        <f>IF('Procedure details'!E79&lt;&gt;"",VLOOKUP('Procedure details'!E79,Lists!$M$2:$Q$40,5,FALSE),"")</f>
        <v/>
      </c>
      <c r="AE79" s="35" t="str">
        <f>IF('Procedure details'!O79&lt;&gt;"",VLOOKUP('Procedure details'!O79,Lists!$B$75:$G$83,6,FALSE),"")</f>
        <v/>
      </c>
      <c r="AF79" s="35" t="str">
        <f>IF('Procedure details'!H79&lt;&gt;"",VLOOKUP('Procedure details'!H79,Lists!$AP$2:$AQ$3,2,FALSE),"")</f>
        <v/>
      </c>
      <c r="AG79" s="35" t="str">
        <f>IF('Procedure details'!P79&lt;&gt;"",VLOOKUP('Procedure details'!P79,Lists!$D$75:$F$150,3,FALSE),"")</f>
        <v/>
      </c>
      <c r="AH79" s="35" t="str">
        <f>IF('Procedure details'!R79&lt;&gt;"",VLOOKUP('Procedure details'!R79,Lists!$AD$2:$AE$11,2,FALSE),"")</f>
        <v/>
      </c>
      <c r="AI79">
        <f>IF(AND(AB79=1,'Procedure details'!G79&gt;99,'Procedure details'!X79=""),1,0)</f>
        <v>0</v>
      </c>
      <c r="AJ79">
        <f>IF(AND(AC79=1,'Procedure details'!G79&gt;999,'Procedure details'!X79=""),1,0)</f>
        <v>0</v>
      </c>
      <c r="AK79">
        <f>IF(AND(AD79=1,'Procedure details'!G79&gt;9999,'Procedure details'!X79=""),1,0)</f>
        <v>0</v>
      </c>
      <c r="AL79" s="35" t="str">
        <f>IF('Procedure details'!O79&lt;&gt;"",VLOOKUP('Procedure details'!O79,Lists!$B$75:$C$83,2,FALSE),"")</f>
        <v/>
      </c>
      <c r="AM79">
        <f>IFERROR(IF(AND(VLOOKUP('Procedure details'!E79,Lists!$M$1:$R$40,6,0),'Procedure details'!X79="",(OR('Procedure details'!I79="[O2_1] Animals born in the UK but NOT at a licensed establishment",'Procedure details'!I79="[O2_2] Animals born in the EU (non UK) but NOT at a registered breeder",'Procedure details'!J79="[NHPO1_1B] Animals born in the UK but NOT at a licensed establishment",'Procedure details'!J79="[NHPO1_2B] Animals born in the EU (non UK) but NOT at a registered breeder"))),1,0),0)</f>
        <v>0</v>
      </c>
      <c r="AN79" s="58">
        <f>IF(AND('Procedure details'!U79="Sub-threshold",'Procedure details'!N79="[N] No",'Procedure details'!O79&lt;&gt;"[PG] Breeding/maintenance of colonies of established genetically altered animals, not used in other procedures",'Procedure details'!O79&lt;&gt;"",'Procedure details'!X79=""),1,0)</f>
        <v>0</v>
      </c>
      <c r="AO79">
        <f>IF(AND('Procedure details'!G79&gt;999,'Procedure details'!O79="[PG] Breeding/maintenance of colonies of established genetically altered animals, not used in other procedures",'Procedure details'!U79="[SV4] Severe",'Procedure details'!X79=""),1,0)</f>
        <v>0</v>
      </c>
      <c r="AP79">
        <f>IF(AND('Procedure details'!M79="[GS1] Not genetically altered",'Procedure details'!O79="[PG] Breeding/maintenance of colonies of established genetically altered animals, not used in other procedures",'Procedure details'!X79=""),1,0)</f>
        <v>0</v>
      </c>
      <c r="AQ79">
        <f>IFERROR(IF(AND((VLOOKUP('Procedure details'!E79,Lists!M:S,7,0))=1,'Procedure details'!X79="",(OR('Procedure details'!I79="[O2_1] Animals born in the UK but NOT at a licensed establishment",'Procedure details'!I79="[O2_2] Animals born in the EU (non UK) but NOT at a registered breeder")),(OR('Procedure details'!M79="[GS2] Genetically altered without a harmful phenotype",'Procedure details'!M79="[GS3] Genetically altered with a harmful phenotype"))),1,0),0)</f>
        <v>0</v>
      </c>
    </row>
    <row r="80" spans="24:43" x14ac:dyDescent="0.25">
      <c r="X80" s="34">
        <v>80</v>
      </c>
      <c r="Y80" s="35">
        <f>COUNTA('Procedure details'!E80:'Procedure details'!Y80)</f>
        <v>0</v>
      </c>
      <c r="Z80" s="35"/>
      <c r="AA80" s="35" t="str">
        <f>IF('Procedure details'!E80&lt;&gt;"",VLOOKUP('Procedure details'!E80,Lists!$M$2:$N$40,2,FALSE),"")</f>
        <v/>
      </c>
      <c r="AB80" s="35" t="str">
        <f>IF('Procedure details'!E80&lt;&gt;"",VLOOKUP('Procedure details'!E80,Lists!$M$2:$O$40,3,FALSE),"")</f>
        <v/>
      </c>
      <c r="AC80" s="35" t="str">
        <f>IF('Procedure details'!E80&lt;&gt;"",VLOOKUP('Procedure details'!E80,Lists!$M$2:$P$40,4,FALSE),"")</f>
        <v/>
      </c>
      <c r="AD80" s="35" t="str">
        <f>IF('Procedure details'!E80&lt;&gt;"",VLOOKUP('Procedure details'!E80,Lists!$M$2:$Q$40,5,FALSE),"")</f>
        <v/>
      </c>
      <c r="AE80" s="35" t="str">
        <f>IF('Procedure details'!O80&lt;&gt;"",VLOOKUP('Procedure details'!O80,Lists!$B$75:$G$83,6,FALSE),"")</f>
        <v/>
      </c>
      <c r="AF80" s="35" t="str">
        <f>IF('Procedure details'!H80&lt;&gt;"",VLOOKUP('Procedure details'!H80,Lists!$AP$2:$AQ$3,2,FALSE),"")</f>
        <v/>
      </c>
      <c r="AG80" s="35" t="str">
        <f>IF('Procedure details'!P80&lt;&gt;"",VLOOKUP('Procedure details'!P80,Lists!$D$75:$F$150,3,FALSE),"")</f>
        <v/>
      </c>
      <c r="AH80" s="35" t="str">
        <f>IF('Procedure details'!R80&lt;&gt;"",VLOOKUP('Procedure details'!R80,Lists!$AD$2:$AE$11,2,FALSE),"")</f>
        <v/>
      </c>
      <c r="AI80">
        <f>IF(AND(AB80=1,'Procedure details'!G80&gt;99,'Procedure details'!X80=""),1,0)</f>
        <v>0</v>
      </c>
      <c r="AJ80">
        <f>IF(AND(AC80=1,'Procedure details'!G80&gt;999,'Procedure details'!X80=""),1,0)</f>
        <v>0</v>
      </c>
      <c r="AK80">
        <f>IF(AND(AD80=1,'Procedure details'!G80&gt;9999,'Procedure details'!X80=""),1,0)</f>
        <v>0</v>
      </c>
      <c r="AL80" s="35" t="str">
        <f>IF('Procedure details'!O80&lt;&gt;"",VLOOKUP('Procedure details'!O80,Lists!$B$75:$C$83,2,FALSE),"")</f>
        <v/>
      </c>
      <c r="AM80">
        <f>IFERROR(IF(AND(VLOOKUP('Procedure details'!E80,Lists!$M$1:$R$40,6,0),'Procedure details'!X80="",(OR('Procedure details'!I80="[O2_1] Animals born in the UK but NOT at a licensed establishment",'Procedure details'!I80="[O2_2] Animals born in the EU (non UK) but NOT at a registered breeder",'Procedure details'!J80="[NHPO1_1B] Animals born in the UK but NOT at a licensed establishment",'Procedure details'!J80="[NHPO1_2B] Animals born in the EU (non UK) but NOT at a registered breeder"))),1,0),0)</f>
        <v>0</v>
      </c>
      <c r="AN80" s="58">
        <f>IF(AND('Procedure details'!U80="Sub-threshold",'Procedure details'!N80="[N] No",'Procedure details'!O80&lt;&gt;"[PG] Breeding/maintenance of colonies of established genetically altered animals, not used in other procedures",'Procedure details'!O80&lt;&gt;"",'Procedure details'!X80=""),1,0)</f>
        <v>0</v>
      </c>
      <c r="AO80">
        <f>IF(AND('Procedure details'!G80&gt;999,'Procedure details'!O80="[PG] Breeding/maintenance of colonies of established genetically altered animals, not used in other procedures",'Procedure details'!U80="[SV4] Severe",'Procedure details'!X80=""),1,0)</f>
        <v>0</v>
      </c>
      <c r="AP80">
        <f>IF(AND('Procedure details'!M80="[GS1] Not genetically altered",'Procedure details'!O80="[PG] Breeding/maintenance of colonies of established genetically altered animals, not used in other procedures",'Procedure details'!X80=""),1,0)</f>
        <v>0</v>
      </c>
      <c r="AQ80">
        <f>IFERROR(IF(AND((VLOOKUP('Procedure details'!E80,Lists!M:S,7,0))=1,'Procedure details'!X80="",(OR('Procedure details'!I80="[O2_1] Animals born in the UK but NOT at a licensed establishment",'Procedure details'!I80="[O2_2] Animals born in the EU (non UK) but NOT at a registered breeder")),(OR('Procedure details'!M80="[GS2] Genetically altered without a harmful phenotype",'Procedure details'!M80="[GS3] Genetically altered with a harmful phenotype"))),1,0),0)</f>
        <v>0</v>
      </c>
    </row>
    <row r="81" spans="24:43" x14ac:dyDescent="0.25">
      <c r="X81" s="34">
        <v>81</v>
      </c>
      <c r="Y81" s="35">
        <f>COUNTA('Procedure details'!E81:'Procedure details'!Y81)</f>
        <v>0</v>
      </c>
      <c r="Z81" s="35"/>
      <c r="AA81" s="35" t="str">
        <f>IF('Procedure details'!E81&lt;&gt;"",VLOOKUP('Procedure details'!E81,Lists!$M$2:$N$40,2,FALSE),"")</f>
        <v/>
      </c>
      <c r="AB81" s="35" t="str">
        <f>IF('Procedure details'!E81&lt;&gt;"",VLOOKUP('Procedure details'!E81,Lists!$M$2:$O$40,3,FALSE),"")</f>
        <v/>
      </c>
      <c r="AC81" s="35" t="str">
        <f>IF('Procedure details'!E81&lt;&gt;"",VLOOKUP('Procedure details'!E81,Lists!$M$2:$P$40,4,FALSE),"")</f>
        <v/>
      </c>
      <c r="AD81" s="35" t="str">
        <f>IF('Procedure details'!E81&lt;&gt;"",VLOOKUP('Procedure details'!E81,Lists!$M$2:$Q$40,5,FALSE),"")</f>
        <v/>
      </c>
      <c r="AE81" s="35" t="str">
        <f>IF('Procedure details'!O81&lt;&gt;"",VLOOKUP('Procedure details'!O81,Lists!$B$75:$G$83,6,FALSE),"")</f>
        <v/>
      </c>
      <c r="AF81" s="35" t="str">
        <f>IF('Procedure details'!H81&lt;&gt;"",VLOOKUP('Procedure details'!H81,Lists!$AP$2:$AQ$3,2,FALSE),"")</f>
        <v/>
      </c>
      <c r="AG81" s="35" t="str">
        <f>IF('Procedure details'!P81&lt;&gt;"",VLOOKUP('Procedure details'!P81,Lists!$D$75:$F$150,3,FALSE),"")</f>
        <v/>
      </c>
      <c r="AH81" s="35" t="str">
        <f>IF('Procedure details'!R81&lt;&gt;"",VLOOKUP('Procedure details'!R81,Lists!$AD$2:$AE$11,2,FALSE),"")</f>
        <v/>
      </c>
      <c r="AI81">
        <f>IF(AND(AB81=1,'Procedure details'!G81&gt;99,'Procedure details'!X81=""),1,0)</f>
        <v>0</v>
      </c>
      <c r="AJ81">
        <f>IF(AND(AC81=1,'Procedure details'!G81&gt;999,'Procedure details'!X81=""),1,0)</f>
        <v>0</v>
      </c>
      <c r="AK81">
        <f>IF(AND(AD81=1,'Procedure details'!G81&gt;9999,'Procedure details'!X81=""),1,0)</f>
        <v>0</v>
      </c>
      <c r="AL81" s="35" t="str">
        <f>IF('Procedure details'!O81&lt;&gt;"",VLOOKUP('Procedure details'!O81,Lists!$B$75:$C$83,2,FALSE),"")</f>
        <v/>
      </c>
      <c r="AM81">
        <f>IFERROR(IF(AND(VLOOKUP('Procedure details'!E81,Lists!$M$1:$R$40,6,0),'Procedure details'!X81="",(OR('Procedure details'!I81="[O2_1] Animals born in the UK but NOT at a licensed establishment",'Procedure details'!I81="[O2_2] Animals born in the EU (non UK) but NOT at a registered breeder",'Procedure details'!J81="[NHPO1_1B] Animals born in the UK but NOT at a licensed establishment",'Procedure details'!J81="[NHPO1_2B] Animals born in the EU (non UK) but NOT at a registered breeder"))),1,0),0)</f>
        <v>0</v>
      </c>
      <c r="AN81" s="58">
        <f>IF(AND('Procedure details'!U81="Sub-threshold",'Procedure details'!N81="[N] No",'Procedure details'!O81&lt;&gt;"[PG] Breeding/maintenance of colonies of established genetically altered animals, not used in other procedures",'Procedure details'!O81&lt;&gt;"",'Procedure details'!X81=""),1,0)</f>
        <v>0</v>
      </c>
      <c r="AO81">
        <f>IF(AND('Procedure details'!G81&gt;999,'Procedure details'!O81="[PG] Breeding/maintenance of colonies of established genetically altered animals, not used in other procedures",'Procedure details'!U81="[SV4] Severe",'Procedure details'!X81=""),1,0)</f>
        <v>0</v>
      </c>
      <c r="AP81">
        <f>IF(AND('Procedure details'!M81="[GS1] Not genetically altered",'Procedure details'!O81="[PG] Breeding/maintenance of colonies of established genetically altered animals, not used in other procedures",'Procedure details'!X81=""),1,0)</f>
        <v>0</v>
      </c>
      <c r="AQ81">
        <f>IFERROR(IF(AND((VLOOKUP('Procedure details'!E81,Lists!M:S,7,0))=1,'Procedure details'!X81="",(OR('Procedure details'!I81="[O2_1] Animals born in the UK but NOT at a licensed establishment",'Procedure details'!I81="[O2_2] Animals born in the EU (non UK) but NOT at a registered breeder")),(OR('Procedure details'!M81="[GS2] Genetically altered without a harmful phenotype",'Procedure details'!M81="[GS3] Genetically altered with a harmful phenotype"))),1,0),0)</f>
        <v>0</v>
      </c>
    </row>
    <row r="82" spans="24:43" x14ac:dyDescent="0.25">
      <c r="X82" s="34">
        <v>82</v>
      </c>
      <c r="Y82" s="35">
        <f>COUNTA('Procedure details'!E82:'Procedure details'!Y82)</f>
        <v>0</v>
      </c>
      <c r="Z82" s="35"/>
      <c r="AA82" s="35" t="str">
        <f>IF('Procedure details'!E82&lt;&gt;"",VLOOKUP('Procedure details'!E82,Lists!$M$2:$N$40,2,FALSE),"")</f>
        <v/>
      </c>
      <c r="AB82" s="35" t="str">
        <f>IF('Procedure details'!E82&lt;&gt;"",VLOOKUP('Procedure details'!E82,Lists!$M$2:$O$40,3,FALSE),"")</f>
        <v/>
      </c>
      <c r="AC82" s="35" t="str">
        <f>IF('Procedure details'!E82&lt;&gt;"",VLOOKUP('Procedure details'!E82,Lists!$M$2:$P$40,4,FALSE),"")</f>
        <v/>
      </c>
      <c r="AD82" s="35" t="str">
        <f>IF('Procedure details'!E82&lt;&gt;"",VLOOKUP('Procedure details'!E82,Lists!$M$2:$Q$40,5,FALSE),"")</f>
        <v/>
      </c>
      <c r="AE82" s="35" t="str">
        <f>IF('Procedure details'!O82&lt;&gt;"",VLOOKUP('Procedure details'!O82,Lists!$B$75:$G$83,6,FALSE),"")</f>
        <v/>
      </c>
      <c r="AF82" s="35" t="str">
        <f>IF('Procedure details'!H82&lt;&gt;"",VLOOKUP('Procedure details'!H82,Lists!$AP$2:$AQ$3,2,FALSE),"")</f>
        <v/>
      </c>
      <c r="AG82" s="35" t="str">
        <f>IF('Procedure details'!P82&lt;&gt;"",VLOOKUP('Procedure details'!P82,Lists!$D$75:$F$150,3,FALSE),"")</f>
        <v/>
      </c>
      <c r="AH82" s="35" t="str">
        <f>IF('Procedure details'!R82&lt;&gt;"",VLOOKUP('Procedure details'!R82,Lists!$AD$2:$AE$11,2,FALSE),"")</f>
        <v/>
      </c>
      <c r="AI82">
        <f>IF(AND(AB82=1,'Procedure details'!G82&gt;99,'Procedure details'!X82=""),1,0)</f>
        <v>0</v>
      </c>
      <c r="AJ82">
        <f>IF(AND(AC82=1,'Procedure details'!G82&gt;999,'Procedure details'!X82=""),1,0)</f>
        <v>0</v>
      </c>
      <c r="AK82">
        <f>IF(AND(AD82=1,'Procedure details'!G82&gt;9999,'Procedure details'!X82=""),1,0)</f>
        <v>0</v>
      </c>
      <c r="AL82" s="35" t="str">
        <f>IF('Procedure details'!O82&lt;&gt;"",VLOOKUP('Procedure details'!O82,Lists!$B$75:$C$83,2,FALSE),"")</f>
        <v/>
      </c>
      <c r="AM82">
        <f>IFERROR(IF(AND(VLOOKUP('Procedure details'!E82,Lists!$M$1:$R$40,6,0),'Procedure details'!X82="",(OR('Procedure details'!I82="[O2_1] Animals born in the UK but NOT at a licensed establishment",'Procedure details'!I82="[O2_2] Animals born in the EU (non UK) but NOT at a registered breeder",'Procedure details'!J82="[NHPO1_1B] Animals born in the UK but NOT at a licensed establishment",'Procedure details'!J82="[NHPO1_2B] Animals born in the EU (non UK) but NOT at a registered breeder"))),1,0),0)</f>
        <v>0</v>
      </c>
      <c r="AN82" s="58">
        <f>IF(AND('Procedure details'!U82="Sub-threshold",'Procedure details'!N82="[N] No",'Procedure details'!O82&lt;&gt;"[PG] Breeding/maintenance of colonies of established genetically altered animals, not used in other procedures",'Procedure details'!O82&lt;&gt;"",'Procedure details'!X82=""),1,0)</f>
        <v>0</v>
      </c>
      <c r="AO82">
        <f>IF(AND('Procedure details'!G82&gt;999,'Procedure details'!O82="[PG] Breeding/maintenance of colonies of established genetically altered animals, not used in other procedures",'Procedure details'!U82="[SV4] Severe",'Procedure details'!X82=""),1,0)</f>
        <v>0</v>
      </c>
      <c r="AP82">
        <f>IF(AND('Procedure details'!M82="[GS1] Not genetically altered",'Procedure details'!O82="[PG] Breeding/maintenance of colonies of established genetically altered animals, not used in other procedures",'Procedure details'!X82=""),1,0)</f>
        <v>0</v>
      </c>
      <c r="AQ82">
        <f>IFERROR(IF(AND((VLOOKUP('Procedure details'!E82,Lists!M:S,7,0))=1,'Procedure details'!X82="",(OR('Procedure details'!I82="[O2_1] Animals born in the UK but NOT at a licensed establishment",'Procedure details'!I82="[O2_2] Animals born in the EU (non UK) but NOT at a registered breeder")),(OR('Procedure details'!M82="[GS2] Genetically altered without a harmful phenotype",'Procedure details'!M82="[GS3] Genetically altered with a harmful phenotype"))),1,0),0)</f>
        <v>0</v>
      </c>
    </row>
    <row r="83" spans="24:43" x14ac:dyDescent="0.25">
      <c r="X83" s="34">
        <v>83</v>
      </c>
      <c r="Y83" s="35">
        <f>COUNTA('Procedure details'!E83:'Procedure details'!Y83)</f>
        <v>0</v>
      </c>
      <c r="Z83" s="35"/>
      <c r="AA83" s="35" t="str">
        <f>IF('Procedure details'!E83&lt;&gt;"",VLOOKUP('Procedure details'!E83,Lists!$M$2:$N$40,2,FALSE),"")</f>
        <v/>
      </c>
      <c r="AB83" s="35" t="str">
        <f>IF('Procedure details'!E83&lt;&gt;"",VLOOKUP('Procedure details'!E83,Lists!$M$2:$O$40,3,FALSE),"")</f>
        <v/>
      </c>
      <c r="AC83" s="35" t="str">
        <f>IF('Procedure details'!E83&lt;&gt;"",VLOOKUP('Procedure details'!E83,Lists!$M$2:$P$40,4,FALSE),"")</f>
        <v/>
      </c>
      <c r="AD83" s="35" t="str">
        <f>IF('Procedure details'!E83&lt;&gt;"",VLOOKUP('Procedure details'!E83,Lists!$M$2:$Q$40,5,FALSE),"")</f>
        <v/>
      </c>
      <c r="AE83" s="35" t="str">
        <f>IF('Procedure details'!O83&lt;&gt;"",VLOOKUP('Procedure details'!O83,Lists!$B$75:$G$83,6,FALSE),"")</f>
        <v/>
      </c>
      <c r="AF83" s="35" t="str">
        <f>IF('Procedure details'!H83&lt;&gt;"",VLOOKUP('Procedure details'!H83,Lists!$AP$2:$AQ$3,2,FALSE),"")</f>
        <v/>
      </c>
      <c r="AG83" s="35" t="str">
        <f>IF('Procedure details'!P83&lt;&gt;"",VLOOKUP('Procedure details'!P83,Lists!$D$75:$F$150,3,FALSE),"")</f>
        <v/>
      </c>
      <c r="AH83" s="35" t="str">
        <f>IF('Procedure details'!R83&lt;&gt;"",VLOOKUP('Procedure details'!R83,Lists!$AD$2:$AE$11,2,FALSE),"")</f>
        <v/>
      </c>
      <c r="AI83">
        <f>IF(AND(AB83=1,'Procedure details'!G83&gt;99,'Procedure details'!X83=""),1,0)</f>
        <v>0</v>
      </c>
      <c r="AJ83">
        <f>IF(AND(AC83=1,'Procedure details'!G83&gt;999,'Procedure details'!X83=""),1,0)</f>
        <v>0</v>
      </c>
      <c r="AK83">
        <f>IF(AND(AD83=1,'Procedure details'!G83&gt;9999,'Procedure details'!X83=""),1,0)</f>
        <v>0</v>
      </c>
      <c r="AL83" s="35" t="str">
        <f>IF('Procedure details'!O83&lt;&gt;"",VLOOKUP('Procedure details'!O83,Lists!$B$75:$C$83,2,FALSE),"")</f>
        <v/>
      </c>
      <c r="AM83">
        <f>IFERROR(IF(AND(VLOOKUP('Procedure details'!E83,Lists!$M$1:$R$40,6,0),'Procedure details'!X83="",(OR('Procedure details'!I83="[O2_1] Animals born in the UK but NOT at a licensed establishment",'Procedure details'!I83="[O2_2] Animals born in the EU (non UK) but NOT at a registered breeder",'Procedure details'!J83="[NHPO1_1B] Animals born in the UK but NOT at a licensed establishment",'Procedure details'!J83="[NHPO1_2B] Animals born in the EU (non UK) but NOT at a registered breeder"))),1,0),0)</f>
        <v>0</v>
      </c>
      <c r="AN83" s="58">
        <f>IF(AND('Procedure details'!U83="Sub-threshold",'Procedure details'!N83="[N] No",'Procedure details'!O83&lt;&gt;"[PG] Breeding/maintenance of colonies of established genetically altered animals, not used in other procedures",'Procedure details'!O83&lt;&gt;"",'Procedure details'!X83=""),1,0)</f>
        <v>0</v>
      </c>
      <c r="AO83">
        <f>IF(AND('Procedure details'!G83&gt;999,'Procedure details'!O83="[PG] Breeding/maintenance of colonies of established genetically altered animals, not used in other procedures",'Procedure details'!U83="[SV4] Severe",'Procedure details'!X83=""),1,0)</f>
        <v>0</v>
      </c>
      <c r="AP83">
        <f>IF(AND('Procedure details'!M83="[GS1] Not genetically altered",'Procedure details'!O83="[PG] Breeding/maintenance of colonies of established genetically altered animals, not used in other procedures",'Procedure details'!X83=""),1,0)</f>
        <v>0</v>
      </c>
      <c r="AQ83">
        <f>IFERROR(IF(AND((VLOOKUP('Procedure details'!E83,Lists!M:S,7,0))=1,'Procedure details'!X83="",(OR('Procedure details'!I83="[O2_1] Animals born in the UK but NOT at a licensed establishment",'Procedure details'!I83="[O2_2] Animals born in the EU (non UK) but NOT at a registered breeder")),(OR('Procedure details'!M83="[GS2] Genetically altered without a harmful phenotype",'Procedure details'!M83="[GS3] Genetically altered with a harmful phenotype"))),1,0),0)</f>
        <v>0</v>
      </c>
    </row>
    <row r="84" spans="24:43" x14ac:dyDescent="0.25">
      <c r="X84" s="34">
        <v>84</v>
      </c>
      <c r="Y84" s="35">
        <f>COUNTA('Procedure details'!E84:'Procedure details'!Y84)</f>
        <v>0</v>
      </c>
      <c r="Z84" s="35"/>
      <c r="AA84" s="35" t="str">
        <f>IF('Procedure details'!E84&lt;&gt;"",VLOOKUP('Procedure details'!E84,Lists!$M$2:$N$40,2,FALSE),"")</f>
        <v/>
      </c>
      <c r="AB84" s="35" t="str">
        <f>IF('Procedure details'!E84&lt;&gt;"",VLOOKUP('Procedure details'!E84,Lists!$M$2:$O$40,3,FALSE),"")</f>
        <v/>
      </c>
      <c r="AC84" s="35" t="str">
        <f>IF('Procedure details'!E84&lt;&gt;"",VLOOKUP('Procedure details'!E84,Lists!$M$2:$P$40,4,FALSE),"")</f>
        <v/>
      </c>
      <c r="AD84" s="35" t="str">
        <f>IF('Procedure details'!E84&lt;&gt;"",VLOOKUP('Procedure details'!E84,Lists!$M$2:$Q$40,5,FALSE),"")</f>
        <v/>
      </c>
      <c r="AE84" s="35" t="str">
        <f>IF('Procedure details'!O84&lt;&gt;"",VLOOKUP('Procedure details'!O84,Lists!$B$75:$G$83,6,FALSE),"")</f>
        <v/>
      </c>
      <c r="AF84" s="35" t="str">
        <f>IF('Procedure details'!H84&lt;&gt;"",VLOOKUP('Procedure details'!H84,Lists!$AP$2:$AQ$3,2,FALSE),"")</f>
        <v/>
      </c>
      <c r="AG84" s="35" t="str">
        <f>IF('Procedure details'!P84&lt;&gt;"",VLOOKUP('Procedure details'!P84,Lists!$D$75:$F$150,3,FALSE),"")</f>
        <v/>
      </c>
      <c r="AH84" s="35" t="str">
        <f>IF('Procedure details'!R84&lt;&gt;"",VLOOKUP('Procedure details'!R84,Lists!$AD$2:$AE$11,2,FALSE),"")</f>
        <v/>
      </c>
      <c r="AI84">
        <f>IF(AND(AB84=1,'Procedure details'!G84&gt;99,'Procedure details'!X84=""),1,0)</f>
        <v>0</v>
      </c>
      <c r="AJ84">
        <f>IF(AND(AC84=1,'Procedure details'!G84&gt;999,'Procedure details'!X84=""),1,0)</f>
        <v>0</v>
      </c>
      <c r="AK84">
        <f>IF(AND(AD84=1,'Procedure details'!G84&gt;9999,'Procedure details'!X84=""),1,0)</f>
        <v>0</v>
      </c>
      <c r="AL84" s="35" t="str">
        <f>IF('Procedure details'!O84&lt;&gt;"",VLOOKUP('Procedure details'!O84,Lists!$B$75:$C$83,2,FALSE),"")</f>
        <v/>
      </c>
      <c r="AM84">
        <f>IFERROR(IF(AND(VLOOKUP('Procedure details'!E84,Lists!$M$1:$R$40,6,0),'Procedure details'!X84="",(OR('Procedure details'!I84="[O2_1] Animals born in the UK but NOT at a licensed establishment",'Procedure details'!I84="[O2_2] Animals born in the EU (non UK) but NOT at a registered breeder",'Procedure details'!J84="[NHPO1_1B] Animals born in the UK but NOT at a licensed establishment",'Procedure details'!J84="[NHPO1_2B] Animals born in the EU (non UK) but NOT at a registered breeder"))),1,0),0)</f>
        <v>0</v>
      </c>
      <c r="AN84" s="58">
        <f>IF(AND('Procedure details'!U84="Sub-threshold",'Procedure details'!N84="[N] No",'Procedure details'!O84&lt;&gt;"[PG] Breeding/maintenance of colonies of established genetically altered animals, not used in other procedures",'Procedure details'!O84&lt;&gt;"",'Procedure details'!X84=""),1,0)</f>
        <v>0</v>
      </c>
      <c r="AO84">
        <f>IF(AND('Procedure details'!G84&gt;999,'Procedure details'!O84="[PG] Breeding/maintenance of colonies of established genetically altered animals, not used in other procedures",'Procedure details'!U84="[SV4] Severe",'Procedure details'!X84=""),1,0)</f>
        <v>0</v>
      </c>
      <c r="AP84">
        <f>IF(AND('Procedure details'!M84="[GS1] Not genetically altered",'Procedure details'!O84="[PG] Breeding/maintenance of colonies of established genetically altered animals, not used in other procedures",'Procedure details'!X84=""),1,0)</f>
        <v>0</v>
      </c>
      <c r="AQ84">
        <f>IFERROR(IF(AND((VLOOKUP('Procedure details'!E84,Lists!M:S,7,0))=1,'Procedure details'!X84="",(OR('Procedure details'!I84="[O2_1] Animals born in the UK but NOT at a licensed establishment",'Procedure details'!I84="[O2_2] Animals born in the EU (non UK) but NOT at a registered breeder")),(OR('Procedure details'!M84="[GS2] Genetically altered without a harmful phenotype",'Procedure details'!M84="[GS3] Genetically altered with a harmful phenotype"))),1,0),0)</f>
        <v>0</v>
      </c>
    </row>
    <row r="85" spans="24:43" x14ac:dyDescent="0.25">
      <c r="X85" s="34">
        <v>85</v>
      </c>
      <c r="Y85" s="35">
        <f>COUNTA('Procedure details'!E85:'Procedure details'!Y85)</f>
        <v>0</v>
      </c>
      <c r="Z85" s="35"/>
      <c r="AA85" s="35" t="str">
        <f>IF('Procedure details'!E85&lt;&gt;"",VLOOKUP('Procedure details'!E85,Lists!$M$2:$N$40,2,FALSE),"")</f>
        <v/>
      </c>
      <c r="AB85" s="35" t="str">
        <f>IF('Procedure details'!E85&lt;&gt;"",VLOOKUP('Procedure details'!E85,Lists!$M$2:$O$40,3,FALSE),"")</f>
        <v/>
      </c>
      <c r="AC85" s="35" t="str">
        <f>IF('Procedure details'!E85&lt;&gt;"",VLOOKUP('Procedure details'!E85,Lists!$M$2:$P$40,4,FALSE),"")</f>
        <v/>
      </c>
      <c r="AD85" s="35" t="str">
        <f>IF('Procedure details'!E85&lt;&gt;"",VLOOKUP('Procedure details'!E85,Lists!$M$2:$Q$40,5,FALSE),"")</f>
        <v/>
      </c>
      <c r="AE85" s="35" t="str">
        <f>IF('Procedure details'!O85&lt;&gt;"",VLOOKUP('Procedure details'!O85,Lists!$B$75:$G$83,6,FALSE),"")</f>
        <v/>
      </c>
      <c r="AF85" s="35" t="str">
        <f>IF('Procedure details'!H85&lt;&gt;"",VLOOKUP('Procedure details'!H85,Lists!$AP$2:$AQ$3,2,FALSE),"")</f>
        <v/>
      </c>
      <c r="AG85" s="35" t="str">
        <f>IF('Procedure details'!P85&lt;&gt;"",VLOOKUP('Procedure details'!P85,Lists!$D$75:$F$150,3,FALSE),"")</f>
        <v/>
      </c>
      <c r="AH85" s="35" t="str">
        <f>IF('Procedure details'!R85&lt;&gt;"",VLOOKUP('Procedure details'!R85,Lists!$AD$2:$AE$11,2,FALSE),"")</f>
        <v/>
      </c>
      <c r="AI85">
        <f>IF(AND(AB85=1,'Procedure details'!G85&gt;99,'Procedure details'!X85=""),1,0)</f>
        <v>0</v>
      </c>
      <c r="AJ85">
        <f>IF(AND(AC85=1,'Procedure details'!G85&gt;999,'Procedure details'!X85=""),1,0)</f>
        <v>0</v>
      </c>
      <c r="AK85">
        <f>IF(AND(AD85=1,'Procedure details'!G85&gt;9999,'Procedure details'!X85=""),1,0)</f>
        <v>0</v>
      </c>
      <c r="AL85" s="35" t="str">
        <f>IF('Procedure details'!O85&lt;&gt;"",VLOOKUP('Procedure details'!O85,Lists!$B$75:$C$83,2,FALSE),"")</f>
        <v/>
      </c>
      <c r="AM85">
        <f>IFERROR(IF(AND(VLOOKUP('Procedure details'!E85,Lists!$M$1:$R$40,6,0),'Procedure details'!X85="",(OR('Procedure details'!I85="[O2_1] Animals born in the UK but NOT at a licensed establishment",'Procedure details'!I85="[O2_2] Animals born in the EU (non UK) but NOT at a registered breeder",'Procedure details'!J85="[NHPO1_1B] Animals born in the UK but NOT at a licensed establishment",'Procedure details'!J85="[NHPO1_2B] Animals born in the EU (non UK) but NOT at a registered breeder"))),1,0),0)</f>
        <v>0</v>
      </c>
      <c r="AN85" s="58">
        <f>IF(AND('Procedure details'!U85="Sub-threshold",'Procedure details'!N85="[N] No",'Procedure details'!O85&lt;&gt;"[PG] Breeding/maintenance of colonies of established genetically altered animals, not used in other procedures",'Procedure details'!O85&lt;&gt;"",'Procedure details'!X85=""),1,0)</f>
        <v>0</v>
      </c>
      <c r="AO85">
        <f>IF(AND('Procedure details'!G85&gt;999,'Procedure details'!O85="[PG] Breeding/maintenance of colonies of established genetically altered animals, not used in other procedures",'Procedure details'!U85="[SV4] Severe",'Procedure details'!X85=""),1,0)</f>
        <v>0</v>
      </c>
      <c r="AP85">
        <f>IF(AND('Procedure details'!M85="[GS1] Not genetically altered",'Procedure details'!O85="[PG] Breeding/maintenance of colonies of established genetically altered animals, not used in other procedures",'Procedure details'!X85=""),1,0)</f>
        <v>0</v>
      </c>
      <c r="AQ85">
        <f>IFERROR(IF(AND((VLOOKUP('Procedure details'!E85,Lists!M:S,7,0))=1,'Procedure details'!X85="",(OR('Procedure details'!I85="[O2_1] Animals born in the UK but NOT at a licensed establishment",'Procedure details'!I85="[O2_2] Animals born in the EU (non UK) but NOT at a registered breeder")),(OR('Procedure details'!M85="[GS2] Genetically altered without a harmful phenotype",'Procedure details'!M85="[GS3] Genetically altered with a harmful phenotype"))),1,0),0)</f>
        <v>0</v>
      </c>
    </row>
    <row r="86" spans="24:43" x14ac:dyDescent="0.25">
      <c r="X86" s="34">
        <v>86</v>
      </c>
      <c r="Y86" s="35">
        <f>COUNTA('Procedure details'!E86:'Procedure details'!Y86)</f>
        <v>0</v>
      </c>
      <c r="Z86" s="35"/>
      <c r="AA86" s="35" t="str">
        <f>IF('Procedure details'!E86&lt;&gt;"",VLOOKUP('Procedure details'!E86,Lists!$M$2:$N$40,2,FALSE),"")</f>
        <v/>
      </c>
      <c r="AB86" s="35" t="str">
        <f>IF('Procedure details'!E86&lt;&gt;"",VLOOKUP('Procedure details'!E86,Lists!$M$2:$O$40,3,FALSE),"")</f>
        <v/>
      </c>
      <c r="AC86" s="35" t="str">
        <f>IF('Procedure details'!E86&lt;&gt;"",VLOOKUP('Procedure details'!E86,Lists!$M$2:$P$40,4,FALSE),"")</f>
        <v/>
      </c>
      <c r="AD86" s="35" t="str">
        <f>IF('Procedure details'!E86&lt;&gt;"",VLOOKUP('Procedure details'!E86,Lists!$M$2:$Q$40,5,FALSE),"")</f>
        <v/>
      </c>
      <c r="AE86" s="35" t="str">
        <f>IF('Procedure details'!O86&lt;&gt;"",VLOOKUP('Procedure details'!O86,Lists!$B$75:$G$83,6,FALSE),"")</f>
        <v/>
      </c>
      <c r="AF86" s="35" t="str">
        <f>IF('Procedure details'!H86&lt;&gt;"",VLOOKUP('Procedure details'!H86,Lists!$AP$2:$AQ$3,2,FALSE),"")</f>
        <v/>
      </c>
      <c r="AG86" s="35" t="str">
        <f>IF('Procedure details'!P86&lt;&gt;"",VLOOKUP('Procedure details'!P86,Lists!$D$75:$F$150,3,FALSE),"")</f>
        <v/>
      </c>
      <c r="AH86" s="35" t="str">
        <f>IF('Procedure details'!R86&lt;&gt;"",VLOOKUP('Procedure details'!R86,Lists!$AD$2:$AE$11,2,FALSE),"")</f>
        <v/>
      </c>
      <c r="AI86">
        <f>IF(AND(AB86=1,'Procedure details'!G86&gt;99,'Procedure details'!X86=""),1,0)</f>
        <v>0</v>
      </c>
      <c r="AJ86">
        <f>IF(AND(AC86=1,'Procedure details'!G86&gt;999,'Procedure details'!X86=""),1,0)</f>
        <v>0</v>
      </c>
      <c r="AK86">
        <f>IF(AND(AD86=1,'Procedure details'!G86&gt;9999,'Procedure details'!X86=""),1,0)</f>
        <v>0</v>
      </c>
      <c r="AL86" s="35" t="str">
        <f>IF('Procedure details'!O86&lt;&gt;"",VLOOKUP('Procedure details'!O86,Lists!$B$75:$C$83,2,FALSE),"")</f>
        <v/>
      </c>
      <c r="AM86">
        <f>IFERROR(IF(AND(VLOOKUP('Procedure details'!E86,Lists!$M$1:$R$40,6,0),'Procedure details'!X86="",(OR('Procedure details'!I86="[O2_1] Animals born in the UK but NOT at a licensed establishment",'Procedure details'!I86="[O2_2] Animals born in the EU (non UK) but NOT at a registered breeder",'Procedure details'!J86="[NHPO1_1B] Animals born in the UK but NOT at a licensed establishment",'Procedure details'!J86="[NHPO1_2B] Animals born in the EU (non UK) but NOT at a registered breeder"))),1,0),0)</f>
        <v>0</v>
      </c>
      <c r="AN86" s="58">
        <f>IF(AND('Procedure details'!U86="Sub-threshold",'Procedure details'!N86="[N] No",'Procedure details'!O86&lt;&gt;"[PG] Breeding/maintenance of colonies of established genetically altered animals, not used in other procedures",'Procedure details'!O86&lt;&gt;"",'Procedure details'!X86=""),1,0)</f>
        <v>0</v>
      </c>
      <c r="AO86">
        <f>IF(AND('Procedure details'!G86&gt;999,'Procedure details'!O86="[PG] Breeding/maintenance of colonies of established genetically altered animals, not used in other procedures",'Procedure details'!U86="[SV4] Severe",'Procedure details'!X86=""),1,0)</f>
        <v>0</v>
      </c>
      <c r="AP86">
        <f>IF(AND('Procedure details'!M86="[GS1] Not genetically altered",'Procedure details'!O86="[PG] Breeding/maintenance of colonies of established genetically altered animals, not used in other procedures",'Procedure details'!X86=""),1,0)</f>
        <v>0</v>
      </c>
      <c r="AQ86">
        <f>IFERROR(IF(AND((VLOOKUP('Procedure details'!E86,Lists!M:S,7,0))=1,'Procedure details'!X86="",(OR('Procedure details'!I86="[O2_1] Animals born in the UK but NOT at a licensed establishment",'Procedure details'!I86="[O2_2] Animals born in the EU (non UK) but NOT at a registered breeder")),(OR('Procedure details'!M86="[GS2] Genetically altered without a harmful phenotype",'Procedure details'!M86="[GS3] Genetically altered with a harmful phenotype"))),1,0),0)</f>
        <v>0</v>
      </c>
    </row>
    <row r="87" spans="24:43" x14ac:dyDescent="0.25">
      <c r="X87" s="34">
        <v>87</v>
      </c>
      <c r="Y87" s="35">
        <f>COUNTA('Procedure details'!E87:'Procedure details'!Y87)</f>
        <v>0</v>
      </c>
      <c r="Z87" s="35"/>
      <c r="AA87" s="35" t="str">
        <f>IF('Procedure details'!E87&lt;&gt;"",VLOOKUP('Procedure details'!E87,Lists!$M$2:$N$40,2,FALSE),"")</f>
        <v/>
      </c>
      <c r="AB87" s="35" t="str">
        <f>IF('Procedure details'!E87&lt;&gt;"",VLOOKUP('Procedure details'!E87,Lists!$M$2:$O$40,3,FALSE),"")</f>
        <v/>
      </c>
      <c r="AC87" s="35" t="str">
        <f>IF('Procedure details'!E87&lt;&gt;"",VLOOKUP('Procedure details'!E87,Lists!$M$2:$P$40,4,FALSE),"")</f>
        <v/>
      </c>
      <c r="AD87" s="35" t="str">
        <f>IF('Procedure details'!E87&lt;&gt;"",VLOOKUP('Procedure details'!E87,Lists!$M$2:$Q$40,5,FALSE),"")</f>
        <v/>
      </c>
      <c r="AE87" s="35" t="str">
        <f>IF('Procedure details'!O87&lt;&gt;"",VLOOKUP('Procedure details'!O87,Lists!$B$75:$G$83,6,FALSE),"")</f>
        <v/>
      </c>
      <c r="AF87" s="35" t="str">
        <f>IF('Procedure details'!H87&lt;&gt;"",VLOOKUP('Procedure details'!H87,Lists!$AP$2:$AQ$3,2,FALSE),"")</f>
        <v/>
      </c>
      <c r="AG87" s="35" t="str">
        <f>IF('Procedure details'!P87&lt;&gt;"",VLOOKUP('Procedure details'!P87,Lists!$D$75:$F$150,3,FALSE),"")</f>
        <v/>
      </c>
      <c r="AH87" s="35" t="str">
        <f>IF('Procedure details'!R87&lt;&gt;"",VLOOKUP('Procedure details'!R87,Lists!$AD$2:$AE$11,2,FALSE),"")</f>
        <v/>
      </c>
      <c r="AI87">
        <f>IF(AND(AB87=1,'Procedure details'!G87&gt;99,'Procedure details'!X87=""),1,0)</f>
        <v>0</v>
      </c>
      <c r="AJ87">
        <f>IF(AND(AC87=1,'Procedure details'!G87&gt;999,'Procedure details'!X87=""),1,0)</f>
        <v>0</v>
      </c>
      <c r="AK87">
        <f>IF(AND(AD87=1,'Procedure details'!G87&gt;9999,'Procedure details'!X87=""),1,0)</f>
        <v>0</v>
      </c>
      <c r="AL87" s="35" t="str">
        <f>IF('Procedure details'!O87&lt;&gt;"",VLOOKUP('Procedure details'!O87,Lists!$B$75:$C$83,2,FALSE),"")</f>
        <v/>
      </c>
      <c r="AM87">
        <f>IFERROR(IF(AND(VLOOKUP('Procedure details'!E87,Lists!$M$1:$R$40,6,0),'Procedure details'!X87="",(OR('Procedure details'!I87="[O2_1] Animals born in the UK but NOT at a licensed establishment",'Procedure details'!I87="[O2_2] Animals born in the EU (non UK) but NOT at a registered breeder",'Procedure details'!J87="[NHPO1_1B] Animals born in the UK but NOT at a licensed establishment",'Procedure details'!J87="[NHPO1_2B] Animals born in the EU (non UK) but NOT at a registered breeder"))),1,0),0)</f>
        <v>0</v>
      </c>
      <c r="AN87" s="58">
        <f>IF(AND('Procedure details'!U87="Sub-threshold",'Procedure details'!N87="[N] No",'Procedure details'!O87&lt;&gt;"[PG] Breeding/maintenance of colonies of established genetically altered animals, not used in other procedures",'Procedure details'!O87&lt;&gt;"",'Procedure details'!X87=""),1,0)</f>
        <v>0</v>
      </c>
      <c r="AO87">
        <f>IF(AND('Procedure details'!G87&gt;999,'Procedure details'!O87="[PG] Breeding/maintenance of colonies of established genetically altered animals, not used in other procedures",'Procedure details'!U87="[SV4] Severe",'Procedure details'!X87=""),1,0)</f>
        <v>0</v>
      </c>
      <c r="AP87">
        <f>IF(AND('Procedure details'!M87="[GS1] Not genetically altered",'Procedure details'!O87="[PG] Breeding/maintenance of colonies of established genetically altered animals, not used in other procedures",'Procedure details'!X87=""),1,0)</f>
        <v>0</v>
      </c>
      <c r="AQ87">
        <f>IFERROR(IF(AND((VLOOKUP('Procedure details'!E87,Lists!M:S,7,0))=1,'Procedure details'!X87="",(OR('Procedure details'!I87="[O2_1] Animals born in the UK but NOT at a licensed establishment",'Procedure details'!I87="[O2_2] Animals born in the EU (non UK) but NOT at a registered breeder")),(OR('Procedure details'!M87="[GS2] Genetically altered without a harmful phenotype",'Procedure details'!M87="[GS3] Genetically altered with a harmful phenotype"))),1,0),0)</f>
        <v>0</v>
      </c>
    </row>
    <row r="88" spans="24:43" x14ac:dyDescent="0.25">
      <c r="X88" s="34">
        <v>88</v>
      </c>
      <c r="Y88" s="35">
        <f>COUNTA('Procedure details'!E88:'Procedure details'!Y88)</f>
        <v>0</v>
      </c>
      <c r="Z88" s="35"/>
      <c r="AA88" s="35" t="str">
        <f>IF('Procedure details'!E88&lt;&gt;"",VLOOKUP('Procedure details'!E88,Lists!$M$2:$N$40,2,FALSE),"")</f>
        <v/>
      </c>
      <c r="AB88" s="35" t="str">
        <f>IF('Procedure details'!E88&lt;&gt;"",VLOOKUP('Procedure details'!E88,Lists!$M$2:$O$40,3,FALSE),"")</f>
        <v/>
      </c>
      <c r="AC88" s="35" t="str">
        <f>IF('Procedure details'!E88&lt;&gt;"",VLOOKUP('Procedure details'!E88,Lists!$M$2:$P$40,4,FALSE),"")</f>
        <v/>
      </c>
      <c r="AD88" s="35" t="str">
        <f>IF('Procedure details'!E88&lt;&gt;"",VLOOKUP('Procedure details'!E88,Lists!$M$2:$Q$40,5,FALSE),"")</f>
        <v/>
      </c>
      <c r="AE88" s="35" t="str">
        <f>IF('Procedure details'!O88&lt;&gt;"",VLOOKUP('Procedure details'!O88,Lists!$B$75:$G$83,6,FALSE),"")</f>
        <v/>
      </c>
      <c r="AF88" s="35" t="str">
        <f>IF('Procedure details'!H88&lt;&gt;"",VLOOKUP('Procedure details'!H88,Lists!$AP$2:$AQ$3,2,FALSE),"")</f>
        <v/>
      </c>
      <c r="AG88" s="35" t="str">
        <f>IF('Procedure details'!P88&lt;&gt;"",VLOOKUP('Procedure details'!P88,Lists!$D$75:$F$150,3,FALSE),"")</f>
        <v/>
      </c>
      <c r="AH88" s="35" t="str">
        <f>IF('Procedure details'!R88&lt;&gt;"",VLOOKUP('Procedure details'!R88,Lists!$AD$2:$AE$11,2,FALSE),"")</f>
        <v/>
      </c>
      <c r="AI88">
        <f>IF(AND(AB88=1,'Procedure details'!G88&gt;99,'Procedure details'!X88=""),1,0)</f>
        <v>0</v>
      </c>
      <c r="AJ88">
        <f>IF(AND(AC88=1,'Procedure details'!G88&gt;999,'Procedure details'!X88=""),1,0)</f>
        <v>0</v>
      </c>
      <c r="AK88">
        <f>IF(AND(AD88=1,'Procedure details'!G88&gt;9999,'Procedure details'!X88=""),1,0)</f>
        <v>0</v>
      </c>
      <c r="AL88" s="35" t="str">
        <f>IF('Procedure details'!O88&lt;&gt;"",VLOOKUP('Procedure details'!O88,Lists!$B$75:$C$83,2,FALSE),"")</f>
        <v/>
      </c>
      <c r="AM88">
        <f>IFERROR(IF(AND(VLOOKUP('Procedure details'!E88,Lists!$M$1:$R$40,6,0),'Procedure details'!X88="",(OR('Procedure details'!I88="[O2_1] Animals born in the UK but NOT at a licensed establishment",'Procedure details'!I88="[O2_2] Animals born in the EU (non UK) but NOT at a registered breeder",'Procedure details'!J88="[NHPO1_1B] Animals born in the UK but NOT at a licensed establishment",'Procedure details'!J88="[NHPO1_2B] Animals born in the EU (non UK) but NOT at a registered breeder"))),1,0),0)</f>
        <v>0</v>
      </c>
      <c r="AN88" s="58">
        <f>IF(AND('Procedure details'!U88="Sub-threshold",'Procedure details'!N88="[N] No",'Procedure details'!O88&lt;&gt;"[PG] Breeding/maintenance of colonies of established genetically altered animals, not used in other procedures",'Procedure details'!O88&lt;&gt;"",'Procedure details'!X88=""),1,0)</f>
        <v>0</v>
      </c>
      <c r="AO88">
        <f>IF(AND('Procedure details'!G88&gt;999,'Procedure details'!O88="[PG] Breeding/maintenance of colonies of established genetically altered animals, not used in other procedures",'Procedure details'!U88="[SV4] Severe",'Procedure details'!X88=""),1,0)</f>
        <v>0</v>
      </c>
      <c r="AP88">
        <f>IF(AND('Procedure details'!M88="[GS1] Not genetically altered",'Procedure details'!O88="[PG] Breeding/maintenance of colonies of established genetically altered animals, not used in other procedures",'Procedure details'!X88=""),1,0)</f>
        <v>0</v>
      </c>
      <c r="AQ88">
        <f>IFERROR(IF(AND((VLOOKUP('Procedure details'!E88,Lists!M:S,7,0))=1,'Procedure details'!X88="",(OR('Procedure details'!I88="[O2_1] Animals born in the UK but NOT at a licensed establishment",'Procedure details'!I88="[O2_2] Animals born in the EU (non UK) but NOT at a registered breeder")),(OR('Procedure details'!M88="[GS2] Genetically altered without a harmful phenotype",'Procedure details'!M88="[GS3] Genetically altered with a harmful phenotype"))),1,0),0)</f>
        <v>0</v>
      </c>
    </row>
    <row r="89" spans="24:43" x14ac:dyDescent="0.25">
      <c r="X89" s="34">
        <v>89</v>
      </c>
      <c r="Y89" s="35">
        <f>COUNTA('Procedure details'!E89:'Procedure details'!Y89)</f>
        <v>0</v>
      </c>
      <c r="Z89" s="35"/>
      <c r="AA89" s="35" t="str">
        <f>IF('Procedure details'!E89&lt;&gt;"",VLOOKUP('Procedure details'!E89,Lists!$M$2:$N$40,2,FALSE),"")</f>
        <v/>
      </c>
      <c r="AB89" s="35" t="str">
        <f>IF('Procedure details'!E89&lt;&gt;"",VLOOKUP('Procedure details'!E89,Lists!$M$2:$O$40,3,FALSE),"")</f>
        <v/>
      </c>
      <c r="AC89" s="35" t="str">
        <f>IF('Procedure details'!E89&lt;&gt;"",VLOOKUP('Procedure details'!E89,Lists!$M$2:$P$40,4,FALSE),"")</f>
        <v/>
      </c>
      <c r="AD89" s="35" t="str">
        <f>IF('Procedure details'!E89&lt;&gt;"",VLOOKUP('Procedure details'!E89,Lists!$M$2:$Q$40,5,FALSE),"")</f>
        <v/>
      </c>
      <c r="AE89" s="35" t="str">
        <f>IF('Procedure details'!O89&lt;&gt;"",VLOOKUP('Procedure details'!O89,Lists!$B$75:$G$83,6,FALSE),"")</f>
        <v/>
      </c>
      <c r="AF89" s="35" t="str">
        <f>IF('Procedure details'!H89&lt;&gt;"",VLOOKUP('Procedure details'!H89,Lists!$AP$2:$AQ$3,2,FALSE),"")</f>
        <v/>
      </c>
      <c r="AG89" s="35" t="str">
        <f>IF('Procedure details'!P89&lt;&gt;"",VLOOKUP('Procedure details'!P89,Lists!$D$75:$F$150,3,FALSE),"")</f>
        <v/>
      </c>
      <c r="AH89" s="35" t="str">
        <f>IF('Procedure details'!R89&lt;&gt;"",VLOOKUP('Procedure details'!R89,Lists!$AD$2:$AE$11,2,FALSE),"")</f>
        <v/>
      </c>
      <c r="AI89">
        <f>IF(AND(AB89=1,'Procedure details'!G89&gt;99,'Procedure details'!X89=""),1,0)</f>
        <v>0</v>
      </c>
      <c r="AJ89">
        <f>IF(AND(AC89=1,'Procedure details'!G89&gt;999,'Procedure details'!X89=""),1,0)</f>
        <v>0</v>
      </c>
      <c r="AK89">
        <f>IF(AND(AD89=1,'Procedure details'!G89&gt;9999,'Procedure details'!X89=""),1,0)</f>
        <v>0</v>
      </c>
      <c r="AL89" s="35" t="str">
        <f>IF('Procedure details'!O89&lt;&gt;"",VLOOKUP('Procedure details'!O89,Lists!$B$75:$C$83,2,FALSE),"")</f>
        <v/>
      </c>
      <c r="AM89">
        <f>IFERROR(IF(AND(VLOOKUP('Procedure details'!E89,Lists!$M$1:$R$40,6,0),'Procedure details'!X89="",(OR('Procedure details'!I89="[O2_1] Animals born in the UK but NOT at a licensed establishment",'Procedure details'!I89="[O2_2] Animals born in the EU (non UK) but NOT at a registered breeder",'Procedure details'!J89="[NHPO1_1B] Animals born in the UK but NOT at a licensed establishment",'Procedure details'!J89="[NHPO1_2B] Animals born in the EU (non UK) but NOT at a registered breeder"))),1,0),0)</f>
        <v>0</v>
      </c>
      <c r="AN89" s="58">
        <f>IF(AND('Procedure details'!U89="Sub-threshold",'Procedure details'!N89="[N] No",'Procedure details'!O89&lt;&gt;"[PG] Breeding/maintenance of colonies of established genetically altered animals, not used in other procedures",'Procedure details'!O89&lt;&gt;"",'Procedure details'!X89=""),1,0)</f>
        <v>0</v>
      </c>
      <c r="AO89">
        <f>IF(AND('Procedure details'!G89&gt;999,'Procedure details'!O89="[PG] Breeding/maintenance of colonies of established genetically altered animals, not used in other procedures",'Procedure details'!U89="[SV4] Severe",'Procedure details'!X89=""),1,0)</f>
        <v>0</v>
      </c>
      <c r="AP89">
        <f>IF(AND('Procedure details'!M89="[GS1] Not genetically altered",'Procedure details'!O89="[PG] Breeding/maintenance of colonies of established genetically altered animals, not used in other procedures",'Procedure details'!X89=""),1,0)</f>
        <v>0</v>
      </c>
      <c r="AQ89">
        <f>IFERROR(IF(AND((VLOOKUP('Procedure details'!E89,Lists!M:S,7,0))=1,'Procedure details'!X89="",(OR('Procedure details'!I89="[O2_1] Animals born in the UK but NOT at a licensed establishment",'Procedure details'!I89="[O2_2] Animals born in the EU (non UK) but NOT at a registered breeder")),(OR('Procedure details'!M89="[GS2] Genetically altered without a harmful phenotype",'Procedure details'!M89="[GS3] Genetically altered with a harmful phenotype"))),1,0),0)</f>
        <v>0</v>
      </c>
    </row>
    <row r="90" spans="24:43" x14ac:dyDescent="0.25">
      <c r="X90" s="34">
        <v>90</v>
      </c>
      <c r="Y90" s="35">
        <f>COUNTA('Procedure details'!E90:'Procedure details'!Y90)</f>
        <v>0</v>
      </c>
      <c r="Z90" s="35"/>
      <c r="AA90" s="35" t="str">
        <f>IF('Procedure details'!E90&lt;&gt;"",VLOOKUP('Procedure details'!E90,Lists!$M$2:$N$40,2,FALSE),"")</f>
        <v/>
      </c>
      <c r="AB90" s="35" t="str">
        <f>IF('Procedure details'!E90&lt;&gt;"",VLOOKUP('Procedure details'!E90,Lists!$M$2:$O$40,3,FALSE),"")</f>
        <v/>
      </c>
      <c r="AC90" s="35" t="str">
        <f>IF('Procedure details'!E90&lt;&gt;"",VLOOKUP('Procedure details'!E90,Lists!$M$2:$P$40,4,FALSE),"")</f>
        <v/>
      </c>
      <c r="AD90" s="35" t="str">
        <f>IF('Procedure details'!E90&lt;&gt;"",VLOOKUP('Procedure details'!E90,Lists!$M$2:$Q$40,5,FALSE),"")</f>
        <v/>
      </c>
      <c r="AE90" s="35" t="str">
        <f>IF('Procedure details'!O90&lt;&gt;"",VLOOKUP('Procedure details'!O90,Lists!$B$75:$G$83,6,FALSE),"")</f>
        <v/>
      </c>
      <c r="AF90" s="35" t="str">
        <f>IF('Procedure details'!H90&lt;&gt;"",VLOOKUP('Procedure details'!H90,Lists!$AP$2:$AQ$3,2,FALSE),"")</f>
        <v/>
      </c>
      <c r="AG90" s="35" t="str">
        <f>IF('Procedure details'!P90&lt;&gt;"",VLOOKUP('Procedure details'!P90,Lists!$D$75:$F$150,3,FALSE),"")</f>
        <v/>
      </c>
      <c r="AH90" s="35" t="str">
        <f>IF('Procedure details'!R90&lt;&gt;"",VLOOKUP('Procedure details'!R90,Lists!$AD$2:$AE$11,2,FALSE),"")</f>
        <v/>
      </c>
      <c r="AI90">
        <f>IF(AND(AB90=1,'Procedure details'!G90&gt;99,'Procedure details'!X90=""),1,0)</f>
        <v>0</v>
      </c>
      <c r="AJ90">
        <f>IF(AND(AC90=1,'Procedure details'!G90&gt;999,'Procedure details'!X90=""),1,0)</f>
        <v>0</v>
      </c>
      <c r="AK90">
        <f>IF(AND(AD90=1,'Procedure details'!G90&gt;9999,'Procedure details'!X90=""),1,0)</f>
        <v>0</v>
      </c>
      <c r="AL90" s="35" t="str">
        <f>IF('Procedure details'!O90&lt;&gt;"",VLOOKUP('Procedure details'!O90,Lists!$B$75:$C$83,2,FALSE),"")</f>
        <v/>
      </c>
      <c r="AM90">
        <f>IFERROR(IF(AND(VLOOKUP('Procedure details'!E90,Lists!$M$1:$R$40,6,0),'Procedure details'!X90="",(OR('Procedure details'!I90="[O2_1] Animals born in the UK but NOT at a licensed establishment",'Procedure details'!I90="[O2_2] Animals born in the EU (non UK) but NOT at a registered breeder",'Procedure details'!J90="[NHPO1_1B] Animals born in the UK but NOT at a licensed establishment",'Procedure details'!J90="[NHPO1_2B] Animals born in the EU (non UK) but NOT at a registered breeder"))),1,0),0)</f>
        <v>0</v>
      </c>
      <c r="AN90" s="58">
        <f>IF(AND('Procedure details'!U90="Sub-threshold",'Procedure details'!N90="[N] No",'Procedure details'!O90&lt;&gt;"[PG] Breeding/maintenance of colonies of established genetically altered animals, not used in other procedures",'Procedure details'!O90&lt;&gt;"",'Procedure details'!X90=""),1,0)</f>
        <v>0</v>
      </c>
      <c r="AO90">
        <f>IF(AND('Procedure details'!G90&gt;999,'Procedure details'!O90="[PG] Breeding/maintenance of colonies of established genetically altered animals, not used in other procedures",'Procedure details'!U90="[SV4] Severe",'Procedure details'!X90=""),1,0)</f>
        <v>0</v>
      </c>
      <c r="AP90">
        <f>IF(AND('Procedure details'!M90="[GS1] Not genetically altered",'Procedure details'!O90="[PG] Breeding/maintenance of colonies of established genetically altered animals, not used in other procedures",'Procedure details'!X90=""),1,0)</f>
        <v>0</v>
      </c>
      <c r="AQ90">
        <f>IFERROR(IF(AND((VLOOKUP('Procedure details'!E90,Lists!M:S,7,0))=1,'Procedure details'!X90="",(OR('Procedure details'!I90="[O2_1] Animals born in the UK but NOT at a licensed establishment",'Procedure details'!I90="[O2_2] Animals born in the EU (non UK) but NOT at a registered breeder")),(OR('Procedure details'!M90="[GS2] Genetically altered without a harmful phenotype",'Procedure details'!M90="[GS3] Genetically altered with a harmful phenotype"))),1,0),0)</f>
        <v>0</v>
      </c>
    </row>
    <row r="91" spans="24:43" x14ac:dyDescent="0.25">
      <c r="X91" s="34">
        <v>91</v>
      </c>
      <c r="Y91" s="35">
        <f>COUNTA('Procedure details'!E91:'Procedure details'!Y91)</f>
        <v>0</v>
      </c>
      <c r="Z91" s="35"/>
      <c r="AA91" s="35" t="str">
        <f>IF('Procedure details'!E91&lt;&gt;"",VLOOKUP('Procedure details'!E91,Lists!$M$2:$N$40,2,FALSE),"")</f>
        <v/>
      </c>
      <c r="AB91" s="35" t="str">
        <f>IF('Procedure details'!E91&lt;&gt;"",VLOOKUP('Procedure details'!E91,Lists!$M$2:$O$40,3,FALSE),"")</f>
        <v/>
      </c>
      <c r="AC91" s="35" t="str">
        <f>IF('Procedure details'!E91&lt;&gt;"",VLOOKUP('Procedure details'!E91,Lists!$M$2:$P$40,4,FALSE),"")</f>
        <v/>
      </c>
      <c r="AD91" s="35" t="str">
        <f>IF('Procedure details'!E91&lt;&gt;"",VLOOKUP('Procedure details'!E91,Lists!$M$2:$Q$40,5,FALSE),"")</f>
        <v/>
      </c>
      <c r="AE91" s="35" t="str">
        <f>IF('Procedure details'!O91&lt;&gt;"",VLOOKUP('Procedure details'!O91,Lists!$B$75:$G$83,6,FALSE),"")</f>
        <v/>
      </c>
      <c r="AF91" s="35" t="str">
        <f>IF('Procedure details'!H91&lt;&gt;"",VLOOKUP('Procedure details'!H91,Lists!$AP$2:$AQ$3,2,FALSE),"")</f>
        <v/>
      </c>
      <c r="AG91" s="35" t="str">
        <f>IF('Procedure details'!P91&lt;&gt;"",VLOOKUP('Procedure details'!P91,Lists!$D$75:$F$150,3,FALSE),"")</f>
        <v/>
      </c>
      <c r="AH91" s="35" t="str">
        <f>IF('Procedure details'!R91&lt;&gt;"",VLOOKUP('Procedure details'!R91,Lists!$AD$2:$AE$11,2,FALSE),"")</f>
        <v/>
      </c>
      <c r="AI91">
        <f>IF(AND(AB91=1,'Procedure details'!G91&gt;99,'Procedure details'!X91=""),1,0)</f>
        <v>0</v>
      </c>
      <c r="AJ91">
        <f>IF(AND(AC91=1,'Procedure details'!G91&gt;999,'Procedure details'!X91=""),1,0)</f>
        <v>0</v>
      </c>
      <c r="AK91">
        <f>IF(AND(AD91=1,'Procedure details'!G91&gt;9999,'Procedure details'!X91=""),1,0)</f>
        <v>0</v>
      </c>
      <c r="AL91" s="35" t="str">
        <f>IF('Procedure details'!O91&lt;&gt;"",VLOOKUP('Procedure details'!O91,Lists!$B$75:$C$83,2,FALSE),"")</f>
        <v/>
      </c>
      <c r="AM91">
        <f>IFERROR(IF(AND(VLOOKUP('Procedure details'!E91,Lists!$M$1:$R$40,6,0),'Procedure details'!X91="",(OR('Procedure details'!I91="[O2_1] Animals born in the UK but NOT at a licensed establishment",'Procedure details'!I91="[O2_2] Animals born in the EU (non UK) but NOT at a registered breeder",'Procedure details'!J91="[NHPO1_1B] Animals born in the UK but NOT at a licensed establishment",'Procedure details'!J91="[NHPO1_2B] Animals born in the EU (non UK) but NOT at a registered breeder"))),1,0),0)</f>
        <v>0</v>
      </c>
      <c r="AN91" s="58">
        <f>IF(AND('Procedure details'!U91="Sub-threshold",'Procedure details'!N91="[N] No",'Procedure details'!O91&lt;&gt;"[PG] Breeding/maintenance of colonies of established genetically altered animals, not used in other procedures",'Procedure details'!O91&lt;&gt;"",'Procedure details'!X91=""),1,0)</f>
        <v>0</v>
      </c>
      <c r="AO91">
        <f>IF(AND('Procedure details'!G91&gt;999,'Procedure details'!O91="[PG] Breeding/maintenance of colonies of established genetically altered animals, not used in other procedures",'Procedure details'!U91="[SV4] Severe",'Procedure details'!X91=""),1,0)</f>
        <v>0</v>
      </c>
      <c r="AP91">
        <f>IF(AND('Procedure details'!M91="[GS1] Not genetically altered",'Procedure details'!O91="[PG] Breeding/maintenance of colonies of established genetically altered animals, not used in other procedures",'Procedure details'!X91=""),1,0)</f>
        <v>0</v>
      </c>
      <c r="AQ91">
        <f>IFERROR(IF(AND((VLOOKUP('Procedure details'!E91,Lists!M:S,7,0))=1,'Procedure details'!X91="",(OR('Procedure details'!I91="[O2_1] Animals born in the UK but NOT at a licensed establishment",'Procedure details'!I91="[O2_2] Animals born in the EU (non UK) but NOT at a registered breeder")),(OR('Procedure details'!M91="[GS2] Genetically altered without a harmful phenotype",'Procedure details'!M91="[GS3] Genetically altered with a harmful phenotype"))),1,0),0)</f>
        <v>0</v>
      </c>
    </row>
    <row r="92" spans="24:43" x14ac:dyDescent="0.25">
      <c r="X92" s="34">
        <v>92</v>
      </c>
      <c r="Y92" s="35">
        <f>COUNTA('Procedure details'!E92:'Procedure details'!Y92)</f>
        <v>0</v>
      </c>
      <c r="Z92" s="35"/>
      <c r="AA92" s="35" t="str">
        <f>IF('Procedure details'!E92&lt;&gt;"",VLOOKUP('Procedure details'!E92,Lists!$M$2:$N$40,2,FALSE),"")</f>
        <v/>
      </c>
      <c r="AB92" s="35" t="str">
        <f>IF('Procedure details'!E92&lt;&gt;"",VLOOKUP('Procedure details'!E92,Lists!$M$2:$O$40,3,FALSE),"")</f>
        <v/>
      </c>
      <c r="AC92" s="35" t="str">
        <f>IF('Procedure details'!E92&lt;&gt;"",VLOOKUP('Procedure details'!E92,Lists!$M$2:$P$40,4,FALSE),"")</f>
        <v/>
      </c>
      <c r="AD92" s="35" t="str">
        <f>IF('Procedure details'!E92&lt;&gt;"",VLOOKUP('Procedure details'!E92,Lists!$M$2:$Q$40,5,FALSE),"")</f>
        <v/>
      </c>
      <c r="AE92" s="35" t="str">
        <f>IF('Procedure details'!O92&lt;&gt;"",VLOOKUP('Procedure details'!O92,Lists!$B$75:$G$83,6,FALSE),"")</f>
        <v/>
      </c>
      <c r="AF92" s="35" t="str">
        <f>IF('Procedure details'!H92&lt;&gt;"",VLOOKUP('Procedure details'!H92,Lists!$AP$2:$AQ$3,2,FALSE),"")</f>
        <v/>
      </c>
      <c r="AG92" s="35" t="str">
        <f>IF('Procedure details'!P92&lt;&gt;"",VLOOKUP('Procedure details'!P92,Lists!$D$75:$F$150,3,FALSE),"")</f>
        <v/>
      </c>
      <c r="AH92" s="35" t="str">
        <f>IF('Procedure details'!R92&lt;&gt;"",VLOOKUP('Procedure details'!R92,Lists!$AD$2:$AE$11,2,FALSE),"")</f>
        <v/>
      </c>
      <c r="AI92">
        <f>IF(AND(AB92=1,'Procedure details'!G92&gt;99,'Procedure details'!X92=""),1,0)</f>
        <v>0</v>
      </c>
      <c r="AJ92">
        <f>IF(AND(AC92=1,'Procedure details'!G92&gt;999,'Procedure details'!X92=""),1,0)</f>
        <v>0</v>
      </c>
      <c r="AK92">
        <f>IF(AND(AD92=1,'Procedure details'!G92&gt;9999,'Procedure details'!X92=""),1,0)</f>
        <v>0</v>
      </c>
      <c r="AL92" s="35" t="str">
        <f>IF('Procedure details'!O92&lt;&gt;"",VLOOKUP('Procedure details'!O92,Lists!$B$75:$C$83,2,FALSE),"")</f>
        <v/>
      </c>
      <c r="AM92">
        <f>IFERROR(IF(AND(VLOOKUP('Procedure details'!E92,Lists!$M$1:$R$40,6,0),'Procedure details'!X92="",(OR('Procedure details'!I92="[O2_1] Animals born in the UK but NOT at a licensed establishment",'Procedure details'!I92="[O2_2] Animals born in the EU (non UK) but NOT at a registered breeder",'Procedure details'!J92="[NHPO1_1B] Animals born in the UK but NOT at a licensed establishment",'Procedure details'!J92="[NHPO1_2B] Animals born in the EU (non UK) but NOT at a registered breeder"))),1,0),0)</f>
        <v>0</v>
      </c>
      <c r="AN92" s="58">
        <f>IF(AND('Procedure details'!U92="Sub-threshold",'Procedure details'!N92="[N] No",'Procedure details'!O92&lt;&gt;"[PG] Breeding/maintenance of colonies of established genetically altered animals, not used in other procedures",'Procedure details'!O92&lt;&gt;"",'Procedure details'!X92=""),1,0)</f>
        <v>0</v>
      </c>
      <c r="AO92">
        <f>IF(AND('Procedure details'!G92&gt;999,'Procedure details'!O92="[PG] Breeding/maintenance of colonies of established genetically altered animals, not used in other procedures",'Procedure details'!U92="[SV4] Severe",'Procedure details'!X92=""),1,0)</f>
        <v>0</v>
      </c>
      <c r="AP92">
        <f>IF(AND('Procedure details'!M92="[GS1] Not genetically altered",'Procedure details'!O92="[PG] Breeding/maintenance of colonies of established genetically altered animals, not used in other procedures",'Procedure details'!X92=""),1,0)</f>
        <v>0</v>
      </c>
      <c r="AQ92">
        <f>IFERROR(IF(AND((VLOOKUP('Procedure details'!E92,Lists!M:S,7,0))=1,'Procedure details'!X92="",(OR('Procedure details'!I92="[O2_1] Animals born in the UK but NOT at a licensed establishment",'Procedure details'!I92="[O2_2] Animals born in the EU (non UK) but NOT at a registered breeder")),(OR('Procedure details'!M92="[GS2] Genetically altered without a harmful phenotype",'Procedure details'!M92="[GS3] Genetically altered with a harmful phenotype"))),1,0),0)</f>
        <v>0</v>
      </c>
    </row>
    <row r="93" spans="24:43" x14ac:dyDescent="0.25">
      <c r="X93" s="34">
        <v>93</v>
      </c>
      <c r="Y93" s="35">
        <f>COUNTA('Procedure details'!E93:'Procedure details'!Y93)</f>
        <v>0</v>
      </c>
      <c r="Z93" s="35"/>
      <c r="AA93" s="35" t="str">
        <f>IF('Procedure details'!E93&lt;&gt;"",VLOOKUP('Procedure details'!E93,Lists!$M$2:$N$40,2,FALSE),"")</f>
        <v/>
      </c>
      <c r="AB93" s="35" t="str">
        <f>IF('Procedure details'!E93&lt;&gt;"",VLOOKUP('Procedure details'!E93,Lists!$M$2:$O$40,3,FALSE),"")</f>
        <v/>
      </c>
      <c r="AC93" s="35" t="str">
        <f>IF('Procedure details'!E93&lt;&gt;"",VLOOKUP('Procedure details'!E93,Lists!$M$2:$P$40,4,FALSE),"")</f>
        <v/>
      </c>
      <c r="AD93" s="35" t="str">
        <f>IF('Procedure details'!E93&lt;&gt;"",VLOOKUP('Procedure details'!E93,Lists!$M$2:$Q$40,5,FALSE),"")</f>
        <v/>
      </c>
      <c r="AE93" s="35" t="str">
        <f>IF('Procedure details'!O93&lt;&gt;"",VLOOKUP('Procedure details'!O93,Lists!$B$75:$G$83,6,FALSE),"")</f>
        <v/>
      </c>
      <c r="AF93" s="35" t="str">
        <f>IF('Procedure details'!H93&lt;&gt;"",VLOOKUP('Procedure details'!H93,Lists!$AP$2:$AQ$3,2,FALSE),"")</f>
        <v/>
      </c>
      <c r="AG93" s="35" t="str">
        <f>IF('Procedure details'!P93&lt;&gt;"",VLOOKUP('Procedure details'!P93,Lists!$D$75:$F$150,3,FALSE),"")</f>
        <v/>
      </c>
      <c r="AH93" s="35" t="str">
        <f>IF('Procedure details'!R93&lt;&gt;"",VLOOKUP('Procedure details'!R93,Lists!$AD$2:$AE$11,2,FALSE),"")</f>
        <v/>
      </c>
      <c r="AI93">
        <f>IF(AND(AB93=1,'Procedure details'!G93&gt;99,'Procedure details'!X93=""),1,0)</f>
        <v>0</v>
      </c>
      <c r="AJ93">
        <f>IF(AND(AC93=1,'Procedure details'!G93&gt;999,'Procedure details'!X93=""),1,0)</f>
        <v>0</v>
      </c>
      <c r="AK93">
        <f>IF(AND(AD93=1,'Procedure details'!G93&gt;9999,'Procedure details'!X93=""),1,0)</f>
        <v>0</v>
      </c>
      <c r="AL93" s="35" t="str">
        <f>IF('Procedure details'!O93&lt;&gt;"",VLOOKUP('Procedure details'!O93,Lists!$B$75:$C$83,2,FALSE),"")</f>
        <v/>
      </c>
      <c r="AM93">
        <f>IFERROR(IF(AND(VLOOKUP('Procedure details'!E93,Lists!$M$1:$R$40,6,0),'Procedure details'!X93="",(OR('Procedure details'!I93="[O2_1] Animals born in the UK but NOT at a licensed establishment",'Procedure details'!I93="[O2_2] Animals born in the EU (non UK) but NOT at a registered breeder",'Procedure details'!J93="[NHPO1_1B] Animals born in the UK but NOT at a licensed establishment",'Procedure details'!J93="[NHPO1_2B] Animals born in the EU (non UK) but NOT at a registered breeder"))),1,0),0)</f>
        <v>0</v>
      </c>
      <c r="AN93" s="58">
        <f>IF(AND('Procedure details'!U93="Sub-threshold",'Procedure details'!N93="[N] No",'Procedure details'!O93&lt;&gt;"[PG] Breeding/maintenance of colonies of established genetically altered animals, not used in other procedures",'Procedure details'!O93&lt;&gt;"",'Procedure details'!X93=""),1,0)</f>
        <v>0</v>
      </c>
      <c r="AO93">
        <f>IF(AND('Procedure details'!G93&gt;999,'Procedure details'!O93="[PG] Breeding/maintenance of colonies of established genetically altered animals, not used in other procedures",'Procedure details'!U93="[SV4] Severe",'Procedure details'!X93=""),1,0)</f>
        <v>0</v>
      </c>
      <c r="AP93">
        <f>IF(AND('Procedure details'!M93="[GS1] Not genetically altered",'Procedure details'!O93="[PG] Breeding/maintenance of colonies of established genetically altered animals, not used in other procedures",'Procedure details'!X93=""),1,0)</f>
        <v>0</v>
      </c>
      <c r="AQ93">
        <f>IFERROR(IF(AND((VLOOKUP('Procedure details'!E93,Lists!M:S,7,0))=1,'Procedure details'!X93="",(OR('Procedure details'!I93="[O2_1] Animals born in the UK but NOT at a licensed establishment",'Procedure details'!I93="[O2_2] Animals born in the EU (non UK) but NOT at a registered breeder")),(OR('Procedure details'!M93="[GS2] Genetically altered without a harmful phenotype",'Procedure details'!M93="[GS3] Genetically altered with a harmful phenotype"))),1,0),0)</f>
        <v>0</v>
      </c>
    </row>
    <row r="94" spans="24:43" x14ac:dyDescent="0.25">
      <c r="X94" s="34">
        <v>94</v>
      </c>
      <c r="Y94" s="35">
        <f>COUNTA('Procedure details'!E94:'Procedure details'!Y94)</f>
        <v>0</v>
      </c>
      <c r="Z94" s="35"/>
      <c r="AA94" s="35" t="str">
        <f>IF('Procedure details'!E94&lt;&gt;"",VLOOKUP('Procedure details'!E94,Lists!$M$2:$N$40,2,FALSE),"")</f>
        <v/>
      </c>
      <c r="AB94" s="35" t="str">
        <f>IF('Procedure details'!E94&lt;&gt;"",VLOOKUP('Procedure details'!E94,Lists!$M$2:$O$40,3,FALSE),"")</f>
        <v/>
      </c>
      <c r="AC94" s="35" t="str">
        <f>IF('Procedure details'!E94&lt;&gt;"",VLOOKUP('Procedure details'!E94,Lists!$M$2:$P$40,4,FALSE),"")</f>
        <v/>
      </c>
      <c r="AD94" s="35" t="str">
        <f>IF('Procedure details'!E94&lt;&gt;"",VLOOKUP('Procedure details'!E94,Lists!$M$2:$Q$40,5,FALSE),"")</f>
        <v/>
      </c>
      <c r="AE94" s="35" t="str">
        <f>IF('Procedure details'!O94&lt;&gt;"",VLOOKUP('Procedure details'!O94,Lists!$B$75:$G$83,6,FALSE),"")</f>
        <v/>
      </c>
      <c r="AF94" s="35" t="str">
        <f>IF('Procedure details'!H94&lt;&gt;"",VLOOKUP('Procedure details'!H94,Lists!$AP$2:$AQ$3,2,FALSE),"")</f>
        <v/>
      </c>
      <c r="AG94" s="35" t="str">
        <f>IF('Procedure details'!P94&lt;&gt;"",VLOOKUP('Procedure details'!P94,Lists!$D$75:$F$150,3,FALSE),"")</f>
        <v/>
      </c>
      <c r="AH94" s="35" t="str">
        <f>IF('Procedure details'!R94&lt;&gt;"",VLOOKUP('Procedure details'!R94,Lists!$AD$2:$AE$11,2,FALSE),"")</f>
        <v/>
      </c>
      <c r="AI94">
        <f>IF(AND(AB94=1,'Procedure details'!G94&gt;99,'Procedure details'!X94=""),1,0)</f>
        <v>0</v>
      </c>
      <c r="AJ94">
        <f>IF(AND(AC94=1,'Procedure details'!G94&gt;999,'Procedure details'!X94=""),1,0)</f>
        <v>0</v>
      </c>
      <c r="AK94">
        <f>IF(AND(AD94=1,'Procedure details'!G94&gt;9999,'Procedure details'!X94=""),1,0)</f>
        <v>0</v>
      </c>
      <c r="AL94" s="35" t="str">
        <f>IF('Procedure details'!O94&lt;&gt;"",VLOOKUP('Procedure details'!O94,Lists!$B$75:$C$83,2,FALSE),"")</f>
        <v/>
      </c>
      <c r="AM94">
        <f>IFERROR(IF(AND(VLOOKUP('Procedure details'!E94,Lists!$M$1:$R$40,6,0),'Procedure details'!X94="",(OR('Procedure details'!I94="[O2_1] Animals born in the UK but NOT at a licensed establishment",'Procedure details'!I94="[O2_2] Animals born in the EU (non UK) but NOT at a registered breeder",'Procedure details'!J94="[NHPO1_1B] Animals born in the UK but NOT at a licensed establishment",'Procedure details'!J94="[NHPO1_2B] Animals born in the EU (non UK) but NOT at a registered breeder"))),1,0),0)</f>
        <v>0</v>
      </c>
      <c r="AN94" s="58">
        <f>IF(AND('Procedure details'!U94="Sub-threshold",'Procedure details'!N94="[N] No",'Procedure details'!O94&lt;&gt;"[PG] Breeding/maintenance of colonies of established genetically altered animals, not used in other procedures",'Procedure details'!O94&lt;&gt;"",'Procedure details'!X94=""),1,0)</f>
        <v>0</v>
      </c>
      <c r="AO94">
        <f>IF(AND('Procedure details'!G94&gt;999,'Procedure details'!O94="[PG] Breeding/maintenance of colonies of established genetically altered animals, not used in other procedures",'Procedure details'!U94="[SV4] Severe",'Procedure details'!X94=""),1,0)</f>
        <v>0</v>
      </c>
      <c r="AP94">
        <f>IF(AND('Procedure details'!M94="[GS1] Not genetically altered",'Procedure details'!O94="[PG] Breeding/maintenance of colonies of established genetically altered animals, not used in other procedures",'Procedure details'!X94=""),1,0)</f>
        <v>0</v>
      </c>
      <c r="AQ94">
        <f>IFERROR(IF(AND((VLOOKUP('Procedure details'!E94,Lists!M:S,7,0))=1,'Procedure details'!X94="",(OR('Procedure details'!I94="[O2_1] Animals born in the UK but NOT at a licensed establishment",'Procedure details'!I94="[O2_2] Animals born in the EU (non UK) but NOT at a registered breeder")),(OR('Procedure details'!M94="[GS2] Genetically altered without a harmful phenotype",'Procedure details'!M94="[GS3] Genetically altered with a harmful phenotype"))),1,0),0)</f>
        <v>0</v>
      </c>
    </row>
    <row r="95" spans="24:43" x14ac:dyDescent="0.25">
      <c r="X95" s="34">
        <v>95</v>
      </c>
      <c r="Y95" s="35">
        <f>COUNTA('Procedure details'!E95:'Procedure details'!Y95)</f>
        <v>0</v>
      </c>
      <c r="Z95" s="35"/>
      <c r="AA95" s="35" t="str">
        <f>IF('Procedure details'!E95&lt;&gt;"",VLOOKUP('Procedure details'!E95,Lists!$M$2:$N$40,2,FALSE),"")</f>
        <v/>
      </c>
      <c r="AB95" s="35" t="str">
        <f>IF('Procedure details'!E95&lt;&gt;"",VLOOKUP('Procedure details'!E95,Lists!$M$2:$O$40,3,FALSE),"")</f>
        <v/>
      </c>
      <c r="AC95" s="35" t="str">
        <f>IF('Procedure details'!E95&lt;&gt;"",VLOOKUP('Procedure details'!E95,Lists!$M$2:$P$40,4,FALSE),"")</f>
        <v/>
      </c>
      <c r="AD95" s="35" t="str">
        <f>IF('Procedure details'!E95&lt;&gt;"",VLOOKUP('Procedure details'!E95,Lists!$M$2:$Q$40,5,FALSE),"")</f>
        <v/>
      </c>
      <c r="AE95" s="35" t="str">
        <f>IF('Procedure details'!O95&lt;&gt;"",VLOOKUP('Procedure details'!O95,Lists!$B$75:$G$83,6,FALSE),"")</f>
        <v/>
      </c>
      <c r="AF95" s="35" t="str">
        <f>IF('Procedure details'!H95&lt;&gt;"",VLOOKUP('Procedure details'!H95,Lists!$AP$2:$AQ$3,2,FALSE),"")</f>
        <v/>
      </c>
      <c r="AG95" s="35" t="str">
        <f>IF('Procedure details'!P95&lt;&gt;"",VLOOKUP('Procedure details'!P95,Lists!$D$75:$F$150,3,FALSE),"")</f>
        <v/>
      </c>
      <c r="AH95" s="35" t="str">
        <f>IF('Procedure details'!R95&lt;&gt;"",VLOOKUP('Procedure details'!R95,Lists!$AD$2:$AE$11,2,FALSE),"")</f>
        <v/>
      </c>
      <c r="AI95">
        <f>IF(AND(AB95=1,'Procedure details'!G95&gt;99,'Procedure details'!X95=""),1,0)</f>
        <v>0</v>
      </c>
      <c r="AJ95">
        <f>IF(AND(AC95=1,'Procedure details'!G95&gt;999,'Procedure details'!X95=""),1,0)</f>
        <v>0</v>
      </c>
      <c r="AK95">
        <f>IF(AND(AD95=1,'Procedure details'!G95&gt;9999,'Procedure details'!X95=""),1,0)</f>
        <v>0</v>
      </c>
      <c r="AL95" s="35" t="str">
        <f>IF('Procedure details'!O95&lt;&gt;"",VLOOKUP('Procedure details'!O95,Lists!$B$75:$C$83,2,FALSE),"")</f>
        <v/>
      </c>
      <c r="AM95">
        <f>IFERROR(IF(AND(VLOOKUP('Procedure details'!E95,Lists!$M$1:$R$40,6,0),'Procedure details'!X95="",(OR('Procedure details'!I95="[O2_1] Animals born in the UK but NOT at a licensed establishment",'Procedure details'!I95="[O2_2] Animals born in the EU (non UK) but NOT at a registered breeder",'Procedure details'!J95="[NHPO1_1B] Animals born in the UK but NOT at a licensed establishment",'Procedure details'!J95="[NHPO1_2B] Animals born in the EU (non UK) but NOT at a registered breeder"))),1,0),0)</f>
        <v>0</v>
      </c>
      <c r="AN95" s="58">
        <f>IF(AND('Procedure details'!U95="Sub-threshold",'Procedure details'!N95="[N] No",'Procedure details'!O95&lt;&gt;"[PG] Breeding/maintenance of colonies of established genetically altered animals, not used in other procedures",'Procedure details'!O95&lt;&gt;"",'Procedure details'!X95=""),1,0)</f>
        <v>0</v>
      </c>
      <c r="AO95">
        <f>IF(AND('Procedure details'!G95&gt;999,'Procedure details'!O95="[PG] Breeding/maintenance of colonies of established genetically altered animals, not used in other procedures",'Procedure details'!U95="[SV4] Severe",'Procedure details'!X95=""),1,0)</f>
        <v>0</v>
      </c>
      <c r="AP95">
        <f>IF(AND('Procedure details'!M95="[GS1] Not genetically altered",'Procedure details'!O95="[PG] Breeding/maintenance of colonies of established genetically altered animals, not used in other procedures",'Procedure details'!X95=""),1,0)</f>
        <v>0</v>
      </c>
      <c r="AQ95">
        <f>IFERROR(IF(AND((VLOOKUP('Procedure details'!E95,Lists!M:S,7,0))=1,'Procedure details'!X95="",(OR('Procedure details'!I95="[O2_1] Animals born in the UK but NOT at a licensed establishment",'Procedure details'!I95="[O2_2] Animals born in the EU (non UK) but NOT at a registered breeder")),(OR('Procedure details'!M95="[GS2] Genetically altered without a harmful phenotype",'Procedure details'!M95="[GS3] Genetically altered with a harmful phenotype"))),1,0),0)</f>
        <v>0</v>
      </c>
    </row>
    <row r="96" spans="24:43" x14ac:dyDescent="0.25">
      <c r="X96" s="34">
        <v>96</v>
      </c>
      <c r="Y96" s="35">
        <f>COUNTA('Procedure details'!E96:'Procedure details'!Y96)</f>
        <v>0</v>
      </c>
      <c r="Z96" s="35"/>
      <c r="AA96" s="35" t="str">
        <f>IF('Procedure details'!E96&lt;&gt;"",VLOOKUP('Procedure details'!E96,Lists!$M$2:$N$40,2,FALSE),"")</f>
        <v/>
      </c>
      <c r="AB96" s="35" t="str">
        <f>IF('Procedure details'!E96&lt;&gt;"",VLOOKUP('Procedure details'!E96,Lists!$M$2:$O$40,3,FALSE),"")</f>
        <v/>
      </c>
      <c r="AC96" s="35" t="str">
        <f>IF('Procedure details'!E96&lt;&gt;"",VLOOKUP('Procedure details'!E96,Lists!$M$2:$P$40,4,FALSE),"")</f>
        <v/>
      </c>
      <c r="AD96" s="35" t="str">
        <f>IF('Procedure details'!E96&lt;&gt;"",VLOOKUP('Procedure details'!E96,Lists!$M$2:$Q$40,5,FALSE),"")</f>
        <v/>
      </c>
      <c r="AE96" s="35" t="str">
        <f>IF('Procedure details'!O96&lt;&gt;"",VLOOKUP('Procedure details'!O96,Lists!$B$75:$G$83,6,FALSE),"")</f>
        <v/>
      </c>
      <c r="AF96" s="35" t="str">
        <f>IF('Procedure details'!H96&lt;&gt;"",VLOOKUP('Procedure details'!H96,Lists!$AP$2:$AQ$3,2,FALSE),"")</f>
        <v/>
      </c>
      <c r="AG96" s="35" t="str">
        <f>IF('Procedure details'!P96&lt;&gt;"",VLOOKUP('Procedure details'!P96,Lists!$D$75:$F$150,3,FALSE),"")</f>
        <v/>
      </c>
      <c r="AH96" s="35" t="str">
        <f>IF('Procedure details'!R96&lt;&gt;"",VLOOKUP('Procedure details'!R96,Lists!$AD$2:$AE$11,2,FALSE),"")</f>
        <v/>
      </c>
      <c r="AI96">
        <f>IF(AND(AB96=1,'Procedure details'!G96&gt;99,'Procedure details'!X96=""),1,0)</f>
        <v>0</v>
      </c>
      <c r="AJ96">
        <f>IF(AND(AC96=1,'Procedure details'!G96&gt;999,'Procedure details'!X96=""),1,0)</f>
        <v>0</v>
      </c>
      <c r="AK96">
        <f>IF(AND(AD96=1,'Procedure details'!G96&gt;9999,'Procedure details'!X96=""),1,0)</f>
        <v>0</v>
      </c>
      <c r="AL96" s="35" t="str">
        <f>IF('Procedure details'!O96&lt;&gt;"",VLOOKUP('Procedure details'!O96,Lists!$B$75:$C$83,2,FALSE),"")</f>
        <v/>
      </c>
      <c r="AM96">
        <f>IFERROR(IF(AND(VLOOKUP('Procedure details'!E96,Lists!$M$1:$R$40,6,0),'Procedure details'!X96="",(OR('Procedure details'!I96="[O2_1] Animals born in the UK but NOT at a licensed establishment",'Procedure details'!I96="[O2_2] Animals born in the EU (non UK) but NOT at a registered breeder",'Procedure details'!J96="[NHPO1_1B] Animals born in the UK but NOT at a licensed establishment",'Procedure details'!J96="[NHPO1_2B] Animals born in the EU (non UK) but NOT at a registered breeder"))),1,0),0)</f>
        <v>0</v>
      </c>
      <c r="AN96" s="58">
        <f>IF(AND('Procedure details'!U96="Sub-threshold",'Procedure details'!N96="[N] No",'Procedure details'!O96&lt;&gt;"[PG] Breeding/maintenance of colonies of established genetically altered animals, not used in other procedures",'Procedure details'!O96&lt;&gt;"",'Procedure details'!X96=""),1,0)</f>
        <v>0</v>
      </c>
      <c r="AO96">
        <f>IF(AND('Procedure details'!G96&gt;999,'Procedure details'!O96="[PG] Breeding/maintenance of colonies of established genetically altered animals, not used in other procedures",'Procedure details'!U96="[SV4] Severe",'Procedure details'!X96=""),1,0)</f>
        <v>0</v>
      </c>
      <c r="AP96">
        <f>IF(AND('Procedure details'!M96="[GS1] Not genetically altered",'Procedure details'!O96="[PG] Breeding/maintenance of colonies of established genetically altered animals, not used in other procedures",'Procedure details'!X96=""),1,0)</f>
        <v>0</v>
      </c>
      <c r="AQ96">
        <f>IFERROR(IF(AND((VLOOKUP('Procedure details'!E96,Lists!M:S,7,0))=1,'Procedure details'!X96="",(OR('Procedure details'!I96="[O2_1] Animals born in the UK but NOT at a licensed establishment",'Procedure details'!I96="[O2_2] Animals born in the EU (non UK) but NOT at a registered breeder")),(OR('Procedure details'!M96="[GS2] Genetically altered without a harmful phenotype",'Procedure details'!M96="[GS3] Genetically altered with a harmful phenotype"))),1,0),0)</f>
        <v>0</v>
      </c>
    </row>
    <row r="97" spans="24:43" x14ac:dyDescent="0.25">
      <c r="X97" s="34">
        <v>97</v>
      </c>
      <c r="Y97" s="35">
        <f>COUNTA('Procedure details'!E97:'Procedure details'!Y97)</f>
        <v>0</v>
      </c>
      <c r="Z97" s="35"/>
      <c r="AA97" s="35" t="str">
        <f>IF('Procedure details'!E97&lt;&gt;"",VLOOKUP('Procedure details'!E97,Lists!$M$2:$N$40,2,FALSE),"")</f>
        <v/>
      </c>
      <c r="AB97" s="35" t="str">
        <f>IF('Procedure details'!E97&lt;&gt;"",VLOOKUP('Procedure details'!E97,Lists!$M$2:$O$40,3,FALSE),"")</f>
        <v/>
      </c>
      <c r="AC97" s="35" t="str">
        <f>IF('Procedure details'!E97&lt;&gt;"",VLOOKUP('Procedure details'!E97,Lists!$M$2:$P$40,4,FALSE),"")</f>
        <v/>
      </c>
      <c r="AD97" s="35" t="str">
        <f>IF('Procedure details'!E97&lt;&gt;"",VLOOKUP('Procedure details'!E97,Lists!$M$2:$Q$40,5,FALSE),"")</f>
        <v/>
      </c>
      <c r="AE97" s="35" t="str">
        <f>IF('Procedure details'!O97&lt;&gt;"",VLOOKUP('Procedure details'!O97,Lists!$B$75:$G$83,6,FALSE),"")</f>
        <v/>
      </c>
      <c r="AF97" s="35" t="str">
        <f>IF('Procedure details'!H97&lt;&gt;"",VLOOKUP('Procedure details'!H97,Lists!$AP$2:$AQ$3,2,FALSE),"")</f>
        <v/>
      </c>
      <c r="AG97" s="35" t="str">
        <f>IF('Procedure details'!P97&lt;&gt;"",VLOOKUP('Procedure details'!P97,Lists!$D$75:$F$150,3,FALSE),"")</f>
        <v/>
      </c>
      <c r="AH97" s="35" t="str">
        <f>IF('Procedure details'!R97&lt;&gt;"",VLOOKUP('Procedure details'!R97,Lists!$AD$2:$AE$11,2,FALSE),"")</f>
        <v/>
      </c>
      <c r="AI97">
        <f>IF(AND(AB97=1,'Procedure details'!G97&gt;99,'Procedure details'!X97=""),1,0)</f>
        <v>0</v>
      </c>
      <c r="AJ97">
        <f>IF(AND(AC97=1,'Procedure details'!G97&gt;999,'Procedure details'!X97=""),1,0)</f>
        <v>0</v>
      </c>
      <c r="AK97">
        <f>IF(AND(AD97=1,'Procedure details'!G97&gt;9999,'Procedure details'!X97=""),1,0)</f>
        <v>0</v>
      </c>
      <c r="AL97" s="35" t="str">
        <f>IF('Procedure details'!O97&lt;&gt;"",VLOOKUP('Procedure details'!O97,Lists!$B$75:$C$83,2,FALSE),"")</f>
        <v/>
      </c>
      <c r="AM97">
        <f>IFERROR(IF(AND(VLOOKUP('Procedure details'!E97,Lists!$M$1:$R$40,6,0),'Procedure details'!X97="",(OR('Procedure details'!I97="[O2_1] Animals born in the UK but NOT at a licensed establishment",'Procedure details'!I97="[O2_2] Animals born in the EU (non UK) but NOT at a registered breeder",'Procedure details'!J97="[NHPO1_1B] Animals born in the UK but NOT at a licensed establishment",'Procedure details'!J97="[NHPO1_2B] Animals born in the EU (non UK) but NOT at a registered breeder"))),1,0),0)</f>
        <v>0</v>
      </c>
      <c r="AN97" s="58">
        <f>IF(AND('Procedure details'!U97="Sub-threshold",'Procedure details'!N97="[N] No",'Procedure details'!O97&lt;&gt;"[PG] Breeding/maintenance of colonies of established genetically altered animals, not used in other procedures",'Procedure details'!O97&lt;&gt;"",'Procedure details'!X97=""),1,0)</f>
        <v>0</v>
      </c>
      <c r="AO97">
        <f>IF(AND('Procedure details'!G97&gt;999,'Procedure details'!O97="[PG] Breeding/maintenance of colonies of established genetically altered animals, not used in other procedures",'Procedure details'!U97="[SV4] Severe",'Procedure details'!X97=""),1,0)</f>
        <v>0</v>
      </c>
      <c r="AP97">
        <f>IF(AND('Procedure details'!M97="[GS1] Not genetically altered",'Procedure details'!O97="[PG] Breeding/maintenance of colonies of established genetically altered animals, not used in other procedures",'Procedure details'!X97=""),1,0)</f>
        <v>0</v>
      </c>
      <c r="AQ97">
        <f>IFERROR(IF(AND((VLOOKUP('Procedure details'!E97,Lists!M:S,7,0))=1,'Procedure details'!X97="",(OR('Procedure details'!I97="[O2_1] Animals born in the UK but NOT at a licensed establishment",'Procedure details'!I97="[O2_2] Animals born in the EU (non UK) but NOT at a registered breeder")),(OR('Procedure details'!M97="[GS2] Genetically altered without a harmful phenotype",'Procedure details'!M97="[GS3] Genetically altered with a harmful phenotype"))),1,0),0)</f>
        <v>0</v>
      </c>
    </row>
    <row r="98" spans="24:43" x14ac:dyDescent="0.25">
      <c r="X98" s="34">
        <v>98</v>
      </c>
      <c r="Y98" s="35">
        <f>COUNTA('Procedure details'!E98:'Procedure details'!Y98)</f>
        <v>0</v>
      </c>
      <c r="Z98" s="35"/>
      <c r="AA98" s="35" t="str">
        <f>IF('Procedure details'!E98&lt;&gt;"",VLOOKUP('Procedure details'!E98,Lists!$M$2:$N$40,2,FALSE),"")</f>
        <v/>
      </c>
      <c r="AB98" s="35" t="str">
        <f>IF('Procedure details'!E98&lt;&gt;"",VLOOKUP('Procedure details'!E98,Lists!$M$2:$O$40,3,FALSE),"")</f>
        <v/>
      </c>
      <c r="AC98" s="35" t="str">
        <f>IF('Procedure details'!E98&lt;&gt;"",VLOOKUP('Procedure details'!E98,Lists!$M$2:$P$40,4,FALSE),"")</f>
        <v/>
      </c>
      <c r="AD98" s="35" t="str">
        <f>IF('Procedure details'!E98&lt;&gt;"",VLOOKUP('Procedure details'!E98,Lists!$M$2:$Q$40,5,FALSE),"")</f>
        <v/>
      </c>
      <c r="AE98" s="35" t="str">
        <f>IF('Procedure details'!O98&lt;&gt;"",VLOOKUP('Procedure details'!O98,Lists!$B$75:$G$83,6,FALSE),"")</f>
        <v/>
      </c>
      <c r="AF98" s="35" t="str">
        <f>IF('Procedure details'!H98&lt;&gt;"",VLOOKUP('Procedure details'!H98,Lists!$AP$2:$AQ$3,2,FALSE),"")</f>
        <v/>
      </c>
      <c r="AG98" s="35" t="str">
        <f>IF('Procedure details'!P98&lt;&gt;"",VLOOKUP('Procedure details'!P98,Lists!$D$75:$F$150,3,FALSE),"")</f>
        <v/>
      </c>
      <c r="AH98" s="35" t="str">
        <f>IF('Procedure details'!R98&lt;&gt;"",VLOOKUP('Procedure details'!R98,Lists!$AD$2:$AE$11,2,FALSE),"")</f>
        <v/>
      </c>
      <c r="AI98">
        <f>IF(AND(AB98=1,'Procedure details'!G98&gt;99,'Procedure details'!X98=""),1,0)</f>
        <v>0</v>
      </c>
      <c r="AJ98">
        <f>IF(AND(AC98=1,'Procedure details'!G98&gt;999,'Procedure details'!X98=""),1,0)</f>
        <v>0</v>
      </c>
      <c r="AK98">
        <f>IF(AND(AD98=1,'Procedure details'!G98&gt;9999,'Procedure details'!X98=""),1,0)</f>
        <v>0</v>
      </c>
      <c r="AL98" s="35" t="str">
        <f>IF('Procedure details'!O98&lt;&gt;"",VLOOKUP('Procedure details'!O98,Lists!$B$75:$C$83,2,FALSE),"")</f>
        <v/>
      </c>
      <c r="AM98">
        <f>IFERROR(IF(AND(VLOOKUP('Procedure details'!E98,Lists!$M$1:$R$40,6,0),'Procedure details'!X98="",(OR('Procedure details'!I98="[O2_1] Animals born in the UK but NOT at a licensed establishment",'Procedure details'!I98="[O2_2] Animals born in the EU (non UK) but NOT at a registered breeder",'Procedure details'!J98="[NHPO1_1B] Animals born in the UK but NOT at a licensed establishment",'Procedure details'!J98="[NHPO1_2B] Animals born in the EU (non UK) but NOT at a registered breeder"))),1,0),0)</f>
        <v>0</v>
      </c>
      <c r="AN98" s="58">
        <f>IF(AND('Procedure details'!U98="Sub-threshold",'Procedure details'!N98="[N] No",'Procedure details'!O98&lt;&gt;"[PG] Breeding/maintenance of colonies of established genetically altered animals, not used in other procedures",'Procedure details'!O98&lt;&gt;"",'Procedure details'!X98=""),1,0)</f>
        <v>0</v>
      </c>
      <c r="AO98">
        <f>IF(AND('Procedure details'!G98&gt;999,'Procedure details'!O98="[PG] Breeding/maintenance of colonies of established genetically altered animals, not used in other procedures",'Procedure details'!U98="[SV4] Severe",'Procedure details'!X98=""),1,0)</f>
        <v>0</v>
      </c>
      <c r="AP98">
        <f>IF(AND('Procedure details'!M98="[GS1] Not genetically altered",'Procedure details'!O98="[PG] Breeding/maintenance of colonies of established genetically altered animals, not used in other procedures",'Procedure details'!X98=""),1,0)</f>
        <v>0</v>
      </c>
      <c r="AQ98">
        <f>IFERROR(IF(AND((VLOOKUP('Procedure details'!E98,Lists!M:S,7,0))=1,'Procedure details'!X98="",(OR('Procedure details'!I98="[O2_1] Animals born in the UK but NOT at a licensed establishment",'Procedure details'!I98="[O2_2] Animals born in the EU (non UK) but NOT at a registered breeder")),(OR('Procedure details'!M98="[GS2] Genetically altered without a harmful phenotype",'Procedure details'!M98="[GS3] Genetically altered with a harmful phenotype"))),1,0),0)</f>
        <v>0</v>
      </c>
    </row>
    <row r="99" spans="24:43" x14ac:dyDescent="0.25">
      <c r="X99" s="34">
        <v>99</v>
      </c>
      <c r="Y99" s="35">
        <f>COUNTA('Procedure details'!E99:'Procedure details'!Y99)</f>
        <v>0</v>
      </c>
      <c r="Z99" s="35"/>
      <c r="AA99" s="35" t="str">
        <f>IF('Procedure details'!E99&lt;&gt;"",VLOOKUP('Procedure details'!E99,Lists!$M$2:$N$40,2,FALSE),"")</f>
        <v/>
      </c>
      <c r="AB99" s="35" t="str">
        <f>IF('Procedure details'!E99&lt;&gt;"",VLOOKUP('Procedure details'!E99,Lists!$M$2:$O$40,3,FALSE),"")</f>
        <v/>
      </c>
      <c r="AC99" s="35" t="str">
        <f>IF('Procedure details'!E99&lt;&gt;"",VLOOKUP('Procedure details'!E99,Lists!$M$2:$P$40,4,FALSE),"")</f>
        <v/>
      </c>
      <c r="AD99" s="35" t="str">
        <f>IF('Procedure details'!E99&lt;&gt;"",VLOOKUP('Procedure details'!E99,Lists!$M$2:$Q$40,5,FALSE),"")</f>
        <v/>
      </c>
      <c r="AE99" s="35" t="str">
        <f>IF('Procedure details'!O99&lt;&gt;"",VLOOKUP('Procedure details'!O99,Lists!$B$75:$G$83,6,FALSE),"")</f>
        <v/>
      </c>
      <c r="AF99" s="35" t="str">
        <f>IF('Procedure details'!H99&lt;&gt;"",VLOOKUP('Procedure details'!H99,Lists!$AP$2:$AQ$3,2,FALSE),"")</f>
        <v/>
      </c>
      <c r="AG99" s="35" t="str">
        <f>IF('Procedure details'!P99&lt;&gt;"",VLOOKUP('Procedure details'!P99,Lists!$D$75:$F$150,3,FALSE),"")</f>
        <v/>
      </c>
      <c r="AH99" s="35" t="str">
        <f>IF('Procedure details'!R99&lt;&gt;"",VLOOKUP('Procedure details'!R99,Lists!$AD$2:$AE$11,2,FALSE),"")</f>
        <v/>
      </c>
      <c r="AI99">
        <f>IF(AND(AB99=1,'Procedure details'!G99&gt;99,'Procedure details'!X99=""),1,0)</f>
        <v>0</v>
      </c>
      <c r="AJ99">
        <f>IF(AND(AC99=1,'Procedure details'!G99&gt;999,'Procedure details'!X99=""),1,0)</f>
        <v>0</v>
      </c>
      <c r="AK99">
        <f>IF(AND(AD99=1,'Procedure details'!G99&gt;9999,'Procedure details'!X99=""),1,0)</f>
        <v>0</v>
      </c>
      <c r="AL99" s="35" t="str">
        <f>IF('Procedure details'!O99&lt;&gt;"",VLOOKUP('Procedure details'!O99,Lists!$B$75:$C$83,2,FALSE),"")</f>
        <v/>
      </c>
      <c r="AM99">
        <f>IFERROR(IF(AND(VLOOKUP('Procedure details'!E99,Lists!$M$1:$R$40,6,0),'Procedure details'!X99="",(OR('Procedure details'!I99="[O2_1] Animals born in the UK but NOT at a licensed establishment",'Procedure details'!I99="[O2_2] Animals born in the EU (non UK) but NOT at a registered breeder",'Procedure details'!J99="[NHPO1_1B] Animals born in the UK but NOT at a licensed establishment",'Procedure details'!J99="[NHPO1_2B] Animals born in the EU (non UK) but NOT at a registered breeder"))),1,0),0)</f>
        <v>0</v>
      </c>
      <c r="AN99" s="58">
        <f>IF(AND('Procedure details'!U99="Sub-threshold",'Procedure details'!N99="[N] No",'Procedure details'!O99&lt;&gt;"[PG] Breeding/maintenance of colonies of established genetically altered animals, not used in other procedures",'Procedure details'!O99&lt;&gt;"",'Procedure details'!X99=""),1,0)</f>
        <v>0</v>
      </c>
      <c r="AO99">
        <f>IF(AND('Procedure details'!G99&gt;999,'Procedure details'!O99="[PG] Breeding/maintenance of colonies of established genetically altered animals, not used in other procedures",'Procedure details'!U99="[SV4] Severe",'Procedure details'!X99=""),1,0)</f>
        <v>0</v>
      </c>
      <c r="AP99">
        <f>IF(AND('Procedure details'!M99="[GS1] Not genetically altered",'Procedure details'!O99="[PG] Breeding/maintenance of colonies of established genetically altered animals, not used in other procedures",'Procedure details'!X99=""),1,0)</f>
        <v>0</v>
      </c>
      <c r="AQ99">
        <f>IFERROR(IF(AND((VLOOKUP('Procedure details'!E99,Lists!M:S,7,0))=1,'Procedure details'!X99="",(OR('Procedure details'!I99="[O2_1] Animals born in the UK but NOT at a licensed establishment",'Procedure details'!I99="[O2_2] Animals born in the EU (non UK) but NOT at a registered breeder")),(OR('Procedure details'!M99="[GS2] Genetically altered without a harmful phenotype",'Procedure details'!M99="[GS3] Genetically altered with a harmful phenotype"))),1,0),0)</f>
        <v>0</v>
      </c>
    </row>
    <row r="100" spans="24:43" x14ac:dyDescent="0.25">
      <c r="X100" s="34">
        <v>100</v>
      </c>
      <c r="Y100" s="35">
        <f>COUNTA('Procedure details'!E100:'Procedure details'!Y100)</f>
        <v>0</v>
      </c>
      <c r="Z100" s="35"/>
      <c r="AA100" s="35" t="str">
        <f>IF('Procedure details'!E100&lt;&gt;"",VLOOKUP('Procedure details'!E100,Lists!$M$2:$N$40,2,FALSE),"")</f>
        <v/>
      </c>
      <c r="AB100" s="35" t="str">
        <f>IF('Procedure details'!E100&lt;&gt;"",VLOOKUP('Procedure details'!E100,Lists!$M$2:$O$40,3,FALSE),"")</f>
        <v/>
      </c>
      <c r="AC100" s="35" t="str">
        <f>IF('Procedure details'!E100&lt;&gt;"",VLOOKUP('Procedure details'!E100,Lists!$M$2:$P$40,4,FALSE),"")</f>
        <v/>
      </c>
      <c r="AD100" s="35" t="str">
        <f>IF('Procedure details'!E100&lt;&gt;"",VLOOKUP('Procedure details'!E100,Lists!$M$2:$Q$40,5,FALSE),"")</f>
        <v/>
      </c>
      <c r="AE100" s="35" t="str">
        <f>IF('Procedure details'!O100&lt;&gt;"",VLOOKUP('Procedure details'!O100,Lists!$B$75:$G$83,6,FALSE),"")</f>
        <v/>
      </c>
      <c r="AF100" s="35" t="str">
        <f>IF('Procedure details'!H100&lt;&gt;"",VLOOKUP('Procedure details'!H100,Lists!$AP$2:$AQ$3,2,FALSE),"")</f>
        <v/>
      </c>
      <c r="AG100" s="35" t="str">
        <f>IF('Procedure details'!P100&lt;&gt;"",VLOOKUP('Procedure details'!P100,Lists!$D$75:$F$150,3,FALSE),"")</f>
        <v/>
      </c>
      <c r="AH100" s="35" t="str">
        <f>IF('Procedure details'!R100&lt;&gt;"",VLOOKUP('Procedure details'!R100,Lists!$AD$2:$AE$11,2,FALSE),"")</f>
        <v/>
      </c>
      <c r="AI100">
        <f>IF(AND(AB100=1,'Procedure details'!G100&gt;99,'Procedure details'!X100=""),1,0)</f>
        <v>0</v>
      </c>
      <c r="AJ100">
        <f>IF(AND(AC100=1,'Procedure details'!G100&gt;999,'Procedure details'!X100=""),1,0)</f>
        <v>0</v>
      </c>
      <c r="AK100">
        <f>IF(AND(AD100=1,'Procedure details'!G100&gt;9999,'Procedure details'!X100=""),1,0)</f>
        <v>0</v>
      </c>
      <c r="AL100" s="35" t="str">
        <f>IF('Procedure details'!O100&lt;&gt;"",VLOOKUP('Procedure details'!O100,Lists!$B$75:$C$83,2,FALSE),"")</f>
        <v/>
      </c>
      <c r="AM100">
        <f>IFERROR(IF(AND(VLOOKUP('Procedure details'!E100,Lists!$M$1:$R$40,6,0),'Procedure details'!X100="",(OR('Procedure details'!I100="[O2_1] Animals born in the UK but NOT at a licensed establishment",'Procedure details'!I100="[O2_2] Animals born in the EU (non UK) but NOT at a registered breeder",'Procedure details'!J100="[NHPO1_1B] Animals born in the UK but NOT at a licensed establishment",'Procedure details'!J100="[NHPO1_2B] Animals born in the EU (non UK) but NOT at a registered breeder"))),1,0),0)</f>
        <v>0</v>
      </c>
      <c r="AN100" s="58">
        <f>IF(AND('Procedure details'!U100="Sub-threshold",'Procedure details'!N100="[N] No",'Procedure details'!O100&lt;&gt;"[PG] Breeding/maintenance of colonies of established genetically altered animals, not used in other procedures",'Procedure details'!O100&lt;&gt;"",'Procedure details'!X100=""),1,0)</f>
        <v>0</v>
      </c>
      <c r="AO100">
        <f>IF(AND('Procedure details'!G100&gt;999,'Procedure details'!O100="[PG] Breeding/maintenance of colonies of established genetically altered animals, not used in other procedures",'Procedure details'!U100="[SV4] Severe",'Procedure details'!X100=""),1,0)</f>
        <v>0</v>
      </c>
      <c r="AP100">
        <f>IF(AND('Procedure details'!M100="[GS1] Not genetically altered",'Procedure details'!O100="[PG] Breeding/maintenance of colonies of established genetically altered animals, not used in other procedures",'Procedure details'!X100=""),1,0)</f>
        <v>0</v>
      </c>
      <c r="AQ100">
        <f>IFERROR(IF(AND((VLOOKUP('Procedure details'!E100,Lists!M:S,7,0))=1,'Procedure details'!X100="",(OR('Procedure details'!I100="[O2_1] Animals born in the UK but NOT at a licensed establishment",'Procedure details'!I100="[O2_2] Animals born in the EU (non UK) but NOT at a registered breeder")),(OR('Procedure details'!M100="[GS2] Genetically altered without a harmful phenotype",'Procedure details'!M100="[GS3] Genetically altered with a harmful phenotype"))),1,0),0)</f>
        <v>0</v>
      </c>
    </row>
    <row r="101" spans="24:43" x14ac:dyDescent="0.25">
      <c r="X101" s="34">
        <v>101</v>
      </c>
      <c r="Y101" s="35">
        <f>COUNTA('Procedure details'!E101:'Procedure details'!Y101)</f>
        <v>0</v>
      </c>
      <c r="Z101" s="35"/>
      <c r="AA101" s="35" t="str">
        <f>IF('Procedure details'!E101&lt;&gt;"",VLOOKUP('Procedure details'!E101,Lists!$M$2:$N$40,2,FALSE),"")</f>
        <v/>
      </c>
      <c r="AB101" s="35" t="str">
        <f>IF('Procedure details'!E101&lt;&gt;"",VLOOKUP('Procedure details'!E101,Lists!$M$2:$O$40,3,FALSE),"")</f>
        <v/>
      </c>
      <c r="AC101" s="35" t="str">
        <f>IF('Procedure details'!E101&lt;&gt;"",VLOOKUP('Procedure details'!E101,Lists!$M$2:$P$40,4,FALSE),"")</f>
        <v/>
      </c>
      <c r="AD101" s="35" t="str">
        <f>IF('Procedure details'!E101&lt;&gt;"",VLOOKUP('Procedure details'!E101,Lists!$M$2:$Q$40,5,FALSE),"")</f>
        <v/>
      </c>
      <c r="AE101" s="35" t="str">
        <f>IF('Procedure details'!O101&lt;&gt;"",VLOOKUP('Procedure details'!O101,Lists!$B$75:$G$83,6,FALSE),"")</f>
        <v/>
      </c>
      <c r="AF101" s="35" t="str">
        <f>IF('Procedure details'!H101&lt;&gt;"",VLOOKUP('Procedure details'!H101,Lists!$AP$2:$AQ$3,2,FALSE),"")</f>
        <v/>
      </c>
      <c r="AG101" s="35" t="str">
        <f>IF('Procedure details'!P101&lt;&gt;"",VLOOKUP('Procedure details'!P101,Lists!$D$75:$F$150,3,FALSE),"")</f>
        <v/>
      </c>
      <c r="AH101" s="35" t="str">
        <f>IF('Procedure details'!R101&lt;&gt;"",VLOOKUP('Procedure details'!R101,Lists!$AD$2:$AE$11,2,FALSE),"")</f>
        <v/>
      </c>
      <c r="AI101">
        <f>IF(AND(AB101=1,'Procedure details'!G101&gt;99,'Procedure details'!X101=""),1,0)</f>
        <v>0</v>
      </c>
      <c r="AJ101">
        <f>IF(AND(AC101=1,'Procedure details'!G101&gt;999,'Procedure details'!X101=""),1,0)</f>
        <v>0</v>
      </c>
      <c r="AK101">
        <f>IF(AND(AD101=1,'Procedure details'!G101&gt;9999,'Procedure details'!X101=""),1,0)</f>
        <v>0</v>
      </c>
      <c r="AL101" s="35" t="str">
        <f>IF('Procedure details'!O101&lt;&gt;"",VLOOKUP('Procedure details'!O101,Lists!$B$75:$C$83,2,FALSE),"")</f>
        <v/>
      </c>
      <c r="AM101">
        <f>IFERROR(IF(AND(VLOOKUP('Procedure details'!E101,Lists!$M$1:$R$40,6,0),'Procedure details'!X101="",(OR('Procedure details'!I101="[O2_1] Animals born in the UK but NOT at a licensed establishment",'Procedure details'!I101="[O2_2] Animals born in the EU (non UK) but NOT at a registered breeder",'Procedure details'!J101="[NHPO1_1B] Animals born in the UK but NOT at a licensed establishment",'Procedure details'!J101="[NHPO1_2B] Animals born in the EU (non UK) but NOT at a registered breeder"))),1,0),0)</f>
        <v>0</v>
      </c>
      <c r="AN101" s="58">
        <f>IF(AND('Procedure details'!U101="Sub-threshold",'Procedure details'!N101="[N] No",'Procedure details'!O101&lt;&gt;"[PG] Breeding/maintenance of colonies of established genetically altered animals, not used in other procedures",'Procedure details'!O101&lt;&gt;"",'Procedure details'!X101=""),1,0)</f>
        <v>0</v>
      </c>
      <c r="AO101">
        <f>IF(AND('Procedure details'!G101&gt;999,'Procedure details'!O101="[PG] Breeding/maintenance of colonies of established genetically altered animals, not used in other procedures",'Procedure details'!U101="[SV4] Severe",'Procedure details'!X101=""),1,0)</f>
        <v>0</v>
      </c>
      <c r="AP101">
        <f>IF(AND('Procedure details'!M101="[GS1] Not genetically altered",'Procedure details'!O101="[PG] Breeding/maintenance of colonies of established genetically altered animals, not used in other procedures",'Procedure details'!X101=""),1,0)</f>
        <v>0</v>
      </c>
      <c r="AQ101">
        <f>IFERROR(IF(AND((VLOOKUP('Procedure details'!E101,Lists!M:S,7,0))=1,'Procedure details'!X101="",(OR('Procedure details'!I101="[O2_1] Animals born in the UK but NOT at a licensed establishment",'Procedure details'!I101="[O2_2] Animals born in the EU (non UK) but NOT at a registered breeder")),(OR('Procedure details'!M101="[GS2] Genetically altered without a harmful phenotype",'Procedure details'!M101="[GS3] Genetically altered with a harmful phenotype"))),1,0),0)</f>
        <v>0</v>
      </c>
    </row>
    <row r="102" spans="24:43" x14ac:dyDescent="0.25">
      <c r="X102" s="34">
        <v>102</v>
      </c>
      <c r="Y102" s="35">
        <f>COUNTA('Procedure details'!E102:'Procedure details'!Y102)</f>
        <v>0</v>
      </c>
      <c r="Z102" s="35"/>
      <c r="AA102" s="35" t="str">
        <f>IF('Procedure details'!E102&lt;&gt;"",VLOOKUP('Procedure details'!E102,Lists!$M$2:$N$40,2,FALSE),"")</f>
        <v/>
      </c>
      <c r="AB102" s="35" t="str">
        <f>IF('Procedure details'!E102&lt;&gt;"",VLOOKUP('Procedure details'!E102,Lists!$M$2:$O$40,3,FALSE),"")</f>
        <v/>
      </c>
      <c r="AC102" s="35" t="str">
        <f>IF('Procedure details'!E102&lt;&gt;"",VLOOKUP('Procedure details'!E102,Lists!$M$2:$P$40,4,FALSE),"")</f>
        <v/>
      </c>
      <c r="AD102" s="35" t="str">
        <f>IF('Procedure details'!E102&lt;&gt;"",VLOOKUP('Procedure details'!E102,Lists!$M$2:$Q$40,5,FALSE),"")</f>
        <v/>
      </c>
      <c r="AE102" s="35" t="str">
        <f>IF('Procedure details'!O102&lt;&gt;"",VLOOKUP('Procedure details'!O102,Lists!$B$75:$G$83,6,FALSE),"")</f>
        <v/>
      </c>
      <c r="AF102" s="35" t="str">
        <f>IF('Procedure details'!H102&lt;&gt;"",VLOOKUP('Procedure details'!H102,Lists!$AP$2:$AQ$3,2,FALSE),"")</f>
        <v/>
      </c>
      <c r="AG102" s="35" t="str">
        <f>IF('Procedure details'!P102&lt;&gt;"",VLOOKUP('Procedure details'!P102,Lists!$D$75:$F$150,3,FALSE),"")</f>
        <v/>
      </c>
      <c r="AH102" s="35" t="str">
        <f>IF('Procedure details'!R102&lt;&gt;"",VLOOKUP('Procedure details'!R102,Lists!$AD$2:$AE$11,2,FALSE),"")</f>
        <v/>
      </c>
      <c r="AI102">
        <f>IF(AND(AB102=1,'Procedure details'!G102&gt;99,'Procedure details'!X102=""),1,0)</f>
        <v>0</v>
      </c>
      <c r="AJ102">
        <f>IF(AND(AC102=1,'Procedure details'!G102&gt;999,'Procedure details'!X102=""),1,0)</f>
        <v>0</v>
      </c>
      <c r="AK102">
        <f>IF(AND(AD102=1,'Procedure details'!G102&gt;9999,'Procedure details'!X102=""),1,0)</f>
        <v>0</v>
      </c>
      <c r="AL102" s="35" t="str">
        <f>IF('Procedure details'!O102&lt;&gt;"",VLOOKUP('Procedure details'!O102,Lists!$B$75:$C$83,2,FALSE),"")</f>
        <v/>
      </c>
      <c r="AM102">
        <f>IFERROR(IF(AND(VLOOKUP('Procedure details'!E102,Lists!$M$1:$R$40,6,0),'Procedure details'!X102="",(OR('Procedure details'!I102="[O2_1] Animals born in the UK but NOT at a licensed establishment",'Procedure details'!I102="[O2_2] Animals born in the EU (non UK) but NOT at a registered breeder",'Procedure details'!J102="[NHPO1_1B] Animals born in the UK but NOT at a licensed establishment",'Procedure details'!J102="[NHPO1_2B] Animals born in the EU (non UK) but NOT at a registered breeder"))),1,0),0)</f>
        <v>0</v>
      </c>
      <c r="AN102" s="58">
        <f>IF(AND('Procedure details'!U102="Sub-threshold",'Procedure details'!N102="[N] No",'Procedure details'!O102&lt;&gt;"[PG] Breeding/maintenance of colonies of established genetically altered animals, not used in other procedures",'Procedure details'!O102&lt;&gt;"",'Procedure details'!X102=""),1,0)</f>
        <v>0</v>
      </c>
      <c r="AO102">
        <f>IF(AND('Procedure details'!G102&gt;999,'Procedure details'!O102="[PG] Breeding/maintenance of colonies of established genetically altered animals, not used in other procedures",'Procedure details'!U102="[SV4] Severe",'Procedure details'!X102=""),1,0)</f>
        <v>0</v>
      </c>
      <c r="AP102">
        <f>IF(AND('Procedure details'!M102="[GS1] Not genetically altered",'Procedure details'!O102="[PG] Breeding/maintenance of colonies of established genetically altered animals, not used in other procedures",'Procedure details'!X102=""),1,0)</f>
        <v>0</v>
      </c>
      <c r="AQ102">
        <f>IFERROR(IF(AND((VLOOKUP('Procedure details'!E102,Lists!M:S,7,0))=1,'Procedure details'!X102="",(OR('Procedure details'!I102="[O2_1] Animals born in the UK but NOT at a licensed establishment",'Procedure details'!I102="[O2_2] Animals born in the EU (non UK) but NOT at a registered breeder")),(OR('Procedure details'!M102="[GS2] Genetically altered without a harmful phenotype",'Procedure details'!M102="[GS3] Genetically altered with a harmful phenotype"))),1,0),0)</f>
        <v>0</v>
      </c>
    </row>
    <row r="103" spans="24:43" x14ac:dyDescent="0.25">
      <c r="X103" s="34">
        <v>103</v>
      </c>
      <c r="Y103" s="35">
        <f>COUNTA('Procedure details'!E103:'Procedure details'!Y103)</f>
        <v>0</v>
      </c>
      <c r="Z103" s="35"/>
      <c r="AA103" s="35" t="str">
        <f>IF('Procedure details'!E103&lt;&gt;"",VLOOKUP('Procedure details'!E103,Lists!$M$2:$N$40,2,FALSE),"")</f>
        <v/>
      </c>
      <c r="AB103" s="35" t="str">
        <f>IF('Procedure details'!E103&lt;&gt;"",VLOOKUP('Procedure details'!E103,Lists!$M$2:$O$40,3,FALSE),"")</f>
        <v/>
      </c>
      <c r="AC103" s="35" t="str">
        <f>IF('Procedure details'!E103&lt;&gt;"",VLOOKUP('Procedure details'!E103,Lists!$M$2:$P$40,4,FALSE),"")</f>
        <v/>
      </c>
      <c r="AD103" s="35" t="str">
        <f>IF('Procedure details'!E103&lt;&gt;"",VLOOKUP('Procedure details'!E103,Lists!$M$2:$Q$40,5,FALSE),"")</f>
        <v/>
      </c>
      <c r="AE103" s="35" t="str">
        <f>IF('Procedure details'!O103&lt;&gt;"",VLOOKUP('Procedure details'!O103,Lists!$B$75:$G$83,6,FALSE),"")</f>
        <v/>
      </c>
      <c r="AF103" s="35" t="str">
        <f>IF('Procedure details'!H103&lt;&gt;"",VLOOKUP('Procedure details'!H103,Lists!$AP$2:$AQ$3,2,FALSE),"")</f>
        <v/>
      </c>
      <c r="AG103" s="35" t="str">
        <f>IF('Procedure details'!P103&lt;&gt;"",VLOOKUP('Procedure details'!P103,Lists!$D$75:$F$150,3,FALSE),"")</f>
        <v/>
      </c>
      <c r="AH103" s="35" t="str">
        <f>IF('Procedure details'!R103&lt;&gt;"",VLOOKUP('Procedure details'!R103,Lists!$AD$2:$AE$11,2,FALSE),"")</f>
        <v/>
      </c>
      <c r="AI103">
        <f>IF(AND(AB103=1,'Procedure details'!G103&gt;99,'Procedure details'!X103=""),1,0)</f>
        <v>0</v>
      </c>
      <c r="AJ103">
        <f>IF(AND(AC103=1,'Procedure details'!G103&gt;999,'Procedure details'!X103=""),1,0)</f>
        <v>0</v>
      </c>
      <c r="AK103">
        <f>IF(AND(AD103=1,'Procedure details'!G103&gt;9999,'Procedure details'!X103=""),1,0)</f>
        <v>0</v>
      </c>
      <c r="AL103" s="35" t="str">
        <f>IF('Procedure details'!O103&lt;&gt;"",VLOOKUP('Procedure details'!O103,Lists!$B$75:$C$83,2,FALSE),"")</f>
        <v/>
      </c>
      <c r="AM103">
        <f>IFERROR(IF(AND(VLOOKUP('Procedure details'!E103,Lists!$M$1:$R$40,6,0),'Procedure details'!X103="",(OR('Procedure details'!I103="[O2_1] Animals born in the UK but NOT at a licensed establishment",'Procedure details'!I103="[O2_2] Animals born in the EU (non UK) but NOT at a registered breeder",'Procedure details'!J103="[NHPO1_1B] Animals born in the UK but NOT at a licensed establishment",'Procedure details'!J103="[NHPO1_2B] Animals born in the EU (non UK) but NOT at a registered breeder"))),1,0),0)</f>
        <v>0</v>
      </c>
      <c r="AN103" s="58">
        <f>IF(AND('Procedure details'!U103="Sub-threshold",'Procedure details'!N103="[N] No",'Procedure details'!O103&lt;&gt;"[PG] Breeding/maintenance of colonies of established genetically altered animals, not used in other procedures",'Procedure details'!O103&lt;&gt;"",'Procedure details'!X103=""),1,0)</f>
        <v>0</v>
      </c>
      <c r="AO103">
        <f>IF(AND('Procedure details'!G103&gt;999,'Procedure details'!O103="[PG] Breeding/maintenance of colonies of established genetically altered animals, not used in other procedures",'Procedure details'!U103="[SV4] Severe",'Procedure details'!X103=""),1,0)</f>
        <v>0</v>
      </c>
      <c r="AP103">
        <f>IF(AND('Procedure details'!M103="[GS1] Not genetically altered",'Procedure details'!O103="[PG] Breeding/maintenance of colonies of established genetically altered animals, not used in other procedures",'Procedure details'!X103=""),1,0)</f>
        <v>0</v>
      </c>
      <c r="AQ103">
        <f>IFERROR(IF(AND((VLOOKUP('Procedure details'!E103,Lists!M:S,7,0))=1,'Procedure details'!X103="",(OR('Procedure details'!I103="[O2_1] Animals born in the UK but NOT at a licensed establishment",'Procedure details'!I103="[O2_2] Animals born in the EU (non UK) but NOT at a registered breeder")),(OR('Procedure details'!M103="[GS2] Genetically altered without a harmful phenotype",'Procedure details'!M103="[GS3] Genetically altered with a harmful phenotype"))),1,0),0)</f>
        <v>0</v>
      </c>
    </row>
    <row r="104" spans="24:43" x14ac:dyDescent="0.25">
      <c r="X104" s="34">
        <v>104</v>
      </c>
      <c r="Y104" s="35">
        <f>COUNTA('Procedure details'!E104:'Procedure details'!Y104)</f>
        <v>0</v>
      </c>
      <c r="Z104" s="35"/>
      <c r="AA104" s="35" t="str">
        <f>IF('Procedure details'!E104&lt;&gt;"",VLOOKUP('Procedure details'!E104,Lists!$M$2:$N$40,2,FALSE),"")</f>
        <v/>
      </c>
      <c r="AB104" s="35" t="str">
        <f>IF('Procedure details'!E104&lt;&gt;"",VLOOKUP('Procedure details'!E104,Lists!$M$2:$O$40,3,FALSE),"")</f>
        <v/>
      </c>
      <c r="AC104" s="35" t="str">
        <f>IF('Procedure details'!E104&lt;&gt;"",VLOOKUP('Procedure details'!E104,Lists!$M$2:$P$40,4,FALSE),"")</f>
        <v/>
      </c>
      <c r="AD104" s="35" t="str">
        <f>IF('Procedure details'!E104&lt;&gt;"",VLOOKUP('Procedure details'!E104,Lists!$M$2:$Q$40,5,FALSE),"")</f>
        <v/>
      </c>
      <c r="AE104" s="35" t="str">
        <f>IF('Procedure details'!O104&lt;&gt;"",VLOOKUP('Procedure details'!O104,Lists!$B$75:$G$83,6,FALSE),"")</f>
        <v/>
      </c>
      <c r="AF104" s="35" t="str">
        <f>IF('Procedure details'!H104&lt;&gt;"",VLOOKUP('Procedure details'!H104,Lists!$AP$2:$AQ$3,2,FALSE),"")</f>
        <v/>
      </c>
      <c r="AG104" s="35" t="str">
        <f>IF('Procedure details'!P104&lt;&gt;"",VLOOKUP('Procedure details'!P104,Lists!$D$75:$F$150,3,FALSE),"")</f>
        <v/>
      </c>
      <c r="AH104" s="35" t="str">
        <f>IF('Procedure details'!R104&lt;&gt;"",VLOOKUP('Procedure details'!R104,Lists!$AD$2:$AE$11,2,FALSE),"")</f>
        <v/>
      </c>
      <c r="AI104">
        <f>IF(AND(AB104=1,'Procedure details'!G104&gt;99,'Procedure details'!X104=""),1,0)</f>
        <v>0</v>
      </c>
      <c r="AJ104">
        <f>IF(AND(AC104=1,'Procedure details'!G104&gt;999,'Procedure details'!X104=""),1,0)</f>
        <v>0</v>
      </c>
      <c r="AK104">
        <f>IF(AND(AD104=1,'Procedure details'!G104&gt;9999,'Procedure details'!X104=""),1,0)</f>
        <v>0</v>
      </c>
      <c r="AL104" s="35" t="str">
        <f>IF('Procedure details'!O104&lt;&gt;"",VLOOKUP('Procedure details'!O104,Lists!$B$75:$C$83,2,FALSE),"")</f>
        <v/>
      </c>
      <c r="AM104">
        <f>IFERROR(IF(AND(VLOOKUP('Procedure details'!E104,Lists!$M$1:$R$40,6,0),'Procedure details'!X104="",(OR('Procedure details'!I104="[O2_1] Animals born in the UK but NOT at a licensed establishment",'Procedure details'!I104="[O2_2] Animals born in the EU (non UK) but NOT at a registered breeder",'Procedure details'!J104="[NHPO1_1B] Animals born in the UK but NOT at a licensed establishment",'Procedure details'!J104="[NHPO1_2B] Animals born in the EU (non UK) but NOT at a registered breeder"))),1,0),0)</f>
        <v>0</v>
      </c>
      <c r="AN104" s="58">
        <f>IF(AND('Procedure details'!U104="Sub-threshold",'Procedure details'!N104="[N] No",'Procedure details'!O104&lt;&gt;"[PG] Breeding/maintenance of colonies of established genetically altered animals, not used in other procedures",'Procedure details'!O104&lt;&gt;"",'Procedure details'!X104=""),1,0)</f>
        <v>0</v>
      </c>
      <c r="AO104">
        <f>IF(AND('Procedure details'!G104&gt;999,'Procedure details'!O104="[PG] Breeding/maintenance of colonies of established genetically altered animals, not used in other procedures",'Procedure details'!U104="[SV4] Severe",'Procedure details'!X104=""),1,0)</f>
        <v>0</v>
      </c>
      <c r="AP104">
        <f>IF(AND('Procedure details'!M104="[GS1] Not genetically altered",'Procedure details'!O104="[PG] Breeding/maintenance of colonies of established genetically altered animals, not used in other procedures",'Procedure details'!X104=""),1,0)</f>
        <v>0</v>
      </c>
      <c r="AQ104">
        <f>IFERROR(IF(AND((VLOOKUP('Procedure details'!E104,Lists!M:S,7,0))=1,'Procedure details'!X104="",(OR('Procedure details'!I104="[O2_1] Animals born in the UK but NOT at a licensed establishment",'Procedure details'!I104="[O2_2] Animals born in the EU (non UK) but NOT at a registered breeder")),(OR('Procedure details'!M104="[GS2] Genetically altered without a harmful phenotype",'Procedure details'!M104="[GS3] Genetically altered with a harmful phenotype"))),1,0),0)</f>
        <v>0</v>
      </c>
    </row>
    <row r="105" spans="24:43" x14ac:dyDescent="0.25">
      <c r="X105" s="34">
        <v>105</v>
      </c>
      <c r="Y105" s="35">
        <f>COUNTA('Procedure details'!E105:'Procedure details'!Y105)</f>
        <v>0</v>
      </c>
      <c r="Z105" s="35"/>
      <c r="AA105" s="35" t="str">
        <f>IF('Procedure details'!E105&lt;&gt;"",VLOOKUP('Procedure details'!E105,Lists!$M$2:$N$40,2,FALSE),"")</f>
        <v/>
      </c>
      <c r="AB105" s="35" t="str">
        <f>IF('Procedure details'!E105&lt;&gt;"",VLOOKUP('Procedure details'!E105,Lists!$M$2:$O$40,3,FALSE),"")</f>
        <v/>
      </c>
      <c r="AC105" s="35" t="str">
        <f>IF('Procedure details'!E105&lt;&gt;"",VLOOKUP('Procedure details'!E105,Lists!$M$2:$P$40,4,FALSE),"")</f>
        <v/>
      </c>
      <c r="AD105" s="35" t="str">
        <f>IF('Procedure details'!E105&lt;&gt;"",VLOOKUP('Procedure details'!E105,Lists!$M$2:$Q$40,5,FALSE),"")</f>
        <v/>
      </c>
      <c r="AE105" s="35" t="str">
        <f>IF('Procedure details'!O105&lt;&gt;"",VLOOKUP('Procedure details'!O105,Lists!$B$75:$G$83,6,FALSE),"")</f>
        <v/>
      </c>
      <c r="AF105" s="35" t="str">
        <f>IF('Procedure details'!H105&lt;&gt;"",VLOOKUP('Procedure details'!H105,Lists!$AP$2:$AQ$3,2,FALSE),"")</f>
        <v/>
      </c>
      <c r="AG105" s="35" t="str">
        <f>IF('Procedure details'!P105&lt;&gt;"",VLOOKUP('Procedure details'!P105,Lists!$D$75:$F$150,3,FALSE),"")</f>
        <v/>
      </c>
      <c r="AH105" s="35" t="str">
        <f>IF('Procedure details'!R105&lt;&gt;"",VLOOKUP('Procedure details'!R105,Lists!$AD$2:$AE$11,2,FALSE),"")</f>
        <v/>
      </c>
      <c r="AI105">
        <f>IF(AND(AB105=1,'Procedure details'!G105&gt;99,'Procedure details'!X105=""),1,0)</f>
        <v>0</v>
      </c>
      <c r="AJ105">
        <f>IF(AND(AC105=1,'Procedure details'!G105&gt;999,'Procedure details'!X105=""),1,0)</f>
        <v>0</v>
      </c>
      <c r="AK105">
        <f>IF(AND(AD105=1,'Procedure details'!G105&gt;9999,'Procedure details'!X105=""),1,0)</f>
        <v>0</v>
      </c>
      <c r="AL105" s="35" t="str">
        <f>IF('Procedure details'!O105&lt;&gt;"",VLOOKUP('Procedure details'!O105,Lists!$B$75:$C$83,2,FALSE),"")</f>
        <v/>
      </c>
      <c r="AM105">
        <f>IFERROR(IF(AND(VLOOKUP('Procedure details'!E105,Lists!$M$1:$R$40,6,0),'Procedure details'!X105="",(OR('Procedure details'!I105="[O2_1] Animals born in the UK but NOT at a licensed establishment",'Procedure details'!I105="[O2_2] Animals born in the EU (non UK) but NOT at a registered breeder",'Procedure details'!J105="[NHPO1_1B] Animals born in the UK but NOT at a licensed establishment",'Procedure details'!J105="[NHPO1_2B] Animals born in the EU (non UK) but NOT at a registered breeder"))),1,0),0)</f>
        <v>0</v>
      </c>
      <c r="AN105" s="58">
        <f>IF(AND('Procedure details'!U105="Sub-threshold",'Procedure details'!N105="[N] No",'Procedure details'!O105&lt;&gt;"[PG] Breeding/maintenance of colonies of established genetically altered animals, not used in other procedures",'Procedure details'!O105&lt;&gt;"",'Procedure details'!X105=""),1,0)</f>
        <v>0</v>
      </c>
      <c r="AO105">
        <f>IF(AND('Procedure details'!G105&gt;999,'Procedure details'!O105="[PG] Breeding/maintenance of colonies of established genetically altered animals, not used in other procedures",'Procedure details'!U105="[SV4] Severe",'Procedure details'!X105=""),1,0)</f>
        <v>0</v>
      </c>
      <c r="AP105">
        <f>IF(AND('Procedure details'!M105="[GS1] Not genetically altered",'Procedure details'!O105="[PG] Breeding/maintenance of colonies of established genetically altered animals, not used in other procedures",'Procedure details'!X105=""),1,0)</f>
        <v>0</v>
      </c>
      <c r="AQ105">
        <f>IFERROR(IF(AND((VLOOKUP('Procedure details'!E105,Lists!M:S,7,0))=1,'Procedure details'!X105="",(OR('Procedure details'!I105="[O2_1] Animals born in the UK but NOT at a licensed establishment",'Procedure details'!I105="[O2_2] Animals born in the EU (non UK) but NOT at a registered breeder")),(OR('Procedure details'!M105="[GS2] Genetically altered without a harmful phenotype",'Procedure details'!M105="[GS3] Genetically altered with a harmful phenotype"))),1,0),0)</f>
        <v>0</v>
      </c>
    </row>
    <row r="106" spans="24:43" x14ac:dyDescent="0.25">
      <c r="X106" s="34">
        <v>106</v>
      </c>
      <c r="Y106" s="35">
        <f>COUNTA('Procedure details'!E106:'Procedure details'!Y106)</f>
        <v>0</v>
      </c>
      <c r="Z106" s="35"/>
      <c r="AA106" s="35" t="str">
        <f>IF('Procedure details'!E106&lt;&gt;"",VLOOKUP('Procedure details'!E106,Lists!$M$2:$N$40,2,FALSE),"")</f>
        <v/>
      </c>
      <c r="AB106" s="35" t="str">
        <f>IF('Procedure details'!E106&lt;&gt;"",VLOOKUP('Procedure details'!E106,Lists!$M$2:$O$40,3,FALSE),"")</f>
        <v/>
      </c>
      <c r="AC106" s="35" t="str">
        <f>IF('Procedure details'!E106&lt;&gt;"",VLOOKUP('Procedure details'!E106,Lists!$M$2:$P$40,4,FALSE),"")</f>
        <v/>
      </c>
      <c r="AD106" s="35" t="str">
        <f>IF('Procedure details'!E106&lt;&gt;"",VLOOKUP('Procedure details'!E106,Lists!$M$2:$Q$40,5,FALSE),"")</f>
        <v/>
      </c>
      <c r="AE106" s="35" t="str">
        <f>IF('Procedure details'!O106&lt;&gt;"",VLOOKUP('Procedure details'!O106,Lists!$B$75:$G$83,6,FALSE),"")</f>
        <v/>
      </c>
      <c r="AF106" s="35" t="str">
        <f>IF('Procedure details'!H106&lt;&gt;"",VLOOKUP('Procedure details'!H106,Lists!$AP$2:$AQ$3,2,FALSE),"")</f>
        <v/>
      </c>
      <c r="AG106" s="35" t="str">
        <f>IF('Procedure details'!P106&lt;&gt;"",VLOOKUP('Procedure details'!P106,Lists!$D$75:$F$150,3,FALSE),"")</f>
        <v/>
      </c>
      <c r="AH106" s="35" t="str">
        <f>IF('Procedure details'!R106&lt;&gt;"",VLOOKUP('Procedure details'!R106,Lists!$AD$2:$AE$11,2,FALSE),"")</f>
        <v/>
      </c>
      <c r="AI106">
        <f>IF(AND(AB106=1,'Procedure details'!G106&gt;99,'Procedure details'!X106=""),1,0)</f>
        <v>0</v>
      </c>
      <c r="AJ106">
        <f>IF(AND(AC106=1,'Procedure details'!G106&gt;999,'Procedure details'!X106=""),1,0)</f>
        <v>0</v>
      </c>
      <c r="AK106">
        <f>IF(AND(AD106=1,'Procedure details'!G106&gt;9999,'Procedure details'!X106=""),1,0)</f>
        <v>0</v>
      </c>
      <c r="AL106" s="35" t="str">
        <f>IF('Procedure details'!O106&lt;&gt;"",VLOOKUP('Procedure details'!O106,Lists!$B$75:$C$83,2,FALSE),"")</f>
        <v/>
      </c>
      <c r="AM106">
        <f>IFERROR(IF(AND(VLOOKUP('Procedure details'!E106,Lists!$M$1:$R$40,6,0),'Procedure details'!X106="",(OR('Procedure details'!I106="[O2_1] Animals born in the UK but NOT at a licensed establishment",'Procedure details'!I106="[O2_2] Animals born in the EU (non UK) but NOT at a registered breeder",'Procedure details'!J106="[NHPO1_1B] Animals born in the UK but NOT at a licensed establishment",'Procedure details'!J106="[NHPO1_2B] Animals born in the EU (non UK) but NOT at a registered breeder"))),1,0),0)</f>
        <v>0</v>
      </c>
      <c r="AN106" s="58">
        <f>IF(AND('Procedure details'!U106="Sub-threshold",'Procedure details'!N106="[N] No",'Procedure details'!O106&lt;&gt;"[PG] Breeding/maintenance of colonies of established genetically altered animals, not used in other procedures",'Procedure details'!O106&lt;&gt;"",'Procedure details'!X106=""),1,0)</f>
        <v>0</v>
      </c>
      <c r="AO106">
        <f>IF(AND('Procedure details'!G106&gt;999,'Procedure details'!O106="[PG] Breeding/maintenance of colonies of established genetically altered animals, not used in other procedures",'Procedure details'!U106="[SV4] Severe",'Procedure details'!X106=""),1,0)</f>
        <v>0</v>
      </c>
      <c r="AP106">
        <f>IF(AND('Procedure details'!M106="[GS1] Not genetically altered",'Procedure details'!O106="[PG] Breeding/maintenance of colonies of established genetically altered animals, not used in other procedures",'Procedure details'!X106=""),1,0)</f>
        <v>0</v>
      </c>
      <c r="AQ106">
        <f>IFERROR(IF(AND((VLOOKUP('Procedure details'!E106,Lists!M:S,7,0))=1,'Procedure details'!X106="",(OR('Procedure details'!I106="[O2_1] Animals born in the UK but NOT at a licensed establishment",'Procedure details'!I106="[O2_2] Animals born in the EU (non UK) but NOT at a registered breeder")),(OR('Procedure details'!M106="[GS2] Genetically altered without a harmful phenotype",'Procedure details'!M106="[GS3] Genetically altered with a harmful phenotype"))),1,0),0)</f>
        <v>0</v>
      </c>
    </row>
    <row r="107" spans="24:43" x14ac:dyDescent="0.25">
      <c r="X107" s="34">
        <v>107</v>
      </c>
      <c r="Y107" s="35">
        <f>COUNTA('Procedure details'!E107:'Procedure details'!Y107)</f>
        <v>0</v>
      </c>
      <c r="Z107" s="35"/>
      <c r="AA107" s="35" t="str">
        <f>IF('Procedure details'!E107&lt;&gt;"",VLOOKUP('Procedure details'!E107,Lists!$M$2:$N$40,2,FALSE),"")</f>
        <v/>
      </c>
      <c r="AB107" s="35" t="str">
        <f>IF('Procedure details'!E107&lt;&gt;"",VLOOKUP('Procedure details'!E107,Lists!$M$2:$O$40,3,FALSE),"")</f>
        <v/>
      </c>
      <c r="AC107" s="35" t="str">
        <f>IF('Procedure details'!E107&lt;&gt;"",VLOOKUP('Procedure details'!E107,Lists!$M$2:$P$40,4,FALSE),"")</f>
        <v/>
      </c>
      <c r="AD107" s="35" t="str">
        <f>IF('Procedure details'!E107&lt;&gt;"",VLOOKUP('Procedure details'!E107,Lists!$M$2:$Q$40,5,FALSE),"")</f>
        <v/>
      </c>
      <c r="AE107" s="35" t="str">
        <f>IF('Procedure details'!O107&lt;&gt;"",VLOOKUP('Procedure details'!O107,Lists!$B$75:$G$83,6,FALSE),"")</f>
        <v/>
      </c>
      <c r="AF107" s="35" t="str">
        <f>IF('Procedure details'!H107&lt;&gt;"",VLOOKUP('Procedure details'!H107,Lists!$AP$2:$AQ$3,2,FALSE),"")</f>
        <v/>
      </c>
      <c r="AG107" s="35" t="str">
        <f>IF('Procedure details'!P107&lt;&gt;"",VLOOKUP('Procedure details'!P107,Lists!$D$75:$F$150,3,FALSE),"")</f>
        <v/>
      </c>
      <c r="AH107" s="35" t="str">
        <f>IF('Procedure details'!R107&lt;&gt;"",VLOOKUP('Procedure details'!R107,Lists!$AD$2:$AE$11,2,FALSE),"")</f>
        <v/>
      </c>
      <c r="AI107">
        <f>IF(AND(AB107=1,'Procedure details'!G107&gt;99,'Procedure details'!X107=""),1,0)</f>
        <v>0</v>
      </c>
      <c r="AJ107">
        <f>IF(AND(AC107=1,'Procedure details'!G107&gt;999,'Procedure details'!X107=""),1,0)</f>
        <v>0</v>
      </c>
      <c r="AK107">
        <f>IF(AND(AD107=1,'Procedure details'!G107&gt;9999,'Procedure details'!X107=""),1,0)</f>
        <v>0</v>
      </c>
      <c r="AL107" s="35" t="str">
        <f>IF('Procedure details'!O107&lt;&gt;"",VLOOKUP('Procedure details'!O107,Lists!$B$75:$C$83,2,FALSE),"")</f>
        <v/>
      </c>
      <c r="AM107">
        <f>IFERROR(IF(AND(VLOOKUP('Procedure details'!E107,Lists!$M$1:$R$40,6,0),'Procedure details'!X107="",(OR('Procedure details'!I107="[O2_1] Animals born in the UK but NOT at a licensed establishment",'Procedure details'!I107="[O2_2] Animals born in the EU (non UK) but NOT at a registered breeder",'Procedure details'!J107="[NHPO1_1B] Animals born in the UK but NOT at a licensed establishment",'Procedure details'!J107="[NHPO1_2B] Animals born in the EU (non UK) but NOT at a registered breeder"))),1,0),0)</f>
        <v>0</v>
      </c>
      <c r="AN107" s="58">
        <f>IF(AND('Procedure details'!U107="Sub-threshold",'Procedure details'!N107="[N] No",'Procedure details'!O107&lt;&gt;"[PG] Breeding/maintenance of colonies of established genetically altered animals, not used in other procedures",'Procedure details'!O107&lt;&gt;"",'Procedure details'!X107=""),1,0)</f>
        <v>0</v>
      </c>
      <c r="AO107">
        <f>IF(AND('Procedure details'!G107&gt;999,'Procedure details'!O107="[PG] Breeding/maintenance of colonies of established genetically altered animals, not used in other procedures",'Procedure details'!U107="[SV4] Severe",'Procedure details'!X107=""),1,0)</f>
        <v>0</v>
      </c>
      <c r="AP107">
        <f>IF(AND('Procedure details'!M107="[GS1] Not genetically altered",'Procedure details'!O107="[PG] Breeding/maintenance of colonies of established genetically altered animals, not used in other procedures",'Procedure details'!X107=""),1,0)</f>
        <v>0</v>
      </c>
      <c r="AQ107">
        <f>IFERROR(IF(AND((VLOOKUP('Procedure details'!E107,Lists!M:S,7,0))=1,'Procedure details'!X107="",(OR('Procedure details'!I107="[O2_1] Animals born in the UK but NOT at a licensed establishment",'Procedure details'!I107="[O2_2] Animals born in the EU (non UK) but NOT at a registered breeder")),(OR('Procedure details'!M107="[GS2] Genetically altered without a harmful phenotype",'Procedure details'!M107="[GS3] Genetically altered with a harmful phenotype"))),1,0),0)</f>
        <v>0</v>
      </c>
    </row>
    <row r="108" spans="24:43" x14ac:dyDescent="0.25">
      <c r="X108" s="34">
        <v>108</v>
      </c>
      <c r="Y108" s="35">
        <f>COUNTA('Procedure details'!E108:'Procedure details'!Y108)</f>
        <v>0</v>
      </c>
      <c r="Z108" s="35"/>
      <c r="AA108" s="35" t="str">
        <f>IF('Procedure details'!E108&lt;&gt;"",VLOOKUP('Procedure details'!E108,Lists!$M$2:$N$40,2,FALSE),"")</f>
        <v/>
      </c>
      <c r="AB108" s="35" t="str">
        <f>IF('Procedure details'!E108&lt;&gt;"",VLOOKUP('Procedure details'!E108,Lists!$M$2:$O$40,3,FALSE),"")</f>
        <v/>
      </c>
      <c r="AC108" s="35" t="str">
        <f>IF('Procedure details'!E108&lt;&gt;"",VLOOKUP('Procedure details'!E108,Lists!$M$2:$P$40,4,FALSE),"")</f>
        <v/>
      </c>
      <c r="AD108" s="35" t="str">
        <f>IF('Procedure details'!E108&lt;&gt;"",VLOOKUP('Procedure details'!E108,Lists!$M$2:$Q$40,5,FALSE),"")</f>
        <v/>
      </c>
      <c r="AE108" s="35" t="str">
        <f>IF('Procedure details'!O108&lt;&gt;"",VLOOKUP('Procedure details'!O108,Lists!$B$75:$G$83,6,FALSE),"")</f>
        <v/>
      </c>
      <c r="AF108" s="35" t="str">
        <f>IF('Procedure details'!H108&lt;&gt;"",VLOOKUP('Procedure details'!H108,Lists!$AP$2:$AQ$3,2,FALSE),"")</f>
        <v/>
      </c>
      <c r="AG108" s="35" t="str">
        <f>IF('Procedure details'!P108&lt;&gt;"",VLOOKUP('Procedure details'!P108,Lists!$D$75:$F$150,3,FALSE),"")</f>
        <v/>
      </c>
      <c r="AH108" s="35" t="str">
        <f>IF('Procedure details'!R108&lt;&gt;"",VLOOKUP('Procedure details'!R108,Lists!$AD$2:$AE$11,2,FALSE),"")</f>
        <v/>
      </c>
      <c r="AI108">
        <f>IF(AND(AB108=1,'Procedure details'!G108&gt;99,'Procedure details'!X108=""),1,0)</f>
        <v>0</v>
      </c>
      <c r="AJ108">
        <f>IF(AND(AC108=1,'Procedure details'!G108&gt;999,'Procedure details'!X108=""),1,0)</f>
        <v>0</v>
      </c>
      <c r="AK108">
        <f>IF(AND(AD108=1,'Procedure details'!G108&gt;9999,'Procedure details'!X108=""),1,0)</f>
        <v>0</v>
      </c>
      <c r="AL108" s="35" t="str">
        <f>IF('Procedure details'!O108&lt;&gt;"",VLOOKUP('Procedure details'!O108,Lists!$B$75:$C$83,2,FALSE),"")</f>
        <v/>
      </c>
      <c r="AM108">
        <f>IFERROR(IF(AND(VLOOKUP('Procedure details'!E108,Lists!$M$1:$R$40,6,0),'Procedure details'!X108="",(OR('Procedure details'!I108="[O2_1] Animals born in the UK but NOT at a licensed establishment",'Procedure details'!I108="[O2_2] Animals born in the EU (non UK) but NOT at a registered breeder",'Procedure details'!J108="[NHPO1_1B] Animals born in the UK but NOT at a licensed establishment",'Procedure details'!J108="[NHPO1_2B] Animals born in the EU (non UK) but NOT at a registered breeder"))),1,0),0)</f>
        <v>0</v>
      </c>
      <c r="AN108" s="58">
        <f>IF(AND('Procedure details'!U108="Sub-threshold",'Procedure details'!N108="[N] No",'Procedure details'!O108&lt;&gt;"[PG] Breeding/maintenance of colonies of established genetically altered animals, not used in other procedures",'Procedure details'!O108&lt;&gt;"",'Procedure details'!X108=""),1,0)</f>
        <v>0</v>
      </c>
      <c r="AO108">
        <f>IF(AND('Procedure details'!G108&gt;999,'Procedure details'!O108="[PG] Breeding/maintenance of colonies of established genetically altered animals, not used in other procedures",'Procedure details'!U108="[SV4] Severe",'Procedure details'!X108=""),1,0)</f>
        <v>0</v>
      </c>
      <c r="AP108">
        <f>IF(AND('Procedure details'!M108="[GS1] Not genetically altered",'Procedure details'!O108="[PG] Breeding/maintenance of colonies of established genetically altered animals, not used in other procedures",'Procedure details'!X108=""),1,0)</f>
        <v>0</v>
      </c>
      <c r="AQ108">
        <f>IFERROR(IF(AND((VLOOKUP('Procedure details'!E108,Lists!M:S,7,0))=1,'Procedure details'!X108="",(OR('Procedure details'!I108="[O2_1] Animals born in the UK but NOT at a licensed establishment",'Procedure details'!I108="[O2_2] Animals born in the EU (non UK) but NOT at a registered breeder")),(OR('Procedure details'!M108="[GS2] Genetically altered without a harmful phenotype",'Procedure details'!M108="[GS3] Genetically altered with a harmful phenotype"))),1,0),0)</f>
        <v>0</v>
      </c>
    </row>
    <row r="109" spans="24:43" x14ac:dyDescent="0.25">
      <c r="X109" s="34">
        <v>109</v>
      </c>
      <c r="Y109" s="35">
        <f>COUNTA('Procedure details'!E109:'Procedure details'!Y109)</f>
        <v>0</v>
      </c>
      <c r="Z109" s="35"/>
      <c r="AA109" s="35" t="str">
        <f>IF('Procedure details'!E109&lt;&gt;"",VLOOKUP('Procedure details'!E109,Lists!$M$2:$N$40,2,FALSE),"")</f>
        <v/>
      </c>
      <c r="AB109" s="35" t="str">
        <f>IF('Procedure details'!E109&lt;&gt;"",VLOOKUP('Procedure details'!E109,Lists!$M$2:$O$40,3,FALSE),"")</f>
        <v/>
      </c>
      <c r="AC109" s="35" t="str">
        <f>IF('Procedure details'!E109&lt;&gt;"",VLOOKUP('Procedure details'!E109,Lists!$M$2:$P$40,4,FALSE),"")</f>
        <v/>
      </c>
      <c r="AD109" s="35" t="str">
        <f>IF('Procedure details'!E109&lt;&gt;"",VLOOKUP('Procedure details'!E109,Lists!$M$2:$Q$40,5,FALSE),"")</f>
        <v/>
      </c>
      <c r="AE109" s="35" t="str">
        <f>IF('Procedure details'!O109&lt;&gt;"",VLOOKUP('Procedure details'!O109,Lists!$B$75:$G$83,6,FALSE),"")</f>
        <v/>
      </c>
      <c r="AF109" s="35" t="str">
        <f>IF('Procedure details'!H109&lt;&gt;"",VLOOKUP('Procedure details'!H109,Lists!$AP$2:$AQ$3,2,FALSE),"")</f>
        <v/>
      </c>
      <c r="AG109" s="35" t="str">
        <f>IF('Procedure details'!P109&lt;&gt;"",VLOOKUP('Procedure details'!P109,Lists!$D$75:$F$150,3,FALSE),"")</f>
        <v/>
      </c>
      <c r="AH109" s="35" t="str">
        <f>IF('Procedure details'!R109&lt;&gt;"",VLOOKUP('Procedure details'!R109,Lists!$AD$2:$AE$11,2,FALSE),"")</f>
        <v/>
      </c>
      <c r="AI109">
        <f>IF(AND(AB109=1,'Procedure details'!G109&gt;99,'Procedure details'!X109=""),1,0)</f>
        <v>0</v>
      </c>
      <c r="AJ109">
        <f>IF(AND(AC109=1,'Procedure details'!G109&gt;999,'Procedure details'!X109=""),1,0)</f>
        <v>0</v>
      </c>
      <c r="AK109">
        <f>IF(AND(AD109=1,'Procedure details'!G109&gt;9999,'Procedure details'!X109=""),1,0)</f>
        <v>0</v>
      </c>
      <c r="AL109" s="35" t="str">
        <f>IF('Procedure details'!O109&lt;&gt;"",VLOOKUP('Procedure details'!O109,Lists!$B$75:$C$83,2,FALSE),"")</f>
        <v/>
      </c>
      <c r="AM109">
        <f>IFERROR(IF(AND(VLOOKUP('Procedure details'!E109,Lists!$M$1:$R$40,6,0),'Procedure details'!X109="",(OR('Procedure details'!I109="[O2_1] Animals born in the UK but NOT at a licensed establishment",'Procedure details'!I109="[O2_2] Animals born in the EU (non UK) but NOT at a registered breeder",'Procedure details'!J109="[NHPO1_1B] Animals born in the UK but NOT at a licensed establishment",'Procedure details'!J109="[NHPO1_2B] Animals born in the EU (non UK) but NOT at a registered breeder"))),1,0),0)</f>
        <v>0</v>
      </c>
      <c r="AN109" s="58">
        <f>IF(AND('Procedure details'!U109="Sub-threshold",'Procedure details'!N109="[N] No",'Procedure details'!O109&lt;&gt;"[PG] Breeding/maintenance of colonies of established genetically altered animals, not used in other procedures",'Procedure details'!O109&lt;&gt;"",'Procedure details'!X109=""),1,0)</f>
        <v>0</v>
      </c>
      <c r="AO109">
        <f>IF(AND('Procedure details'!G109&gt;999,'Procedure details'!O109="[PG] Breeding/maintenance of colonies of established genetically altered animals, not used in other procedures",'Procedure details'!U109="[SV4] Severe",'Procedure details'!X109=""),1,0)</f>
        <v>0</v>
      </c>
      <c r="AP109">
        <f>IF(AND('Procedure details'!M109="[GS1] Not genetically altered",'Procedure details'!O109="[PG] Breeding/maintenance of colonies of established genetically altered animals, not used in other procedures",'Procedure details'!X109=""),1,0)</f>
        <v>0</v>
      </c>
      <c r="AQ109">
        <f>IFERROR(IF(AND((VLOOKUP('Procedure details'!E109,Lists!M:S,7,0))=1,'Procedure details'!X109="",(OR('Procedure details'!I109="[O2_1] Animals born in the UK but NOT at a licensed establishment",'Procedure details'!I109="[O2_2] Animals born in the EU (non UK) but NOT at a registered breeder")),(OR('Procedure details'!M109="[GS2] Genetically altered without a harmful phenotype",'Procedure details'!M109="[GS3] Genetically altered with a harmful phenotype"))),1,0),0)</f>
        <v>0</v>
      </c>
    </row>
    <row r="110" spans="24:43" x14ac:dyDescent="0.25">
      <c r="X110" s="34">
        <v>110</v>
      </c>
      <c r="Y110" s="35">
        <f>COUNTA('Procedure details'!E110:'Procedure details'!Y110)</f>
        <v>0</v>
      </c>
      <c r="Z110" s="35"/>
      <c r="AA110" s="35" t="str">
        <f>IF('Procedure details'!E110&lt;&gt;"",VLOOKUP('Procedure details'!E110,Lists!$M$2:$N$40,2,FALSE),"")</f>
        <v/>
      </c>
      <c r="AB110" s="35" t="str">
        <f>IF('Procedure details'!E110&lt;&gt;"",VLOOKUP('Procedure details'!E110,Lists!$M$2:$O$40,3,FALSE),"")</f>
        <v/>
      </c>
      <c r="AC110" s="35" t="str">
        <f>IF('Procedure details'!E110&lt;&gt;"",VLOOKUP('Procedure details'!E110,Lists!$M$2:$P$40,4,FALSE),"")</f>
        <v/>
      </c>
      <c r="AD110" s="35" t="str">
        <f>IF('Procedure details'!E110&lt;&gt;"",VLOOKUP('Procedure details'!E110,Lists!$M$2:$Q$40,5,FALSE),"")</f>
        <v/>
      </c>
      <c r="AE110" s="35" t="str">
        <f>IF('Procedure details'!O110&lt;&gt;"",VLOOKUP('Procedure details'!O110,Lists!$B$75:$G$83,6,FALSE),"")</f>
        <v/>
      </c>
      <c r="AF110" s="35" t="str">
        <f>IF('Procedure details'!H110&lt;&gt;"",VLOOKUP('Procedure details'!H110,Lists!$AP$2:$AQ$3,2,FALSE),"")</f>
        <v/>
      </c>
      <c r="AG110" s="35" t="str">
        <f>IF('Procedure details'!P110&lt;&gt;"",VLOOKUP('Procedure details'!P110,Lists!$D$75:$F$150,3,FALSE),"")</f>
        <v/>
      </c>
      <c r="AH110" s="35" t="str">
        <f>IF('Procedure details'!R110&lt;&gt;"",VLOOKUP('Procedure details'!R110,Lists!$AD$2:$AE$11,2,FALSE),"")</f>
        <v/>
      </c>
      <c r="AI110">
        <f>IF(AND(AB110=1,'Procedure details'!G110&gt;99,'Procedure details'!X110=""),1,0)</f>
        <v>0</v>
      </c>
      <c r="AJ110">
        <f>IF(AND(AC110=1,'Procedure details'!G110&gt;999,'Procedure details'!X110=""),1,0)</f>
        <v>0</v>
      </c>
      <c r="AK110">
        <f>IF(AND(AD110=1,'Procedure details'!G110&gt;9999,'Procedure details'!X110=""),1,0)</f>
        <v>0</v>
      </c>
      <c r="AL110" s="35" t="str">
        <f>IF('Procedure details'!O110&lt;&gt;"",VLOOKUP('Procedure details'!O110,Lists!$B$75:$C$83,2,FALSE),"")</f>
        <v/>
      </c>
      <c r="AM110">
        <f>IFERROR(IF(AND(VLOOKUP('Procedure details'!E110,Lists!$M$1:$R$40,6,0),'Procedure details'!X110="",(OR('Procedure details'!I110="[O2_1] Animals born in the UK but NOT at a licensed establishment",'Procedure details'!I110="[O2_2] Animals born in the EU (non UK) but NOT at a registered breeder",'Procedure details'!J110="[NHPO1_1B] Animals born in the UK but NOT at a licensed establishment",'Procedure details'!J110="[NHPO1_2B] Animals born in the EU (non UK) but NOT at a registered breeder"))),1,0),0)</f>
        <v>0</v>
      </c>
      <c r="AN110" s="58">
        <f>IF(AND('Procedure details'!U110="Sub-threshold",'Procedure details'!N110="[N] No",'Procedure details'!O110&lt;&gt;"[PG] Breeding/maintenance of colonies of established genetically altered animals, not used in other procedures",'Procedure details'!O110&lt;&gt;"",'Procedure details'!X110=""),1,0)</f>
        <v>0</v>
      </c>
      <c r="AO110">
        <f>IF(AND('Procedure details'!G110&gt;999,'Procedure details'!O110="[PG] Breeding/maintenance of colonies of established genetically altered animals, not used in other procedures",'Procedure details'!U110="[SV4] Severe",'Procedure details'!X110=""),1,0)</f>
        <v>0</v>
      </c>
      <c r="AP110">
        <f>IF(AND('Procedure details'!M110="[GS1] Not genetically altered",'Procedure details'!O110="[PG] Breeding/maintenance of colonies of established genetically altered animals, not used in other procedures",'Procedure details'!X110=""),1,0)</f>
        <v>0</v>
      </c>
      <c r="AQ110">
        <f>IFERROR(IF(AND((VLOOKUP('Procedure details'!E110,Lists!M:S,7,0))=1,'Procedure details'!X110="",(OR('Procedure details'!I110="[O2_1] Animals born in the UK but NOT at a licensed establishment",'Procedure details'!I110="[O2_2] Animals born in the EU (non UK) but NOT at a registered breeder")),(OR('Procedure details'!M110="[GS2] Genetically altered without a harmful phenotype",'Procedure details'!M110="[GS3] Genetically altered with a harmful phenotype"))),1,0),0)</f>
        <v>0</v>
      </c>
    </row>
    <row r="111" spans="24:43" x14ac:dyDescent="0.25">
      <c r="X111" s="34">
        <v>111</v>
      </c>
      <c r="Y111" s="35">
        <f>COUNTA('Procedure details'!E111:'Procedure details'!Y111)</f>
        <v>0</v>
      </c>
      <c r="Z111" s="35"/>
      <c r="AA111" s="35" t="str">
        <f>IF('Procedure details'!E111&lt;&gt;"",VLOOKUP('Procedure details'!E111,Lists!$M$2:$N$40,2,FALSE),"")</f>
        <v/>
      </c>
      <c r="AB111" s="35" t="str">
        <f>IF('Procedure details'!E111&lt;&gt;"",VLOOKUP('Procedure details'!E111,Lists!$M$2:$O$40,3,FALSE),"")</f>
        <v/>
      </c>
      <c r="AC111" s="35" t="str">
        <f>IF('Procedure details'!E111&lt;&gt;"",VLOOKUP('Procedure details'!E111,Lists!$M$2:$P$40,4,FALSE),"")</f>
        <v/>
      </c>
      <c r="AD111" s="35" t="str">
        <f>IF('Procedure details'!E111&lt;&gt;"",VLOOKUP('Procedure details'!E111,Lists!$M$2:$Q$40,5,FALSE),"")</f>
        <v/>
      </c>
      <c r="AE111" s="35" t="str">
        <f>IF('Procedure details'!O111&lt;&gt;"",VLOOKUP('Procedure details'!O111,Lists!$B$75:$G$83,6,FALSE),"")</f>
        <v/>
      </c>
      <c r="AF111" s="35" t="str">
        <f>IF('Procedure details'!H111&lt;&gt;"",VLOOKUP('Procedure details'!H111,Lists!$AP$2:$AQ$3,2,FALSE),"")</f>
        <v/>
      </c>
      <c r="AG111" s="35" t="str">
        <f>IF('Procedure details'!P111&lt;&gt;"",VLOOKUP('Procedure details'!P111,Lists!$D$75:$F$150,3,FALSE),"")</f>
        <v/>
      </c>
      <c r="AH111" s="35" t="str">
        <f>IF('Procedure details'!R111&lt;&gt;"",VLOOKUP('Procedure details'!R111,Lists!$AD$2:$AE$11,2,FALSE),"")</f>
        <v/>
      </c>
      <c r="AI111">
        <f>IF(AND(AB111=1,'Procedure details'!G111&gt;99,'Procedure details'!X111=""),1,0)</f>
        <v>0</v>
      </c>
      <c r="AJ111">
        <f>IF(AND(AC111=1,'Procedure details'!G111&gt;999,'Procedure details'!X111=""),1,0)</f>
        <v>0</v>
      </c>
      <c r="AK111">
        <f>IF(AND(AD111=1,'Procedure details'!G111&gt;9999,'Procedure details'!X111=""),1,0)</f>
        <v>0</v>
      </c>
      <c r="AL111" s="35" t="str">
        <f>IF('Procedure details'!O111&lt;&gt;"",VLOOKUP('Procedure details'!O111,Lists!$B$75:$C$83,2,FALSE),"")</f>
        <v/>
      </c>
      <c r="AM111">
        <f>IFERROR(IF(AND(VLOOKUP('Procedure details'!E111,Lists!$M$1:$R$40,6,0),'Procedure details'!X111="",(OR('Procedure details'!I111="[O2_1] Animals born in the UK but NOT at a licensed establishment",'Procedure details'!I111="[O2_2] Animals born in the EU (non UK) but NOT at a registered breeder",'Procedure details'!J111="[NHPO1_1B] Animals born in the UK but NOT at a licensed establishment",'Procedure details'!J111="[NHPO1_2B] Animals born in the EU (non UK) but NOT at a registered breeder"))),1,0),0)</f>
        <v>0</v>
      </c>
      <c r="AN111" s="58">
        <f>IF(AND('Procedure details'!U111="Sub-threshold",'Procedure details'!N111="[N] No",'Procedure details'!O111&lt;&gt;"[PG] Breeding/maintenance of colonies of established genetically altered animals, not used in other procedures",'Procedure details'!O111&lt;&gt;"",'Procedure details'!X111=""),1,0)</f>
        <v>0</v>
      </c>
      <c r="AO111">
        <f>IF(AND('Procedure details'!G111&gt;999,'Procedure details'!O111="[PG] Breeding/maintenance of colonies of established genetically altered animals, not used in other procedures",'Procedure details'!U111="[SV4] Severe",'Procedure details'!X111=""),1,0)</f>
        <v>0</v>
      </c>
      <c r="AP111">
        <f>IF(AND('Procedure details'!M111="[GS1] Not genetically altered",'Procedure details'!O111="[PG] Breeding/maintenance of colonies of established genetically altered animals, not used in other procedures",'Procedure details'!X111=""),1,0)</f>
        <v>0</v>
      </c>
      <c r="AQ111">
        <f>IFERROR(IF(AND((VLOOKUP('Procedure details'!E111,Lists!M:S,7,0))=1,'Procedure details'!X111="",(OR('Procedure details'!I111="[O2_1] Animals born in the UK but NOT at a licensed establishment",'Procedure details'!I111="[O2_2] Animals born in the EU (non UK) but NOT at a registered breeder")),(OR('Procedure details'!M111="[GS2] Genetically altered without a harmful phenotype",'Procedure details'!M111="[GS3] Genetically altered with a harmful phenotype"))),1,0),0)</f>
        <v>0</v>
      </c>
    </row>
    <row r="112" spans="24:43" x14ac:dyDescent="0.25">
      <c r="X112" s="34">
        <v>112</v>
      </c>
      <c r="Y112" s="35">
        <f>COUNTA('Procedure details'!E112:'Procedure details'!Y112)</f>
        <v>0</v>
      </c>
      <c r="Z112" s="35"/>
      <c r="AA112" s="35" t="str">
        <f>IF('Procedure details'!E112&lt;&gt;"",VLOOKUP('Procedure details'!E112,Lists!$M$2:$N$40,2,FALSE),"")</f>
        <v/>
      </c>
      <c r="AB112" s="35" t="str">
        <f>IF('Procedure details'!E112&lt;&gt;"",VLOOKUP('Procedure details'!E112,Lists!$M$2:$O$40,3,FALSE),"")</f>
        <v/>
      </c>
      <c r="AC112" s="35" t="str">
        <f>IF('Procedure details'!E112&lt;&gt;"",VLOOKUP('Procedure details'!E112,Lists!$M$2:$P$40,4,FALSE),"")</f>
        <v/>
      </c>
      <c r="AD112" s="35" t="str">
        <f>IF('Procedure details'!E112&lt;&gt;"",VLOOKUP('Procedure details'!E112,Lists!$M$2:$Q$40,5,FALSE),"")</f>
        <v/>
      </c>
      <c r="AE112" s="35" t="str">
        <f>IF('Procedure details'!O112&lt;&gt;"",VLOOKUP('Procedure details'!O112,Lists!$B$75:$G$83,6,FALSE),"")</f>
        <v/>
      </c>
      <c r="AF112" s="35" t="str">
        <f>IF('Procedure details'!H112&lt;&gt;"",VLOOKUP('Procedure details'!H112,Lists!$AP$2:$AQ$3,2,FALSE),"")</f>
        <v/>
      </c>
      <c r="AG112" s="35" t="str">
        <f>IF('Procedure details'!P112&lt;&gt;"",VLOOKUP('Procedure details'!P112,Lists!$D$75:$F$150,3,FALSE),"")</f>
        <v/>
      </c>
      <c r="AH112" s="35" t="str">
        <f>IF('Procedure details'!R112&lt;&gt;"",VLOOKUP('Procedure details'!R112,Lists!$AD$2:$AE$11,2,FALSE),"")</f>
        <v/>
      </c>
      <c r="AI112">
        <f>IF(AND(AB112=1,'Procedure details'!G112&gt;99,'Procedure details'!X112=""),1,0)</f>
        <v>0</v>
      </c>
      <c r="AJ112">
        <f>IF(AND(AC112=1,'Procedure details'!G112&gt;999,'Procedure details'!X112=""),1,0)</f>
        <v>0</v>
      </c>
      <c r="AK112">
        <f>IF(AND(AD112=1,'Procedure details'!G112&gt;9999,'Procedure details'!X112=""),1,0)</f>
        <v>0</v>
      </c>
      <c r="AL112" s="35" t="str">
        <f>IF('Procedure details'!O112&lt;&gt;"",VLOOKUP('Procedure details'!O112,Lists!$B$75:$C$83,2,FALSE),"")</f>
        <v/>
      </c>
      <c r="AM112">
        <f>IFERROR(IF(AND(VLOOKUP('Procedure details'!E112,Lists!$M$1:$R$40,6,0),'Procedure details'!X112="",(OR('Procedure details'!I112="[O2_1] Animals born in the UK but NOT at a licensed establishment",'Procedure details'!I112="[O2_2] Animals born in the EU (non UK) but NOT at a registered breeder",'Procedure details'!J112="[NHPO1_1B] Animals born in the UK but NOT at a licensed establishment",'Procedure details'!J112="[NHPO1_2B] Animals born in the EU (non UK) but NOT at a registered breeder"))),1,0),0)</f>
        <v>0</v>
      </c>
      <c r="AN112" s="58">
        <f>IF(AND('Procedure details'!U112="Sub-threshold",'Procedure details'!N112="[N] No",'Procedure details'!O112&lt;&gt;"[PG] Breeding/maintenance of colonies of established genetically altered animals, not used in other procedures",'Procedure details'!O112&lt;&gt;"",'Procedure details'!X112=""),1,0)</f>
        <v>0</v>
      </c>
      <c r="AO112">
        <f>IF(AND('Procedure details'!G112&gt;999,'Procedure details'!O112="[PG] Breeding/maintenance of colonies of established genetically altered animals, not used in other procedures",'Procedure details'!U112="[SV4] Severe",'Procedure details'!X112=""),1,0)</f>
        <v>0</v>
      </c>
      <c r="AP112">
        <f>IF(AND('Procedure details'!M112="[GS1] Not genetically altered",'Procedure details'!O112="[PG] Breeding/maintenance of colonies of established genetically altered animals, not used in other procedures",'Procedure details'!X112=""),1,0)</f>
        <v>0</v>
      </c>
      <c r="AQ112">
        <f>IFERROR(IF(AND((VLOOKUP('Procedure details'!E112,Lists!M:S,7,0))=1,'Procedure details'!X112="",(OR('Procedure details'!I112="[O2_1] Animals born in the UK but NOT at a licensed establishment",'Procedure details'!I112="[O2_2] Animals born in the EU (non UK) but NOT at a registered breeder")),(OR('Procedure details'!M112="[GS2] Genetically altered without a harmful phenotype",'Procedure details'!M112="[GS3] Genetically altered with a harmful phenotype"))),1,0),0)</f>
        <v>0</v>
      </c>
    </row>
    <row r="113" spans="24:43" x14ac:dyDescent="0.25">
      <c r="X113" s="34">
        <v>113</v>
      </c>
      <c r="Y113" s="35">
        <f>COUNTA('Procedure details'!E113:'Procedure details'!Y113)</f>
        <v>0</v>
      </c>
      <c r="Z113" s="35"/>
      <c r="AA113" s="35" t="str">
        <f>IF('Procedure details'!E113&lt;&gt;"",VLOOKUP('Procedure details'!E113,Lists!$M$2:$N$40,2,FALSE),"")</f>
        <v/>
      </c>
      <c r="AB113" s="35" t="str">
        <f>IF('Procedure details'!E113&lt;&gt;"",VLOOKUP('Procedure details'!E113,Lists!$M$2:$O$40,3,FALSE),"")</f>
        <v/>
      </c>
      <c r="AC113" s="35" t="str">
        <f>IF('Procedure details'!E113&lt;&gt;"",VLOOKUP('Procedure details'!E113,Lists!$M$2:$P$40,4,FALSE),"")</f>
        <v/>
      </c>
      <c r="AD113" s="35" t="str">
        <f>IF('Procedure details'!E113&lt;&gt;"",VLOOKUP('Procedure details'!E113,Lists!$M$2:$Q$40,5,FALSE),"")</f>
        <v/>
      </c>
      <c r="AE113" s="35" t="str">
        <f>IF('Procedure details'!O113&lt;&gt;"",VLOOKUP('Procedure details'!O113,Lists!$B$75:$G$83,6,FALSE),"")</f>
        <v/>
      </c>
      <c r="AF113" s="35" t="str">
        <f>IF('Procedure details'!H113&lt;&gt;"",VLOOKUP('Procedure details'!H113,Lists!$AP$2:$AQ$3,2,FALSE),"")</f>
        <v/>
      </c>
      <c r="AG113" s="35" t="str">
        <f>IF('Procedure details'!P113&lt;&gt;"",VLOOKUP('Procedure details'!P113,Lists!$D$75:$F$150,3,FALSE),"")</f>
        <v/>
      </c>
      <c r="AH113" s="35" t="str">
        <f>IF('Procedure details'!R113&lt;&gt;"",VLOOKUP('Procedure details'!R113,Lists!$AD$2:$AE$11,2,FALSE),"")</f>
        <v/>
      </c>
      <c r="AI113">
        <f>IF(AND(AB113=1,'Procedure details'!G113&gt;99,'Procedure details'!X113=""),1,0)</f>
        <v>0</v>
      </c>
      <c r="AJ113">
        <f>IF(AND(AC113=1,'Procedure details'!G113&gt;999,'Procedure details'!X113=""),1,0)</f>
        <v>0</v>
      </c>
      <c r="AK113">
        <f>IF(AND(AD113=1,'Procedure details'!G113&gt;9999,'Procedure details'!X113=""),1,0)</f>
        <v>0</v>
      </c>
      <c r="AL113" s="35" t="str">
        <f>IF('Procedure details'!O113&lt;&gt;"",VLOOKUP('Procedure details'!O113,Lists!$B$75:$C$83,2,FALSE),"")</f>
        <v/>
      </c>
      <c r="AM113">
        <f>IFERROR(IF(AND(VLOOKUP('Procedure details'!E113,Lists!$M$1:$R$40,6,0),'Procedure details'!X113="",(OR('Procedure details'!I113="[O2_1] Animals born in the UK but NOT at a licensed establishment",'Procedure details'!I113="[O2_2] Animals born in the EU (non UK) but NOT at a registered breeder",'Procedure details'!J113="[NHPO1_1B] Animals born in the UK but NOT at a licensed establishment",'Procedure details'!J113="[NHPO1_2B] Animals born in the EU (non UK) but NOT at a registered breeder"))),1,0),0)</f>
        <v>0</v>
      </c>
      <c r="AN113" s="58">
        <f>IF(AND('Procedure details'!U113="Sub-threshold",'Procedure details'!N113="[N] No",'Procedure details'!O113&lt;&gt;"[PG] Breeding/maintenance of colonies of established genetically altered animals, not used in other procedures",'Procedure details'!O113&lt;&gt;"",'Procedure details'!X113=""),1,0)</f>
        <v>0</v>
      </c>
      <c r="AO113">
        <f>IF(AND('Procedure details'!G113&gt;999,'Procedure details'!O113="[PG] Breeding/maintenance of colonies of established genetically altered animals, not used in other procedures",'Procedure details'!U113="[SV4] Severe",'Procedure details'!X113=""),1,0)</f>
        <v>0</v>
      </c>
      <c r="AP113">
        <f>IF(AND('Procedure details'!M113="[GS1] Not genetically altered",'Procedure details'!O113="[PG] Breeding/maintenance of colonies of established genetically altered animals, not used in other procedures",'Procedure details'!X113=""),1,0)</f>
        <v>0</v>
      </c>
      <c r="AQ113">
        <f>IFERROR(IF(AND((VLOOKUP('Procedure details'!E113,Lists!M:S,7,0))=1,'Procedure details'!X113="",(OR('Procedure details'!I113="[O2_1] Animals born in the UK but NOT at a licensed establishment",'Procedure details'!I113="[O2_2] Animals born in the EU (non UK) but NOT at a registered breeder")),(OR('Procedure details'!M113="[GS2] Genetically altered without a harmful phenotype",'Procedure details'!M113="[GS3] Genetically altered with a harmful phenotype"))),1,0),0)</f>
        <v>0</v>
      </c>
    </row>
    <row r="114" spans="24:43" x14ac:dyDescent="0.25">
      <c r="X114" s="34">
        <v>114</v>
      </c>
      <c r="Y114" s="35">
        <f>COUNTA('Procedure details'!E114:'Procedure details'!Y114)</f>
        <v>0</v>
      </c>
      <c r="Z114" s="35"/>
      <c r="AA114" s="35" t="str">
        <f>IF('Procedure details'!E114&lt;&gt;"",VLOOKUP('Procedure details'!E114,Lists!$M$2:$N$40,2,FALSE),"")</f>
        <v/>
      </c>
      <c r="AB114" s="35" t="str">
        <f>IF('Procedure details'!E114&lt;&gt;"",VLOOKUP('Procedure details'!E114,Lists!$M$2:$O$40,3,FALSE),"")</f>
        <v/>
      </c>
      <c r="AC114" s="35" t="str">
        <f>IF('Procedure details'!E114&lt;&gt;"",VLOOKUP('Procedure details'!E114,Lists!$M$2:$P$40,4,FALSE),"")</f>
        <v/>
      </c>
      <c r="AD114" s="35" t="str">
        <f>IF('Procedure details'!E114&lt;&gt;"",VLOOKUP('Procedure details'!E114,Lists!$M$2:$Q$40,5,FALSE),"")</f>
        <v/>
      </c>
      <c r="AE114" s="35" t="str">
        <f>IF('Procedure details'!O114&lt;&gt;"",VLOOKUP('Procedure details'!O114,Lists!$B$75:$G$83,6,FALSE),"")</f>
        <v/>
      </c>
      <c r="AF114" s="35" t="str">
        <f>IF('Procedure details'!H114&lt;&gt;"",VLOOKUP('Procedure details'!H114,Lists!$AP$2:$AQ$3,2,FALSE),"")</f>
        <v/>
      </c>
      <c r="AG114" s="35" t="str">
        <f>IF('Procedure details'!P114&lt;&gt;"",VLOOKUP('Procedure details'!P114,Lists!$D$75:$F$150,3,FALSE),"")</f>
        <v/>
      </c>
      <c r="AH114" s="35" t="str">
        <f>IF('Procedure details'!R114&lt;&gt;"",VLOOKUP('Procedure details'!R114,Lists!$AD$2:$AE$11,2,FALSE),"")</f>
        <v/>
      </c>
      <c r="AI114">
        <f>IF(AND(AB114=1,'Procedure details'!G114&gt;99,'Procedure details'!X114=""),1,0)</f>
        <v>0</v>
      </c>
      <c r="AJ114">
        <f>IF(AND(AC114=1,'Procedure details'!G114&gt;999,'Procedure details'!X114=""),1,0)</f>
        <v>0</v>
      </c>
      <c r="AK114">
        <f>IF(AND(AD114=1,'Procedure details'!G114&gt;9999,'Procedure details'!X114=""),1,0)</f>
        <v>0</v>
      </c>
      <c r="AL114" s="35" t="str">
        <f>IF('Procedure details'!O114&lt;&gt;"",VLOOKUP('Procedure details'!O114,Lists!$B$75:$C$83,2,FALSE),"")</f>
        <v/>
      </c>
      <c r="AM114">
        <f>IFERROR(IF(AND(VLOOKUP('Procedure details'!E114,Lists!$M$1:$R$40,6,0),'Procedure details'!X114="",(OR('Procedure details'!I114="[O2_1] Animals born in the UK but NOT at a licensed establishment",'Procedure details'!I114="[O2_2] Animals born in the EU (non UK) but NOT at a registered breeder",'Procedure details'!J114="[NHPO1_1B] Animals born in the UK but NOT at a licensed establishment",'Procedure details'!J114="[NHPO1_2B] Animals born in the EU (non UK) but NOT at a registered breeder"))),1,0),0)</f>
        <v>0</v>
      </c>
      <c r="AN114" s="58">
        <f>IF(AND('Procedure details'!U114="Sub-threshold",'Procedure details'!N114="[N] No",'Procedure details'!O114&lt;&gt;"[PG] Breeding/maintenance of colonies of established genetically altered animals, not used in other procedures",'Procedure details'!O114&lt;&gt;"",'Procedure details'!X114=""),1,0)</f>
        <v>0</v>
      </c>
      <c r="AO114">
        <f>IF(AND('Procedure details'!G114&gt;999,'Procedure details'!O114="[PG] Breeding/maintenance of colonies of established genetically altered animals, not used in other procedures",'Procedure details'!U114="[SV4] Severe",'Procedure details'!X114=""),1,0)</f>
        <v>0</v>
      </c>
      <c r="AP114">
        <f>IF(AND('Procedure details'!M114="[GS1] Not genetically altered",'Procedure details'!O114="[PG] Breeding/maintenance of colonies of established genetically altered animals, not used in other procedures",'Procedure details'!X114=""),1,0)</f>
        <v>0</v>
      </c>
      <c r="AQ114">
        <f>IFERROR(IF(AND((VLOOKUP('Procedure details'!E114,Lists!M:S,7,0))=1,'Procedure details'!X114="",(OR('Procedure details'!I114="[O2_1] Animals born in the UK but NOT at a licensed establishment",'Procedure details'!I114="[O2_2] Animals born in the EU (non UK) but NOT at a registered breeder")),(OR('Procedure details'!M114="[GS2] Genetically altered without a harmful phenotype",'Procedure details'!M114="[GS3] Genetically altered with a harmful phenotype"))),1,0),0)</f>
        <v>0</v>
      </c>
    </row>
    <row r="115" spans="24:43" x14ac:dyDescent="0.25">
      <c r="X115" s="34">
        <v>115</v>
      </c>
      <c r="Y115" s="35">
        <f>COUNTA('Procedure details'!E115:'Procedure details'!Y115)</f>
        <v>0</v>
      </c>
      <c r="Z115" s="35"/>
      <c r="AA115" s="35" t="str">
        <f>IF('Procedure details'!E115&lt;&gt;"",VLOOKUP('Procedure details'!E115,Lists!$M$2:$N$40,2,FALSE),"")</f>
        <v/>
      </c>
      <c r="AB115" s="35" t="str">
        <f>IF('Procedure details'!E115&lt;&gt;"",VLOOKUP('Procedure details'!E115,Lists!$M$2:$O$40,3,FALSE),"")</f>
        <v/>
      </c>
      <c r="AC115" s="35" t="str">
        <f>IF('Procedure details'!E115&lt;&gt;"",VLOOKUP('Procedure details'!E115,Lists!$M$2:$P$40,4,FALSE),"")</f>
        <v/>
      </c>
      <c r="AD115" s="35" t="str">
        <f>IF('Procedure details'!E115&lt;&gt;"",VLOOKUP('Procedure details'!E115,Lists!$M$2:$Q$40,5,FALSE),"")</f>
        <v/>
      </c>
      <c r="AE115" s="35" t="str">
        <f>IF('Procedure details'!O115&lt;&gt;"",VLOOKUP('Procedure details'!O115,Lists!$B$75:$G$83,6,FALSE),"")</f>
        <v/>
      </c>
      <c r="AF115" s="35" t="str">
        <f>IF('Procedure details'!H115&lt;&gt;"",VLOOKUP('Procedure details'!H115,Lists!$AP$2:$AQ$3,2,FALSE),"")</f>
        <v/>
      </c>
      <c r="AG115" s="35" t="str">
        <f>IF('Procedure details'!P115&lt;&gt;"",VLOOKUP('Procedure details'!P115,Lists!$D$75:$F$150,3,FALSE),"")</f>
        <v/>
      </c>
      <c r="AH115" s="35" t="str">
        <f>IF('Procedure details'!R115&lt;&gt;"",VLOOKUP('Procedure details'!R115,Lists!$AD$2:$AE$11,2,FALSE),"")</f>
        <v/>
      </c>
      <c r="AI115">
        <f>IF(AND(AB115=1,'Procedure details'!G115&gt;99,'Procedure details'!X115=""),1,0)</f>
        <v>0</v>
      </c>
      <c r="AJ115">
        <f>IF(AND(AC115=1,'Procedure details'!G115&gt;999,'Procedure details'!X115=""),1,0)</f>
        <v>0</v>
      </c>
      <c r="AK115">
        <f>IF(AND(AD115=1,'Procedure details'!G115&gt;9999,'Procedure details'!X115=""),1,0)</f>
        <v>0</v>
      </c>
      <c r="AL115" s="35" t="str">
        <f>IF('Procedure details'!O115&lt;&gt;"",VLOOKUP('Procedure details'!O115,Lists!$B$75:$C$83,2,FALSE),"")</f>
        <v/>
      </c>
      <c r="AM115">
        <f>IFERROR(IF(AND(VLOOKUP('Procedure details'!E115,Lists!$M$1:$R$40,6,0),'Procedure details'!X115="",(OR('Procedure details'!I115="[O2_1] Animals born in the UK but NOT at a licensed establishment",'Procedure details'!I115="[O2_2] Animals born in the EU (non UK) but NOT at a registered breeder",'Procedure details'!J115="[NHPO1_1B] Animals born in the UK but NOT at a licensed establishment",'Procedure details'!J115="[NHPO1_2B] Animals born in the EU (non UK) but NOT at a registered breeder"))),1,0),0)</f>
        <v>0</v>
      </c>
      <c r="AN115" s="58">
        <f>IF(AND('Procedure details'!U115="Sub-threshold",'Procedure details'!N115="[N] No",'Procedure details'!O115&lt;&gt;"[PG] Breeding/maintenance of colonies of established genetically altered animals, not used in other procedures",'Procedure details'!O115&lt;&gt;"",'Procedure details'!X115=""),1,0)</f>
        <v>0</v>
      </c>
      <c r="AO115">
        <f>IF(AND('Procedure details'!G115&gt;999,'Procedure details'!O115="[PG] Breeding/maintenance of colonies of established genetically altered animals, not used in other procedures",'Procedure details'!U115="[SV4] Severe",'Procedure details'!X115=""),1,0)</f>
        <v>0</v>
      </c>
      <c r="AP115">
        <f>IF(AND('Procedure details'!M115="[GS1] Not genetically altered",'Procedure details'!O115="[PG] Breeding/maintenance of colonies of established genetically altered animals, not used in other procedures",'Procedure details'!X115=""),1,0)</f>
        <v>0</v>
      </c>
      <c r="AQ115">
        <f>IFERROR(IF(AND((VLOOKUP('Procedure details'!E115,Lists!M:S,7,0))=1,'Procedure details'!X115="",(OR('Procedure details'!I115="[O2_1] Animals born in the UK but NOT at a licensed establishment",'Procedure details'!I115="[O2_2] Animals born in the EU (non UK) but NOT at a registered breeder")),(OR('Procedure details'!M115="[GS2] Genetically altered without a harmful phenotype",'Procedure details'!M115="[GS3] Genetically altered with a harmful phenotype"))),1,0),0)</f>
        <v>0</v>
      </c>
    </row>
    <row r="116" spans="24:43" x14ac:dyDescent="0.25">
      <c r="X116" s="34">
        <v>116</v>
      </c>
      <c r="Y116" s="35">
        <f>COUNTA('Procedure details'!E116:'Procedure details'!Y116)</f>
        <v>0</v>
      </c>
      <c r="Z116" s="35"/>
      <c r="AA116" s="35" t="str">
        <f>IF('Procedure details'!E116&lt;&gt;"",VLOOKUP('Procedure details'!E116,Lists!$M$2:$N$40,2,FALSE),"")</f>
        <v/>
      </c>
      <c r="AB116" s="35" t="str">
        <f>IF('Procedure details'!E116&lt;&gt;"",VLOOKUP('Procedure details'!E116,Lists!$M$2:$O$40,3,FALSE),"")</f>
        <v/>
      </c>
      <c r="AC116" s="35" t="str">
        <f>IF('Procedure details'!E116&lt;&gt;"",VLOOKUP('Procedure details'!E116,Lists!$M$2:$P$40,4,FALSE),"")</f>
        <v/>
      </c>
      <c r="AD116" s="35" t="str">
        <f>IF('Procedure details'!E116&lt;&gt;"",VLOOKUP('Procedure details'!E116,Lists!$M$2:$Q$40,5,FALSE),"")</f>
        <v/>
      </c>
      <c r="AE116" s="35" t="str">
        <f>IF('Procedure details'!O116&lt;&gt;"",VLOOKUP('Procedure details'!O116,Lists!$B$75:$G$83,6,FALSE),"")</f>
        <v/>
      </c>
      <c r="AF116" s="35" t="str">
        <f>IF('Procedure details'!H116&lt;&gt;"",VLOOKUP('Procedure details'!H116,Lists!$AP$2:$AQ$3,2,FALSE),"")</f>
        <v/>
      </c>
      <c r="AG116" s="35" t="str">
        <f>IF('Procedure details'!P116&lt;&gt;"",VLOOKUP('Procedure details'!P116,Lists!$D$75:$F$150,3,FALSE),"")</f>
        <v/>
      </c>
      <c r="AH116" s="35" t="str">
        <f>IF('Procedure details'!R116&lt;&gt;"",VLOOKUP('Procedure details'!R116,Lists!$AD$2:$AE$11,2,FALSE),"")</f>
        <v/>
      </c>
      <c r="AI116">
        <f>IF(AND(AB116=1,'Procedure details'!G116&gt;99,'Procedure details'!X116=""),1,0)</f>
        <v>0</v>
      </c>
      <c r="AJ116">
        <f>IF(AND(AC116=1,'Procedure details'!G116&gt;999,'Procedure details'!X116=""),1,0)</f>
        <v>0</v>
      </c>
      <c r="AK116">
        <f>IF(AND(AD116=1,'Procedure details'!G116&gt;9999,'Procedure details'!X116=""),1,0)</f>
        <v>0</v>
      </c>
      <c r="AL116" s="35" t="str">
        <f>IF('Procedure details'!O116&lt;&gt;"",VLOOKUP('Procedure details'!O116,Lists!$B$75:$C$83,2,FALSE),"")</f>
        <v/>
      </c>
      <c r="AM116">
        <f>IFERROR(IF(AND(VLOOKUP('Procedure details'!E116,Lists!$M$1:$R$40,6,0),'Procedure details'!X116="",(OR('Procedure details'!I116="[O2_1] Animals born in the UK but NOT at a licensed establishment",'Procedure details'!I116="[O2_2] Animals born in the EU (non UK) but NOT at a registered breeder",'Procedure details'!J116="[NHPO1_1B] Animals born in the UK but NOT at a licensed establishment",'Procedure details'!J116="[NHPO1_2B] Animals born in the EU (non UK) but NOT at a registered breeder"))),1,0),0)</f>
        <v>0</v>
      </c>
      <c r="AN116" s="58">
        <f>IF(AND('Procedure details'!U116="Sub-threshold",'Procedure details'!N116="[N] No",'Procedure details'!O116&lt;&gt;"[PG] Breeding/maintenance of colonies of established genetically altered animals, not used in other procedures",'Procedure details'!O116&lt;&gt;"",'Procedure details'!X116=""),1,0)</f>
        <v>0</v>
      </c>
      <c r="AO116">
        <f>IF(AND('Procedure details'!G116&gt;999,'Procedure details'!O116="[PG] Breeding/maintenance of colonies of established genetically altered animals, not used in other procedures",'Procedure details'!U116="[SV4] Severe",'Procedure details'!X116=""),1,0)</f>
        <v>0</v>
      </c>
      <c r="AP116">
        <f>IF(AND('Procedure details'!M116="[GS1] Not genetically altered",'Procedure details'!O116="[PG] Breeding/maintenance of colonies of established genetically altered animals, not used in other procedures",'Procedure details'!X116=""),1,0)</f>
        <v>0</v>
      </c>
      <c r="AQ116">
        <f>IFERROR(IF(AND((VLOOKUP('Procedure details'!E116,Lists!M:S,7,0))=1,'Procedure details'!X116="",(OR('Procedure details'!I116="[O2_1] Animals born in the UK but NOT at a licensed establishment",'Procedure details'!I116="[O2_2] Animals born in the EU (non UK) but NOT at a registered breeder")),(OR('Procedure details'!M116="[GS2] Genetically altered without a harmful phenotype",'Procedure details'!M116="[GS3] Genetically altered with a harmful phenotype"))),1,0),0)</f>
        <v>0</v>
      </c>
    </row>
    <row r="117" spans="24:43" x14ac:dyDescent="0.25">
      <c r="X117" s="34">
        <v>117</v>
      </c>
      <c r="Y117" s="35">
        <f>COUNTA('Procedure details'!E117:'Procedure details'!Y117)</f>
        <v>0</v>
      </c>
      <c r="Z117" s="35"/>
      <c r="AA117" s="35" t="str">
        <f>IF('Procedure details'!E117&lt;&gt;"",VLOOKUP('Procedure details'!E117,Lists!$M$2:$N$40,2,FALSE),"")</f>
        <v/>
      </c>
      <c r="AB117" s="35" t="str">
        <f>IF('Procedure details'!E117&lt;&gt;"",VLOOKUP('Procedure details'!E117,Lists!$M$2:$O$40,3,FALSE),"")</f>
        <v/>
      </c>
      <c r="AC117" s="35" t="str">
        <f>IF('Procedure details'!E117&lt;&gt;"",VLOOKUP('Procedure details'!E117,Lists!$M$2:$P$40,4,FALSE),"")</f>
        <v/>
      </c>
      <c r="AD117" s="35" t="str">
        <f>IF('Procedure details'!E117&lt;&gt;"",VLOOKUP('Procedure details'!E117,Lists!$M$2:$Q$40,5,FALSE),"")</f>
        <v/>
      </c>
      <c r="AE117" s="35" t="str">
        <f>IF('Procedure details'!O117&lt;&gt;"",VLOOKUP('Procedure details'!O117,Lists!$B$75:$G$83,6,FALSE),"")</f>
        <v/>
      </c>
      <c r="AF117" s="35" t="str">
        <f>IF('Procedure details'!H117&lt;&gt;"",VLOOKUP('Procedure details'!H117,Lists!$AP$2:$AQ$3,2,FALSE),"")</f>
        <v/>
      </c>
      <c r="AG117" s="35" t="str">
        <f>IF('Procedure details'!P117&lt;&gt;"",VLOOKUP('Procedure details'!P117,Lists!$D$75:$F$150,3,FALSE),"")</f>
        <v/>
      </c>
      <c r="AH117" s="35" t="str">
        <f>IF('Procedure details'!R117&lt;&gt;"",VLOOKUP('Procedure details'!R117,Lists!$AD$2:$AE$11,2,FALSE),"")</f>
        <v/>
      </c>
      <c r="AI117">
        <f>IF(AND(AB117=1,'Procedure details'!G117&gt;99,'Procedure details'!X117=""),1,0)</f>
        <v>0</v>
      </c>
      <c r="AJ117">
        <f>IF(AND(AC117=1,'Procedure details'!G117&gt;999,'Procedure details'!X117=""),1,0)</f>
        <v>0</v>
      </c>
      <c r="AK117">
        <f>IF(AND(AD117=1,'Procedure details'!G117&gt;9999,'Procedure details'!X117=""),1,0)</f>
        <v>0</v>
      </c>
      <c r="AL117" s="35" t="str">
        <f>IF('Procedure details'!O117&lt;&gt;"",VLOOKUP('Procedure details'!O117,Lists!$B$75:$C$83,2,FALSE),"")</f>
        <v/>
      </c>
      <c r="AM117">
        <f>IFERROR(IF(AND(VLOOKUP('Procedure details'!E117,Lists!$M$1:$R$40,6,0),'Procedure details'!X117="",(OR('Procedure details'!I117="[O2_1] Animals born in the UK but NOT at a licensed establishment",'Procedure details'!I117="[O2_2] Animals born in the EU (non UK) but NOT at a registered breeder",'Procedure details'!J117="[NHPO1_1B] Animals born in the UK but NOT at a licensed establishment",'Procedure details'!J117="[NHPO1_2B] Animals born in the EU (non UK) but NOT at a registered breeder"))),1,0),0)</f>
        <v>0</v>
      </c>
      <c r="AN117" s="58">
        <f>IF(AND('Procedure details'!U117="Sub-threshold",'Procedure details'!N117="[N] No",'Procedure details'!O117&lt;&gt;"[PG] Breeding/maintenance of colonies of established genetically altered animals, not used in other procedures",'Procedure details'!O117&lt;&gt;"",'Procedure details'!X117=""),1,0)</f>
        <v>0</v>
      </c>
      <c r="AO117">
        <f>IF(AND('Procedure details'!G117&gt;999,'Procedure details'!O117="[PG] Breeding/maintenance of colonies of established genetically altered animals, not used in other procedures",'Procedure details'!U117="[SV4] Severe",'Procedure details'!X117=""),1,0)</f>
        <v>0</v>
      </c>
      <c r="AP117">
        <f>IF(AND('Procedure details'!M117="[GS1] Not genetically altered",'Procedure details'!O117="[PG] Breeding/maintenance of colonies of established genetically altered animals, not used in other procedures",'Procedure details'!X117=""),1,0)</f>
        <v>0</v>
      </c>
      <c r="AQ117">
        <f>IFERROR(IF(AND((VLOOKUP('Procedure details'!E117,Lists!M:S,7,0))=1,'Procedure details'!X117="",(OR('Procedure details'!I117="[O2_1] Animals born in the UK but NOT at a licensed establishment",'Procedure details'!I117="[O2_2] Animals born in the EU (non UK) but NOT at a registered breeder")),(OR('Procedure details'!M117="[GS2] Genetically altered without a harmful phenotype",'Procedure details'!M117="[GS3] Genetically altered with a harmful phenotype"))),1,0),0)</f>
        <v>0</v>
      </c>
    </row>
    <row r="118" spans="24:43" x14ac:dyDescent="0.25">
      <c r="X118" s="34">
        <v>118</v>
      </c>
      <c r="Y118" s="35">
        <f>COUNTA('Procedure details'!E118:'Procedure details'!Y118)</f>
        <v>0</v>
      </c>
      <c r="Z118" s="35"/>
      <c r="AA118" s="35" t="str">
        <f>IF('Procedure details'!E118&lt;&gt;"",VLOOKUP('Procedure details'!E118,Lists!$M$2:$N$40,2,FALSE),"")</f>
        <v/>
      </c>
      <c r="AB118" s="35" t="str">
        <f>IF('Procedure details'!E118&lt;&gt;"",VLOOKUP('Procedure details'!E118,Lists!$M$2:$O$40,3,FALSE),"")</f>
        <v/>
      </c>
      <c r="AC118" s="35" t="str">
        <f>IF('Procedure details'!E118&lt;&gt;"",VLOOKUP('Procedure details'!E118,Lists!$M$2:$P$40,4,FALSE),"")</f>
        <v/>
      </c>
      <c r="AD118" s="35" t="str">
        <f>IF('Procedure details'!E118&lt;&gt;"",VLOOKUP('Procedure details'!E118,Lists!$M$2:$Q$40,5,FALSE),"")</f>
        <v/>
      </c>
      <c r="AE118" s="35" t="str">
        <f>IF('Procedure details'!O118&lt;&gt;"",VLOOKUP('Procedure details'!O118,Lists!$B$75:$G$83,6,FALSE),"")</f>
        <v/>
      </c>
      <c r="AF118" s="35" t="str">
        <f>IF('Procedure details'!H118&lt;&gt;"",VLOOKUP('Procedure details'!H118,Lists!$AP$2:$AQ$3,2,FALSE),"")</f>
        <v/>
      </c>
      <c r="AG118" s="35" t="str">
        <f>IF('Procedure details'!P118&lt;&gt;"",VLOOKUP('Procedure details'!P118,Lists!$D$75:$F$150,3,FALSE),"")</f>
        <v/>
      </c>
      <c r="AH118" s="35" t="str">
        <f>IF('Procedure details'!R118&lt;&gt;"",VLOOKUP('Procedure details'!R118,Lists!$AD$2:$AE$11,2,FALSE),"")</f>
        <v/>
      </c>
      <c r="AI118">
        <f>IF(AND(AB118=1,'Procedure details'!G118&gt;99,'Procedure details'!X118=""),1,0)</f>
        <v>0</v>
      </c>
      <c r="AJ118">
        <f>IF(AND(AC118=1,'Procedure details'!G118&gt;999,'Procedure details'!X118=""),1,0)</f>
        <v>0</v>
      </c>
      <c r="AK118">
        <f>IF(AND(AD118=1,'Procedure details'!G118&gt;9999,'Procedure details'!X118=""),1,0)</f>
        <v>0</v>
      </c>
      <c r="AL118" s="35" t="str">
        <f>IF('Procedure details'!O118&lt;&gt;"",VLOOKUP('Procedure details'!O118,Lists!$B$75:$C$83,2,FALSE),"")</f>
        <v/>
      </c>
      <c r="AM118">
        <f>IFERROR(IF(AND(VLOOKUP('Procedure details'!E118,Lists!$M$1:$R$40,6,0),'Procedure details'!X118="",(OR('Procedure details'!I118="[O2_1] Animals born in the UK but NOT at a licensed establishment",'Procedure details'!I118="[O2_2] Animals born in the EU (non UK) but NOT at a registered breeder",'Procedure details'!J118="[NHPO1_1B] Animals born in the UK but NOT at a licensed establishment",'Procedure details'!J118="[NHPO1_2B] Animals born in the EU (non UK) but NOT at a registered breeder"))),1,0),0)</f>
        <v>0</v>
      </c>
      <c r="AN118" s="58">
        <f>IF(AND('Procedure details'!U118="Sub-threshold",'Procedure details'!N118="[N] No",'Procedure details'!O118&lt;&gt;"[PG] Breeding/maintenance of colonies of established genetically altered animals, not used in other procedures",'Procedure details'!O118&lt;&gt;"",'Procedure details'!X118=""),1,0)</f>
        <v>0</v>
      </c>
      <c r="AO118">
        <f>IF(AND('Procedure details'!G118&gt;999,'Procedure details'!O118="[PG] Breeding/maintenance of colonies of established genetically altered animals, not used in other procedures",'Procedure details'!U118="[SV4] Severe",'Procedure details'!X118=""),1,0)</f>
        <v>0</v>
      </c>
      <c r="AP118">
        <f>IF(AND('Procedure details'!M118="[GS1] Not genetically altered",'Procedure details'!O118="[PG] Breeding/maintenance of colonies of established genetically altered animals, not used in other procedures",'Procedure details'!X118=""),1,0)</f>
        <v>0</v>
      </c>
      <c r="AQ118">
        <f>IFERROR(IF(AND((VLOOKUP('Procedure details'!E118,Lists!M:S,7,0))=1,'Procedure details'!X118="",(OR('Procedure details'!I118="[O2_1] Animals born in the UK but NOT at a licensed establishment",'Procedure details'!I118="[O2_2] Animals born in the EU (non UK) but NOT at a registered breeder")),(OR('Procedure details'!M118="[GS2] Genetically altered without a harmful phenotype",'Procedure details'!M118="[GS3] Genetically altered with a harmful phenotype"))),1,0),0)</f>
        <v>0</v>
      </c>
    </row>
    <row r="119" spans="24:43" x14ac:dyDescent="0.25">
      <c r="X119" s="34">
        <v>119</v>
      </c>
      <c r="Y119" s="35">
        <f>COUNTA('Procedure details'!E119:'Procedure details'!Y119)</f>
        <v>0</v>
      </c>
      <c r="Z119" s="35"/>
      <c r="AA119" s="35" t="str">
        <f>IF('Procedure details'!E119&lt;&gt;"",VLOOKUP('Procedure details'!E119,Lists!$M$2:$N$40,2,FALSE),"")</f>
        <v/>
      </c>
      <c r="AB119" s="35" t="str">
        <f>IF('Procedure details'!E119&lt;&gt;"",VLOOKUP('Procedure details'!E119,Lists!$M$2:$O$40,3,FALSE),"")</f>
        <v/>
      </c>
      <c r="AC119" s="35" t="str">
        <f>IF('Procedure details'!E119&lt;&gt;"",VLOOKUP('Procedure details'!E119,Lists!$M$2:$P$40,4,FALSE),"")</f>
        <v/>
      </c>
      <c r="AD119" s="35" t="str">
        <f>IF('Procedure details'!E119&lt;&gt;"",VLOOKUP('Procedure details'!E119,Lists!$M$2:$Q$40,5,FALSE),"")</f>
        <v/>
      </c>
      <c r="AE119" s="35" t="str">
        <f>IF('Procedure details'!O119&lt;&gt;"",VLOOKUP('Procedure details'!O119,Lists!$B$75:$G$83,6,FALSE),"")</f>
        <v/>
      </c>
      <c r="AF119" s="35" t="str">
        <f>IF('Procedure details'!H119&lt;&gt;"",VLOOKUP('Procedure details'!H119,Lists!$AP$2:$AQ$3,2,FALSE),"")</f>
        <v/>
      </c>
      <c r="AG119" s="35" t="str">
        <f>IF('Procedure details'!P119&lt;&gt;"",VLOOKUP('Procedure details'!P119,Lists!$D$75:$F$150,3,FALSE),"")</f>
        <v/>
      </c>
      <c r="AH119" s="35" t="str">
        <f>IF('Procedure details'!R119&lt;&gt;"",VLOOKUP('Procedure details'!R119,Lists!$AD$2:$AE$11,2,FALSE),"")</f>
        <v/>
      </c>
      <c r="AI119">
        <f>IF(AND(AB119=1,'Procedure details'!G119&gt;99,'Procedure details'!X119=""),1,0)</f>
        <v>0</v>
      </c>
      <c r="AJ119">
        <f>IF(AND(AC119=1,'Procedure details'!G119&gt;999,'Procedure details'!X119=""),1,0)</f>
        <v>0</v>
      </c>
      <c r="AK119">
        <f>IF(AND(AD119=1,'Procedure details'!G119&gt;9999,'Procedure details'!X119=""),1,0)</f>
        <v>0</v>
      </c>
      <c r="AL119" s="35" t="str">
        <f>IF('Procedure details'!O119&lt;&gt;"",VLOOKUP('Procedure details'!O119,Lists!$B$75:$C$83,2,FALSE),"")</f>
        <v/>
      </c>
      <c r="AM119">
        <f>IFERROR(IF(AND(VLOOKUP('Procedure details'!E119,Lists!$M$1:$R$40,6,0),'Procedure details'!X119="",(OR('Procedure details'!I119="[O2_1] Animals born in the UK but NOT at a licensed establishment",'Procedure details'!I119="[O2_2] Animals born in the EU (non UK) but NOT at a registered breeder",'Procedure details'!J119="[NHPO1_1B] Animals born in the UK but NOT at a licensed establishment",'Procedure details'!J119="[NHPO1_2B] Animals born in the EU (non UK) but NOT at a registered breeder"))),1,0),0)</f>
        <v>0</v>
      </c>
      <c r="AN119" s="58">
        <f>IF(AND('Procedure details'!U119="Sub-threshold",'Procedure details'!N119="[N] No",'Procedure details'!O119&lt;&gt;"[PG] Breeding/maintenance of colonies of established genetically altered animals, not used in other procedures",'Procedure details'!O119&lt;&gt;"",'Procedure details'!X119=""),1,0)</f>
        <v>0</v>
      </c>
      <c r="AO119">
        <f>IF(AND('Procedure details'!G119&gt;999,'Procedure details'!O119="[PG] Breeding/maintenance of colonies of established genetically altered animals, not used in other procedures",'Procedure details'!U119="[SV4] Severe",'Procedure details'!X119=""),1,0)</f>
        <v>0</v>
      </c>
      <c r="AP119">
        <f>IF(AND('Procedure details'!M119="[GS1] Not genetically altered",'Procedure details'!O119="[PG] Breeding/maintenance of colonies of established genetically altered animals, not used in other procedures",'Procedure details'!X119=""),1,0)</f>
        <v>0</v>
      </c>
      <c r="AQ119">
        <f>IFERROR(IF(AND((VLOOKUP('Procedure details'!E119,Lists!M:S,7,0))=1,'Procedure details'!X119="",(OR('Procedure details'!I119="[O2_1] Animals born in the UK but NOT at a licensed establishment",'Procedure details'!I119="[O2_2] Animals born in the EU (non UK) but NOT at a registered breeder")),(OR('Procedure details'!M119="[GS2] Genetically altered without a harmful phenotype",'Procedure details'!M119="[GS3] Genetically altered with a harmful phenotype"))),1,0),0)</f>
        <v>0</v>
      </c>
    </row>
    <row r="120" spans="24:43" x14ac:dyDescent="0.25">
      <c r="X120" s="34">
        <v>120</v>
      </c>
      <c r="Y120" s="35">
        <f>COUNTA('Procedure details'!E120:'Procedure details'!Y120)</f>
        <v>0</v>
      </c>
      <c r="Z120" s="35"/>
      <c r="AA120" s="35" t="str">
        <f>IF('Procedure details'!E120&lt;&gt;"",VLOOKUP('Procedure details'!E120,Lists!$M$2:$N$40,2,FALSE),"")</f>
        <v/>
      </c>
      <c r="AB120" s="35" t="str">
        <f>IF('Procedure details'!E120&lt;&gt;"",VLOOKUP('Procedure details'!E120,Lists!$M$2:$O$40,3,FALSE),"")</f>
        <v/>
      </c>
      <c r="AC120" s="35" t="str">
        <f>IF('Procedure details'!E120&lt;&gt;"",VLOOKUP('Procedure details'!E120,Lists!$M$2:$P$40,4,FALSE),"")</f>
        <v/>
      </c>
      <c r="AD120" s="35" t="str">
        <f>IF('Procedure details'!E120&lt;&gt;"",VLOOKUP('Procedure details'!E120,Lists!$M$2:$Q$40,5,FALSE),"")</f>
        <v/>
      </c>
      <c r="AE120" s="35" t="str">
        <f>IF('Procedure details'!O120&lt;&gt;"",VLOOKUP('Procedure details'!O120,Lists!$B$75:$G$83,6,FALSE),"")</f>
        <v/>
      </c>
      <c r="AF120" s="35" t="str">
        <f>IF('Procedure details'!H120&lt;&gt;"",VLOOKUP('Procedure details'!H120,Lists!$AP$2:$AQ$3,2,FALSE),"")</f>
        <v/>
      </c>
      <c r="AG120" s="35" t="str">
        <f>IF('Procedure details'!P120&lt;&gt;"",VLOOKUP('Procedure details'!P120,Lists!$D$75:$F$150,3,FALSE),"")</f>
        <v/>
      </c>
      <c r="AH120" s="35" t="str">
        <f>IF('Procedure details'!R120&lt;&gt;"",VLOOKUP('Procedure details'!R120,Lists!$AD$2:$AE$11,2,FALSE),"")</f>
        <v/>
      </c>
      <c r="AI120">
        <f>IF(AND(AB120=1,'Procedure details'!G120&gt;99,'Procedure details'!X120=""),1,0)</f>
        <v>0</v>
      </c>
      <c r="AJ120">
        <f>IF(AND(AC120=1,'Procedure details'!G120&gt;999,'Procedure details'!X120=""),1,0)</f>
        <v>0</v>
      </c>
      <c r="AK120">
        <f>IF(AND(AD120=1,'Procedure details'!G120&gt;9999,'Procedure details'!X120=""),1,0)</f>
        <v>0</v>
      </c>
      <c r="AL120" s="35" t="str">
        <f>IF('Procedure details'!O120&lt;&gt;"",VLOOKUP('Procedure details'!O120,Lists!$B$75:$C$83,2,FALSE),"")</f>
        <v/>
      </c>
      <c r="AM120">
        <f>IFERROR(IF(AND(VLOOKUP('Procedure details'!E120,Lists!$M$1:$R$40,6,0),'Procedure details'!X120="",(OR('Procedure details'!I120="[O2_1] Animals born in the UK but NOT at a licensed establishment",'Procedure details'!I120="[O2_2] Animals born in the EU (non UK) but NOT at a registered breeder",'Procedure details'!J120="[NHPO1_1B] Animals born in the UK but NOT at a licensed establishment",'Procedure details'!J120="[NHPO1_2B] Animals born in the EU (non UK) but NOT at a registered breeder"))),1,0),0)</f>
        <v>0</v>
      </c>
      <c r="AN120" s="58">
        <f>IF(AND('Procedure details'!U120="Sub-threshold",'Procedure details'!N120="[N] No",'Procedure details'!O120&lt;&gt;"[PG] Breeding/maintenance of colonies of established genetically altered animals, not used in other procedures",'Procedure details'!O120&lt;&gt;"",'Procedure details'!X120=""),1,0)</f>
        <v>0</v>
      </c>
      <c r="AO120">
        <f>IF(AND('Procedure details'!G120&gt;999,'Procedure details'!O120="[PG] Breeding/maintenance of colonies of established genetically altered animals, not used in other procedures",'Procedure details'!U120="[SV4] Severe",'Procedure details'!X120=""),1,0)</f>
        <v>0</v>
      </c>
      <c r="AP120">
        <f>IF(AND('Procedure details'!M120="[GS1] Not genetically altered",'Procedure details'!O120="[PG] Breeding/maintenance of colonies of established genetically altered animals, not used in other procedures",'Procedure details'!X120=""),1,0)</f>
        <v>0</v>
      </c>
      <c r="AQ120">
        <f>IFERROR(IF(AND((VLOOKUP('Procedure details'!E120,Lists!M:S,7,0))=1,'Procedure details'!X120="",(OR('Procedure details'!I120="[O2_1] Animals born in the UK but NOT at a licensed establishment",'Procedure details'!I120="[O2_2] Animals born in the EU (non UK) but NOT at a registered breeder")),(OR('Procedure details'!M120="[GS2] Genetically altered without a harmful phenotype",'Procedure details'!M120="[GS3] Genetically altered with a harmful phenotype"))),1,0),0)</f>
        <v>0</v>
      </c>
    </row>
    <row r="121" spans="24:43" x14ac:dyDescent="0.25">
      <c r="X121" s="34">
        <v>121</v>
      </c>
      <c r="Y121" s="35">
        <f>COUNTA('Procedure details'!E121:'Procedure details'!Y121)</f>
        <v>0</v>
      </c>
      <c r="Z121" s="35"/>
      <c r="AA121" s="35" t="str">
        <f>IF('Procedure details'!E121&lt;&gt;"",VLOOKUP('Procedure details'!E121,Lists!$M$2:$N$40,2,FALSE),"")</f>
        <v/>
      </c>
      <c r="AB121" s="35" t="str">
        <f>IF('Procedure details'!E121&lt;&gt;"",VLOOKUP('Procedure details'!E121,Lists!$M$2:$O$40,3,FALSE),"")</f>
        <v/>
      </c>
      <c r="AC121" s="35" t="str">
        <f>IF('Procedure details'!E121&lt;&gt;"",VLOOKUP('Procedure details'!E121,Lists!$M$2:$P$40,4,FALSE),"")</f>
        <v/>
      </c>
      <c r="AD121" s="35" t="str">
        <f>IF('Procedure details'!E121&lt;&gt;"",VLOOKUP('Procedure details'!E121,Lists!$M$2:$Q$40,5,FALSE),"")</f>
        <v/>
      </c>
      <c r="AE121" s="35" t="str">
        <f>IF('Procedure details'!O121&lt;&gt;"",VLOOKUP('Procedure details'!O121,Lists!$B$75:$G$83,6,FALSE),"")</f>
        <v/>
      </c>
      <c r="AF121" s="35" t="str">
        <f>IF('Procedure details'!H121&lt;&gt;"",VLOOKUP('Procedure details'!H121,Lists!$AP$2:$AQ$3,2,FALSE),"")</f>
        <v/>
      </c>
      <c r="AG121" s="35" t="str">
        <f>IF('Procedure details'!P121&lt;&gt;"",VLOOKUP('Procedure details'!P121,Lists!$D$75:$F$150,3,FALSE),"")</f>
        <v/>
      </c>
      <c r="AH121" s="35" t="str">
        <f>IF('Procedure details'!R121&lt;&gt;"",VLOOKUP('Procedure details'!R121,Lists!$AD$2:$AE$11,2,FALSE),"")</f>
        <v/>
      </c>
      <c r="AI121">
        <f>IF(AND(AB121=1,'Procedure details'!G121&gt;99,'Procedure details'!X121=""),1,0)</f>
        <v>0</v>
      </c>
      <c r="AJ121">
        <f>IF(AND(AC121=1,'Procedure details'!G121&gt;999,'Procedure details'!X121=""),1,0)</f>
        <v>0</v>
      </c>
      <c r="AK121">
        <f>IF(AND(AD121=1,'Procedure details'!G121&gt;9999,'Procedure details'!X121=""),1,0)</f>
        <v>0</v>
      </c>
      <c r="AL121" s="35" t="str">
        <f>IF('Procedure details'!O121&lt;&gt;"",VLOOKUP('Procedure details'!O121,Lists!$B$75:$C$83,2,FALSE),"")</f>
        <v/>
      </c>
      <c r="AM121">
        <f>IFERROR(IF(AND(VLOOKUP('Procedure details'!E121,Lists!$M$1:$R$40,6,0),'Procedure details'!X121="",(OR('Procedure details'!I121="[O2_1] Animals born in the UK but NOT at a licensed establishment",'Procedure details'!I121="[O2_2] Animals born in the EU (non UK) but NOT at a registered breeder",'Procedure details'!J121="[NHPO1_1B] Animals born in the UK but NOT at a licensed establishment",'Procedure details'!J121="[NHPO1_2B] Animals born in the EU (non UK) but NOT at a registered breeder"))),1,0),0)</f>
        <v>0</v>
      </c>
      <c r="AN121" s="58">
        <f>IF(AND('Procedure details'!U121="Sub-threshold",'Procedure details'!N121="[N] No",'Procedure details'!O121&lt;&gt;"[PG] Breeding/maintenance of colonies of established genetically altered animals, not used in other procedures",'Procedure details'!O121&lt;&gt;"",'Procedure details'!X121=""),1,0)</f>
        <v>0</v>
      </c>
      <c r="AO121">
        <f>IF(AND('Procedure details'!G121&gt;999,'Procedure details'!O121="[PG] Breeding/maintenance of colonies of established genetically altered animals, not used in other procedures",'Procedure details'!U121="[SV4] Severe",'Procedure details'!X121=""),1,0)</f>
        <v>0</v>
      </c>
      <c r="AP121">
        <f>IF(AND('Procedure details'!M121="[GS1] Not genetically altered",'Procedure details'!O121="[PG] Breeding/maintenance of colonies of established genetically altered animals, not used in other procedures",'Procedure details'!X121=""),1,0)</f>
        <v>0</v>
      </c>
      <c r="AQ121">
        <f>IFERROR(IF(AND((VLOOKUP('Procedure details'!E121,Lists!M:S,7,0))=1,'Procedure details'!X121="",(OR('Procedure details'!I121="[O2_1] Animals born in the UK but NOT at a licensed establishment",'Procedure details'!I121="[O2_2] Animals born in the EU (non UK) but NOT at a registered breeder")),(OR('Procedure details'!M121="[GS2] Genetically altered without a harmful phenotype",'Procedure details'!M121="[GS3] Genetically altered with a harmful phenotype"))),1,0),0)</f>
        <v>0</v>
      </c>
    </row>
    <row r="122" spans="24:43" x14ac:dyDescent="0.25">
      <c r="X122" s="34">
        <v>122</v>
      </c>
      <c r="Y122" s="35">
        <f>COUNTA('Procedure details'!E122:'Procedure details'!Y122)</f>
        <v>0</v>
      </c>
      <c r="Z122" s="35"/>
      <c r="AA122" s="35" t="str">
        <f>IF('Procedure details'!E122&lt;&gt;"",VLOOKUP('Procedure details'!E122,Lists!$M$2:$N$40,2,FALSE),"")</f>
        <v/>
      </c>
      <c r="AB122" s="35" t="str">
        <f>IF('Procedure details'!E122&lt;&gt;"",VLOOKUP('Procedure details'!E122,Lists!$M$2:$O$40,3,FALSE),"")</f>
        <v/>
      </c>
      <c r="AC122" s="35" t="str">
        <f>IF('Procedure details'!E122&lt;&gt;"",VLOOKUP('Procedure details'!E122,Lists!$M$2:$P$40,4,FALSE),"")</f>
        <v/>
      </c>
      <c r="AD122" s="35" t="str">
        <f>IF('Procedure details'!E122&lt;&gt;"",VLOOKUP('Procedure details'!E122,Lists!$M$2:$Q$40,5,FALSE),"")</f>
        <v/>
      </c>
      <c r="AE122" s="35" t="str">
        <f>IF('Procedure details'!O122&lt;&gt;"",VLOOKUP('Procedure details'!O122,Lists!$B$75:$G$83,6,FALSE),"")</f>
        <v/>
      </c>
      <c r="AF122" s="35" t="str">
        <f>IF('Procedure details'!H122&lt;&gt;"",VLOOKUP('Procedure details'!H122,Lists!$AP$2:$AQ$3,2,FALSE),"")</f>
        <v/>
      </c>
      <c r="AG122" s="35" t="str">
        <f>IF('Procedure details'!P122&lt;&gt;"",VLOOKUP('Procedure details'!P122,Lists!$D$75:$F$150,3,FALSE),"")</f>
        <v/>
      </c>
      <c r="AH122" s="35" t="str">
        <f>IF('Procedure details'!R122&lt;&gt;"",VLOOKUP('Procedure details'!R122,Lists!$AD$2:$AE$11,2,FALSE),"")</f>
        <v/>
      </c>
      <c r="AI122">
        <f>IF(AND(AB122=1,'Procedure details'!G122&gt;99,'Procedure details'!X122=""),1,0)</f>
        <v>0</v>
      </c>
      <c r="AJ122">
        <f>IF(AND(AC122=1,'Procedure details'!G122&gt;999,'Procedure details'!X122=""),1,0)</f>
        <v>0</v>
      </c>
      <c r="AK122">
        <f>IF(AND(AD122=1,'Procedure details'!G122&gt;9999,'Procedure details'!X122=""),1,0)</f>
        <v>0</v>
      </c>
      <c r="AL122" s="35" t="str">
        <f>IF('Procedure details'!O122&lt;&gt;"",VLOOKUP('Procedure details'!O122,Lists!$B$75:$C$83,2,FALSE),"")</f>
        <v/>
      </c>
      <c r="AM122">
        <f>IFERROR(IF(AND(VLOOKUP('Procedure details'!E122,Lists!$M$1:$R$40,6,0),'Procedure details'!X122="",(OR('Procedure details'!I122="[O2_1] Animals born in the UK but NOT at a licensed establishment",'Procedure details'!I122="[O2_2] Animals born in the EU (non UK) but NOT at a registered breeder",'Procedure details'!J122="[NHPO1_1B] Animals born in the UK but NOT at a licensed establishment",'Procedure details'!J122="[NHPO1_2B] Animals born in the EU (non UK) but NOT at a registered breeder"))),1,0),0)</f>
        <v>0</v>
      </c>
      <c r="AN122" s="58">
        <f>IF(AND('Procedure details'!U122="Sub-threshold",'Procedure details'!N122="[N] No",'Procedure details'!O122&lt;&gt;"[PG] Breeding/maintenance of colonies of established genetically altered animals, not used in other procedures",'Procedure details'!O122&lt;&gt;"",'Procedure details'!X122=""),1,0)</f>
        <v>0</v>
      </c>
      <c r="AO122">
        <f>IF(AND('Procedure details'!G122&gt;999,'Procedure details'!O122="[PG] Breeding/maintenance of colonies of established genetically altered animals, not used in other procedures",'Procedure details'!U122="[SV4] Severe",'Procedure details'!X122=""),1,0)</f>
        <v>0</v>
      </c>
      <c r="AP122">
        <f>IF(AND('Procedure details'!M122="[GS1] Not genetically altered",'Procedure details'!O122="[PG] Breeding/maintenance of colonies of established genetically altered animals, not used in other procedures",'Procedure details'!X122=""),1,0)</f>
        <v>0</v>
      </c>
      <c r="AQ122">
        <f>IFERROR(IF(AND((VLOOKUP('Procedure details'!E122,Lists!M:S,7,0))=1,'Procedure details'!X122="",(OR('Procedure details'!I122="[O2_1] Animals born in the UK but NOT at a licensed establishment",'Procedure details'!I122="[O2_2] Animals born in the EU (non UK) but NOT at a registered breeder")),(OR('Procedure details'!M122="[GS2] Genetically altered without a harmful phenotype",'Procedure details'!M122="[GS3] Genetically altered with a harmful phenotype"))),1,0),0)</f>
        <v>0</v>
      </c>
    </row>
    <row r="123" spans="24:43" x14ac:dyDescent="0.25">
      <c r="X123" s="34">
        <v>123</v>
      </c>
      <c r="Y123" s="35">
        <f>COUNTA('Procedure details'!E123:'Procedure details'!Y123)</f>
        <v>0</v>
      </c>
      <c r="Z123" s="35"/>
      <c r="AA123" s="35" t="str">
        <f>IF('Procedure details'!E123&lt;&gt;"",VLOOKUP('Procedure details'!E123,Lists!$M$2:$N$40,2,FALSE),"")</f>
        <v/>
      </c>
      <c r="AB123" s="35" t="str">
        <f>IF('Procedure details'!E123&lt;&gt;"",VLOOKUP('Procedure details'!E123,Lists!$M$2:$O$40,3,FALSE),"")</f>
        <v/>
      </c>
      <c r="AC123" s="35" t="str">
        <f>IF('Procedure details'!E123&lt;&gt;"",VLOOKUP('Procedure details'!E123,Lists!$M$2:$P$40,4,FALSE),"")</f>
        <v/>
      </c>
      <c r="AD123" s="35" t="str">
        <f>IF('Procedure details'!E123&lt;&gt;"",VLOOKUP('Procedure details'!E123,Lists!$M$2:$Q$40,5,FALSE),"")</f>
        <v/>
      </c>
      <c r="AE123" s="35" t="str">
        <f>IF('Procedure details'!O123&lt;&gt;"",VLOOKUP('Procedure details'!O123,Lists!$B$75:$G$83,6,FALSE),"")</f>
        <v/>
      </c>
      <c r="AF123" s="35" t="str">
        <f>IF('Procedure details'!H123&lt;&gt;"",VLOOKUP('Procedure details'!H123,Lists!$AP$2:$AQ$3,2,FALSE),"")</f>
        <v/>
      </c>
      <c r="AG123" s="35" t="str">
        <f>IF('Procedure details'!P123&lt;&gt;"",VLOOKUP('Procedure details'!P123,Lists!$D$75:$F$150,3,FALSE),"")</f>
        <v/>
      </c>
      <c r="AH123" s="35" t="str">
        <f>IF('Procedure details'!R123&lt;&gt;"",VLOOKUP('Procedure details'!R123,Lists!$AD$2:$AE$11,2,FALSE),"")</f>
        <v/>
      </c>
      <c r="AI123">
        <f>IF(AND(AB123=1,'Procedure details'!G123&gt;99,'Procedure details'!X123=""),1,0)</f>
        <v>0</v>
      </c>
      <c r="AJ123">
        <f>IF(AND(AC123=1,'Procedure details'!G123&gt;999,'Procedure details'!X123=""),1,0)</f>
        <v>0</v>
      </c>
      <c r="AK123">
        <f>IF(AND(AD123=1,'Procedure details'!G123&gt;9999,'Procedure details'!X123=""),1,0)</f>
        <v>0</v>
      </c>
      <c r="AL123" s="35" t="str">
        <f>IF('Procedure details'!O123&lt;&gt;"",VLOOKUP('Procedure details'!O123,Lists!$B$75:$C$83,2,FALSE),"")</f>
        <v/>
      </c>
      <c r="AM123">
        <f>IFERROR(IF(AND(VLOOKUP('Procedure details'!E123,Lists!$M$1:$R$40,6,0),'Procedure details'!X123="",(OR('Procedure details'!I123="[O2_1] Animals born in the UK but NOT at a licensed establishment",'Procedure details'!I123="[O2_2] Animals born in the EU (non UK) but NOT at a registered breeder",'Procedure details'!J123="[NHPO1_1B] Animals born in the UK but NOT at a licensed establishment",'Procedure details'!J123="[NHPO1_2B] Animals born in the EU (non UK) but NOT at a registered breeder"))),1,0),0)</f>
        <v>0</v>
      </c>
      <c r="AN123" s="58">
        <f>IF(AND('Procedure details'!U123="Sub-threshold",'Procedure details'!N123="[N] No",'Procedure details'!O123&lt;&gt;"[PG] Breeding/maintenance of colonies of established genetically altered animals, not used in other procedures",'Procedure details'!O123&lt;&gt;"",'Procedure details'!X123=""),1,0)</f>
        <v>0</v>
      </c>
      <c r="AO123">
        <f>IF(AND('Procedure details'!G123&gt;999,'Procedure details'!O123="[PG] Breeding/maintenance of colonies of established genetically altered animals, not used in other procedures",'Procedure details'!U123="[SV4] Severe",'Procedure details'!X123=""),1,0)</f>
        <v>0</v>
      </c>
      <c r="AP123">
        <f>IF(AND('Procedure details'!M123="[GS1] Not genetically altered",'Procedure details'!O123="[PG] Breeding/maintenance of colonies of established genetically altered animals, not used in other procedures",'Procedure details'!X123=""),1,0)</f>
        <v>0</v>
      </c>
      <c r="AQ123">
        <f>IFERROR(IF(AND((VLOOKUP('Procedure details'!E123,Lists!M:S,7,0))=1,'Procedure details'!X123="",(OR('Procedure details'!I123="[O2_1] Animals born in the UK but NOT at a licensed establishment",'Procedure details'!I123="[O2_2] Animals born in the EU (non UK) but NOT at a registered breeder")),(OR('Procedure details'!M123="[GS2] Genetically altered without a harmful phenotype",'Procedure details'!M123="[GS3] Genetically altered with a harmful phenotype"))),1,0),0)</f>
        <v>0</v>
      </c>
    </row>
    <row r="124" spans="24:43" x14ac:dyDescent="0.25">
      <c r="X124" s="34">
        <v>124</v>
      </c>
      <c r="Y124" s="35">
        <f>COUNTA('Procedure details'!E124:'Procedure details'!Y124)</f>
        <v>0</v>
      </c>
      <c r="Z124" s="35"/>
      <c r="AA124" s="35" t="str">
        <f>IF('Procedure details'!E124&lt;&gt;"",VLOOKUP('Procedure details'!E124,Lists!$M$2:$N$40,2,FALSE),"")</f>
        <v/>
      </c>
      <c r="AB124" s="35" t="str">
        <f>IF('Procedure details'!E124&lt;&gt;"",VLOOKUP('Procedure details'!E124,Lists!$M$2:$O$40,3,FALSE),"")</f>
        <v/>
      </c>
      <c r="AC124" s="35" t="str">
        <f>IF('Procedure details'!E124&lt;&gt;"",VLOOKUP('Procedure details'!E124,Lists!$M$2:$P$40,4,FALSE),"")</f>
        <v/>
      </c>
      <c r="AD124" s="35" t="str">
        <f>IF('Procedure details'!E124&lt;&gt;"",VLOOKUP('Procedure details'!E124,Lists!$M$2:$Q$40,5,FALSE),"")</f>
        <v/>
      </c>
      <c r="AE124" s="35" t="str">
        <f>IF('Procedure details'!O124&lt;&gt;"",VLOOKUP('Procedure details'!O124,Lists!$B$75:$G$83,6,FALSE),"")</f>
        <v/>
      </c>
      <c r="AF124" s="35" t="str">
        <f>IF('Procedure details'!H124&lt;&gt;"",VLOOKUP('Procedure details'!H124,Lists!$AP$2:$AQ$3,2,FALSE),"")</f>
        <v/>
      </c>
      <c r="AG124" s="35" t="str">
        <f>IF('Procedure details'!P124&lt;&gt;"",VLOOKUP('Procedure details'!P124,Lists!$D$75:$F$150,3,FALSE),"")</f>
        <v/>
      </c>
      <c r="AH124" s="35" t="str">
        <f>IF('Procedure details'!R124&lt;&gt;"",VLOOKUP('Procedure details'!R124,Lists!$AD$2:$AE$11,2,FALSE),"")</f>
        <v/>
      </c>
      <c r="AI124">
        <f>IF(AND(AB124=1,'Procedure details'!G124&gt;99,'Procedure details'!X124=""),1,0)</f>
        <v>0</v>
      </c>
      <c r="AJ124">
        <f>IF(AND(AC124=1,'Procedure details'!G124&gt;999,'Procedure details'!X124=""),1,0)</f>
        <v>0</v>
      </c>
      <c r="AK124">
        <f>IF(AND(AD124=1,'Procedure details'!G124&gt;9999,'Procedure details'!X124=""),1,0)</f>
        <v>0</v>
      </c>
      <c r="AL124" s="35" t="str">
        <f>IF('Procedure details'!O124&lt;&gt;"",VLOOKUP('Procedure details'!O124,Lists!$B$75:$C$83,2,FALSE),"")</f>
        <v/>
      </c>
      <c r="AM124">
        <f>IFERROR(IF(AND(VLOOKUP('Procedure details'!E124,Lists!$M$1:$R$40,6,0),'Procedure details'!X124="",(OR('Procedure details'!I124="[O2_1] Animals born in the UK but NOT at a licensed establishment",'Procedure details'!I124="[O2_2] Animals born in the EU (non UK) but NOT at a registered breeder",'Procedure details'!J124="[NHPO1_1B] Animals born in the UK but NOT at a licensed establishment",'Procedure details'!J124="[NHPO1_2B] Animals born in the EU (non UK) but NOT at a registered breeder"))),1,0),0)</f>
        <v>0</v>
      </c>
      <c r="AN124" s="58">
        <f>IF(AND('Procedure details'!U124="Sub-threshold",'Procedure details'!N124="[N] No",'Procedure details'!O124&lt;&gt;"[PG] Breeding/maintenance of colonies of established genetically altered animals, not used in other procedures",'Procedure details'!O124&lt;&gt;"",'Procedure details'!X124=""),1,0)</f>
        <v>0</v>
      </c>
      <c r="AO124">
        <f>IF(AND('Procedure details'!G124&gt;999,'Procedure details'!O124="[PG] Breeding/maintenance of colonies of established genetically altered animals, not used in other procedures",'Procedure details'!U124="[SV4] Severe",'Procedure details'!X124=""),1,0)</f>
        <v>0</v>
      </c>
      <c r="AP124">
        <f>IF(AND('Procedure details'!M124="[GS1] Not genetically altered",'Procedure details'!O124="[PG] Breeding/maintenance of colonies of established genetically altered animals, not used in other procedures",'Procedure details'!X124=""),1,0)</f>
        <v>0</v>
      </c>
      <c r="AQ124">
        <f>IFERROR(IF(AND((VLOOKUP('Procedure details'!E124,Lists!M:S,7,0))=1,'Procedure details'!X124="",(OR('Procedure details'!I124="[O2_1] Animals born in the UK but NOT at a licensed establishment",'Procedure details'!I124="[O2_2] Animals born in the EU (non UK) but NOT at a registered breeder")),(OR('Procedure details'!M124="[GS2] Genetically altered without a harmful phenotype",'Procedure details'!M124="[GS3] Genetically altered with a harmful phenotype"))),1,0),0)</f>
        <v>0</v>
      </c>
    </row>
    <row r="125" spans="24:43" x14ac:dyDescent="0.25">
      <c r="X125" s="34">
        <v>125</v>
      </c>
      <c r="Y125" s="35">
        <f>COUNTA('Procedure details'!E125:'Procedure details'!Y125)</f>
        <v>0</v>
      </c>
      <c r="Z125" s="35"/>
      <c r="AA125" s="35" t="str">
        <f>IF('Procedure details'!E125&lt;&gt;"",VLOOKUP('Procedure details'!E125,Lists!$M$2:$N$40,2,FALSE),"")</f>
        <v/>
      </c>
      <c r="AB125" s="35" t="str">
        <f>IF('Procedure details'!E125&lt;&gt;"",VLOOKUP('Procedure details'!E125,Lists!$M$2:$O$40,3,FALSE),"")</f>
        <v/>
      </c>
      <c r="AC125" s="35" t="str">
        <f>IF('Procedure details'!E125&lt;&gt;"",VLOOKUP('Procedure details'!E125,Lists!$M$2:$P$40,4,FALSE),"")</f>
        <v/>
      </c>
      <c r="AD125" s="35" t="str">
        <f>IF('Procedure details'!E125&lt;&gt;"",VLOOKUP('Procedure details'!E125,Lists!$M$2:$Q$40,5,FALSE),"")</f>
        <v/>
      </c>
      <c r="AE125" s="35" t="str">
        <f>IF('Procedure details'!O125&lt;&gt;"",VLOOKUP('Procedure details'!O125,Lists!$B$75:$G$83,6,FALSE),"")</f>
        <v/>
      </c>
      <c r="AF125" s="35" t="str">
        <f>IF('Procedure details'!H125&lt;&gt;"",VLOOKUP('Procedure details'!H125,Lists!$AP$2:$AQ$3,2,FALSE),"")</f>
        <v/>
      </c>
      <c r="AG125" s="35" t="str">
        <f>IF('Procedure details'!P125&lt;&gt;"",VLOOKUP('Procedure details'!P125,Lists!$D$75:$F$150,3,FALSE),"")</f>
        <v/>
      </c>
      <c r="AH125" s="35" t="str">
        <f>IF('Procedure details'!R125&lt;&gt;"",VLOOKUP('Procedure details'!R125,Lists!$AD$2:$AE$11,2,FALSE),"")</f>
        <v/>
      </c>
      <c r="AI125">
        <f>IF(AND(AB125=1,'Procedure details'!G125&gt;99,'Procedure details'!X125=""),1,0)</f>
        <v>0</v>
      </c>
      <c r="AJ125">
        <f>IF(AND(AC125=1,'Procedure details'!G125&gt;999,'Procedure details'!X125=""),1,0)</f>
        <v>0</v>
      </c>
      <c r="AK125">
        <f>IF(AND(AD125=1,'Procedure details'!G125&gt;9999,'Procedure details'!X125=""),1,0)</f>
        <v>0</v>
      </c>
      <c r="AL125" s="35" t="str">
        <f>IF('Procedure details'!O125&lt;&gt;"",VLOOKUP('Procedure details'!O125,Lists!$B$75:$C$83,2,FALSE),"")</f>
        <v/>
      </c>
      <c r="AM125">
        <f>IFERROR(IF(AND(VLOOKUP('Procedure details'!E125,Lists!$M$1:$R$40,6,0),'Procedure details'!X125="",(OR('Procedure details'!I125="[O2_1] Animals born in the UK but NOT at a licensed establishment",'Procedure details'!I125="[O2_2] Animals born in the EU (non UK) but NOT at a registered breeder",'Procedure details'!J125="[NHPO1_1B] Animals born in the UK but NOT at a licensed establishment",'Procedure details'!J125="[NHPO1_2B] Animals born in the EU (non UK) but NOT at a registered breeder"))),1,0),0)</f>
        <v>0</v>
      </c>
      <c r="AN125" s="58">
        <f>IF(AND('Procedure details'!U125="Sub-threshold",'Procedure details'!N125="[N] No",'Procedure details'!O125&lt;&gt;"[PG] Breeding/maintenance of colonies of established genetically altered animals, not used in other procedures",'Procedure details'!O125&lt;&gt;"",'Procedure details'!X125=""),1,0)</f>
        <v>0</v>
      </c>
      <c r="AO125">
        <f>IF(AND('Procedure details'!G125&gt;999,'Procedure details'!O125="[PG] Breeding/maintenance of colonies of established genetically altered animals, not used in other procedures",'Procedure details'!U125="[SV4] Severe",'Procedure details'!X125=""),1,0)</f>
        <v>0</v>
      </c>
      <c r="AP125">
        <f>IF(AND('Procedure details'!M125="[GS1] Not genetically altered",'Procedure details'!O125="[PG] Breeding/maintenance of colonies of established genetically altered animals, not used in other procedures",'Procedure details'!X125=""),1,0)</f>
        <v>0</v>
      </c>
      <c r="AQ125">
        <f>IFERROR(IF(AND((VLOOKUP('Procedure details'!E125,Lists!M:S,7,0))=1,'Procedure details'!X125="",(OR('Procedure details'!I125="[O2_1] Animals born in the UK but NOT at a licensed establishment",'Procedure details'!I125="[O2_2] Animals born in the EU (non UK) but NOT at a registered breeder")),(OR('Procedure details'!M125="[GS2] Genetically altered without a harmful phenotype",'Procedure details'!M125="[GS3] Genetically altered with a harmful phenotype"))),1,0),0)</f>
        <v>0</v>
      </c>
    </row>
    <row r="126" spans="24:43" x14ac:dyDescent="0.25">
      <c r="X126" s="34">
        <v>126</v>
      </c>
      <c r="Y126" s="35">
        <f>COUNTA('Procedure details'!E126:'Procedure details'!Y126)</f>
        <v>0</v>
      </c>
      <c r="Z126" s="35"/>
      <c r="AA126" s="35" t="str">
        <f>IF('Procedure details'!E126&lt;&gt;"",VLOOKUP('Procedure details'!E126,Lists!$M$2:$N$40,2,FALSE),"")</f>
        <v/>
      </c>
      <c r="AB126" s="35" t="str">
        <f>IF('Procedure details'!E126&lt;&gt;"",VLOOKUP('Procedure details'!E126,Lists!$M$2:$O$40,3,FALSE),"")</f>
        <v/>
      </c>
      <c r="AC126" s="35" t="str">
        <f>IF('Procedure details'!E126&lt;&gt;"",VLOOKUP('Procedure details'!E126,Lists!$M$2:$P$40,4,FALSE),"")</f>
        <v/>
      </c>
      <c r="AD126" s="35" t="str">
        <f>IF('Procedure details'!E126&lt;&gt;"",VLOOKUP('Procedure details'!E126,Lists!$M$2:$Q$40,5,FALSE),"")</f>
        <v/>
      </c>
      <c r="AE126" s="35" t="str">
        <f>IF('Procedure details'!O126&lt;&gt;"",VLOOKUP('Procedure details'!O126,Lists!$B$75:$G$83,6,FALSE),"")</f>
        <v/>
      </c>
      <c r="AF126" s="35" t="str">
        <f>IF('Procedure details'!H126&lt;&gt;"",VLOOKUP('Procedure details'!H126,Lists!$AP$2:$AQ$3,2,FALSE),"")</f>
        <v/>
      </c>
      <c r="AG126" s="35" t="str">
        <f>IF('Procedure details'!P126&lt;&gt;"",VLOOKUP('Procedure details'!P126,Lists!$D$75:$F$150,3,FALSE),"")</f>
        <v/>
      </c>
      <c r="AH126" s="35" t="str">
        <f>IF('Procedure details'!R126&lt;&gt;"",VLOOKUP('Procedure details'!R126,Lists!$AD$2:$AE$11,2,FALSE),"")</f>
        <v/>
      </c>
      <c r="AI126">
        <f>IF(AND(AB126=1,'Procedure details'!G126&gt;99,'Procedure details'!X126=""),1,0)</f>
        <v>0</v>
      </c>
      <c r="AJ126">
        <f>IF(AND(AC126=1,'Procedure details'!G126&gt;999,'Procedure details'!X126=""),1,0)</f>
        <v>0</v>
      </c>
      <c r="AK126">
        <f>IF(AND(AD126=1,'Procedure details'!G126&gt;9999,'Procedure details'!X126=""),1,0)</f>
        <v>0</v>
      </c>
      <c r="AL126" s="35" t="str">
        <f>IF('Procedure details'!O126&lt;&gt;"",VLOOKUP('Procedure details'!O126,Lists!$B$75:$C$83,2,FALSE),"")</f>
        <v/>
      </c>
      <c r="AM126">
        <f>IFERROR(IF(AND(VLOOKUP('Procedure details'!E126,Lists!$M$1:$R$40,6,0),'Procedure details'!X126="",(OR('Procedure details'!I126="[O2_1] Animals born in the UK but NOT at a licensed establishment",'Procedure details'!I126="[O2_2] Animals born in the EU (non UK) but NOT at a registered breeder",'Procedure details'!J126="[NHPO1_1B] Animals born in the UK but NOT at a licensed establishment",'Procedure details'!J126="[NHPO1_2B] Animals born in the EU (non UK) but NOT at a registered breeder"))),1,0),0)</f>
        <v>0</v>
      </c>
      <c r="AN126" s="58">
        <f>IF(AND('Procedure details'!U126="Sub-threshold",'Procedure details'!N126="[N] No",'Procedure details'!O126&lt;&gt;"[PG] Breeding/maintenance of colonies of established genetically altered animals, not used in other procedures",'Procedure details'!O126&lt;&gt;"",'Procedure details'!X126=""),1,0)</f>
        <v>0</v>
      </c>
      <c r="AO126">
        <f>IF(AND('Procedure details'!G126&gt;999,'Procedure details'!O126="[PG] Breeding/maintenance of colonies of established genetically altered animals, not used in other procedures",'Procedure details'!U126="[SV4] Severe",'Procedure details'!X126=""),1,0)</f>
        <v>0</v>
      </c>
      <c r="AP126">
        <f>IF(AND('Procedure details'!M126="[GS1] Not genetically altered",'Procedure details'!O126="[PG] Breeding/maintenance of colonies of established genetically altered animals, not used in other procedures",'Procedure details'!X126=""),1,0)</f>
        <v>0</v>
      </c>
      <c r="AQ126">
        <f>IFERROR(IF(AND((VLOOKUP('Procedure details'!E126,Lists!M:S,7,0))=1,'Procedure details'!X126="",(OR('Procedure details'!I126="[O2_1] Animals born in the UK but NOT at a licensed establishment",'Procedure details'!I126="[O2_2] Animals born in the EU (non UK) but NOT at a registered breeder")),(OR('Procedure details'!M126="[GS2] Genetically altered without a harmful phenotype",'Procedure details'!M126="[GS3] Genetically altered with a harmful phenotype"))),1,0),0)</f>
        <v>0</v>
      </c>
    </row>
    <row r="127" spans="24:43" x14ac:dyDescent="0.25">
      <c r="X127" s="34">
        <v>127</v>
      </c>
      <c r="Y127" s="35">
        <f>COUNTA('Procedure details'!E127:'Procedure details'!Y127)</f>
        <v>0</v>
      </c>
      <c r="Z127" s="35"/>
      <c r="AA127" s="35" t="str">
        <f>IF('Procedure details'!E127&lt;&gt;"",VLOOKUP('Procedure details'!E127,Lists!$M$2:$N$40,2,FALSE),"")</f>
        <v/>
      </c>
      <c r="AB127" s="35" t="str">
        <f>IF('Procedure details'!E127&lt;&gt;"",VLOOKUP('Procedure details'!E127,Lists!$M$2:$O$40,3,FALSE),"")</f>
        <v/>
      </c>
      <c r="AC127" s="35" t="str">
        <f>IF('Procedure details'!E127&lt;&gt;"",VLOOKUP('Procedure details'!E127,Lists!$M$2:$P$40,4,FALSE),"")</f>
        <v/>
      </c>
      <c r="AD127" s="35" t="str">
        <f>IF('Procedure details'!E127&lt;&gt;"",VLOOKUP('Procedure details'!E127,Lists!$M$2:$Q$40,5,FALSE),"")</f>
        <v/>
      </c>
      <c r="AE127" s="35" t="str">
        <f>IF('Procedure details'!O127&lt;&gt;"",VLOOKUP('Procedure details'!O127,Lists!$B$75:$G$83,6,FALSE),"")</f>
        <v/>
      </c>
      <c r="AF127" s="35" t="str">
        <f>IF('Procedure details'!H127&lt;&gt;"",VLOOKUP('Procedure details'!H127,Lists!$AP$2:$AQ$3,2,FALSE),"")</f>
        <v/>
      </c>
      <c r="AG127" s="35" t="str">
        <f>IF('Procedure details'!P127&lt;&gt;"",VLOOKUP('Procedure details'!P127,Lists!$D$75:$F$150,3,FALSE),"")</f>
        <v/>
      </c>
      <c r="AH127" s="35" t="str">
        <f>IF('Procedure details'!R127&lt;&gt;"",VLOOKUP('Procedure details'!R127,Lists!$AD$2:$AE$11,2,FALSE),"")</f>
        <v/>
      </c>
      <c r="AI127">
        <f>IF(AND(AB127=1,'Procedure details'!G127&gt;99,'Procedure details'!X127=""),1,0)</f>
        <v>0</v>
      </c>
      <c r="AJ127">
        <f>IF(AND(AC127=1,'Procedure details'!G127&gt;999,'Procedure details'!X127=""),1,0)</f>
        <v>0</v>
      </c>
      <c r="AK127">
        <f>IF(AND(AD127=1,'Procedure details'!G127&gt;9999,'Procedure details'!X127=""),1,0)</f>
        <v>0</v>
      </c>
      <c r="AL127" s="35" t="str">
        <f>IF('Procedure details'!O127&lt;&gt;"",VLOOKUP('Procedure details'!O127,Lists!$B$75:$C$83,2,FALSE),"")</f>
        <v/>
      </c>
      <c r="AM127">
        <f>IFERROR(IF(AND(VLOOKUP('Procedure details'!E127,Lists!$M$1:$R$40,6,0),'Procedure details'!X127="",(OR('Procedure details'!I127="[O2_1] Animals born in the UK but NOT at a licensed establishment",'Procedure details'!I127="[O2_2] Animals born in the EU (non UK) but NOT at a registered breeder",'Procedure details'!J127="[NHPO1_1B] Animals born in the UK but NOT at a licensed establishment",'Procedure details'!J127="[NHPO1_2B] Animals born in the EU (non UK) but NOT at a registered breeder"))),1,0),0)</f>
        <v>0</v>
      </c>
      <c r="AN127" s="58">
        <f>IF(AND('Procedure details'!U127="Sub-threshold",'Procedure details'!N127="[N] No",'Procedure details'!O127&lt;&gt;"[PG] Breeding/maintenance of colonies of established genetically altered animals, not used in other procedures",'Procedure details'!O127&lt;&gt;"",'Procedure details'!X127=""),1,0)</f>
        <v>0</v>
      </c>
      <c r="AO127">
        <f>IF(AND('Procedure details'!G127&gt;999,'Procedure details'!O127="[PG] Breeding/maintenance of colonies of established genetically altered animals, not used in other procedures",'Procedure details'!U127="[SV4] Severe",'Procedure details'!X127=""),1,0)</f>
        <v>0</v>
      </c>
      <c r="AP127">
        <f>IF(AND('Procedure details'!M127="[GS1] Not genetically altered",'Procedure details'!O127="[PG] Breeding/maintenance of colonies of established genetically altered animals, not used in other procedures",'Procedure details'!X127=""),1,0)</f>
        <v>0</v>
      </c>
      <c r="AQ127">
        <f>IFERROR(IF(AND((VLOOKUP('Procedure details'!E127,Lists!M:S,7,0))=1,'Procedure details'!X127="",(OR('Procedure details'!I127="[O2_1] Animals born in the UK but NOT at a licensed establishment",'Procedure details'!I127="[O2_2] Animals born in the EU (non UK) but NOT at a registered breeder")),(OR('Procedure details'!M127="[GS2] Genetically altered without a harmful phenotype",'Procedure details'!M127="[GS3] Genetically altered with a harmful phenotype"))),1,0),0)</f>
        <v>0</v>
      </c>
    </row>
    <row r="128" spans="24:43" x14ac:dyDescent="0.25">
      <c r="X128" s="34">
        <v>128</v>
      </c>
      <c r="Y128" s="35">
        <f>COUNTA('Procedure details'!E128:'Procedure details'!Y128)</f>
        <v>0</v>
      </c>
      <c r="Z128" s="35"/>
      <c r="AA128" s="35" t="str">
        <f>IF('Procedure details'!E128&lt;&gt;"",VLOOKUP('Procedure details'!E128,Lists!$M$2:$N$40,2,FALSE),"")</f>
        <v/>
      </c>
      <c r="AB128" s="35" t="str">
        <f>IF('Procedure details'!E128&lt;&gt;"",VLOOKUP('Procedure details'!E128,Lists!$M$2:$O$40,3,FALSE),"")</f>
        <v/>
      </c>
      <c r="AC128" s="35" t="str">
        <f>IF('Procedure details'!E128&lt;&gt;"",VLOOKUP('Procedure details'!E128,Lists!$M$2:$P$40,4,FALSE),"")</f>
        <v/>
      </c>
      <c r="AD128" s="35" t="str">
        <f>IF('Procedure details'!E128&lt;&gt;"",VLOOKUP('Procedure details'!E128,Lists!$M$2:$Q$40,5,FALSE),"")</f>
        <v/>
      </c>
      <c r="AE128" s="35" t="str">
        <f>IF('Procedure details'!O128&lt;&gt;"",VLOOKUP('Procedure details'!O128,Lists!$B$75:$G$83,6,FALSE),"")</f>
        <v/>
      </c>
      <c r="AF128" s="35" t="str">
        <f>IF('Procedure details'!H128&lt;&gt;"",VLOOKUP('Procedure details'!H128,Lists!$AP$2:$AQ$3,2,FALSE),"")</f>
        <v/>
      </c>
      <c r="AG128" s="35" t="str">
        <f>IF('Procedure details'!P128&lt;&gt;"",VLOOKUP('Procedure details'!P128,Lists!$D$75:$F$150,3,FALSE),"")</f>
        <v/>
      </c>
      <c r="AH128" s="35" t="str">
        <f>IF('Procedure details'!R128&lt;&gt;"",VLOOKUP('Procedure details'!R128,Lists!$AD$2:$AE$11,2,FALSE),"")</f>
        <v/>
      </c>
      <c r="AI128">
        <f>IF(AND(AB128=1,'Procedure details'!G128&gt;99,'Procedure details'!X128=""),1,0)</f>
        <v>0</v>
      </c>
      <c r="AJ128">
        <f>IF(AND(AC128=1,'Procedure details'!G128&gt;999,'Procedure details'!X128=""),1,0)</f>
        <v>0</v>
      </c>
      <c r="AK128">
        <f>IF(AND(AD128=1,'Procedure details'!G128&gt;9999,'Procedure details'!X128=""),1,0)</f>
        <v>0</v>
      </c>
      <c r="AL128" s="35" t="str">
        <f>IF('Procedure details'!O128&lt;&gt;"",VLOOKUP('Procedure details'!O128,Lists!$B$75:$C$83,2,FALSE),"")</f>
        <v/>
      </c>
      <c r="AM128">
        <f>IFERROR(IF(AND(VLOOKUP('Procedure details'!E128,Lists!$M$1:$R$40,6,0),'Procedure details'!X128="",(OR('Procedure details'!I128="[O2_1] Animals born in the UK but NOT at a licensed establishment",'Procedure details'!I128="[O2_2] Animals born in the EU (non UK) but NOT at a registered breeder",'Procedure details'!J128="[NHPO1_1B] Animals born in the UK but NOT at a licensed establishment",'Procedure details'!J128="[NHPO1_2B] Animals born in the EU (non UK) but NOT at a registered breeder"))),1,0),0)</f>
        <v>0</v>
      </c>
      <c r="AN128" s="58">
        <f>IF(AND('Procedure details'!U128="Sub-threshold",'Procedure details'!N128="[N] No",'Procedure details'!O128&lt;&gt;"[PG] Breeding/maintenance of colonies of established genetically altered animals, not used in other procedures",'Procedure details'!O128&lt;&gt;"",'Procedure details'!X128=""),1,0)</f>
        <v>0</v>
      </c>
      <c r="AO128">
        <f>IF(AND('Procedure details'!G128&gt;999,'Procedure details'!O128="[PG] Breeding/maintenance of colonies of established genetically altered animals, not used in other procedures",'Procedure details'!U128="[SV4] Severe",'Procedure details'!X128=""),1,0)</f>
        <v>0</v>
      </c>
      <c r="AP128">
        <f>IF(AND('Procedure details'!M128="[GS1] Not genetically altered",'Procedure details'!O128="[PG] Breeding/maintenance of colonies of established genetically altered animals, not used in other procedures",'Procedure details'!X128=""),1,0)</f>
        <v>0</v>
      </c>
      <c r="AQ128">
        <f>IFERROR(IF(AND((VLOOKUP('Procedure details'!E128,Lists!M:S,7,0))=1,'Procedure details'!X128="",(OR('Procedure details'!I128="[O2_1] Animals born in the UK but NOT at a licensed establishment",'Procedure details'!I128="[O2_2] Animals born in the EU (non UK) but NOT at a registered breeder")),(OR('Procedure details'!M128="[GS2] Genetically altered without a harmful phenotype",'Procedure details'!M128="[GS3] Genetically altered with a harmful phenotype"))),1,0),0)</f>
        <v>0</v>
      </c>
    </row>
    <row r="129" spans="24:43" x14ac:dyDescent="0.25">
      <c r="X129" s="34">
        <v>129</v>
      </c>
      <c r="Y129" s="35">
        <f>COUNTA('Procedure details'!E129:'Procedure details'!Y129)</f>
        <v>0</v>
      </c>
      <c r="Z129" s="35"/>
      <c r="AA129" s="35" t="str">
        <f>IF('Procedure details'!E129&lt;&gt;"",VLOOKUP('Procedure details'!E129,Lists!$M$2:$N$40,2,FALSE),"")</f>
        <v/>
      </c>
      <c r="AB129" s="35" t="str">
        <f>IF('Procedure details'!E129&lt;&gt;"",VLOOKUP('Procedure details'!E129,Lists!$M$2:$O$40,3,FALSE),"")</f>
        <v/>
      </c>
      <c r="AC129" s="35" t="str">
        <f>IF('Procedure details'!E129&lt;&gt;"",VLOOKUP('Procedure details'!E129,Lists!$M$2:$P$40,4,FALSE),"")</f>
        <v/>
      </c>
      <c r="AD129" s="35" t="str">
        <f>IF('Procedure details'!E129&lt;&gt;"",VLOOKUP('Procedure details'!E129,Lists!$M$2:$Q$40,5,FALSE),"")</f>
        <v/>
      </c>
      <c r="AE129" s="35" t="str">
        <f>IF('Procedure details'!O129&lt;&gt;"",VLOOKUP('Procedure details'!O129,Lists!$B$75:$G$83,6,FALSE),"")</f>
        <v/>
      </c>
      <c r="AF129" s="35" t="str">
        <f>IF('Procedure details'!H129&lt;&gt;"",VLOOKUP('Procedure details'!H129,Lists!$AP$2:$AQ$3,2,FALSE),"")</f>
        <v/>
      </c>
      <c r="AG129" s="35" t="str">
        <f>IF('Procedure details'!P129&lt;&gt;"",VLOOKUP('Procedure details'!P129,Lists!$D$75:$F$150,3,FALSE),"")</f>
        <v/>
      </c>
      <c r="AH129" s="35" t="str">
        <f>IF('Procedure details'!R129&lt;&gt;"",VLOOKUP('Procedure details'!R129,Lists!$AD$2:$AE$11,2,FALSE),"")</f>
        <v/>
      </c>
      <c r="AI129">
        <f>IF(AND(AB129=1,'Procedure details'!G129&gt;99,'Procedure details'!X129=""),1,0)</f>
        <v>0</v>
      </c>
      <c r="AJ129">
        <f>IF(AND(AC129=1,'Procedure details'!G129&gt;999,'Procedure details'!X129=""),1,0)</f>
        <v>0</v>
      </c>
      <c r="AK129">
        <f>IF(AND(AD129=1,'Procedure details'!G129&gt;9999,'Procedure details'!X129=""),1,0)</f>
        <v>0</v>
      </c>
      <c r="AL129" s="35" t="str">
        <f>IF('Procedure details'!O129&lt;&gt;"",VLOOKUP('Procedure details'!O129,Lists!$B$75:$C$83,2,FALSE),"")</f>
        <v/>
      </c>
      <c r="AM129">
        <f>IFERROR(IF(AND(VLOOKUP('Procedure details'!E129,Lists!$M$1:$R$40,6,0),'Procedure details'!X129="",(OR('Procedure details'!I129="[O2_1] Animals born in the UK but NOT at a licensed establishment",'Procedure details'!I129="[O2_2] Animals born in the EU (non UK) but NOT at a registered breeder",'Procedure details'!J129="[NHPO1_1B] Animals born in the UK but NOT at a licensed establishment",'Procedure details'!J129="[NHPO1_2B] Animals born in the EU (non UK) but NOT at a registered breeder"))),1,0),0)</f>
        <v>0</v>
      </c>
      <c r="AN129" s="58">
        <f>IF(AND('Procedure details'!U129="Sub-threshold",'Procedure details'!N129="[N] No",'Procedure details'!O129&lt;&gt;"[PG] Breeding/maintenance of colonies of established genetically altered animals, not used in other procedures",'Procedure details'!O129&lt;&gt;"",'Procedure details'!X129=""),1,0)</f>
        <v>0</v>
      </c>
      <c r="AO129">
        <f>IF(AND('Procedure details'!G129&gt;999,'Procedure details'!O129="[PG] Breeding/maintenance of colonies of established genetically altered animals, not used in other procedures",'Procedure details'!U129="[SV4] Severe",'Procedure details'!X129=""),1,0)</f>
        <v>0</v>
      </c>
      <c r="AP129">
        <f>IF(AND('Procedure details'!M129="[GS1] Not genetically altered",'Procedure details'!O129="[PG] Breeding/maintenance of colonies of established genetically altered animals, not used in other procedures",'Procedure details'!X129=""),1,0)</f>
        <v>0</v>
      </c>
      <c r="AQ129">
        <f>IFERROR(IF(AND((VLOOKUP('Procedure details'!E129,Lists!M:S,7,0))=1,'Procedure details'!X129="",(OR('Procedure details'!I129="[O2_1] Animals born in the UK but NOT at a licensed establishment",'Procedure details'!I129="[O2_2] Animals born in the EU (non UK) but NOT at a registered breeder")),(OR('Procedure details'!M129="[GS2] Genetically altered without a harmful phenotype",'Procedure details'!M129="[GS3] Genetically altered with a harmful phenotype"))),1,0),0)</f>
        <v>0</v>
      </c>
    </row>
    <row r="130" spans="24:43" x14ac:dyDescent="0.25">
      <c r="X130" s="34">
        <v>130</v>
      </c>
      <c r="Y130" s="35">
        <f>COUNTA('Procedure details'!E130:'Procedure details'!Y130)</f>
        <v>0</v>
      </c>
      <c r="Z130" s="35"/>
      <c r="AA130" s="35" t="str">
        <f>IF('Procedure details'!E130&lt;&gt;"",VLOOKUP('Procedure details'!E130,Lists!$M$2:$N$40,2,FALSE),"")</f>
        <v/>
      </c>
      <c r="AB130" s="35" t="str">
        <f>IF('Procedure details'!E130&lt;&gt;"",VLOOKUP('Procedure details'!E130,Lists!$M$2:$O$40,3,FALSE),"")</f>
        <v/>
      </c>
      <c r="AC130" s="35" t="str">
        <f>IF('Procedure details'!E130&lt;&gt;"",VLOOKUP('Procedure details'!E130,Lists!$M$2:$P$40,4,FALSE),"")</f>
        <v/>
      </c>
      <c r="AD130" s="35" t="str">
        <f>IF('Procedure details'!E130&lt;&gt;"",VLOOKUP('Procedure details'!E130,Lists!$M$2:$Q$40,5,FALSE),"")</f>
        <v/>
      </c>
      <c r="AE130" s="35" t="str">
        <f>IF('Procedure details'!O130&lt;&gt;"",VLOOKUP('Procedure details'!O130,Lists!$B$75:$G$83,6,FALSE),"")</f>
        <v/>
      </c>
      <c r="AF130" s="35" t="str">
        <f>IF('Procedure details'!H130&lt;&gt;"",VLOOKUP('Procedure details'!H130,Lists!$AP$2:$AQ$3,2,FALSE),"")</f>
        <v/>
      </c>
      <c r="AG130" s="35" t="str">
        <f>IF('Procedure details'!P130&lt;&gt;"",VLOOKUP('Procedure details'!P130,Lists!$D$75:$F$150,3,FALSE),"")</f>
        <v/>
      </c>
      <c r="AH130" s="35" t="str">
        <f>IF('Procedure details'!R130&lt;&gt;"",VLOOKUP('Procedure details'!R130,Lists!$AD$2:$AE$11,2,FALSE),"")</f>
        <v/>
      </c>
      <c r="AI130">
        <f>IF(AND(AB130=1,'Procedure details'!G130&gt;99,'Procedure details'!X130=""),1,0)</f>
        <v>0</v>
      </c>
      <c r="AJ130">
        <f>IF(AND(AC130=1,'Procedure details'!G130&gt;999,'Procedure details'!X130=""),1,0)</f>
        <v>0</v>
      </c>
      <c r="AK130">
        <f>IF(AND(AD130=1,'Procedure details'!G130&gt;9999,'Procedure details'!X130=""),1,0)</f>
        <v>0</v>
      </c>
      <c r="AL130" s="35" t="str">
        <f>IF('Procedure details'!O130&lt;&gt;"",VLOOKUP('Procedure details'!O130,Lists!$B$75:$C$83,2,FALSE),"")</f>
        <v/>
      </c>
      <c r="AM130">
        <f>IFERROR(IF(AND(VLOOKUP('Procedure details'!E130,Lists!$M$1:$R$40,6,0),'Procedure details'!X130="",(OR('Procedure details'!I130="[O2_1] Animals born in the UK but NOT at a licensed establishment",'Procedure details'!I130="[O2_2] Animals born in the EU (non UK) but NOT at a registered breeder",'Procedure details'!J130="[NHPO1_1B] Animals born in the UK but NOT at a licensed establishment",'Procedure details'!J130="[NHPO1_2B] Animals born in the EU (non UK) but NOT at a registered breeder"))),1,0),0)</f>
        <v>0</v>
      </c>
      <c r="AN130" s="58">
        <f>IF(AND('Procedure details'!U130="Sub-threshold",'Procedure details'!N130="[N] No",'Procedure details'!O130&lt;&gt;"[PG] Breeding/maintenance of colonies of established genetically altered animals, not used in other procedures",'Procedure details'!O130&lt;&gt;"",'Procedure details'!X130=""),1,0)</f>
        <v>0</v>
      </c>
      <c r="AO130">
        <f>IF(AND('Procedure details'!G130&gt;999,'Procedure details'!O130="[PG] Breeding/maintenance of colonies of established genetically altered animals, not used in other procedures",'Procedure details'!U130="[SV4] Severe",'Procedure details'!X130=""),1,0)</f>
        <v>0</v>
      </c>
      <c r="AP130">
        <f>IF(AND('Procedure details'!M130="[GS1] Not genetically altered",'Procedure details'!O130="[PG] Breeding/maintenance of colonies of established genetically altered animals, not used in other procedures",'Procedure details'!X130=""),1,0)</f>
        <v>0</v>
      </c>
      <c r="AQ130">
        <f>IFERROR(IF(AND((VLOOKUP('Procedure details'!E130,Lists!M:S,7,0))=1,'Procedure details'!X130="",(OR('Procedure details'!I130="[O2_1] Animals born in the UK but NOT at a licensed establishment",'Procedure details'!I130="[O2_2] Animals born in the EU (non UK) but NOT at a registered breeder")),(OR('Procedure details'!M130="[GS2] Genetically altered without a harmful phenotype",'Procedure details'!M130="[GS3] Genetically altered with a harmful phenotype"))),1,0),0)</f>
        <v>0</v>
      </c>
    </row>
    <row r="131" spans="24:43" x14ac:dyDescent="0.25">
      <c r="X131" s="34">
        <v>131</v>
      </c>
      <c r="Y131" s="35">
        <f>COUNTA('Procedure details'!E131:'Procedure details'!Y131)</f>
        <v>0</v>
      </c>
      <c r="Z131" s="35"/>
      <c r="AA131" s="35" t="str">
        <f>IF('Procedure details'!E131&lt;&gt;"",VLOOKUP('Procedure details'!E131,Lists!$M$2:$N$40,2,FALSE),"")</f>
        <v/>
      </c>
      <c r="AB131" s="35" t="str">
        <f>IF('Procedure details'!E131&lt;&gt;"",VLOOKUP('Procedure details'!E131,Lists!$M$2:$O$40,3,FALSE),"")</f>
        <v/>
      </c>
      <c r="AC131" s="35" t="str">
        <f>IF('Procedure details'!E131&lt;&gt;"",VLOOKUP('Procedure details'!E131,Lists!$M$2:$P$40,4,FALSE),"")</f>
        <v/>
      </c>
      <c r="AD131" s="35" t="str">
        <f>IF('Procedure details'!E131&lt;&gt;"",VLOOKUP('Procedure details'!E131,Lists!$M$2:$Q$40,5,FALSE),"")</f>
        <v/>
      </c>
      <c r="AE131" s="35" t="str">
        <f>IF('Procedure details'!O131&lt;&gt;"",VLOOKUP('Procedure details'!O131,Lists!$B$75:$G$83,6,FALSE),"")</f>
        <v/>
      </c>
      <c r="AF131" s="35" t="str">
        <f>IF('Procedure details'!H131&lt;&gt;"",VLOOKUP('Procedure details'!H131,Lists!$AP$2:$AQ$3,2,FALSE),"")</f>
        <v/>
      </c>
      <c r="AG131" s="35" t="str">
        <f>IF('Procedure details'!P131&lt;&gt;"",VLOOKUP('Procedure details'!P131,Lists!$D$75:$F$150,3,FALSE),"")</f>
        <v/>
      </c>
      <c r="AH131" s="35" t="str">
        <f>IF('Procedure details'!R131&lt;&gt;"",VLOOKUP('Procedure details'!R131,Lists!$AD$2:$AE$11,2,FALSE),"")</f>
        <v/>
      </c>
      <c r="AI131">
        <f>IF(AND(AB131=1,'Procedure details'!G131&gt;99,'Procedure details'!X131=""),1,0)</f>
        <v>0</v>
      </c>
      <c r="AJ131">
        <f>IF(AND(AC131=1,'Procedure details'!G131&gt;999,'Procedure details'!X131=""),1,0)</f>
        <v>0</v>
      </c>
      <c r="AK131">
        <f>IF(AND(AD131=1,'Procedure details'!G131&gt;9999,'Procedure details'!X131=""),1,0)</f>
        <v>0</v>
      </c>
      <c r="AL131" s="35" t="str">
        <f>IF('Procedure details'!O131&lt;&gt;"",VLOOKUP('Procedure details'!O131,Lists!$B$75:$C$83,2,FALSE),"")</f>
        <v/>
      </c>
      <c r="AM131">
        <f>IFERROR(IF(AND(VLOOKUP('Procedure details'!E131,Lists!$M$1:$R$40,6,0),'Procedure details'!X131="",(OR('Procedure details'!I131="[O2_1] Animals born in the UK but NOT at a licensed establishment",'Procedure details'!I131="[O2_2] Animals born in the EU (non UK) but NOT at a registered breeder",'Procedure details'!J131="[NHPO1_1B] Animals born in the UK but NOT at a licensed establishment",'Procedure details'!J131="[NHPO1_2B] Animals born in the EU (non UK) but NOT at a registered breeder"))),1,0),0)</f>
        <v>0</v>
      </c>
      <c r="AN131" s="58">
        <f>IF(AND('Procedure details'!U131="Sub-threshold",'Procedure details'!N131="[N] No",'Procedure details'!O131&lt;&gt;"[PG] Breeding/maintenance of colonies of established genetically altered animals, not used in other procedures",'Procedure details'!O131&lt;&gt;"",'Procedure details'!X131=""),1,0)</f>
        <v>0</v>
      </c>
      <c r="AO131">
        <f>IF(AND('Procedure details'!G131&gt;999,'Procedure details'!O131="[PG] Breeding/maintenance of colonies of established genetically altered animals, not used in other procedures",'Procedure details'!U131="[SV4] Severe",'Procedure details'!X131=""),1,0)</f>
        <v>0</v>
      </c>
      <c r="AP131">
        <f>IF(AND('Procedure details'!M131="[GS1] Not genetically altered",'Procedure details'!O131="[PG] Breeding/maintenance of colonies of established genetically altered animals, not used in other procedures",'Procedure details'!X131=""),1,0)</f>
        <v>0</v>
      </c>
      <c r="AQ131">
        <f>IFERROR(IF(AND((VLOOKUP('Procedure details'!E131,Lists!M:S,7,0))=1,'Procedure details'!X131="",(OR('Procedure details'!I131="[O2_1] Animals born in the UK but NOT at a licensed establishment",'Procedure details'!I131="[O2_2] Animals born in the EU (non UK) but NOT at a registered breeder")),(OR('Procedure details'!M131="[GS2] Genetically altered without a harmful phenotype",'Procedure details'!M131="[GS3] Genetically altered with a harmful phenotype"))),1,0),0)</f>
        <v>0</v>
      </c>
    </row>
    <row r="132" spans="24:43" x14ac:dyDescent="0.25">
      <c r="X132" s="34">
        <v>132</v>
      </c>
      <c r="Y132" s="35">
        <f>COUNTA('Procedure details'!E132:'Procedure details'!Y132)</f>
        <v>0</v>
      </c>
      <c r="Z132" s="35"/>
      <c r="AA132" s="35" t="str">
        <f>IF('Procedure details'!E132&lt;&gt;"",VLOOKUP('Procedure details'!E132,Lists!$M$2:$N$40,2,FALSE),"")</f>
        <v/>
      </c>
      <c r="AB132" s="35" t="str">
        <f>IF('Procedure details'!E132&lt;&gt;"",VLOOKUP('Procedure details'!E132,Lists!$M$2:$O$40,3,FALSE),"")</f>
        <v/>
      </c>
      <c r="AC132" s="35" t="str">
        <f>IF('Procedure details'!E132&lt;&gt;"",VLOOKUP('Procedure details'!E132,Lists!$M$2:$P$40,4,FALSE),"")</f>
        <v/>
      </c>
      <c r="AD132" s="35" t="str">
        <f>IF('Procedure details'!E132&lt;&gt;"",VLOOKUP('Procedure details'!E132,Lists!$M$2:$Q$40,5,FALSE),"")</f>
        <v/>
      </c>
      <c r="AE132" s="35" t="str">
        <f>IF('Procedure details'!O132&lt;&gt;"",VLOOKUP('Procedure details'!O132,Lists!$B$75:$G$83,6,FALSE),"")</f>
        <v/>
      </c>
      <c r="AF132" s="35" t="str">
        <f>IF('Procedure details'!H132&lt;&gt;"",VLOOKUP('Procedure details'!H132,Lists!$AP$2:$AQ$3,2,FALSE),"")</f>
        <v/>
      </c>
      <c r="AG132" s="35" t="str">
        <f>IF('Procedure details'!P132&lt;&gt;"",VLOOKUP('Procedure details'!P132,Lists!$D$75:$F$150,3,FALSE),"")</f>
        <v/>
      </c>
      <c r="AH132" s="35" t="str">
        <f>IF('Procedure details'!R132&lt;&gt;"",VLOOKUP('Procedure details'!R132,Lists!$AD$2:$AE$11,2,FALSE),"")</f>
        <v/>
      </c>
      <c r="AI132">
        <f>IF(AND(AB132=1,'Procedure details'!G132&gt;99,'Procedure details'!X132=""),1,0)</f>
        <v>0</v>
      </c>
      <c r="AJ132">
        <f>IF(AND(AC132=1,'Procedure details'!G132&gt;999,'Procedure details'!X132=""),1,0)</f>
        <v>0</v>
      </c>
      <c r="AK132">
        <f>IF(AND(AD132=1,'Procedure details'!G132&gt;9999,'Procedure details'!X132=""),1,0)</f>
        <v>0</v>
      </c>
      <c r="AL132" s="35" t="str">
        <f>IF('Procedure details'!O132&lt;&gt;"",VLOOKUP('Procedure details'!O132,Lists!$B$75:$C$83,2,FALSE),"")</f>
        <v/>
      </c>
      <c r="AM132">
        <f>IFERROR(IF(AND(VLOOKUP('Procedure details'!E132,Lists!$M$1:$R$40,6,0),'Procedure details'!X132="",(OR('Procedure details'!I132="[O2_1] Animals born in the UK but NOT at a licensed establishment",'Procedure details'!I132="[O2_2] Animals born in the EU (non UK) but NOT at a registered breeder",'Procedure details'!J132="[NHPO1_1B] Animals born in the UK but NOT at a licensed establishment",'Procedure details'!J132="[NHPO1_2B] Animals born in the EU (non UK) but NOT at a registered breeder"))),1,0),0)</f>
        <v>0</v>
      </c>
      <c r="AN132" s="58">
        <f>IF(AND('Procedure details'!U132="Sub-threshold",'Procedure details'!N132="[N] No",'Procedure details'!O132&lt;&gt;"[PG] Breeding/maintenance of colonies of established genetically altered animals, not used in other procedures",'Procedure details'!O132&lt;&gt;"",'Procedure details'!X132=""),1,0)</f>
        <v>0</v>
      </c>
      <c r="AO132">
        <f>IF(AND('Procedure details'!G132&gt;999,'Procedure details'!O132="[PG] Breeding/maintenance of colonies of established genetically altered animals, not used in other procedures",'Procedure details'!U132="[SV4] Severe",'Procedure details'!X132=""),1,0)</f>
        <v>0</v>
      </c>
      <c r="AP132">
        <f>IF(AND('Procedure details'!M132="[GS1] Not genetically altered",'Procedure details'!O132="[PG] Breeding/maintenance of colonies of established genetically altered animals, not used in other procedures",'Procedure details'!X132=""),1,0)</f>
        <v>0</v>
      </c>
      <c r="AQ132">
        <f>IFERROR(IF(AND((VLOOKUP('Procedure details'!E132,Lists!M:S,7,0))=1,'Procedure details'!X132="",(OR('Procedure details'!I132="[O2_1] Animals born in the UK but NOT at a licensed establishment",'Procedure details'!I132="[O2_2] Animals born in the EU (non UK) but NOT at a registered breeder")),(OR('Procedure details'!M132="[GS2] Genetically altered without a harmful phenotype",'Procedure details'!M132="[GS3] Genetically altered with a harmful phenotype"))),1,0),0)</f>
        <v>0</v>
      </c>
    </row>
    <row r="133" spans="24:43" x14ac:dyDescent="0.25">
      <c r="X133" s="34">
        <v>133</v>
      </c>
      <c r="Y133" s="35">
        <f>COUNTA('Procedure details'!E133:'Procedure details'!Y133)</f>
        <v>0</v>
      </c>
      <c r="Z133" s="35"/>
      <c r="AA133" s="35" t="str">
        <f>IF('Procedure details'!E133&lt;&gt;"",VLOOKUP('Procedure details'!E133,Lists!$M$2:$N$40,2,FALSE),"")</f>
        <v/>
      </c>
      <c r="AB133" s="35" t="str">
        <f>IF('Procedure details'!E133&lt;&gt;"",VLOOKUP('Procedure details'!E133,Lists!$M$2:$O$40,3,FALSE),"")</f>
        <v/>
      </c>
      <c r="AC133" s="35" t="str">
        <f>IF('Procedure details'!E133&lt;&gt;"",VLOOKUP('Procedure details'!E133,Lists!$M$2:$P$40,4,FALSE),"")</f>
        <v/>
      </c>
      <c r="AD133" s="35" t="str">
        <f>IF('Procedure details'!E133&lt;&gt;"",VLOOKUP('Procedure details'!E133,Lists!$M$2:$Q$40,5,FALSE),"")</f>
        <v/>
      </c>
      <c r="AE133" s="35" t="str">
        <f>IF('Procedure details'!O133&lt;&gt;"",VLOOKUP('Procedure details'!O133,Lists!$B$75:$G$83,6,FALSE),"")</f>
        <v/>
      </c>
      <c r="AF133" s="35" t="str">
        <f>IF('Procedure details'!H133&lt;&gt;"",VLOOKUP('Procedure details'!H133,Lists!$AP$2:$AQ$3,2,FALSE),"")</f>
        <v/>
      </c>
      <c r="AG133" s="35" t="str">
        <f>IF('Procedure details'!P133&lt;&gt;"",VLOOKUP('Procedure details'!P133,Lists!$D$75:$F$150,3,FALSE),"")</f>
        <v/>
      </c>
      <c r="AH133" s="35" t="str">
        <f>IF('Procedure details'!R133&lt;&gt;"",VLOOKUP('Procedure details'!R133,Lists!$AD$2:$AE$11,2,FALSE),"")</f>
        <v/>
      </c>
      <c r="AI133">
        <f>IF(AND(AB133=1,'Procedure details'!G133&gt;99,'Procedure details'!X133=""),1,0)</f>
        <v>0</v>
      </c>
      <c r="AJ133">
        <f>IF(AND(AC133=1,'Procedure details'!G133&gt;999,'Procedure details'!X133=""),1,0)</f>
        <v>0</v>
      </c>
      <c r="AK133">
        <f>IF(AND(AD133=1,'Procedure details'!G133&gt;9999,'Procedure details'!X133=""),1,0)</f>
        <v>0</v>
      </c>
      <c r="AL133" s="35" t="str">
        <f>IF('Procedure details'!O133&lt;&gt;"",VLOOKUP('Procedure details'!O133,Lists!$B$75:$C$83,2,FALSE),"")</f>
        <v/>
      </c>
      <c r="AM133">
        <f>IFERROR(IF(AND(VLOOKUP('Procedure details'!E133,Lists!$M$1:$R$40,6,0),'Procedure details'!X133="",(OR('Procedure details'!I133="[O2_1] Animals born in the UK but NOT at a licensed establishment",'Procedure details'!I133="[O2_2] Animals born in the EU (non UK) but NOT at a registered breeder",'Procedure details'!J133="[NHPO1_1B] Animals born in the UK but NOT at a licensed establishment",'Procedure details'!J133="[NHPO1_2B] Animals born in the EU (non UK) but NOT at a registered breeder"))),1,0),0)</f>
        <v>0</v>
      </c>
      <c r="AN133" s="58">
        <f>IF(AND('Procedure details'!U133="Sub-threshold",'Procedure details'!N133="[N] No",'Procedure details'!O133&lt;&gt;"[PG] Breeding/maintenance of colonies of established genetically altered animals, not used in other procedures",'Procedure details'!O133&lt;&gt;"",'Procedure details'!X133=""),1,0)</f>
        <v>0</v>
      </c>
      <c r="AO133">
        <f>IF(AND('Procedure details'!G133&gt;999,'Procedure details'!O133="[PG] Breeding/maintenance of colonies of established genetically altered animals, not used in other procedures",'Procedure details'!U133="[SV4] Severe",'Procedure details'!X133=""),1,0)</f>
        <v>0</v>
      </c>
      <c r="AP133">
        <f>IF(AND('Procedure details'!M133="[GS1] Not genetically altered",'Procedure details'!O133="[PG] Breeding/maintenance of colonies of established genetically altered animals, not used in other procedures",'Procedure details'!X133=""),1,0)</f>
        <v>0</v>
      </c>
      <c r="AQ133">
        <f>IFERROR(IF(AND((VLOOKUP('Procedure details'!E133,Lists!M:S,7,0))=1,'Procedure details'!X133="",(OR('Procedure details'!I133="[O2_1] Animals born in the UK but NOT at a licensed establishment",'Procedure details'!I133="[O2_2] Animals born in the EU (non UK) but NOT at a registered breeder")),(OR('Procedure details'!M133="[GS2] Genetically altered without a harmful phenotype",'Procedure details'!M133="[GS3] Genetically altered with a harmful phenotype"))),1,0),0)</f>
        <v>0</v>
      </c>
    </row>
    <row r="134" spans="24:43" x14ac:dyDescent="0.25">
      <c r="X134" s="34">
        <v>134</v>
      </c>
      <c r="Y134" s="35">
        <f>COUNTA('Procedure details'!E134:'Procedure details'!Y134)</f>
        <v>0</v>
      </c>
      <c r="Z134" s="35"/>
      <c r="AA134" s="35" t="str">
        <f>IF('Procedure details'!E134&lt;&gt;"",VLOOKUP('Procedure details'!E134,Lists!$M$2:$N$40,2,FALSE),"")</f>
        <v/>
      </c>
      <c r="AB134" s="35" t="str">
        <f>IF('Procedure details'!E134&lt;&gt;"",VLOOKUP('Procedure details'!E134,Lists!$M$2:$O$40,3,FALSE),"")</f>
        <v/>
      </c>
      <c r="AC134" s="35" t="str">
        <f>IF('Procedure details'!E134&lt;&gt;"",VLOOKUP('Procedure details'!E134,Lists!$M$2:$P$40,4,FALSE),"")</f>
        <v/>
      </c>
      <c r="AD134" s="35" t="str">
        <f>IF('Procedure details'!E134&lt;&gt;"",VLOOKUP('Procedure details'!E134,Lists!$M$2:$Q$40,5,FALSE),"")</f>
        <v/>
      </c>
      <c r="AE134" s="35" t="str">
        <f>IF('Procedure details'!O134&lt;&gt;"",VLOOKUP('Procedure details'!O134,Lists!$B$75:$G$83,6,FALSE),"")</f>
        <v/>
      </c>
      <c r="AF134" s="35" t="str">
        <f>IF('Procedure details'!H134&lt;&gt;"",VLOOKUP('Procedure details'!H134,Lists!$AP$2:$AQ$3,2,FALSE),"")</f>
        <v/>
      </c>
      <c r="AG134" s="35" t="str">
        <f>IF('Procedure details'!P134&lt;&gt;"",VLOOKUP('Procedure details'!P134,Lists!$D$75:$F$150,3,FALSE),"")</f>
        <v/>
      </c>
      <c r="AH134" s="35" t="str">
        <f>IF('Procedure details'!R134&lt;&gt;"",VLOOKUP('Procedure details'!R134,Lists!$AD$2:$AE$11,2,FALSE),"")</f>
        <v/>
      </c>
      <c r="AI134">
        <f>IF(AND(AB134=1,'Procedure details'!G134&gt;99,'Procedure details'!X134=""),1,0)</f>
        <v>0</v>
      </c>
      <c r="AJ134">
        <f>IF(AND(AC134=1,'Procedure details'!G134&gt;999,'Procedure details'!X134=""),1,0)</f>
        <v>0</v>
      </c>
      <c r="AK134">
        <f>IF(AND(AD134=1,'Procedure details'!G134&gt;9999,'Procedure details'!X134=""),1,0)</f>
        <v>0</v>
      </c>
      <c r="AL134" s="35" t="str">
        <f>IF('Procedure details'!O134&lt;&gt;"",VLOOKUP('Procedure details'!O134,Lists!$B$75:$C$83,2,FALSE),"")</f>
        <v/>
      </c>
      <c r="AM134">
        <f>IFERROR(IF(AND(VLOOKUP('Procedure details'!E134,Lists!$M$1:$R$40,6,0),'Procedure details'!X134="",(OR('Procedure details'!I134="[O2_1] Animals born in the UK but NOT at a licensed establishment",'Procedure details'!I134="[O2_2] Animals born in the EU (non UK) but NOT at a registered breeder",'Procedure details'!J134="[NHPO1_1B] Animals born in the UK but NOT at a licensed establishment",'Procedure details'!J134="[NHPO1_2B] Animals born in the EU (non UK) but NOT at a registered breeder"))),1,0),0)</f>
        <v>0</v>
      </c>
      <c r="AN134" s="58">
        <f>IF(AND('Procedure details'!U134="Sub-threshold",'Procedure details'!N134="[N] No",'Procedure details'!O134&lt;&gt;"[PG] Breeding/maintenance of colonies of established genetically altered animals, not used in other procedures",'Procedure details'!O134&lt;&gt;"",'Procedure details'!X134=""),1,0)</f>
        <v>0</v>
      </c>
      <c r="AO134">
        <f>IF(AND('Procedure details'!G134&gt;999,'Procedure details'!O134="[PG] Breeding/maintenance of colonies of established genetically altered animals, not used in other procedures",'Procedure details'!U134="[SV4] Severe",'Procedure details'!X134=""),1,0)</f>
        <v>0</v>
      </c>
      <c r="AP134">
        <f>IF(AND('Procedure details'!M134="[GS1] Not genetically altered",'Procedure details'!O134="[PG] Breeding/maintenance of colonies of established genetically altered animals, not used in other procedures",'Procedure details'!X134=""),1,0)</f>
        <v>0</v>
      </c>
      <c r="AQ134">
        <f>IFERROR(IF(AND((VLOOKUP('Procedure details'!E134,Lists!M:S,7,0))=1,'Procedure details'!X134="",(OR('Procedure details'!I134="[O2_1] Animals born in the UK but NOT at a licensed establishment",'Procedure details'!I134="[O2_2] Animals born in the EU (non UK) but NOT at a registered breeder")),(OR('Procedure details'!M134="[GS2] Genetically altered without a harmful phenotype",'Procedure details'!M134="[GS3] Genetically altered with a harmful phenotype"))),1,0),0)</f>
        <v>0</v>
      </c>
    </row>
    <row r="135" spans="24:43" x14ac:dyDescent="0.25">
      <c r="X135" s="34">
        <v>135</v>
      </c>
      <c r="Y135" s="35">
        <f>COUNTA('Procedure details'!E135:'Procedure details'!Y135)</f>
        <v>0</v>
      </c>
      <c r="Z135" s="35"/>
      <c r="AA135" s="35" t="str">
        <f>IF('Procedure details'!E135&lt;&gt;"",VLOOKUP('Procedure details'!E135,Lists!$M$2:$N$40,2,FALSE),"")</f>
        <v/>
      </c>
      <c r="AB135" s="35" t="str">
        <f>IF('Procedure details'!E135&lt;&gt;"",VLOOKUP('Procedure details'!E135,Lists!$M$2:$O$40,3,FALSE),"")</f>
        <v/>
      </c>
      <c r="AC135" s="35" t="str">
        <f>IF('Procedure details'!E135&lt;&gt;"",VLOOKUP('Procedure details'!E135,Lists!$M$2:$P$40,4,FALSE),"")</f>
        <v/>
      </c>
      <c r="AD135" s="35" t="str">
        <f>IF('Procedure details'!E135&lt;&gt;"",VLOOKUP('Procedure details'!E135,Lists!$M$2:$Q$40,5,FALSE),"")</f>
        <v/>
      </c>
      <c r="AE135" s="35" t="str">
        <f>IF('Procedure details'!O135&lt;&gt;"",VLOOKUP('Procedure details'!O135,Lists!$B$75:$G$83,6,FALSE),"")</f>
        <v/>
      </c>
      <c r="AF135" s="35" t="str">
        <f>IF('Procedure details'!H135&lt;&gt;"",VLOOKUP('Procedure details'!H135,Lists!$AP$2:$AQ$3,2,FALSE),"")</f>
        <v/>
      </c>
      <c r="AG135" s="35" t="str">
        <f>IF('Procedure details'!P135&lt;&gt;"",VLOOKUP('Procedure details'!P135,Lists!$D$75:$F$150,3,FALSE),"")</f>
        <v/>
      </c>
      <c r="AH135" s="35" t="str">
        <f>IF('Procedure details'!R135&lt;&gt;"",VLOOKUP('Procedure details'!R135,Lists!$AD$2:$AE$11,2,FALSE),"")</f>
        <v/>
      </c>
      <c r="AI135">
        <f>IF(AND(AB135=1,'Procedure details'!G135&gt;99,'Procedure details'!X135=""),1,0)</f>
        <v>0</v>
      </c>
      <c r="AJ135">
        <f>IF(AND(AC135=1,'Procedure details'!G135&gt;999,'Procedure details'!X135=""),1,0)</f>
        <v>0</v>
      </c>
      <c r="AK135">
        <f>IF(AND(AD135=1,'Procedure details'!G135&gt;9999,'Procedure details'!X135=""),1,0)</f>
        <v>0</v>
      </c>
      <c r="AL135" s="35" t="str">
        <f>IF('Procedure details'!O135&lt;&gt;"",VLOOKUP('Procedure details'!O135,Lists!$B$75:$C$83,2,FALSE),"")</f>
        <v/>
      </c>
      <c r="AM135">
        <f>IFERROR(IF(AND(VLOOKUP('Procedure details'!E135,Lists!$M$1:$R$40,6,0),'Procedure details'!X135="",(OR('Procedure details'!I135="[O2_1] Animals born in the UK but NOT at a licensed establishment",'Procedure details'!I135="[O2_2] Animals born in the EU (non UK) but NOT at a registered breeder",'Procedure details'!J135="[NHPO1_1B] Animals born in the UK but NOT at a licensed establishment",'Procedure details'!J135="[NHPO1_2B] Animals born in the EU (non UK) but NOT at a registered breeder"))),1,0),0)</f>
        <v>0</v>
      </c>
      <c r="AN135" s="58">
        <f>IF(AND('Procedure details'!U135="Sub-threshold",'Procedure details'!N135="[N] No",'Procedure details'!O135&lt;&gt;"[PG] Breeding/maintenance of colonies of established genetically altered animals, not used in other procedures",'Procedure details'!O135&lt;&gt;"",'Procedure details'!X135=""),1,0)</f>
        <v>0</v>
      </c>
      <c r="AO135">
        <f>IF(AND('Procedure details'!G135&gt;999,'Procedure details'!O135="[PG] Breeding/maintenance of colonies of established genetically altered animals, not used in other procedures",'Procedure details'!U135="[SV4] Severe",'Procedure details'!X135=""),1,0)</f>
        <v>0</v>
      </c>
      <c r="AP135">
        <f>IF(AND('Procedure details'!M135="[GS1] Not genetically altered",'Procedure details'!O135="[PG] Breeding/maintenance of colonies of established genetically altered animals, not used in other procedures",'Procedure details'!X135=""),1,0)</f>
        <v>0</v>
      </c>
      <c r="AQ135">
        <f>IFERROR(IF(AND((VLOOKUP('Procedure details'!E135,Lists!M:S,7,0))=1,'Procedure details'!X135="",(OR('Procedure details'!I135="[O2_1] Animals born in the UK but NOT at a licensed establishment",'Procedure details'!I135="[O2_2] Animals born in the EU (non UK) but NOT at a registered breeder")),(OR('Procedure details'!M135="[GS2] Genetically altered without a harmful phenotype",'Procedure details'!M135="[GS3] Genetically altered with a harmful phenotype"))),1,0),0)</f>
        <v>0</v>
      </c>
    </row>
    <row r="136" spans="24:43" x14ac:dyDescent="0.25">
      <c r="X136" s="34">
        <v>136</v>
      </c>
      <c r="Y136" s="35">
        <f>COUNTA('Procedure details'!E136:'Procedure details'!Y136)</f>
        <v>0</v>
      </c>
      <c r="Z136" s="35"/>
      <c r="AA136" s="35" t="str">
        <f>IF('Procedure details'!E136&lt;&gt;"",VLOOKUP('Procedure details'!E136,Lists!$M$2:$N$40,2,FALSE),"")</f>
        <v/>
      </c>
      <c r="AB136" s="35" t="str">
        <f>IF('Procedure details'!E136&lt;&gt;"",VLOOKUP('Procedure details'!E136,Lists!$M$2:$O$40,3,FALSE),"")</f>
        <v/>
      </c>
      <c r="AC136" s="35" t="str">
        <f>IF('Procedure details'!E136&lt;&gt;"",VLOOKUP('Procedure details'!E136,Lists!$M$2:$P$40,4,FALSE),"")</f>
        <v/>
      </c>
      <c r="AD136" s="35" t="str">
        <f>IF('Procedure details'!E136&lt;&gt;"",VLOOKUP('Procedure details'!E136,Lists!$M$2:$Q$40,5,FALSE),"")</f>
        <v/>
      </c>
      <c r="AE136" s="35" t="str">
        <f>IF('Procedure details'!O136&lt;&gt;"",VLOOKUP('Procedure details'!O136,Lists!$B$75:$G$83,6,FALSE),"")</f>
        <v/>
      </c>
      <c r="AF136" s="35" t="str">
        <f>IF('Procedure details'!H136&lt;&gt;"",VLOOKUP('Procedure details'!H136,Lists!$AP$2:$AQ$3,2,FALSE),"")</f>
        <v/>
      </c>
      <c r="AG136" s="35" t="str">
        <f>IF('Procedure details'!P136&lt;&gt;"",VLOOKUP('Procedure details'!P136,Lists!$D$75:$F$150,3,FALSE),"")</f>
        <v/>
      </c>
      <c r="AH136" s="35" t="str">
        <f>IF('Procedure details'!R136&lt;&gt;"",VLOOKUP('Procedure details'!R136,Lists!$AD$2:$AE$11,2,FALSE),"")</f>
        <v/>
      </c>
      <c r="AI136">
        <f>IF(AND(AB136=1,'Procedure details'!G136&gt;99,'Procedure details'!X136=""),1,0)</f>
        <v>0</v>
      </c>
      <c r="AJ136">
        <f>IF(AND(AC136=1,'Procedure details'!G136&gt;999,'Procedure details'!X136=""),1,0)</f>
        <v>0</v>
      </c>
      <c r="AK136">
        <f>IF(AND(AD136=1,'Procedure details'!G136&gt;9999,'Procedure details'!X136=""),1,0)</f>
        <v>0</v>
      </c>
      <c r="AL136" s="35" t="str">
        <f>IF('Procedure details'!O136&lt;&gt;"",VLOOKUP('Procedure details'!O136,Lists!$B$75:$C$83,2,FALSE),"")</f>
        <v/>
      </c>
      <c r="AM136">
        <f>IFERROR(IF(AND(VLOOKUP('Procedure details'!E136,Lists!$M$1:$R$40,6,0),'Procedure details'!X136="",(OR('Procedure details'!I136="[O2_1] Animals born in the UK but NOT at a licensed establishment",'Procedure details'!I136="[O2_2] Animals born in the EU (non UK) but NOT at a registered breeder",'Procedure details'!J136="[NHPO1_1B] Animals born in the UK but NOT at a licensed establishment",'Procedure details'!J136="[NHPO1_2B] Animals born in the EU (non UK) but NOT at a registered breeder"))),1,0),0)</f>
        <v>0</v>
      </c>
      <c r="AN136" s="58">
        <f>IF(AND('Procedure details'!U136="Sub-threshold",'Procedure details'!N136="[N] No",'Procedure details'!O136&lt;&gt;"[PG] Breeding/maintenance of colonies of established genetically altered animals, not used in other procedures",'Procedure details'!O136&lt;&gt;"",'Procedure details'!X136=""),1,0)</f>
        <v>0</v>
      </c>
      <c r="AO136">
        <f>IF(AND('Procedure details'!G136&gt;999,'Procedure details'!O136="[PG] Breeding/maintenance of colonies of established genetically altered animals, not used in other procedures",'Procedure details'!U136="[SV4] Severe",'Procedure details'!X136=""),1,0)</f>
        <v>0</v>
      </c>
      <c r="AP136">
        <f>IF(AND('Procedure details'!M136="[GS1] Not genetically altered",'Procedure details'!O136="[PG] Breeding/maintenance of colonies of established genetically altered animals, not used in other procedures",'Procedure details'!X136=""),1,0)</f>
        <v>0</v>
      </c>
      <c r="AQ136">
        <f>IFERROR(IF(AND((VLOOKUP('Procedure details'!E136,Lists!M:S,7,0))=1,'Procedure details'!X136="",(OR('Procedure details'!I136="[O2_1] Animals born in the UK but NOT at a licensed establishment",'Procedure details'!I136="[O2_2] Animals born in the EU (non UK) but NOT at a registered breeder")),(OR('Procedure details'!M136="[GS2] Genetically altered without a harmful phenotype",'Procedure details'!M136="[GS3] Genetically altered with a harmful phenotype"))),1,0),0)</f>
        <v>0</v>
      </c>
    </row>
    <row r="137" spans="24:43" x14ac:dyDescent="0.25">
      <c r="X137" s="34">
        <v>137</v>
      </c>
      <c r="Y137" s="35">
        <f>COUNTA('Procedure details'!E137:'Procedure details'!Y137)</f>
        <v>0</v>
      </c>
      <c r="Z137" s="35"/>
      <c r="AA137" s="35" t="str">
        <f>IF('Procedure details'!E137&lt;&gt;"",VLOOKUP('Procedure details'!E137,Lists!$M$2:$N$40,2,FALSE),"")</f>
        <v/>
      </c>
      <c r="AB137" s="35" t="str">
        <f>IF('Procedure details'!E137&lt;&gt;"",VLOOKUP('Procedure details'!E137,Lists!$M$2:$O$40,3,FALSE),"")</f>
        <v/>
      </c>
      <c r="AC137" s="35" t="str">
        <f>IF('Procedure details'!E137&lt;&gt;"",VLOOKUP('Procedure details'!E137,Lists!$M$2:$P$40,4,FALSE),"")</f>
        <v/>
      </c>
      <c r="AD137" s="35" t="str">
        <f>IF('Procedure details'!E137&lt;&gt;"",VLOOKUP('Procedure details'!E137,Lists!$M$2:$Q$40,5,FALSE),"")</f>
        <v/>
      </c>
      <c r="AE137" s="35" t="str">
        <f>IF('Procedure details'!O137&lt;&gt;"",VLOOKUP('Procedure details'!O137,Lists!$B$75:$G$83,6,FALSE),"")</f>
        <v/>
      </c>
      <c r="AF137" s="35" t="str">
        <f>IF('Procedure details'!H137&lt;&gt;"",VLOOKUP('Procedure details'!H137,Lists!$AP$2:$AQ$3,2,FALSE),"")</f>
        <v/>
      </c>
      <c r="AG137" s="35" t="str">
        <f>IF('Procedure details'!P137&lt;&gt;"",VLOOKUP('Procedure details'!P137,Lists!$D$75:$F$150,3,FALSE),"")</f>
        <v/>
      </c>
      <c r="AH137" s="35" t="str">
        <f>IF('Procedure details'!R137&lt;&gt;"",VLOOKUP('Procedure details'!R137,Lists!$AD$2:$AE$11,2,FALSE),"")</f>
        <v/>
      </c>
      <c r="AI137">
        <f>IF(AND(AB137=1,'Procedure details'!G137&gt;99,'Procedure details'!X137=""),1,0)</f>
        <v>0</v>
      </c>
      <c r="AJ137">
        <f>IF(AND(AC137=1,'Procedure details'!G137&gt;999,'Procedure details'!X137=""),1,0)</f>
        <v>0</v>
      </c>
      <c r="AK137">
        <f>IF(AND(AD137=1,'Procedure details'!G137&gt;9999,'Procedure details'!X137=""),1,0)</f>
        <v>0</v>
      </c>
      <c r="AL137" s="35" t="str">
        <f>IF('Procedure details'!O137&lt;&gt;"",VLOOKUP('Procedure details'!O137,Lists!$B$75:$C$83,2,FALSE),"")</f>
        <v/>
      </c>
      <c r="AM137">
        <f>IFERROR(IF(AND(VLOOKUP('Procedure details'!E137,Lists!$M$1:$R$40,6,0),'Procedure details'!X137="",(OR('Procedure details'!I137="[O2_1] Animals born in the UK but NOT at a licensed establishment",'Procedure details'!I137="[O2_2] Animals born in the EU (non UK) but NOT at a registered breeder",'Procedure details'!J137="[NHPO1_1B] Animals born in the UK but NOT at a licensed establishment",'Procedure details'!J137="[NHPO1_2B] Animals born in the EU (non UK) but NOT at a registered breeder"))),1,0),0)</f>
        <v>0</v>
      </c>
      <c r="AN137" s="58">
        <f>IF(AND('Procedure details'!U137="Sub-threshold",'Procedure details'!N137="[N] No",'Procedure details'!O137&lt;&gt;"[PG] Breeding/maintenance of colonies of established genetically altered animals, not used in other procedures",'Procedure details'!O137&lt;&gt;"",'Procedure details'!X137=""),1,0)</f>
        <v>0</v>
      </c>
      <c r="AO137">
        <f>IF(AND('Procedure details'!G137&gt;999,'Procedure details'!O137="[PG] Breeding/maintenance of colonies of established genetically altered animals, not used in other procedures",'Procedure details'!U137="[SV4] Severe",'Procedure details'!X137=""),1,0)</f>
        <v>0</v>
      </c>
      <c r="AP137">
        <f>IF(AND('Procedure details'!M137="[GS1] Not genetically altered",'Procedure details'!O137="[PG] Breeding/maintenance of colonies of established genetically altered animals, not used in other procedures",'Procedure details'!X137=""),1,0)</f>
        <v>0</v>
      </c>
      <c r="AQ137">
        <f>IFERROR(IF(AND((VLOOKUP('Procedure details'!E137,Lists!M:S,7,0))=1,'Procedure details'!X137="",(OR('Procedure details'!I137="[O2_1] Animals born in the UK but NOT at a licensed establishment",'Procedure details'!I137="[O2_2] Animals born in the EU (non UK) but NOT at a registered breeder")),(OR('Procedure details'!M137="[GS2] Genetically altered without a harmful phenotype",'Procedure details'!M137="[GS3] Genetically altered with a harmful phenotype"))),1,0),0)</f>
        <v>0</v>
      </c>
    </row>
    <row r="138" spans="24:43" x14ac:dyDescent="0.25">
      <c r="X138" s="34">
        <v>138</v>
      </c>
      <c r="Y138" s="35">
        <f>COUNTA('Procedure details'!E138:'Procedure details'!Y138)</f>
        <v>0</v>
      </c>
      <c r="Z138" s="35"/>
      <c r="AA138" s="35" t="str">
        <f>IF('Procedure details'!E138&lt;&gt;"",VLOOKUP('Procedure details'!E138,Lists!$M$2:$N$40,2,FALSE),"")</f>
        <v/>
      </c>
      <c r="AB138" s="35" t="str">
        <f>IF('Procedure details'!E138&lt;&gt;"",VLOOKUP('Procedure details'!E138,Lists!$M$2:$O$40,3,FALSE),"")</f>
        <v/>
      </c>
      <c r="AC138" s="35" t="str">
        <f>IF('Procedure details'!E138&lt;&gt;"",VLOOKUP('Procedure details'!E138,Lists!$M$2:$P$40,4,FALSE),"")</f>
        <v/>
      </c>
      <c r="AD138" s="35" t="str">
        <f>IF('Procedure details'!E138&lt;&gt;"",VLOOKUP('Procedure details'!E138,Lists!$M$2:$Q$40,5,FALSE),"")</f>
        <v/>
      </c>
      <c r="AE138" s="35" t="str">
        <f>IF('Procedure details'!O138&lt;&gt;"",VLOOKUP('Procedure details'!O138,Lists!$B$75:$G$83,6,FALSE),"")</f>
        <v/>
      </c>
      <c r="AF138" s="35" t="str">
        <f>IF('Procedure details'!H138&lt;&gt;"",VLOOKUP('Procedure details'!H138,Lists!$AP$2:$AQ$3,2,FALSE),"")</f>
        <v/>
      </c>
      <c r="AG138" s="35" t="str">
        <f>IF('Procedure details'!P138&lt;&gt;"",VLOOKUP('Procedure details'!P138,Lists!$D$75:$F$150,3,FALSE),"")</f>
        <v/>
      </c>
      <c r="AH138" s="35" t="str">
        <f>IF('Procedure details'!R138&lt;&gt;"",VLOOKUP('Procedure details'!R138,Lists!$AD$2:$AE$11,2,FALSE),"")</f>
        <v/>
      </c>
      <c r="AI138">
        <f>IF(AND(AB138=1,'Procedure details'!G138&gt;99,'Procedure details'!X138=""),1,0)</f>
        <v>0</v>
      </c>
      <c r="AJ138">
        <f>IF(AND(AC138=1,'Procedure details'!G138&gt;999,'Procedure details'!X138=""),1,0)</f>
        <v>0</v>
      </c>
      <c r="AK138">
        <f>IF(AND(AD138=1,'Procedure details'!G138&gt;9999,'Procedure details'!X138=""),1,0)</f>
        <v>0</v>
      </c>
      <c r="AL138" s="35" t="str">
        <f>IF('Procedure details'!O138&lt;&gt;"",VLOOKUP('Procedure details'!O138,Lists!$B$75:$C$83,2,FALSE),"")</f>
        <v/>
      </c>
      <c r="AM138">
        <f>IFERROR(IF(AND(VLOOKUP('Procedure details'!E138,Lists!$M$1:$R$40,6,0),'Procedure details'!X138="",(OR('Procedure details'!I138="[O2_1] Animals born in the UK but NOT at a licensed establishment",'Procedure details'!I138="[O2_2] Animals born in the EU (non UK) but NOT at a registered breeder",'Procedure details'!J138="[NHPO1_1B] Animals born in the UK but NOT at a licensed establishment",'Procedure details'!J138="[NHPO1_2B] Animals born in the EU (non UK) but NOT at a registered breeder"))),1,0),0)</f>
        <v>0</v>
      </c>
      <c r="AN138" s="58">
        <f>IF(AND('Procedure details'!U138="Sub-threshold",'Procedure details'!N138="[N] No",'Procedure details'!O138&lt;&gt;"[PG] Breeding/maintenance of colonies of established genetically altered animals, not used in other procedures",'Procedure details'!O138&lt;&gt;"",'Procedure details'!X138=""),1,0)</f>
        <v>0</v>
      </c>
      <c r="AO138">
        <f>IF(AND('Procedure details'!G138&gt;999,'Procedure details'!O138="[PG] Breeding/maintenance of colonies of established genetically altered animals, not used in other procedures",'Procedure details'!U138="[SV4] Severe",'Procedure details'!X138=""),1,0)</f>
        <v>0</v>
      </c>
      <c r="AP138">
        <f>IF(AND('Procedure details'!M138="[GS1] Not genetically altered",'Procedure details'!O138="[PG] Breeding/maintenance of colonies of established genetically altered animals, not used in other procedures",'Procedure details'!X138=""),1,0)</f>
        <v>0</v>
      </c>
      <c r="AQ138">
        <f>IFERROR(IF(AND((VLOOKUP('Procedure details'!E138,Lists!M:S,7,0))=1,'Procedure details'!X138="",(OR('Procedure details'!I138="[O2_1] Animals born in the UK but NOT at a licensed establishment",'Procedure details'!I138="[O2_2] Animals born in the EU (non UK) but NOT at a registered breeder")),(OR('Procedure details'!M138="[GS2] Genetically altered without a harmful phenotype",'Procedure details'!M138="[GS3] Genetically altered with a harmful phenotype"))),1,0),0)</f>
        <v>0</v>
      </c>
    </row>
    <row r="139" spans="24:43" x14ac:dyDescent="0.25">
      <c r="X139" s="34">
        <v>139</v>
      </c>
      <c r="Y139" s="35">
        <f>COUNTA('Procedure details'!E139:'Procedure details'!Y139)</f>
        <v>0</v>
      </c>
      <c r="Z139" s="35"/>
      <c r="AA139" s="35" t="str">
        <f>IF('Procedure details'!E139&lt;&gt;"",VLOOKUP('Procedure details'!E139,Lists!$M$2:$N$40,2,FALSE),"")</f>
        <v/>
      </c>
      <c r="AB139" s="35" t="str">
        <f>IF('Procedure details'!E139&lt;&gt;"",VLOOKUP('Procedure details'!E139,Lists!$M$2:$O$40,3,FALSE),"")</f>
        <v/>
      </c>
      <c r="AC139" s="35" t="str">
        <f>IF('Procedure details'!E139&lt;&gt;"",VLOOKUP('Procedure details'!E139,Lists!$M$2:$P$40,4,FALSE),"")</f>
        <v/>
      </c>
      <c r="AD139" s="35" t="str">
        <f>IF('Procedure details'!E139&lt;&gt;"",VLOOKUP('Procedure details'!E139,Lists!$M$2:$Q$40,5,FALSE),"")</f>
        <v/>
      </c>
      <c r="AE139" s="35" t="str">
        <f>IF('Procedure details'!O139&lt;&gt;"",VLOOKUP('Procedure details'!O139,Lists!$B$75:$G$83,6,FALSE),"")</f>
        <v/>
      </c>
      <c r="AF139" s="35" t="str">
        <f>IF('Procedure details'!H139&lt;&gt;"",VLOOKUP('Procedure details'!H139,Lists!$AP$2:$AQ$3,2,FALSE),"")</f>
        <v/>
      </c>
      <c r="AG139" s="35" t="str">
        <f>IF('Procedure details'!P139&lt;&gt;"",VLOOKUP('Procedure details'!P139,Lists!$D$75:$F$150,3,FALSE),"")</f>
        <v/>
      </c>
      <c r="AH139" s="35" t="str">
        <f>IF('Procedure details'!R139&lt;&gt;"",VLOOKUP('Procedure details'!R139,Lists!$AD$2:$AE$11,2,FALSE),"")</f>
        <v/>
      </c>
      <c r="AI139">
        <f>IF(AND(AB139=1,'Procedure details'!G139&gt;99,'Procedure details'!X139=""),1,0)</f>
        <v>0</v>
      </c>
      <c r="AJ139">
        <f>IF(AND(AC139=1,'Procedure details'!G139&gt;999,'Procedure details'!X139=""),1,0)</f>
        <v>0</v>
      </c>
      <c r="AK139">
        <f>IF(AND(AD139=1,'Procedure details'!G139&gt;9999,'Procedure details'!X139=""),1,0)</f>
        <v>0</v>
      </c>
      <c r="AL139" s="35" t="str">
        <f>IF('Procedure details'!O139&lt;&gt;"",VLOOKUP('Procedure details'!O139,Lists!$B$75:$C$83,2,FALSE),"")</f>
        <v/>
      </c>
      <c r="AM139">
        <f>IFERROR(IF(AND(VLOOKUP('Procedure details'!E139,Lists!$M$1:$R$40,6,0),'Procedure details'!X139="",(OR('Procedure details'!I139="[O2_1] Animals born in the UK but NOT at a licensed establishment",'Procedure details'!I139="[O2_2] Animals born in the EU (non UK) but NOT at a registered breeder",'Procedure details'!J139="[NHPO1_1B] Animals born in the UK but NOT at a licensed establishment",'Procedure details'!J139="[NHPO1_2B] Animals born in the EU (non UK) but NOT at a registered breeder"))),1,0),0)</f>
        <v>0</v>
      </c>
      <c r="AN139" s="58">
        <f>IF(AND('Procedure details'!U139="Sub-threshold",'Procedure details'!N139="[N] No",'Procedure details'!O139&lt;&gt;"[PG] Breeding/maintenance of colonies of established genetically altered animals, not used in other procedures",'Procedure details'!O139&lt;&gt;"",'Procedure details'!X139=""),1,0)</f>
        <v>0</v>
      </c>
      <c r="AO139">
        <f>IF(AND('Procedure details'!G139&gt;999,'Procedure details'!O139="[PG] Breeding/maintenance of colonies of established genetically altered animals, not used in other procedures",'Procedure details'!U139="[SV4] Severe",'Procedure details'!X139=""),1,0)</f>
        <v>0</v>
      </c>
      <c r="AP139">
        <f>IF(AND('Procedure details'!M139="[GS1] Not genetically altered",'Procedure details'!O139="[PG] Breeding/maintenance of colonies of established genetically altered animals, not used in other procedures",'Procedure details'!X139=""),1,0)</f>
        <v>0</v>
      </c>
      <c r="AQ139">
        <f>IFERROR(IF(AND((VLOOKUP('Procedure details'!E139,Lists!M:S,7,0))=1,'Procedure details'!X139="",(OR('Procedure details'!I139="[O2_1] Animals born in the UK but NOT at a licensed establishment",'Procedure details'!I139="[O2_2] Animals born in the EU (non UK) but NOT at a registered breeder")),(OR('Procedure details'!M139="[GS2] Genetically altered without a harmful phenotype",'Procedure details'!M139="[GS3] Genetically altered with a harmful phenotype"))),1,0),0)</f>
        <v>0</v>
      </c>
    </row>
    <row r="140" spans="24:43" x14ac:dyDescent="0.25">
      <c r="X140" s="34">
        <v>140</v>
      </c>
      <c r="Y140" s="35">
        <f>COUNTA('Procedure details'!E140:'Procedure details'!Y140)</f>
        <v>0</v>
      </c>
      <c r="Z140" s="35"/>
      <c r="AA140" s="35" t="str">
        <f>IF('Procedure details'!E140&lt;&gt;"",VLOOKUP('Procedure details'!E140,Lists!$M$2:$N$40,2,FALSE),"")</f>
        <v/>
      </c>
      <c r="AB140" s="35" t="str">
        <f>IF('Procedure details'!E140&lt;&gt;"",VLOOKUP('Procedure details'!E140,Lists!$M$2:$O$40,3,FALSE),"")</f>
        <v/>
      </c>
      <c r="AC140" s="35" t="str">
        <f>IF('Procedure details'!E140&lt;&gt;"",VLOOKUP('Procedure details'!E140,Lists!$M$2:$P$40,4,FALSE),"")</f>
        <v/>
      </c>
      <c r="AD140" s="35" t="str">
        <f>IF('Procedure details'!E140&lt;&gt;"",VLOOKUP('Procedure details'!E140,Lists!$M$2:$Q$40,5,FALSE),"")</f>
        <v/>
      </c>
      <c r="AE140" s="35" t="str">
        <f>IF('Procedure details'!O140&lt;&gt;"",VLOOKUP('Procedure details'!O140,Lists!$B$75:$G$83,6,FALSE),"")</f>
        <v/>
      </c>
      <c r="AF140" s="35" t="str">
        <f>IF('Procedure details'!H140&lt;&gt;"",VLOOKUP('Procedure details'!H140,Lists!$AP$2:$AQ$3,2,FALSE),"")</f>
        <v/>
      </c>
      <c r="AG140" s="35" t="str">
        <f>IF('Procedure details'!P140&lt;&gt;"",VLOOKUP('Procedure details'!P140,Lists!$D$75:$F$150,3,FALSE),"")</f>
        <v/>
      </c>
      <c r="AH140" s="35" t="str">
        <f>IF('Procedure details'!R140&lt;&gt;"",VLOOKUP('Procedure details'!R140,Lists!$AD$2:$AE$11,2,FALSE),"")</f>
        <v/>
      </c>
      <c r="AI140">
        <f>IF(AND(AB140=1,'Procedure details'!G140&gt;99,'Procedure details'!X140=""),1,0)</f>
        <v>0</v>
      </c>
      <c r="AJ140">
        <f>IF(AND(AC140=1,'Procedure details'!G140&gt;999,'Procedure details'!X140=""),1,0)</f>
        <v>0</v>
      </c>
      <c r="AK140">
        <f>IF(AND(AD140=1,'Procedure details'!G140&gt;9999,'Procedure details'!X140=""),1,0)</f>
        <v>0</v>
      </c>
      <c r="AL140" s="35" t="str">
        <f>IF('Procedure details'!O140&lt;&gt;"",VLOOKUP('Procedure details'!O140,Lists!$B$75:$C$83,2,FALSE),"")</f>
        <v/>
      </c>
      <c r="AM140">
        <f>IFERROR(IF(AND(VLOOKUP('Procedure details'!E140,Lists!$M$1:$R$40,6,0),'Procedure details'!X140="",(OR('Procedure details'!I140="[O2_1] Animals born in the UK but NOT at a licensed establishment",'Procedure details'!I140="[O2_2] Animals born in the EU (non UK) but NOT at a registered breeder",'Procedure details'!J140="[NHPO1_1B] Animals born in the UK but NOT at a licensed establishment",'Procedure details'!J140="[NHPO1_2B] Animals born in the EU (non UK) but NOT at a registered breeder"))),1,0),0)</f>
        <v>0</v>
      </c>
      <c r="AN140" s="58">
        <f>IF(AND('Procedure details'!U140="Sub-threshold",'Procedure details'!N140="[N] No",'Procedure details'!O140&lt;&gt;"[PG] Breeding/maintenance of colonies of established genetically altered animals, not used in other procedures",'Procedure details'!O140&lt;&gt;"",'Procedure details'!X140=""),1,0)</f>
        <v>0</v>
      </c>
      <c r="AO140">
        <f>IF(AND('Procedure details'!G140&gt;999,'Procedure details'!O140="[PG] Breeding/maintenance of colonies of established genetically altered animals, not used in other procedures",'Procedure details'!U140="[SV4] Severe",'Procedure details'!X140=""),1,0)</f>
        <v>0</v>
      </c>
      <c r="AP140">
        <f>IF(AND('Procedure details'!M140="[GS1] Not genetically altered",'Procedure details'!O140="[PG] Breeding/maintenance of colonies of established genetically altered animals, not used in other procedures",'Procedure details'!X140=""),1,0)</f>
        <v>0</v>
      </c>
      <c r="AQ140">
        <f>IFERROR(IF(AND((VLOOKUP('Procedure details'!E140,Lists!M:S,7,0))=1,'Procedure details'!X140="",(OR('Procedure details'!I140="[O2_1] Animals born in the UK but NOT at a licensed establishment",'Procedure details'!I140="[O2_2] Animals born in the EU (non UK) but NOT at a registered breeder")),(OR('Procedure details'!M140="[GS2] Genetically altered without a harmful phenotype",'Procedure details'!M140="[GS3] Genetically altered with a harmful phenotype"))),1,0),0)</f>
        <v>0</v>
      </c>
    </row>
    <row r="141" spans="24:43" x14ac:dyDescent="0.25">
      <c r="X141" s="34">
        <v>141</v>
      </c>
      <c r="Y141" s="35">
        <f>COUNTA('Procedure details'!E141:'Procedure details'!Y141)</f>
        <v>0</v>
      </c>
      <c r="Z141" s="35"/>
      <c r="AA141" s="35" t="str">
        <f>IF('Procedure details'!E141&lt;&gt;"",VLOOKUP('Procedure details'!E141,Lists!$M$2:$N$40,2,FALSE),"")</f>
        <v/>
      </c>
      <c r="AB141" s="35" t="str">
        <f>IF('Procedure details'!E141&lt;&gt;"",VLOOKUP('Procedure details'!E141,Lists!$M$2:$O$40,3,FALSE),"")</f>
        <v/>
      </c>
      <c r="AC141" s="35" t="str">
        <f>IF('Procedure details'!E141&lt;&gt;"",VLOOKUP('Procedure details'!E141,Lists!$M$2:$P$40,4,FALSE),"")</f>
        <v/>
      </c>
      <c r="AD141" s="35" t="str">
        <f>IF('Procedure details'!E141&lt;&gt;"",VLOOKUP('Procedure details'!E141,Lists!$M$2:$Q$40,5,FALSE),"")</f>
        <v/>
      </c>
      <c r="AE141" s="35" t="str">
        <f>IF('Procedure details'!O141&lt;&gt;"",VLOOKUP('Procedure details'!O141,Lists!$B$75:$G$83,6,FALSE),"")</f>
        <v/>
      </c>
      <c r="AF141" s="35" t="str">
        <f>IF('Procedure details'!H141&lt;&gt;"",VLOOKUP('Procedure details'!H141,Lists!$AP$2:$AQ$3,2,FALSE),"")</f>
        <v/>
      </c>
      <c r="AG141" s="35" t="str">
        <f>IF('Procedure details'!P141&lt;&gt;"",VLOOKUP('Procedure details'!P141,Lists!$D$75:$F$150,3,FALSE),"")</f>
        <v/>
      </c>
      <c r="AH141" s="35" t="str">
        <f>IF('Procedure details'!R141&lt;&gt;"",VLOOKUP('Procedure details'!R141,Lists!$AD$2:$AE$11,2,FALSE),"")</f>
        <v/>
      </c>
      <c r="AI141">
        <f>IF(AND(AB141=1,'Procedure details'!G141&gt;99,'Procedure details'!X141=""),1,0)</f>
        <v>0</v>
      </c>
      <c r="AJ141">
        <f>IF(AND(AC141=1,'Procedure details'!G141&gt;999,'Procedure details'!X141=""),1,0)</f>
        <v>0</v>
      </c>
      <c r="AK141">
        <f>IF(AND(AD141=1,'Procedure details'!G141&gt;9999,'Procedure details'!X141=""),1,0)</f>
        <v>0</v>
      </c>
      <c r="AL141" s="35" t="str">
        <f>IF('Procedure details'!O141&lt;&gt;"",VLOOKUP('Procedure details'!O141,Lists!$B$75:$C$83,2,FALSE),"")</f>
        <v/>
      </c>
      <c r="AM141">
        <f>IFERROR(IF(AND(VLOOKUP('Procedure details'!E141,Lists!$M$1:$R$40,6,0),'Procedure details'!X141="",(OR('Procedure details'!I141="[O2_1] Animals born in the UK but NOT at a licensed establishment",'Procedure details'!I141="[O2_2] Animals born in the EU (non UK) but NOT at a registered breeder",'Procedure details'!J141="[NHPO1_1B] Animals born in the UK but NOT at a licensed establishment",'Procedure details'!J141="[NHPO1_2B] Animals born in the EU (non UK) but NOT at a registered breeder"))),1,0),0)</f>
        <v>0</v>
      </c>
      <c r="AN141" s="58">
        <f>IF(AND('Procedure details'!U141="Sub-threshold",'Procedure details'!N141="[N] No",'Procedure details'!O141&lt;&gt;"[PG] Breeding/maintenance of colonies of established genetically altered animals, not used in other procedures",'Procedure details'!O141&lt;&gt;"",'Procedure details'!X141=""),1,0)</f>
        <v>0</v>
      </c>
      <c r="AO141">
        <f>IF(AND('Procedure details'!G141&gt;999,'Procedure details'!O141="[PG] Breeding/maintenance of colonies of established genetically altered animals, not used in other procedures",'Procedure details'!U141="[SV4] Severe",'Procedure details'!X141=""),1,0)</f>
        <v>0</v>
      </c>
      <c r="AP141">
        <f>IF(AND('Procedure details'!M141="[GS1] Not genetically altered",'Procedure details'!O141="[PG] Breeding/maintenance of colonies of established genetically altered animals, not used in other procedures",'Procedure details'!X141=""),1,0)</f>
        <v>0</v>
      </c>
      <c r="AQ141">
        <f>IFERROR(IF(AND((VLOOKUP('Procedure details'!E141,Lists!M:S,7,0))=1,'Procedure details'!X141="",(OR('Procedure details'!I141="[O2_1] Animals born in the UK but NOT at a licensed establishment",'Procedure details'!I141="[O2_2] Animals born in the EU (non UK) but NOT at a registered breeder")),(OR('Procedure details'!M141="[GS2] Genetically altered without a harmful phenotype",'Procedure details'!M141="[GS3] Genetically altered with a harmful phenotype"))),1,0),0)</f>
        <v>0</v>
      </c>
    </row>
    <row r="142" spans="24:43" x14ac:dyDescent="0.25">
      <c r="X142" s="34">
        <v>142</v>
      </c>
      <c r="Y142" s="35">
        <f>COUNTA('Procedure details'!E142:'Procedure details'!Y142)</f>
        <v>0</v>
      </c>
      <c r="Z142" s="35"/>
      <c r="AA142" s="35" t="str">
        <f>IF('Procedure details'!E142&lt;&gt;"",VLOOKUP('Procedure details'!E142,Lists!$M$2:$N$40,2,FALSE),"")</f>
        <v/>
      </c>
      <c r="AB142" s="35" t="str">
        <f>IF('Procedure details'!E142&lt;&gt;"",VLOOKUP('Procedure details'!E142,Lists!$M$2:$O$40,3,FALSE),"")</f>
        <v/>
      </c>
      <c r="AC142" s="35" t="str">
        <f>IF('Procedure details'!E142&lt;&gt;"",VLOOKUP('Procedure details'!E142,Lists!$M$2:$P$40,4,FALSE),"")</f>
        <v/>
      </c>
      <c r="AD142" s="35" t="str">
        <f>IF('Procedure details'!E142&lt;&gt;"",VLOOKUP('Procedure details'!E142,Lists!$M$2:$Q$40,5,FALSE),"")</f>
        <v/>
      </c>
      <c r="AE142" s="35" t="str">
        <f>IF('Procedure details'!O142&lt;&gt;"",VLOOKUP('Procedure details'!O142,Lists!$B$75:$G$83,6,FALSE),"")</f>
        <v/>
      </c>
      <c r="AF142" s="35" t="str">
        <f>IF('Procedure details'!H142&lt;&gt;"",VLOOKUP('Procedure details'!H142,Lists!$AP$2:$AQ$3,2,FALSE),"")</f>
        <v/>
      </c>
      <c r="AG142" s="35" t="str">
        <f>IF('Procedure details'!P142&lt;&gt;"",VLOOKUP('Procedure details'!P142,Lists!$D$75:$F$150,3,FALSE),"")</f>
        <v/>
      </c>
      <c r="AH142" s="35" t="str">
        <f>IF('Procedure details'!R142&lt;&gt;"",VLOOKUP('Procedure details'!R142,Lists!$AD$2:$AE$11,2,FALSE),"")</f>
        <v/>
      </c>
      <c r="AI142">
        <f>IF(AND(AB142=1,'Procedure details'!G142&gt;99,'Procedure details'!X142=""),1,0)</f>
        <v>0</v>
      </c>
      <c r="AJ142">
        <f>IF(AND(AC142=1,'Procedure details'!G142&gt;999,'Procedure details'!X142=""),1,0)</f>
        <v>0</v>
      </c>
      <c r="AK142">
        <f>IF(AND(AD142=1,'Procedure details'!G142&gt;9999,'Procedure details'!X142=""),1,0)</f>
        <v>0</v>
      </c>
      <c r="AL142" s="35" t="str">
        <f>IF('Procedure details'!O142&lt;&gt;"",VLOOKUP('Procedure details'!O142,Lists!$B$75:$C$83,2,FALSE),"")</f>
        <v/>
      </c>
      <c r="AM142">
        <f>IFERROR(IF(AND(VLOOKUP('Procedure details'!E142,Lists!$M$1:$R$40,6,0),'Procedure details'!X142="",(OR('Procedure details'!I142="[O2_1] Animals born in the UK but NOT at a licensed establishment",'Procedure details'!I142="[O2_2] Animals born in the EU (non UK) but NOT at a registered breeder",'Procedure details'!J142="[NHPO1_1B] Animals born in the UK but NOT at a licensed establishment",'Procedure details'!J142="[NHPO1_2B] Animals born in the EU (non UK) but NOT at a registered breeder"))),1,0),0)</f>
        <v>0</v>
      </c>
      <c r="AN142" s="58">
        <f>IF(AND('Procedure details'!U142="Sub-threshold",'Procedure details'!N142="[N] No",'Procedure details'!O142&lt;&gt;"[PG] Breeding/maintenance of colonies of established genetically altered animals, not used in other procedures",'Procedure details'!O142&lt;&gt;"",'Procedure details'!X142=""),1,0)</f>
        <v>0</v>
      </c>
      <c r="AO142">
        <f>IF(AND('Procedure details'!G142&gt;999,'Procedure details'!O142="[PG] Breeding/maintenance of colonies of established genetically altered animals, not used in other procedures",'Procedure details'!U142="[SV4] Severe",'Procedure details'!X142=""),1,0)</f>
        <v>0</v>
      </c>
      <c r="AP142">
        <f>IF(AND('Procedure details'!M142="[GS1] Not genetically altered",'Procedure details'!O142="[PG] Breeding/maintenance of colonies of established genetically altered animals, not used in other procedures",'Procedure details'!X142=""),1,0)</f>
        <v>0</v>
      </c>
      <c r="AQ142">
        <f>IFERROR(IF(AND((VLOOKUP('Procedure details'!E142,Lists!M:S,7,0))=1,'Procedure details'!X142="",(OR('Procedure details'!I142="[O2_1] Animals born in the UK but NOT at a licensed establishment",'Procedure details'!I142="[O2_2] Animals born in the EU (non UK) but NOT at a registered breeder")),(OR('Procedure details'!M142="[GS2] Genetically altered without a harmful phenotype",'Procedure details'!M142="[GS3] Genetically altered with a harmful phenotype"))),1,0),0)</f>
        <v>0</v>
      </c>
    </row>
    <row r="143" spans="24:43" x14ac:dyDescent="0.25">
      <c r="X143" s="34">
        <v>143</v>
      </c>
      <c r="Y143" s="35">
        <f>COUNTA('Procedure details'!E143:'Procedure details'!Y143)</f>
        <v>0</v>
      </c>
      <c r="Z143" s="35"/>
      <c r="AA143" s="35" t="str">
        <f>IF('Procedure details'!E143&lt;&gt;"",VLOOKUP('Procedure details'!E143,Lists!$M$2:$N$40,2,FALSE),"")</f>
        <v/>
      </c>
      <c r="AB143" s="35" t="str">
        <f>IF('Procedure details'!E143&lt;&gt;"",VLOOKUP('Procedure details'!E143,Lists!$M$2:$O$40,3,FALSE),"")</f>
        <v/>
      </c>
      <c r="AC143" s="35" t="str">
        <f>IF('Procedure details'!E143&lt;&gt;"",VLOOKUP('Procedure details'!E143,Lists!$M$2:$P$40,4,FALSE),"")</f>
        <v/>
      </c>
      <c r="AD143" s="35" t="str">
        <f>IF('Procedure details'!E143&lt;&gt;"",VLOOKUP('Procedure details'!E143,Lists!$M$2:$Q$40,5,FALSE),"")</f>
        <v/>
      </c>
      <c r="AE143" s="35" t="str">
        <f>IF('Procedure details'!O143&lt;&gt;"",VLOOKUP('Procedure details'!O143,Lists!$B$75:$G$83,6,FALSE),"")</f>
        <v/>
      </c>
      <c r="AF143" s="35" t="str">
        <f>IF('Procedure details'!H143&lt;&gt;"",VLOOKUP('Procedure details'!H143,Lists!$AP$2:$AQ$3,2,FALSE),"")</f>
        <v/>
      </c>
      <c r="AG143" s="35" t="str">
        <f>IF('Procedure details'!P143&lt;&gt;"",VLOOKUP('Procedure details'!P143,Lists!$D$75:$F$150,3,FALSE),"")</f>
        <v/>
      </c>
      <c r="AH143" s="35" t="str">
        <f>IF('Procedure details'!R143&lt;&gt;"",VLOOKUP('Procedure details'!R143,Lists!$AD$2:$AE$11,2,FALSE),"")</f>
        <v/>
      </c>
      <c r="AI143">
        <f>IF(AND(AB143=1,'Procedure details'!G143&gt;99,'Procedure details'!X143=""),1,0)</f>
        <v>0</v>
      </c>
      <c r="AJ143">
        <f>IF(AND(AC143=1,'Procedure details'!G143&gt;999,'Procedure details'!X143=""),1,0)</f>
        <v>0</v>
      </c>
      <c r="AK143">
        <f>IF(AND(AD143=1,'Procedure details'!G143&gt;9999,'Procedure details'!X143=""),1,0)</f>
        <v>0</v>
      </c>
      <c r="AL143" s="35" t="str">
        <f>IF('Procedure details'!O143&lt;&gt;"",VLOOKUP('Procedure details'!O143,Lists!$B$75:$C$83,2,FALSE),"")</f>
        <v/>
      </c>
      <c r="AM143">
        <f>IFERROR(IF(AND(VLOOKUP('Procedure details'!E143,Lists!$M$1:$R$40,6,0),'Procedure details'!X143="",(OR('Procedure details'!I143="[O2_1] Animals born in the UK but NOT at a licensed establishment",'Procedure details'!I143="[O2_2] Animals born in the EU (non UK) but NOT at a registered breeder",'Procedure details'!J143="[NHPO1_1B] Animals born in the UK but NOT at a licensed establishment",'Procedure details'!J143="[NHPO1_2B] Animals born in the EU (non UK) but NOT at a registered breeder"))),1,0),0)</f>
        <v>0</v>
      </c>
      <c r="AN143" s="58">
        <f>IF(AND('Procedure details'!U143="Sub-threshold",'Procedure details'!N143="[N] No",'Procedure details'!O143&lt;&gt;"[PG] Breeding/maintenance of colonies of established genetically altered animals, not used in other procedures",'Procedure details'!O143&lt;&gt;"",'Procedure details'!X143=""),1,0)</f>
        <v>0</v>
      </c>
      <c r="AO143">
        <f>IF(AND('Procedure details'!G143&gt;999,'Procedure details'!O143="[PG] Breeding/maintenance of colonies of established genetically altered animals, not used in other procedures",'Procedure details'!U143="[SV4] Severe",'Procedure details'!X143=""),1,0)</f>
        <v>0</v>
      </c>
      <c r="AP143">
        <f>IF(AND('Procedure details'!M143="[GS1] Not genetically altered",'Procedure details'!O143="[PG] Breeding/maintenance of colonies of established genetically altered animals, not used in other procedures",'Procedure details'!X143=""),1,0)</f>
        <v>0</v>
      </c>
      <c r="AQ143">
        <f>IFERROR(IF(AND((VLOOKUP('Procedure details'!E143,Lists!M:S,7,0))=1,'Procedure details'!X143="",(OR('Procedure details'!I143="[O2_1] Animals born in the UK but NOT at a licensed establishment",'Procedure details'!I143="[O2_2] Animals born in the EU (non UK) but NOT at a registered breeder")),(OR('Procedure details'!M143="[GS2] Genetically altered without a harmful phenotype",'Procedure details'!M143="[GS3] Genetically altered with a harmful phenotype"))),1,0),0)</f>
        <v>0</v>
      </c>
    </row>
    <row r="144" spans="24:43" x14ac:dyDescent="0.25">
      <c r="X144" s="34">
        <v>144</v>
      </c>
      <c r="Y144" s="35">
        <f>COUNTA('Procedure details'!E144:'Procedure details'!Y144)</f>
        <v>0</v>
      </c>
      <c r="Z144" s="35"/>
      <c r="AA144" s="35" t="str">
        <f>IF('Procedure details'!E144&lt;&gt;"",VLOOKUP('Procedure details'!E144,Lists!$M$2:$N$40,2,FALSE),"")</f>
        <v/>
      </c>
      <c r="AB144" s="35" t="str">
        <f>IF('Procedure details'!E144&lt;&gt;"",VLOOKUP('Procedure details'!E144,Lists!$M$2:$O$40,3,FALSE),"")</f>
        <v/>
      </c>
      <c r="AC144" s="35" t="str">
        <f>IF('Procedure details'!E144&lt;&gt;"",VLOOKUP('Procedure details'!E144,Lists!$M$2:$P$40,4,FALSE),"")</f>
        <v/>
      </c>
      <c r="AD144" s="35" t="str">
        <f>IF('Procedure details'!E144&lt;&gt;"",VLOOKUP('Procedure details'!E144,Lists!$M$2:$Q$40,5,FALSE),"")</f>
        <v/>
      </c>
      <c r="AE144" s="35" t="str">
        <f>IF('Procedure details'!O144&lt;&gt;"",VLOOKUP('Procedure details'!O144,Lists!$B$75:$G$83,6,FALSE),"")</f>
        <v/>
      </c>
      <c r="AF144" s="35" t="str">
        <f>IF('Procedure details'!H144&lt;&gt;"",VLOOKUP('Procedure details'!H144,Lists!$AP$2:$AQ$3,2,FALSE),"")</f>
        <v/>
      </c>
      <c r="AG144" s="35" t="str">
        <f>IF('Procedure details'!P144&lt;&gt;"",VLOOKUP('Procedure details'!P144,Lists!$D$75:$F$150,3,FALSE),"")</f>
        <v/>
      </c>
      <c r="AH144" s="35" t="str">
        <f>IF('Procedure details'!R144&lt;&gt;"",VLOOKUP('Procedure details'!R144,Lists!$AD$2:$AE$11,2,FALSE),"")</f>
        <v/>
      </c>
      <c r="AI144">
        <f>IF(AND(AB144=1,'Procedure details'!G144&gt;99,'Procedure details'!X144=""),1,0)</f>
        <v>0</v>
      </c>
      <c r="AJ144">
        <f>IF(AND(AC144=1,'Procedure details'!G144&gt;999,'Procedure details'!X144=""),1,0)</f>
        <v>0</v>
      </c>
      <c r="AK144">
        <f>IF(AND(AD144=1,'Procedure details'!G144&gt;9999,'Procedure details'!X144=""),1,0)</f>
        <v>0</v>
      </c>
      <c r="AL144" s="35" t="str">
        <f>IF('Procedure details'!O144&lt;&gt;"",VLOOKUP('Procedure details'!O144,Lists!$B$75:$C$83,2,FALSE),"")</f>
        <v/>
      </c>
      <c r="AM144">
        <f>IFERROR(IF(AND(VLOOKUP('Procedure details'!E144,Lists!$M$1:$R$40,6,0),'Procedure details'!X144="",(OR('Procedure details'!I144="[O2_1] Animals born in the UK but NOT at a licensed establishment",'Procedure details'!I144="[O2_2] Animals born in the EU (non UK) but NOT at a registered breeder",'Procedure details'!J144="[NHPO1_1B] Animals born in the UK but NOT at a licensed establishment",'Procedure details'!J144="[NHPO1_2B] Animals born in the EU (non UK) but NOT at a registered breeder"))),1,0),0)</f>
        <v>0</v>
      </c>
      <c r="AN144" s="58">
        <f>IF(AND('Procedure details'!U144="Sub-threshold",'Procedure details'!N144="[N] No",'Procedure details'!O144&lt;&gt;"[PG] Breeding/maintenance of colonies of established genetically altered animals, not used in other procedures",'Procedure details'!O144&lt;&gt;"",'Procedure details'!X144=""),1,0)</f>
        <v>0</v>
      </c>
      <c r="AO144">
        <f>IF(AND('Procedure details'!G144&gt;999,'Procedure details'!O144="[PG] Breeding/maintenance of colonies of established genetically altered animals, not used in other procedures",'Procedure details'!U144="[SV4] Severe",'Procedure details'!X144=""),1,0)</f>
        <v>0</v>
      </c>
      <c r="AP144">
        <f>IF(AND('Procedure details'!M144="[GS1] Not genetically altered",'Procedure details'!O144="[PG] Breeding/maintenance of colonies of established genetically altered animals, not used in other procedures",'Procedure details'!X144=""),1,0)</f>
        <v>0</v>
      </c>
      <c r="AQ144">
        <f>IFERROR(IF(AND((VLOOKUP('Procedure details'!E144,Lists!M:S,7,0))=1,'Procedure details'!X144="",(OR('Procedure details'!I144="[O2_1] Animals born in the UK but NOT at a licensed establishment",'Procedure details'!I144="[O2_2] Animals born in the EU (non UK) but NOT at a registered breeder")),(OR('Procedure details'!M144="[GS2] Genetically altered without a harmful phenotype",'Procedure details'!M144="[GS3] Genetically altered with a harmful phenotype"))),1,0),0)</f>
        <v>0</v>
      </c>
    </row>
    <row r="145" spans="24:43" x14ac:dyDescent="0.25">
      <c r="X145" s="34">
        <v>145</v>
      </c>
      <c r="Y145" s="35">
        <f>COUNTA('Procedure details'!E145:'Procedure details'!Y145)</f>
        <v>0</v>
      </c>
      <c r="Z145" s="35"/>
      <c r="AA145" s="35" t="str">
        <f>IF('Procedure details'!E145&lt;&gt;"",VLOOKUP('Procedure details'!E145,Lists!$M$2:$N$40,2,FALSE),"")</f>
        <v/>
      </c>
      <c r="AB145" s="35" t="str">
        <f>IF('Procedure details'!E145&lt;&gt;"",VLOOKUP('Procedure details'!E145,Lists!$M$2:$O$40,3,FALSE),"")</f>
        <v/>
      </c>
      <c r="AC145" s="35" t="str">
        <f>IF('Procedure details'!E145&lt;&gt;"",VLOOKUP('Procedure details'!E145,Lists!$M$2:$P$40,4,FALSE),"")</f>
        <v/>
      </c>
      <c r="AD145" s="35" t="str">
        <f>IF('Procedure details'!E145&lt;&gt;"",VLOOKUP('Procedure details'!E145,Lists!$M$2:$Q$40,5,FALSE),"")</f>
        <v/>
      </c>
      <c r="AE145" s="35" t="str">
        <f>IF('Procedure details'!O145&lt;&gt;"",VLOOKUP('Procedure details'!O145,Lists!$B$75:$G$83,6,FALSE),"")</f>
        <v/>
      </c>
      <c r="AF145" s="35" t="str">
        <f>IF('Procedure details'!H145&lt;&gt;"",VLOOKUP('Procedure details'!H145,Lists!$AP$2:$AQ$3,2,FALSE),"")</f>
        <v/>
      </c>
      <c r="AG145" s="35" t="str">
        <f>IF('Procedure details'!P145&lt;&gt;"",VLOOKUP('Procedure details'!P145,Lists!$D$75:$F$150,3,FALSE),"")</f>
        <v/>
      </c>
      <c r="AH145" s="35" t="str">
        <f>IF('Procedure details'!R145&lt;&gt;"",VLOOKUP('Procedure details'!R145,Lists!$AD$2:$AE$11,2,FALSE),"")</f>
        <v/>
      </c>
      <c r="AI145">
        <f>IF(AND(AB145=1,'Procedure details'!G145&gt;99,'Procedure details'!X145=""),1,0)</f>
        <v>0</v>
      </c>
      <c r="AJ145">
        <f>IF(AND(AC145=1,'Procedure details'!G145&gt;999,'Procedure details'!X145=""),1,0)</f>
        <v>0</v>
      </c>
      <c r="AK145">
        <f>IF(AND(AD145=1,'Procedure details'!G145&gt;9999,'Procedure details'!X145=""),1,0)</f>
        <v>0</v>
      </c>
      <c r="AL145" s="35" t="str">
        <f>IF('Procedure details'!O145&lt;&gt;"",VLOOKUP('Procedure details'!O145,Lists!$B$75:$C$83,2,FALSE),"")</f>
        <v/>
      </c>
      <c r="AM145">
        <f>IFERROR(IF(AND(VLOOKUP('Procedure details'!E145,Lists!$M$1:$R$40,6,0),'Procedure details'!X145="",(OR('Procedure details'!I145="[O2_1] Animals born in the UK but NOT at a licensed establishment",'Procedure details'!I145="[O2_2] Animals born in the EU (non UK) but NOT at a registered breeder",'Procedure details'!J145="[NHPO1_1B] Animals born in the UK but NOT at a licensed establishment",'Procedure details'!J145="[NHPO1_2B] Animals born in the EU (non UK) but NOT at a registered breeder"))),1,0),0)</f>
        <v>0</v>
      </c>
      <c r="AN145" s="58">
        <f>IF(AND('Procedure details'!U145="Sub-threshold",'Procedure details'!N145="[N] No",'Procedure details'!O145&lt;&gt;"[PG] Breeding/maintenance of colonies of established genetically altered animals, not used in other procedures",'Procedure details'!O145&lt;&gt;"",'Procedure details'!X145=""),1,0)</f>
        <v>0</v>
      </c>
      <c r="AO145">
        <f>IF(AND('Procedure details'!G145&gt;999,'Procedure details'!O145="[PG] Breeding/maintenance of colonies of established genetically altered animals, not used in other procedures",'Procedure details'!U145="[SV4] Severe",'Procedure details'!X145=""),1,0)</f>
        <v>0</v>
      </c>
      <c r="AP145">
        <f>IF(AND('Procedure details'!M145="[GS1] Not genetically altered",'Procedure details'!O145="[PG] Breeding/maintenance of colonies of established genetically altered animals, not used in other procedures",'Procedure details'!X145=""),1,0)</f>
        <v>0</v>
      </c>
      <c r="AQ145">
        <f>IFERROR(IF(AND((VLOOKUP('Procedure details'!E145,Lists!M:S,7,0))=1,'Procedure details'!X145="",(OR('Procedure details'!I145="[O2_1] Animals born in the UK but NOT at a licensed establishment",'Procedure details'!I145="[O2_2] Animals born in the EU (non UK) but NOT at a registered breeder")),(OR('Procedure details'!M145="[GS2] Genetically altered without a harmful phenotype",'Procedure details'!M145="[GS3] Genetically altered with a harmful phenotype"))),1,0),0)</f>
        <v>0</v>
      </c>
    </row>
    <row r="146" spans="24:43" x14ac:dyDescent="0.25">
      <c r="X146" s="34">
        <v>146</v>
      </c>
      <c r="Y146" s="35">
        <f>COUNTA('Procedure details'!E146:'Procedure details'!Y146)</f>
        <v>0</v>
      </c>
      <c r="Z146" s="35"/>
      <c r="AA146" s="35" t="str">
        <f>IF('Procedure details'!E146&lt;&gt;"",VLOOKUP('Procedure details'!E146,Lists!$M$2:$N$40,2,FALSE),"")</f>
        <v/>
      </c>
      <c r="AB146" s="35" t="str">
        <f>IF('Procedure details'!E146&lt;&gt;"",VLOOKUP('Procedure details'!E146,Lists!$M$2:$O$40,3,FALSE),"")</f>
        <v/>
      </c>
      <c r="AC146" s="35" t="str">
        <f>IF('Procedure details'!E146&lt;&gt;"",VLOOKUP('Procedure details'!E146,Lists!$M$2:$P$40,4,FALSE),"")</f>
        <v/>
      </c>
      <c r="AD146" s="35" t="str">
        <f>IF('Procedure details'!E146&lt;&gt;"",VLOOKUP('Procedure details'!E146,Lists!$M$2:$Q$40,5,FALSE),"")</f>
        <v/>
      </c>
      <c r="AE146" s="35" t="str">
        <f>IF('Procedure details'!O146&lt;&gt;"",VLOOKUP('Procedure details'!O146,Lists!$B$75:$G$83,6,FALSE),"")</f>
        <v/>
      </c>
      <c r="AF146" s="35" t="str">
        <f>IF('Procedure details'!H146&lt;&gt;"",VLOOKUP('Procedure details'!H146,Lists!$AP$2:$AQ$3,2,FALSE),"")</f>
        <v/>
      </c>
      <c r="AG146" s="35" t="str">
        <f>IF('Procedure details'!P146&lt;&gt;"",VLOOKUP('Procedure details'!P146,Lists!$D$75:$F$150,3,FALSE),"")</f>
        <v/>
      </c>
      <c r="AH146" s="35" t="str">
        <f>IF('Procedure details'!R146&lt;&gt;"",VLOOKUP('Procedure details'!R146,Lists!$AD$2:$AE$11,2,FALSE),"")</f>
        <v/>
      </c>
      <c r="AI146">
        <f>IF(AND(AB146=1,'Procedure details'!G146&gt;99,'Procedure details'!X146=""),1,0)</f>
        <v>0</v>
      </c>
      <c r="AJ146">
        <f>IF(AND(AC146=1,'Procedure details'!G146&gt;999,'Procedure details'!X146=""),1,0)</f>
        <v>0</v>
      </c>
      <c r="AK146">
        <f>IF(AND(AD146=1,'Procedure details'!G146&gt;9999,'Procedure details'!X146=""),1,0)</f>
        <v>0</v>
      </c>
      <c r="AL146" s="35" t="str">
        <f>IF('Procedure details'!O146&lt;&gt;"",VLOOKUP('Procedure details'!O146,Lists!$B$75:$C$83,2,FALSE),"")</f>
        <v/>
      </c>
      <c r="AM146">
        <f>IFERROR(IF(AND(VLOOKUP('Procedure details'!E146,Lists!$M$1:$R$40,6,0),'Procedure details'!X146="",(OR('Procedure details'!I146="[O2_1] Animals born in the UK but NOT at a licensed establishment",'Procedure details'!I146="[O2_2] Animals born in the EU (non UK) but NOT at a registered breeder",'Procedure details'!J146="[NHPO1_1B] Animals born in the UK but NOT at a licensed establishment",'Procedure details'!J146="[NHPO1_2B] Animals born in the EU (non UK) but NOT at a registered breeder"))),1,0),0)</f>
        <v>0</v>
      </c>
      <c r="AN146" s="58">
        <f>IF(AND('Procedure details'!U146="Sub-threshold",'Procedure details'!N146="[N] No",'Procedure details'!O146&lt;&gt;"[PG] Breeding/maintenance of colonies of established genetically altered animals, not used in other procedures",'Procedure details'!O146&lt;&gt;"",'Procedure details'!X146=""),1,0)</f>
        <v>0</v>
      </c>
      <c r="AO146">
        <f>IF(AND('Procedure details'!G146&gt;999,'Procedure details'!O146="[PG] Breeding/maintenance of colonies of established genetically altered animals, not used in other procedures",'Procedure details'!U146="[SV4] Severe",'Procedure details'!X146=""),1,0)</f>
        <v>0</v>
      </c>
      <c r="AP146">
        <f>IF(AND('Procedure details'!M146="[GS1] Not genetically altered",'Procedure details'!O146="[PG] Breeding/maintenance of colonies of established genetically altered animals, not used in other procedures",'Procedure details'!X146=""),1,0)</f>
        <v>0</v>
      </c>
      <c r="AQ146">
        <f>IFERROR(IF(AND((VLOOKUP('Procedure details'!E146,Lists!M:S,7,0))=1,'Procedure details'!X146="",(OR('Procedure details'!I146="[O2_1] Animals born in the UK but NOT at a licensed establishment",'Procedure details'!I146="[O2_2] Animals born in the EU (non UK) but NOT at a registered breeder")),(OR('Procedure details'!M146="[GS2] Genetically altered without a harmful phenotype",'Procedure details'!M146="[GS3] Genetically altered with a harmful phenotype"))),1,0),0)</f>
        <v>0</v>
      </c>
    </row>
    <row r="147" spans="24:43" x14ac:dyDescent="0.25">
      <c r="X147" s="34">
        <v>147</v>
      </c>
      <c r="Y147" s="35">
        <f>COUNTA('Procedure details'!E147:'Procedure details'!Y147)</f>
        <v>0</v>
      </c>
      <c r="Z147" s="35"/>
      <c r="AA147" s="35" t="str">
        <f>IF('Procedure details'!E147&lt;&gt;"",VLOOKUP('Procedure details'!E147,Lists!$M$2:$N$40,2,FALSE),"")</f>
        <v/>
      </c>
      <c r="AB147" s="35" t="str">
        <f>IF('Procedure details'!E147&lt;&gt;"",VLOOKUP('Procedure details'!E147,Lists!$M$2:$O$40,3,FALSE),"")</f>
        <v/>
      </c>
      <c r="AC147" s="35" t="str">
        <f>IF('Procedure details'!E147&lt;&gt;"",VLOOKUP('Procedure details'!E147,Lists!$M$2:$P$40,4,FALSE),"")</f>
        <v/>
      </c>
      <c r="AD147" s="35" t="str">
        <f>IF('Procedure details'!E147&lt;&gt;"",VLOOKUP('Procedure details'!E147,Lists!$M$2:$Q$40,5,FALSE),"")</f>
        <v/>
      </c>
      <c r="AE147" s="35" t="str">
        <f>IF('Procedure details'!O147&lt;&gt;"",VLOOKUP('Procedure details'!O147,Lists!$B$75:$G$83,6,FALSE),"")</f>
        <v/>
      </c>
      <c r="AF147" s="35" t="str">
        <f>IF('Procedure details'!H147&lt;&gt;"",VLOOKUP('Procedure details'!H147,Lists!$AP$2:$AQ$3,2,FALSE),"")</f>
        <v/>
      </c>
      <c r="AG147" s="35" t="str">
        <f>IF('Procedure details'!P147&lt;&gt;"",VLOOKUP('Procedure details'!P147,Lists!$D$75:$F$150,3,FALSE),"")</f>
        <v/>
      </c>
      <c r="AH147" s="35" t="str">
        <f>IF('Procedure details'!R147&lt;&gt;"",VLOOKUP('Procedure details'!R147,Lists!$AD$2:$AE$11,2,FALSE),"")</f>
        <v/>
      </c>
      <c r="AI147">
        <f>IF(AND(AB147=1,'Procedure details'!G147&gt;99,'Procedure details'!X147=""),1,0)</f>
        <v>0</v>
      </c>
      <c r="AJ147">
        <f>IF(AND(AC147=1,'Procedure details'!G147&gt;999,'Procedure details'!X147=""),1,0)</f>
        <v>0</v>
      </c>
      <c r="AK147">
        <f>IF(AND(AD147=1,'Procedure details'!G147&gt;9999,'Procedure details'!X147=""),1,0)</f>
        <v>0</v>
      </c>
      <c r="AL147" s="35" t="str">
        <f>IF('Procedure details'!O147&lt;&gt;"",VLOOKUP('Procedure details'!O147,Lists!$B$75:$C$83,2,FALSE),"")</f>
        <v/>
      </c>
      <c r="AM147">
        <f>IFERROR(IF(AND(VLOOKUP('Procedure details'!E147,Lists!$M$1:$R$40,6,0),'Procedure details'!X147="",(OR('Procedure details'!I147="[O2_1] Animals born in the UK but NOT at a licensed establishment",'Procedure details'!I147="[O2_2] Animals born in the EU (non UK) but NOT at a registered breeder",'Procedure details'!J147="[NHPO1_1B] Animals born in the UK but NOT at a licensed establishment",'Procedure details'!J147="[NHPO1_2B] Animals born in the EU (non UK) but NOT at a registered breeder"))),1,0),0)</f>
        <v>0</v>
      </c>
      <c r="AN147" s="58">
        <f>IF(AND('Procedure details'!U147="Sub-threshold",'Procedure details'!N147="[N] No",'Procedure details'!O147&lt;&gt;"[PG] Breeding/maintenance of colonies of established genetically altered animals, not used in other procedures",'Procedure details'!O147&lt;&gt;"",'Procedure details'!X147=""),1,0)</f>
        <v>0</v>
      </c>
      <c r="AO147">
        <f>IF(AND('Procedure details'!G147&gt;999,'Procedure details'!O147="[PG] Breeding/maintenance of colonies of established genetically altered animals, not used in other procedures",'Procedure details'!U147="[SV4] Severe",'Procedure details'!X147=""),1,0)</f>
        <v>0</v>
      </c>
      <c r="AP147">
        <f>IF(AND('Procedure details'!M147="[GS1] Not genetically altered",'Procedure details'!O147="[PG] Breeding/maintenance of colonies of established genetically altered animals, not used in other procedures",'Procedure details'!X147=""),1,0)</f>
        <v>0</v>
      </c>
      <c r="AQ147">
        <f>IFERROR(IF(AND((VLOOKUP('Procedure details'!E147,Lists!M:S,7,0))=1,'Procedure details'!X147="",(OR('Procedure details'!I147="[O2_1] Animals born in the UK but NOT at a licensed establishment",'Procedure details'!I147="[O2_2] Animals born in the EU (non UK) but NOT at a registered breeder")),(OR('Procedure details'!M147="[GS2] Genetically altered without a harmful phenotype",'Procedure details'!M147="[GS3] Genetically altered with a harmful phenotype"))),1,0),0)</f>
        <v>0</v>
      </c>
    </row>
    <row r="148" spans="24:43" x14ac:dyDescent="0.25">
      <c r="X148" s="34">
        <v>148</v>
      </c>
      <c r="Y148" s="35">
        <f>COUNTA('Procedure details'!E148:'Procedure details'!Y148)</f>
        <v>0</v>
      </c>
      <c r="Z148" s="35"/>
      <c r="AA148" s="35" t="str">
        <f>IF('Procedure details'!E148&lt;&gt;"",VLOOKUP('Procedure details'!E148,Lists!$M$2:$N$40,2,FALSE),"")</f>
        <v/>
      </c>
      <c r="AB148" s="35" t="str">
        <f>IF('Procedure details'!E148&lt;&gt;"",VLOOKUP('Procedure details'!E148,Lists!$M$2:$O$40,3,FALSE),"")</f>
        <v/>
      </c>
      <c r="AC148" s="35" t="str">
        <f>IF('Procedure details'!E148&lt;&gt;"",VLOOKUP('Procedure details'!E148,Lists!$M$2:$P$40,4,FALSE),"")</f>
        <v/>
      </c>
      <c r="AD148" s="35" t="str">
        <f>IF('Procedure details'!E148&lt;&gt;"",VLOOKUP('Procedure details'!E148,Lists!$M$2:$Q$40,5,FALSE),"")</f>
        <v/>
      </c>
      <c r="AE148" s="35" t="str">
        <f>IF('Procedure details'!O148&lt;&gt;"",VLOOKUP('Procedure details'!O148,Lists!$B$75:$G$83,6,FALSE),"")</f>
        <v/>
      </c>
      <c r="AF148" s="35" t="str">
        <f>IF('Procedure details'!H148&lt;&gt;"",VLOOKUP('Procedure details'!H148,Lists!$AP$2:$AQ$3,2,FALSE),"")</f>
        <v/>
      </c>
      <c r="AG148" s="35" t="str">
        <f>IF('Procedure details'!P148&lt;&gt;"",VLOOKUP('Procedure details'!P148,Lists!$D$75:$F$150,3,FALSE),"")</f>
        <v/>
      </c>
      <c r="AH148" s="35" t="str">
        <f>IF('Procedure details'!R148&lt;&gt;"",VLOOKUP('Procedure details'!R148,Lists!$AD$2:$AE$11,2,FALSE),"")</f>
        <v/>
      </c>
      <c r="AI148">
        <f>IF(AND(AB148=1,'Procedure details'!G148&gt;99,'Procedure details'!X148=""),1,0)</f>
        <v>0</v>
      </c>
      <c r="AJ148">
        <f>IF(AND(AC148=1,'Procedure details'!G148&gt;999,'Procedure details'!X148=""),1,0)</f>
        <v>0</v>
      </c>
      <c r="AK148">
        <f>IF(AND(AD148=1,'Procedure details'!G148&gt;9999,'Procedure details'!X148=""),1,0)</f>
        <v>0</v>
      </c>
      <c r="AL148" s="35" t="str">
        <f>IF('Procedure details'!O148&lt;&gt;"",VLOOKUP('Procedure details'!O148,Lists!$B$75:$C$83,2,FALSE),"")</f>
        <v/>
      </c>
      <c r="AM148">
        <f>IFERROR(IF(AND(VLOOKUP('Procedure details'!E148,Lists!$M$1:$R$40,6,0),'Procedure details'!X148="",(OR('Procedure details'!I148="[O2_1] Animals born in the UK but NOT at a licensed establishment",'Procedure details'!I148="[O2_2] Animals born in the EU (non UK) but NOT at a registered breeder",'Procedure details'!J148="[NHPO1_1B] Animals born in the UK but NOT at a licensed establishment",'Procedure details'!J148="[NHPO1_2B] Animals born in the EU (non UK) but NOT at a registered breeder"))),1,0),0)</f>
        <v>0</v>
      </c>
      <c r="AN148" s="58">
        <f>IF(AND('Procedure details'!U148="Sub-threshold",'Procedure details'!N148="[N] No",'Procedure details'!O148&lt;&gt;"[PG] Breeding/maintenance of colonies of established genetically altered animals, not used in other procedures",'Procedure details'!O148&lt;&gt;"",'Procedure details'!X148=""),1,0)</f>
        <v>0</v>
      </c>
      <c r="AO148">
        <f>IF(AND('Procedure details'!G148&gt;999,'Procedure details'!O148="[PG] Breeding/maintenance of colonies of established genetically altered animals, not used in other procedures",'Procedure details'!U148="[SV4] Severe",'Procedure details'!X148=""),1,0)</f>
        <v>0</v>
      </c>
      <c r="AP148">
        <f>IF(AND('Procedure details'!M148="[GS1] Not genetically altered",'Procedure details'!O148="[PG] Breeding/maintenance of colonies of established genetically altered animals, not used in other procedures",'Procedure details'!X148=""),1,0)</f>
        <v>0</v>
      </c>
      <c r="AQ148">
        <f>IFERROR(IF(AND((VLOOKUP('Procedure details'!E148,Lists!M:S,7,0))=1,'Procedure details'!X148="",(OR('Procedure details'!I148="[O2_1] Animals born in the UK but NOT at a licensed establishment",'Procedure details'!I148="[O2_2] Animals born in the EU (non UK) but NOT at a registered breeder")),(OR('Procedure details'!M148="[GS2] Genetically altered without a harmful phenotype",'Procedure details'!M148="[GS3] Genetically altered with a harmful phenotype"))),1,0),0)</f>
        <v>0</v>
      </c>
    </row>
    <row r="149" spans="24:43" x14ac:dyDescent="0.25">
      <c r="X149" s="34">
        <v>149</v>
      </c>
      <c r="Y149" s="35">
        <f>COUNTA('Procedure details'!E149:'Procedure details'!Y149)</f>
        <v>0</v>
      </c>
      <c r="Z149" s="35"/>
      <c r="AA149" s="35" t="str">
        <f>IF('Procedure details'!E149&lt;&gt;"",VLOOKUP('Procedure details'!E149,Lists!$M$2:$N$40,2,FALSE),"")</f>
        <v/>
      </c>
      <c r="AB149" s="35" t="str">
        <f>IF('Procedure details'!E149&lt;&gt;"",VLOOKUP('Procedure details'!E149,Lists!$M$2:$O$40,3,FALSE),"")</f>
        <v/>
      </c>
      <c r="AC149" s="35" t="str">
        <f>IF('Procedure details'!E149&lt;&gt;"",VLOOKUP('Procedure details'!E149,Lists!$M$2:$P$40,4,FALSE),"")</f>
        <v/>
      </c>
      <c r="AD149" s="35" t="str">
        <f>IF('Procedure details'!E149&lt;&gt;"",VLOOKUP('Procedure details'!E149,Lists!$M$2:$Q$40,5,FALSE),"")</f>
        <v/>
      </c>
      <c r="AE149" s="35" t="str">
        <f>IF('Procedure details'!O149&lt;&gt;"",VLOOKUP('Procedure details'!O149,Lists!$B$75:$G$83,6,FALSE),"")</f>
        <v/>
      </c>
      <c r="AF149" s="35" t="str">
        <f>IF('Procedure details'!H149&lt;&gt;"",VLOOKUP('Procedure details'!H149,Lists!$AP$2:$AQ$3,2,FALSE),"")</f>
        <v/>
      </c>
      <c r="AG149" s="35" t="str">
        <f>IF('Procedure details'!P149&lt;&gt;"",VLOOKUP('Procedure details'!P149,Lists!$D$75:$F$150,3,FALSE),"")</f>
        <v/>
      </c>
      <c r="AH149" s="35" t="str">
        <f>IF('Procedure details'!R149&lt;&gt;"",VLOOKUP('Procedure details'!R149,Lists!$AD$2:$AE$11,2,FALSE),"")</f>
        <v/>
      </c>
      <c r="AI149">
        <f>IF(AND(AB149=1,'Procedure details'!G149&gt;99,'Procedure details'!X149=""),1,0)</f>
        <v>0</v>
      </c>
      <c r="AJ149">
        <f>IF(AND(AC149=1,'Procedure details'!G149&gt;999,'Procedure details'!X149=""),1,0)</f>
        <v>0</v>
      </c>
      <c r="AK149">
        <f>IF(AND(AD149=1,'Procedure details'!G149&gt;9999,'Procedure details'!X149=""),1,0)</f>
        <v>0</v>
      </c>
      <c r="AL149" s="35" t="str">
        <f>IF('Procedure details'!O149&lt;&gt;"",VLOOKUP('Procedure details'!O149,Lists!$B$75:$C$83,2,FALSE),"")</f>
        <v/>
      </c>
      <c r="AM149">
        <f>IFERROR(IF(AND(VLOOKUP('Procedure details'!E149,Lists!$M$1:$R$40,6,0),'Procedure details'!X149="",(OR('Procedure details'!I149="[O2_1] Animals born in the UK but NOT at a licensed establishment",'Procedure details'!I149="[O2_2] Animals born in the EU (non UK) but NOT at a registered breeder",'Procedure details'!J149="[NHPO1_1B] Animals born in the UK but NOT at a licensed establishment",'Procedure details'!J149="[NHPO1_2B] Animals born in the EU (non UK) but NOT at a registered breeder"))),1,0),0)</f>
        <v>0</v>
      </c>
      <c r="AN149" s="58">
        <f>IF(AND('Procedure details'!U149="Sub-threshold",'Procedure details'!N149="[N] No",'Procedure details'!O149&lt;&gt;"[PG] Breeding/maintenance of colonies of established genetically altered animals, not used in other procedures",'Procedure details'!O149&lt;&gt;"",'Procedure details'!X149=""),1,0)</f>
        <v>0</v>
      </c>
      <c r="AO149">
        <f>IF(AND('Procedure details'!G149&gt;999,'Procedure details'!O149="[PG] Breeding/maintenance of colonies of established genetically altered animals, not used in other procedures",'Procedure details'!U149="[SV4] Severe",'Procedure details'!X149=""),1,0)</f>
        <v>0</v>
      </c>
      <c r="AP149">
        <f>IF(AND('Procedure details'!M149="[GS1] Not genetically altered",'Procedure details'!O149="[PG] Breeding/maintenance of colonies of established genetically altered animals, not used in other procedures",'Procedure details'!X149=""),1,0)</f>
        <v>0</v>
      </c>
      <c r="AQ149">
        <f>IFERROR(IF(AND((VLOOKUP('Procedure details'!E149,Lists!M:S,7,0))=1,'Procedure details'!X149="",(OR('Procedure details'!I149="[O2_1] Animals born in the UK but NOT at a licensed establishment",'Procedure details'!I149="[O2_2] Animals born in the EU (non UK) but NOT at a registered breeder")),(OR('Procedure details'!M149="[GS2] Genetically altered without a harmful phenotype",'Procedure details'!M149="[GS3] Genetically altered with a harmful phenotype"))),1,0),0)</f>
        <v>0</v>
      </c>
    </row>
    <row r="150" spans="24:43" x14ac:dyDescent="0.25">
      <c r="X150" s="34">
        <v>150</v>
      </c>
      <c r="Y150" s="35">
        <f>COUNTA('Procedure details'!E150:'Procedure details'!Y150)</f>
        <v>0</v>
      </c>
      <c r="Z150" s="35"/>
      <c r="AA150" s="35" t="str">
        <f>IF('Procedure details'!E150&lt;&gt;"",VLOOKUP('Procedure details'!E150,Lists!$M$2:$N$40,2,FALSE),"")</f>
        <v/>
      </c>
      <c r="AB150" s="35" t="str">
        <f>IF('Procedure details'!E150&lt;&gt;"",VLOOKUP('Procedure details'!E150,Lists!$M$2:$O$40,3,FALSE),"")</f>
        <v/>
      </c>
      <c r="AC150" s="35" t="str">
        <f>IF('Procedure details'!E150&lt;&gt;"",VLOOKUP('Procedure details'!E150,Lists!$M$2:$P$40,4,FALSE),"")</f>
        <v/>
      </c>
      <c r="AD150" s="35" t="str">
        <f>IF('Procedure details'!E150&lt;&gt;"",VLOOKUP('Procedure details'!E150,Lists!$M$2:$Q$40,5,FALSE),"")</f>
        <v/>
      </c>
      <c r="AE150" s="35" t="str">
        <f>IF('Procedure details'!O150&lt;&gt;"",VLOOKUP('Procedure details'!O150,Lists!$B$75:$G$83,6,FALSE),"")</f>
        <v/>
      </c>
      <c r="AF150" s="35" t="str">
        <f>IF('Procedure details'!H150&lt;&gt;"",VLOOKUP('Procedure details'!H150,Lists!$AP$2:$AQ$3,2,FALSE),"")</f>
        <v/>
      </c>
      <c r="AG150" s="35" t="str">
        <f>IF('Procedure details'!P150&lt;&gt;"",VLOOKUP('Procedure details'!P150,Lists!$D$75:$F$150,3,FALSE),"")</f>
        <v/>
      </c>
      <c r="AH150" s="35" t="str">
        <f>IF('Procedure details'!R150&lt;&gt;"",VLOOKUP('Procedure details'!R150,Lists!$AD$2:$AE$11,2,FALSE),"")</f>
        <v/>
      </c>
      <c r="AI150">
        <f>IF(AND(AB150=1,'Procedure details'!G150&gt;99,'Procedure details'!X150=""),1,0)</f>
        <v>0</v>
      </c>
      <c r="AJ150">
        <f>IF(AND(AC150=1,'Procedure details'!G150&gt;999,'Procedure details'!X150=""),1,0)</f>
        <v>0</v>
      </c>
      <c r="AK150">
        <f>IF(AND(AD150=1,'Procedure details'!G150&gt;9999,'Procedure details'!X150=""),1,0)</f>
        <v>0</v>
      </c>
      <c r="AL150" s="35" t="str">
        <f>IF('Procedure details'!O150&lt;&gt;"",VLOOKUP('Procedure details'!O150,Lists!$B$75:$C$83,2,FALSE),"")</f>
        <v/>
      </c>
      <c r="AM150">
        <f>IFERROR(IF(AND(VLOOKUP('Procedure details'!E150,Lists!$M$1:$R$40,6,0),'Procedure details'!X150="",(OR('Procedure details'!I150="[O2_1] Animals born in the UK but NOT at a licensed establishment",'Procedure details'!I150="[O2_2] Animals born in the EU (non UK) but NOT at a registered breeder",'Procedure details'!J150="[NHPO1_1B] Animals born in the UK but NOT at a licensed establishment",'Procedure details'!J150="[NHPO1_2B] Animals born in the EU (non UK) but NOT at a registered breeder"))),1,0),0)</f>
        <v>0</v>
      </c>
      <c r="AN150" s="58">
        <f>IF(AND('Procedure details'!U150="Sub-threshold",'Procedure details'!N150="[N] No",'Procedure details'!O150&lt;&gt;"[PG] Breeding/maintenance of colonies of established genetically altered animals, not used in other procedures",'Procedure details'!O150&lt;&gt;"",'Procedure details'!X150=""),1,0)</f>
        <v>0</v>
      </c>
      <c r="AO150">
        <f>IF(AND('Procedure details'!G150&gt;999,'Procedure details'!O150="[PG] Breeding/maintenance of colonies of established genetically altered animals, not used in other procedures",'Procedure details'!U150="[SV4] Severe",'Procedure details'!X150=""),1,0)</f>
        <v>0</v>
      </c>
      <c r="AP150">
        <f>IF(AND('Procedure details'!M150="[GS1] Not genetically altered",'Procedure details'!O150="[PG] Breeding/maintenance of colonies of established genetically altered animals, not used in other procedures",'Procedure details'!X150=""),1,0)</f>
        <v>0</v>
      </c>
      <c r="AQ150">
        <f>IFERROR(IF(AND((VLOOKUP('Procedure details'!E150,Lists!M:S,7,0))=1,'Procedure details'!X150="",(OR('Procedure details'!I150="[O2_1] Animals born in the UK but NOT at a licensed establishment",'Procedure details'!I150="[O2_2] Animals born in the EU (non UK) but NOT at a registered breeder")),(OR('Procedure details'!M150="[GS2] Genetically altered without a harmful phenotype",'Procedure details'!M150="[GS3] Genetically altered with a harmful phenotype"))),1,0),0)</f>
        <v>0</v>
      </c>
    </row>
    <row r="151" spans="24:43" x14ac:dyDescent="0.25">
      <c r="X151" s="34">
        <v>151</v>
      </c>
      <c r="Y151" s="35">
        <f>COUNTA('Procedure details'!E151:'Procedure details'!Y151)</f>
        <v>0</v>
      </c>
      <c r="Z151" s="35"/>
      <c r="AA151" s="35" t="str">
        <f>IF('Procedure details'!E151&lt;&gt;"",VLOOKUP('Procedure details'!E151,Lists!$M$2:$N$40,2,FALSE),"")</f>
        <v/>
      </c>
      <c r="AB151" s="35" t="str">
        <f>IF('Procedure details'!E151&lt;&gt;"",VLOOKUP('Procedure details'!E151,Lists!$M$2:$O$40,3,FALSE),"")</f>
        <v/>
      </c>
      <c r="AC151" s="35" t="str">
        <f>IF('Procedure details'!E151&lt;&gt;"",VLOOKUP('Procedure details'!E151,Lists!$M$2:$P$40,4,FALSE),"")</f>
        <v/>
      </c>
      <c r="AD151" s="35" t="str">
        <f>IF('Procedure details'!E151&lt;&gt;"",VLOOKUP('Procedure details'!E151,Lists!$M$2:$Q$40,5,FALSE),"")</f>
        <v/>
      </c>
      <c r="AE151" s="35" t="str">
        <f>IF('Procedure details'!O151&lt;&gt;"",VLOOKUP('Procedure details'!O151,Lists!$B$75:$G$83,6,FALSE),"")</f>
        <v/>
      </c>
      <c r="AF151" s="35" t="str">
        <f>IF('Procedure details'!H151&lt;&gt;"",VLOOKUP('Procedure details'!H151,Lists!$AP$2:$AQ$3,2,FALSE),"")</f>
        <v/>
      </c>
      <c r="AG151" s="35" t="str">
        <f>IF('Procedure details'!P151&lt;&gt;"",VLOOKUP('Procedure details'!P151,Lists!$D$75:$F$150,3,FALSE),"")</f>
        <v/>
      </c>
      <c r="AH151" s="35" t="str">
        <f>IF('Procedure details'!R151&lt;&gt;"",VLOOKUP('Procedure details'!R151,Lists!$AD$2:$AE$11,2,FALSE),"")</f>
        <v/>
      </c>
      <c r="AI151">
        <f>IF(AND(AB151=1,'Procedure details'!G151&gt;99,'Procedure details'!X151=""),1,0)</f>
        <v>0</v>
      </c>
      <c r="AJ151">
        <f>IF(AND(AC151=1,'Procedure details'!G151&gt;999,'Procedure details'!X151=""),1,0)</f>
        <v>0</v>
      </c>
      <c r="AK151">
        <f>IF(AND(AD151=1,'Procedure details'!G151&gt;9999,'Procedure details'!X151=""),1,0)</f>
        <v>0</v>
      </c>
      <c r="AL151" s="35" t="str">
        <f>IF('Procedure details'!O151&lt;&gt;"",VLOOKUP('Procedure details'!O151,Lists!$B$75:$C$83,2,FALSE),"")</f>
        <v/>
      </c>
      <c r="AM151">
        <f>IFERROR(IF(AND(VLOOKUP('Procedure details'!E151,Lists!$M$1:$R$40,6,0),'Procedure details'!X151="",(OR('Procedure details'!I151="[O2_1] Animals born in the UK but NOT at a licensed establishment",'Procedure details'!I151="[O2_2] Animals born in the EU (non UK) but NOT at a registered breeder",'Procedure details'!J151="[NHPO1_1B] Animals born in the UK but NOT at a licensed establishment",'Procedure details'!J151="[NHPO1_2B] Animals born in the EU (non UK) but NOT at a registered breeder"))),1,0),0)</f>
        <v>0</v>
      </c>
      <c r="AN151" s="58">
        <f>IF(AND('Procedure details'!U151="Sub-threshold",'Procedure details'!N151="[N] No",'Procedure details'!O151&lt;&gt;"[PG] Breeding/maintenance of colonies of established genetically altered animals, not used in other procedures",'Procedure details'!O151&lt;&gt;"",'Procedure details'!X151=""),1,0)</f>
        <v>0</v>
      </c>
      <c r="AO151">
        <f>IF(AND('Procedure details'!G151&gt;999,'Procedure details'!O151="[PG] Breeding/maintenance of colonies of established genetically altered animals, not used in other procedures",'Procedure details'!U151="[SV4] Severe",'Procedure details'!X151=""),1,0)</f>
        <v>0</v>
      </c>
      <c r="AP151">
        <f>IF(AND('Procedure details'!M151="[GS1] Not genetically altered",'Procedure details'!O151="[PG] Breeding/maintenance of colonies of established genetically altered animals, not used in other procedures",'Procedure details'!X151=""),1,0)</f>
        <v>0</v>
      </c>
      <c r="AQ151">
        <f>IFERROR(IF(AND((VLOOKUP('Procedure details'!E151,Lists!M:S,7,0))=1,'Procedure details'!X151="",(OR('Procedure details'!I151="[O2_1] Animals born in the UK but NOT at a licensed establishment",'Procedure details'!I151="[O2_2] Animals born in the EU (non UK) but NOT at a registered breeder")),(OR('Procedure details'!M151="[GS2] Genetically altered without a harmful phenotype",'Procedure details'!M151="[GS3] Genetically altered with a harmful phenotype"))),1,0),0)</f>
        <v>0</v>
      </c>
    </row>
    <row r="152" spans="24:43" x14ac:dyDescent="0.25">
      <c r="X152" s="34">
        <v>152</v>
      </c>
      <c r="Y152" s="35">
        <f>COUNTA('Procedure details'!E152:'Procedure details'!Y152)</f>
        <v>0</v>
      </c>
      <c r="Z152" s="35"/>
      <c r="AA152" s="35" t="str">
        <f>IF('Procedure details'!E152&lt;&gt;"",VLOOKUP('Procedure details'!E152,Lists!$M$2:$N$40,2,FALSE),"")</f>
        <v/>
      </c>
      <c r="AB152" s="35" t="str">
        <f>IF('Procedure details'!E152&lt;&gt;"",VLOOKUP('Procedure details'!E152,Lists!$M$2:$O$40,3,FALSE),"")</f>
        <v/>
      </c>
      <c r="AC152" s="35" t="str">
        <f>IF('Procedure details'!E152&lt;&gt;"",VLOOKUP('Procedure details'!E152,Lists!$M$2:$P$40,4,FALSE),"")</f>
        <v/>
      </c>
      <c r="AD152" s="35" t="str">
        <f>IF('Procedure details'!E152&lt;&gt;"",VLOOKUP('Procedure details'!E152,Lists!$M$2:$Q$40,5,FALSE),"")</f>
        <v/>
      </c>
      <c r="AE152" s="35" t="str">
        <f>IF('Procedure details'!O152&lt;&gt;"",VLOOKUP('Procedure details'!O152,Lists!$B$75:$G$83,6,FALSE),"")</f>
        <v/>
      </c>
      <c r="AF152" s="35" t="str">
        <f>IF('Procedure details'!H152&lt;&gt;"",VLOOKUP('Procedure details'!H152,Lists!$AP$2:$AQ$3,2,FALSE),"")</f>
        <v/>
      </c>
      <c r="AG152" s="35" t="str">
        <f>IF('Procedure details'!P152&lt;&gt;"",VLOOKUP('Procedure details'!P152,Lists!$D$75:$F$150,3,FALSE),"")</f>
        <v/>
      </c>
      <c r="AH152" s="35" t="str">
        <f>IF('Procedure details'!R152&lt;&gt;"",VLOOKUP('Procedure details'!R152,Lists!$AD$2:$AE$11,2,FALSE),"")</f>
        <v/>
      </c>
      <c r="AI152">
        <f>IF(AND(AB152=1,'Procedure details'!G152&gt;99,'Procedure details'!X152=""),1,0)</f>
        <v>0</v>
      </c>
      <c r="AJ152">
        <f>IF(AND(AC152=1,'Procedure details'!G152&gt;999,'Procedure details'!X152=""),1,0)</f>
        <v>0</v>
      </c>
      <c r="AK152">
        <f>IF(AND(AD152=1,'Procedure details'!G152&gt;9999,'Procedure details'!X152=""),1,0)</f>
        <v>0</v>
      </c>
      <c r="AL152" s="35" t="str">
        <f>IF('Procedure details'!O152&lt;&gt;"",VLOOKUP('Procedure details'!O152,Lists!$B$75:$C$83,2,FALSE),"")</f>
        <v/>
      </c>
      <c r="AM152">
        <f>IFERROR(IF(AND(VLOOKUP('Procedure details'!E152,Lists!$M$1:$R$40,6,0),'Procedure details'!X152="",(OR('Procedure details'!I152="[O2_1] Animals born in the UK but NOT at a licensed establishment",'Procedure details'!I152="[O2_2] Animals born in the EU (non UK) but NOT at a registered breeder",'Procedure details'!J152="[NHPO1_1B] Animals born in the UK but NOT at a licensed establishment",'Procedure details'!J152="[NHPO1_2B] Animals born in the EU (non UK) but NOT at a registered breeder"))),1,0),0)</f>
        <v>0</v>
      </c>
      <c r="AN152" s="58">
        <f>IF(AND('Procedure details'!U152="Sub-threshold",'Procedure details'!N152="[N] No",'Procedure details'!O152&lt;&gt;"[PG] Breeding/maintenance of colonies of established genetically altered animals, not used in other procedures",'Procedure details'!O152&lt;&gt;"",'Procedure details'!X152=""),1,0)</f>
        <v>0</v>
      </c>
      <c r="AO152">
        <f>IF(AND('Procedure details'!G152&gt;999,'Procedure details'!O152="[PG] Breeding/maintenance of colonies of established genetically altered animals, not used in other procedures",'Procedure details'!U152="[SV4] Severe",'Procedure details'!X152=""),1,0)</f>
        <v>0</v>
      </c>
      <c r="AP152">
        <f>IF(AND('Procedure details'!M152="[GS1] Not genetically altered",'Procedure details'!O152="[PG] Breeding/maintenance of colonies of established genetically altered animals, not used in other procedures",'Procedure details'!X152=""),1,0)</f>
        <v>0</v>
      </c>
      <c r="AQ152">
        <f>IFERROR(IF(AND((VLOOKUP('Procedure details'!E152,Lists!M:S,7,0))=1,'Procedure details'!X152="",(OR('Procedure details'!I152="[O2_1] Animals born in the UK but NOT at a licensed establishment",'Procedure details'!I152="[O2_2] Animals born in the EU (non UK) but NOT at a registered breeder")),(OR('Procedure details'!M152="[GS2] Genetically altered without a harmful phenotype",'Procedure details'!M152="[GS3] Genetically altered with a harmful phenotype"))),1,0),0)</f>
        <v>0</v>
      </c>
    </row>
    <row r="153" spans="24:43" x14ac:dyDescent="0.25">
      <c r="X153" s="34">
        <v>153</v>
      </c>
      <c r="Y153" s="35">
        <f>COUNTA('Procedure details'!E153:'Procedure details'!Y153)</f>
        <v>0</v>
      </c>
      <c r="Z153" s="35"/>
      <c r="AA153" s="35" t="str">
        <f>IF('Procedure details'!E153&lt;&gt;"",VLOOKUP('Procedure details'!E153,Lists!$M$2:$N$40,2,FALSE),"")</f>
        <v/>
      </c>
      <c r="AB153" s="35" t="str">
        <f>IF('Procedure details'!E153&lt;&gt;"",VLOOKUP('Procedure details'!E153,Lists!$M$2:$O$40,3,FALSE),"")</f>
        <v/>
      </c>
      <c r="AC153" s="35" t="str">
        <f>IF('Procedure details'!E153&lt;&gt;"",VLOOKUP('Procedure details'!E153,Lists!$M$2:$P$40,4,FALSE),"")</f>
        <v/>
      </c>
      <c r="AD153" s="35" t="str">
        <f>IF('Procedure details'!E153&lt;&gt;"",VLOOKUP('Procedure details'!E153,Lists!$M$2:$Q$40,5,FALSE),"")</f>
        <v/>
      </c>
      <c r="AE153" s="35" t="str">
        <f>IF('Procedure details'!O153&lt;&gt;"",VLOOKUP('Procedure details'!O153,Lists!$B$75:$G$83,6,FALSE),"")</f>
        <v/>
      </c>
      <c r="AF153" s="35" t="str">
        <f>IF('Procedure details'!H153&lt;&gt;"",VLOOKUP('Procedure details'!H153,Lists!$AP$2:$AQ$3,2,FALSE),"")</f>
        <v/>
      </c>
      <c r="AG153" s="35" t="str">
        <f>IF('Procedure details'!P153&lt;&gt;"",VLOOKUP('Procedure details'!P153,Lists!$D$75:$F$150,3,FALSE),"")</f>
        <v/>
      </c>
      <c r="AH153" s="35" t="str">
        <f>IF('Procedure details'!R153&lt;&gt;"",VLOOKUP('Procedure details'!R153,Lists!$AD$2:$AE$11,2,FALSE),"")</f>
        <v/>
      </c>
      <c r="AI153">
        <f>IF(AND(AB153=1,'Procedure details'!G153&gt;99,'Procedure details'!X153=""),1,0)</f>
        <v>0</v>
      </c>
      <c r="AJ153">
        <f>IF(AND(AC153=1,'Procedure details'!G153&gt;999,'Procedure details'!X153=""),1,0)</f>
        <v>0</v>
      </c>
      <c r="AK153">
        <f>IF(AND(AD153=1,'Procedure details'!G153&gt;9999,'Procedure details'!X153=""),1,0)</f>
        <v>0</v>
      </c>
      <c r="AL153" s="35" t="str">
        <f>IF('Procedure details'!O153&lt;&gt;"",VLOOKUP('Procedure details'!O153,Lists!$B$75:$C$83,2,FALSE),"")</f>
        <v/>
      </c>
      <c r="AM153">
        <f>IFERROR(IF(AND(VLOOKUP('Procedure details'!E153,Lists!$M$1:$R$40,6,0),'Procedure details'!X153="",(OR('Procedure details'!I153="[O2_1] Animals born in the UK but NOT at a licensed establishment",'Procedure details'!I153="[O2_2] Animals born in the EU (non UK) but NOT at a registered breeder",'Procedure details'!J153="[NHPO1_1B] Animals born in the UK but NOT at a licensed establishment",'Procedure details'!J153="[NHPO1_2B] Animals born in the EU (non UK) but NOT at a registered breeder"))),1,0),0)</f>
        <v>0</v>
      </c>
      <c r="AN153" s="58">
        <f>IF(AND('Procedure details'!U153="Sub-threshold",'Procedure details'!N153="[N] No",'Procedure details'!O153&lt;&gt;"[PG] Breeding/maintenance of colonies of established genetically altered animals, not used in other procedures",'Procedure details'!O153&lt;&gt;"",'Procedure details'!X153=""),1,0)</f>
        <v>0</v>
      </c>
      <c r="AO153">
        <f>IF(AND('Procedure details'!G153&gt;999,'Procedure details'!O153="[PG] Breeding/maintenance of colonies of established genetically altered animals, not used in other procedures",'Procedure details'!U153="[SV4] Severe",'Procedure details'!X153=""),1,0)</f>
        <v>0</v>
      </c>
      <c r="AP153">
        <f>IF(AND('Procedure details'!M153="[GS1] Not genetically altered",'Procedure details'!O153="[PG] Breeding/maintenance of colonies of established genetically altered animals, not used in other procedures",'Procedure details'!X153=""),1,0)</f>
        <v>0</v>
      </c>
      <c r="AQ153">
        <f>IFERROR(IF(AND((VLOOKUP('Procedure details'!E153,Lists!M:S,7,0))=1,'Procedure details'!X153="",(OR('Procedure details'!I153="[O2_1] Animals born in the UK but NOT at a licensed establishment",'Procedure details'!I153="[O2_2] Animals born in the EU (non UK) but NOT at a registered breeder")),(OR('Procedure details'!M153="[GS2] Genetically altered without a harmful phenotype",'Procedure details'!M153="[GS3] Genetically altered with a harmful phenotype"))),1,0),0)</f>
        <v>0</v>
      </c>
    </row>
    <row r="154" spans="24:43" x14ac:dyDescent="0.25">
      <c r="X154" s="34">
        <v>154</v>
      </c>
      <c r="Y154" s="35">
        <f>COUNTA('Procedure details'!E154:'Procedure details'!Y154)</f>
        <v>0</v>
      </c>
      <c r="Z154" s="35"/>
      <c r="AA154" s="35" t="str">
        <f>IF('Procedure details'!E154&lt;&gt;"",VLOOKUP('Procedure details'!E154,Lists!$M$2:$N$40,2,FALSE),"")</f>
        <v/>
      </c>
      <c r="AB154" s="35" t="str">
        <f>IF('Procedure details'!E154&lt;&gt;"",VLOOKUP('Procedure details'!E154,Lists!$M$2:$O$40,3,FALSE),"")</f>
        <v/>
      </c>
      <c r="AC154" s="35" t="str">
        <f>IF('Procedure details'!E154&lt;&gt;"",VLOOKUP('Procedure details'!E154,Lists!$M$2:$P$40,4,FALSE),"")</f>
        <v/>
      </c>
      <c r="AD154" s="35" t="str">
        <f>IF('Procedure details'!E154&lt;&gt;"",VLOOKUP('Procedure details'!E154,Lists!$M$2:$Q$40,5,FALSE),"")</f>
        <v/>
      </c>
      <c r="AE154" s="35" t="str">
        <f>IF('Procedure details'!O154&lt;&gt;"",VLOOKUP('Procedure details'!O154,Lists!$B$75:$G$83,6,FALSE),"")</f>
        <v/>
      </c>
      <c r="AF154" s="35" t="str">
        <f>IF('Procedure details'!H154&lt;&gt;"",VLOOKUP('Procedure details'!H154,Lists!$AP$2:$AQ$3,2,FALSE),"")</f>
        <v/>
      </c>
      <c r="AG154" s="35" t="str">
        <f>IF('Procedure details'!P154&lt;&gt;"",VLOOKUP('Procedure details'!P154,Lists!$D$75:$F$150,3,FALSE),"")</f>
        <v/>
      </c>
      <c r="AH154" s="35" t="str">
        <f>IF('Procedure details'!R154&lt;&gt;"",VLOOKUP('Procedure details'!R154,Lists!$AD$2:$AE$11,2,FALSE),"")</f>
        <v/>
      </c>
      <c r="AI154">
        <f>IF(AND(AB154=1,'Procedure details'!G154&gt;99,'Procedure details'!X154=""),1,0)</f>
        <v>0</v>
      </c>
      <c r="AJ154">
        <f>IF(AND(AC154=1,'Procedure details'!G154&gt;999,'Procedure details'!X154=""),1,0)</f>
        <v>0</v>
      </c>
      <c r="AK154">
        <f>IF(AND(AD154=1,'Procedure details'!G154&gt;9999,'Procedure details'!X154=""),1,0)</f>
        <v>0</v>
      </c>
      <c r="AL154" s="35" t="str">
        <f>IF('Procedure details'!O154&lt;&gt;"",VLOOKUP('Procedure details'!O154,Lists!$B$75:$C$83,2,FALSE),"")</f>
        <v/>
      </c>
      <c r="AM154">
        <f>IFERROR(IF(AND(VLOOKUP('Procedure details'!E154,Lists!$M$1:$R$40,6,0),'Procedure details'!X154="",(OR('Procedure details'!I154="[O2_1] Animals born in the UK but NOT at a licensed establishment",'Procedure details'!I154="[O2_2] Animals born in the EU (non UK) but NOT at a registered breeder",'Procedure details'!J154="[NHPO1_1B] Animals born in the UK but NOT at a licensed establishment",'Procedure details'!J154="[NHPO1_2B] Animals born in the EU (non UK) but NOT at a registered breeder"))),1,0),0)</f>
        <v>0</v>
      </c>
      <c r="AN154" s="58">
        <f>IF(AND('Procedure details'!U154="Sub-threshold",'Procedure details'!N154="[N] No",'Procedure details'!O154&lt;&gt;"[PG] Breeding/maintenance of colonies of established genetically altered animals, not used in other procedures",'Procedure details'!O154&lt;&gt;"",'Procedure details'!X154=""),1,0)</f>
        <v>0</v>
      </c>
      <c r="AO154">
        <f>IF(AND('Procedure details'!G154&gt;999,'Procedure details'!O154="[PG] Breeding/maintenance of colonies of established genetically altered animals, not used in other procedures",'Procedure details'!U154="[SV4] Severe",'Procedure details'!X154=""),1,0)</f>
        <v>0</v>
      </c>
      <c r="AP154">
        <f>IF(AND('Procedure details'!M154="[GS1] Not genetically altered",'Procedure details'!O154="[PG] Breeding/maintenance of colonies of established genetically altered animals, not used in other procedures",'Procedure details'!X154=""),1,0)</f>
        <v>0</v>
      </c>
      <c r="AQ154">
        <f>IFERROR(IF(AND((VLOOKUP('Procedure details'!E154,Lists!M:S,7,0))=1,'Procedure details'!X154="",(OR('Procedure details'!I154="[O2_1] Animals born in the UK but NOT at a licensed establishment",'Procedure details'!I154="[O2_2] Animals born in the EU (non UK) but NOT at a registered breeder")),(OR('Procedure details'!M154="[GS2] Genetically altered without a harmful phenotype",'Procedure details'!M154="[GS3] Genetically altered with a harmful phenotype"))),1,0),0)</f>
        <v>0</v>
      </c>
    </row>
    <row r="155" spans="24:43" x14ac:dyDescent="0.25">
      <c r="X155" s="34">
        <v>155</v>
      </c>
      <c r="Y155" s="35">
        <f>COUNTA('Procedure details'!E155:'Procedure details'!Y155)</f>
        <v>0</v>
      </c>
      <c r="Z155" s="35"/>
      <c r="AA155" s="35" t="str">
        <f>IF('Procedure details'!E155&lt;&gt;"",VLOOKUP('Procedure details'!E155,Lists!$M$2:$N$40,2,FALSE),"")</f>
        <v/>
      </c>
      <c r="AB155" s="35" t="str">
        <f>IF('Procedure details'!E155&lt;&gt;"",VLOOKUP('Procedure details'!E155,Lists!$M$2:$O$40,3,FALSE),"")</f>
        <v/>
      </c>
      <c r="AC155" s="35" t="str">
        <f>IF('Procedure details'!E155&lt;&gt;"",VLOOKUP('Procedure details'!E155,Lists!$M$2:$P$40,4,FALSE),"")</f>
        <v/>
      </c>
      <c r="AD155" s="35" t="str">
        <f>IF('Procedure details'!E155&lt;&gt;"",VLOOKUP('Procedure details'!E155,Lists!$M$2:$Q$40,5,FALSE),"")</f>
        <v/>
      </c>
      <c r="AE155" s="35" t="str">
        <f>IF('Procedure details'!O155&lt;&gt;"",VLOOKUP('Procedure details'!O155,Lists!$B$75:$G$83,6,FALSE),"")</f>
        <v/>
      </c>
      <c r="AF155" s="35" t="str">
        <f>IF('Procedure details'!H155&lt;&gt;"",VLOOKUP('Procedure details'!H155,Lists!$AP$2:$AQ$3,2,FALSE),"")</f>
        <v/>
      </c>
      <c r="AG155" s="35" t="str">
        <f>IF('Procedure details'!P155&lt;&gt;"",VLOOKUP('Procedure details'!P155,Lists!$D$75:$F$150,3,FALSE),"")</f>
        <v/>
      </c>
      <c r="AH155" s="35" t="str">
        <f>IF('Procedure details'!R155&lt;&gt;"",VLOOKUP('Procedure details'!R155,Lists!$AD$2:$AE$11,2,FALSE),"")</f>
        <v/>
      </c>
      <c r="AI155">
        <f>IF(AND(AB155=1,'Procedure details'!G155&gt;99,'Procedure details'!X155=""),1,0)</f>
        <v>0</v>
      </c>
      <c r="AJ155">
        <f>IF(AND(AC155=1,'Procedure details'!G155&gt;999,'Procedure details'!X155=""),1,0)</f>
        <v>0</v>
      </c>
      <c r="AK155">
        <f>IF(AND(AD155=1,'Procedure details'!G155&gt;9999,'Procedure details'!X155=""),1,0)</f>
        <v>0</v>
      </c>
      <c r="AL155" s="35" t="str">
        <f>IF('Procedure details'!O155&lt;&gt;"",VLOOKUP('Procedure details'!O155,Lists!$B$75:$C$83,2,FALSE),"")</f>
        <v/>
      </c>
      <c r="AM155">
        <f>IFERROR(IF(AND(VLOOKUP('Procedure details'!E155,Lists!$M$1:$R$40,6,0),'Procedure details'!X155="",(OR('Procedure details'!I155="[O2_1] Animals born in the UK but NOT at a licensed establishment",'Procedure details'!I155="[O2_2] Animals born in the EU (non UK) but NOT at a registered breeder",'Procedure details'!J155="[NHPO1_1B] Animals born in the UK but NOT at a licensed establishment",'Procedure details'!J155="[NHPO1_2B] Animals born in the EU (non UK) but NOT at a registered breeder"))),1,0),0)</f>
        <v>0</v>
      </c>
      <c r="AN155" s="58">
        <f>IF(AND('Procedure details'!U155="Sub-threshold",'Procedure details'!N155="[N] No",'Procedure details'!O155&lt;&gt;"[PG] Breeding/maintenance of colonies of established genetically altered animals, not used in other procedures",'Procedure details'!O155&lt;&gt;"",'Procedure details'!X155=""),1,0)</f>
        <v>0</v>
      </c>
      <c r="AO155">
        <f>IF(AND('Procedure details'!G155&gt;999,'Procedure details'!O155="[PG] Breeding/maintenance of colonies of established genetically altered animals, not used in other procedures",'Procedure details'!U155="[SV4] Severe",'Procedure details'!X155=""),1,0)</f>
        <v>0</v>
      </c>
      <c r="AP155">
        <f>IF(AND('Procedure details'!M155="[GS1] Not genetically altered",'Procedure details'!O155="[PG] Breeding/maintenance of colonies of established genetically altered animals, not used in other procedures",'Procedure details'!X155=""),1,0)</f>
        <v>0</v>
      </c>
      <c r="AQ155">
        <f>IFERROR(IF(AND((VLOOKUP('Procedure details'!E155,Lists!M:S,7,0))=1,'Procedure details'!X155="",(OR('Procedure details'!I155="[O2_1] Animals born in the UK but NOT at a licensed establishment",'Procedure details'!I155="[O2_2] Animals born in the EU (non UK) but NOT at a registered breeder")),(OR('Procedure details'!M155="[GS2] Genetically altered without a harmful phenotype",'Procedure details'!M155="[GS3] Genetically altered with a harmful phenotype"))),1,0),0)</f>
        <v>0</v>
      </c>
    </row>
    <row r="156" spans="24:43" x14ac:dyDescent="0.25">
      <c r="X156" s="34">
        <v>156</v>
      </c>
      <c r="Y156" s="35">
        <f>COUNTA('Procedure details'!E156:'Procedure details'!Y156)</f>
        <v>0</v>
      </c>
      <c r="Z156" s="35"/>
      <c r="AA156" s="35" t="str">
        <f>IF('Procedure details'!E156&lt;&gt;"",VLOOKUP('Procedure details'!E156,Lists!$M$2:$N$40,2,FALSE),"")</f>
        <v/>
      </c>
      <c r="AB156" s="35" t="str">
        <f>IF('Procedure details'!E156&lt;&gt;"",VLOOKUP('Procedure details'!E156,Lists!$M$2:$O$40,3,FALSE),"")</f>
        <v/>
      </c>
      <c r="AC156" s="35" t="str">
        <f>IF('Procedure details'!E156&lt;&gt;"",VLOOKUP('Procedure details'!E156,Lists!$M$2:$P$40,4,FALSE),"")</f>
        <v/>
      </c>
      <c r="AD156" s="35" t="str">
        <f>IF('Procedure details'!E156&lt;&gt;"",VLOOKUP('Procedure details'!E156,Lists!$M$2:$Q$40,5,FALSE),"")</f>
        <v/>
      </c>
      <c r="AE156" s="35" t="str">
        <f>IF('Procedure details'!O156&lt;&gt;"",VLOOKUP('Procedure details'!O156,Lists!$B$75:$G$83,6,FALSE),"")</f>
        <v/>
      </c>
      <c r="AF156" s="35" t="str">
        <f>IF('Procedure details'!H156&lt;&gt;"",VLOOKUP('Procedure details'!H156,Lists!$AP$2:$AQ$3,2,FALSE),"")</f>
        <v/>
      </c>
      <c r="AG156" s="35" t="str">
        <f>IF('Procedure details'!P156&lt;&gt;"",VLOOKUP('Procedure details'!P156,Lists!$D$75:$F$150,3,FALSE),"")</f>
        <v/>
      </c>
      <c r="AH156" s="35" t="str">
        <f>IF('Procedure details'!R156&lt;&gt;"",VLOOKUP('Procedure details'!R156,Lists!$AD$2:$AE$11,2,FALSE),"")</f>
        <v/>
      </c>
      <c r="AI156">
        <f>IF(AND(AB156=1,'Procedure details'!G156&gt;99,'Procedure details'!X156=""),1,0)</f>
        <v>0</v>
      </c>
      <c r="AJ156">
        <f>IF(AND(AC156=1,'Procedure details'!G156&gt;999,'Procedure details'!X156=""),1,0)</f>
        <v>0</v>
      </c>
      <c r="AK156">
        <f>IF(AND(AD156=1,'Procedure details'!G156&gt;9999,'Procedure details'!X156=""),1,0)</f>
        <v>0</v>
      </c>
      <c r="AL156" s="35" t="str">
        <f>IF('Procedure details'!O156&lt;&gt;"",VLOOKUP('Procedure details'!O156,Lists!$B$75:$C$83,2,FALSE),"")</f>
        <v/>
      </c>
      <c r="AM156">
        <f>IFERROR(IF(AND(VLOOKUP('Procedure details'!E156,Lists!$M$1:$R$40,6,0),'Procedure details'!X156="",(OR('Procedure details'!I156="[O2_1] Animals born in the UK but NOT at a licensed establishment",'Procedure details'!I156="[O2_2] Animals born in the EU (non UK) but NOT at a registered breeder",'Procedure details'!J156="[NHPO1_1B] Animals born in the UK but NOT at a licensed establishment",'Procedure details'!J156="[NHPO1_2B] Animals born in the EU (non UK) but NOT at a registered breeder"))),1,0),0)</f>
        <v>0</v>
      </c>
      <c r="AN156" s="58">
        <f>IF(AND('Procedure details'!U156="Sub-threshold",'Procedure details'!N156="[N] No",'Procedure details'!O156&lt;&gt;"[PG] Breeding/maintenance of colonies of established genetically altered animals, not used in other procedures",'Procedure details'!O156&lt;&gt;"",'Procedure details'!X156=""),1,0)</f>
        <v>0</v>
      </c>
      <c r="AO156">
        <f>IF(AND('Procedure details'!G156&gt;999,'Procedure details'!O156="[PG] Breeding/maintenance of colonies of established genetically altered animals, not used in other procedures",'Procedure details'!U156="[SV4] Severe",'Procedure details'!X156=""),1,0)</f>
        <v>0</v>
      </c>
      <c r="AP156">
        <f>IF(AND('Procedure details'!M156="[GS1] Not genetically altered",'Procedure details'!O156="[PG] Breeding/maintenance of colonies of established genetically altered animals, not used in other procedures",'Procedure details'!X156=""),1,0)</f>
        <v>0</v>
      </c>
      <c r="AQ156">
        <f>IFERROR(IF(AND((VLOOKUP('Procedure details'!E156,Lists!M:S,7,0))=1,'Procedure details'!X156="",(OR('Procedure details'!I156="[O2_1] Animals born in the UK but NOT at a licensed establishment",'Procedure details'!I156="[O2_2] Animals born in the EU (non UK) but NOT at a registered breeder")),(OR('Procedure details'!M156="[GS2] Genetically altered without a harmful phenotype",'Procedure details'!M156="[GS3] Genetically altered with a harmful phenotype"))),1,0),0)</f>
        <v>0</v>
      </c>
    </row>
    <row r="157" spans="24:43" x14ac:dyDescent="0.25">
      <c r="X157" s="34">
        <v>157</v>
      </c>
      <c r="Y157" s="35">
        <f>COUNTA('Procedure details'!E157:'Procedure details'!Y157)</f>
        <v>0</v>
      </c>
      <c r="Z157" s="35"/>
      <c r="AA157" s="35" t="str">
        <f>IF('Procedure details'!E157&lt;&gt;"",VLOOKUP('Procedure details'!E157,Lists!$M$2:$N$40,2,FALSE),"")</f>
        <v/>
      </c>
      <c r="AB157" s="35" t="str">
        <f>IF('Procedure details'!E157&lt;&gt;"",VLOOKUP('Procedure details'!E157,Lists!$M$2:$O$40,3,FALSE),"")</f>
        <v/>
      </c>
      <c r="AC157" s="35" t="str">
        <f>IF('Procedure details'!E157&lt;&gt;"",VLOOKUP('Procedure details'!E157,Lists!$M$2:$P$40,4,FALSE),"")</f>
        <v/>
      </c>
      <c r="AD157" s="35" t="str">
        <f>IF('Procedure details'!E157&lt;&gt;"",VLOOKUP('Procedure details'!E157,Lists!$M$2:$Q$40,5,FALSE),"")</f>
        <v/>
      </c>
      <c r="AE157" s="35" t="str">
        <f>IF('Procedure details'!O157&lt;&gt;"",VLOOKUP('Procedure details'!O157,Lists!$B$75:$G$83,6,FALSE),"")</f>
        <v/>
      </c>
      <c r="AF157" s="35" t="str">
        <f>IF('Procedure details'!H157&lt;&gt;"",VLOOKUP('Procedure details'!H157,Lists!$AP$2:$AQ$3,2,FALSE),"")</f>
        <v/>
      </c>
      <c r="AG157" s="35" t="str">
        <f>IF('Procedure details'!P157&lt;&gt;"",VLOOKUP('Procedure details'!P157,Lists!$D$75:$F$150,3,FALSE),"")</f>
        <v/>
      </c>
      <c r="AH157" s="35" t="str">
        <f>IF('Procedure details'!R157&lt;&gt;"",VLOOKUP('Procedure details'!R157,Lists!$AD$2:$AE$11,2,FALSE),"")</f>
        <v/>
      </c>
      <c r="AI157">
        <f>IF(AND(AB157=1,'Procedure details'!G157&gt;99,'Procedure details'!X157=""),1,0)</f>
        <v>0</v>
      </c>
      <c r="AJ157">
        <f>IF(AND(AC157=1,'Procedure details'!G157&gt;999,'Procedure details'!X157=""),1,0)</f>
        <v>0</v>
      </c>
      <c r="AK157">
        <f>IF(AND(AD157=1,'Procedure details'!G157&gt;9999,'Procedure details'!X157=""),1,0)</f>
        <v>0</v>
      </c>
      <c r="AL157" s="35" t="str">
        <f>IF('Procedure details'!O157&lt;&gt;"",VLOOKUP('Procedure details'!O157,Lists!$B$75:$C$83,2,FALSE),"")</f>
        <v/>
      </c>
      <c r="AM157">
        <f>IFERROR(IF(AND(VLOOKUP('Procedure details'!E157,Lists!$M$1:$R$40,6,0),'Procedure details'!X157="",(OR('Procedure details'!I157="[O2_1] Animals born in the UK but NOT at a licensed establishment",'Procedure details'!I157="[O2_2] Animals born in the EU (non UK) but NOT at a registered breeder",'Procedure details'!J157="[NHPO1_1B] Animals born in the UK but NOT at a licensed establishment",'Procedure details'!J157="[NHPO1_2B] Animals born in the EU (non UK) but NOT at a registered breeder"))),1,0),0)</f>
        <v>0</v>
      </c>
      <c r="AN157" s="58">
        <f>IF(AND('Procedure details'!U157="Sub-threshold",'Procedure details'!N157="[N] No",'Procedure details'!O157&lt;&gt;"[PG] Breeding/maintenance of colonies of established genetically altered animals, not used in other procedures",'Procedure details'!O157&lt;&gt;"",'Procedure details'!X157=""),1,0)</f>
        <v>0</v>
      </c>
      <c r="AO157">
        <f>IF(AND('Procedure details'!G157&gt;999,'Procedure details'!O157="[PG] Breeding/maintenance of colonies of established genetically altered animals, not used in other procedures",'Procedure details'!U157="[SV4] Severe",'Procedure details'!X157=""),1,0)</f>
        <v>0</v>
      </c>
      <c r="AP157">
        <f>IF(AND('Procedure details'!M157="[GS1] Not genetically altered",'Procedure details'!O157="[PG] Breeding/maintenance of colonies of established genetically altered animals, not used in other procedures",'Procedure details'!X157=""),1,0)</f>
        <v>0</v>
      </c>
      <c r="AQ157">
        <f>IFERROR(IF(AND((VLOOKUP('Procedure details'!E157,Lists!M:S,7,0))=1,'Procedure details'!X157="",(OR('Procedure details'!I157="[O2_1] Animals born in the UK but NOT at a licensed establishment",'Procedure details'!I157="[O2_2] Animals born in the EU (non UK) but NOT at a registered breeder")),(OR('Procedure details'!M157="[GS2] Genetically altered without a harmful phenotype",'Procedure details'!M157="[GS3] Genetically altered with a harmful phenotype"))),1,0),0)</f>
        <v>0</v>
      </c>
    </row>
    <row r="158" spans="24:43" x14ac:dyDescent="0.25">
      <c r="X158" s="34">
        <v>158</v>
      </c>
      <c r="Y158" s="35">
        <f>COUNTA('Procedure details'!E158:'Procedure details'!Y158)</f>
        <v>0</v>
      </c>
      <c r="Z158" s="35"/>
      <c r="AA158" s="35" t="str">
        <f>IF('Procedure details'!E158&lt;&gt;"",VLOOKUP('Procedure details'!E158,Lists!$M$2:$N$40,2,FALSE),"")</f>
        <v/>
      </c>
      <c r="AB158" s="35" t="str">
        <f>IF('Procedure details'!E158&lt;&gt;"",VLOOKUP('Procedure details'!E158,Lists!$M$2:$O$40,3,FALSE),"")</f>
        <v/>
      </c>
      <c r="AC158" s="35" t="str">
        <f>IF('Procedure details'!E158&lt;&gt;"",VLOOKUP('Procedure details'!E158,Lists!$M$2:$P$40,4,FALSE),"")</f>
        <v/>
      </c>
      <c r="AD158" s="35" t="str">
        <f>IF('Procedure details'!E158&lt;&gt;"",VLOOKUP('Procedure details'!E158,Lists!$M$2:$Q$40,5,FALSE),"")</f>
        <v/>
      </c>
      <c r="AE158" s="35" t="str">
        <f>IF('Procedure details'!O158&lt;&gt;"",VLOOKUP('Procedure details'!O158,Lists!$B$75:$G$83,6,FALSE),"")</f>
        <v/>
      </c>
      <c r="AF158" s="35" t="str">
        <f>IF('Procedure details'!H158&lt;&gt;"",VLOOKUP('Procedure details'!H158,Lists!$AP$2:$AQ$3,2,FALSE),"")</f>
        <v/>
      </c>
      <c r="AG158" s="35" t="str">
        <f>IF('Procedure details'!P158&lt;&gt;"",VLOOKUP('Procedure details'!P158,Lists!$D$75:$F$150,3,FALSE),"")</f>
        <v/>
      </c>
      <c r="AH158" s="35" t="str">
        <f>IF('Procedure details'!R158&lt;&gt;"",VLOOKUP('Procedure details'!R158,Lists!$AD$2:$AE$11,2,FALSE),"")</f>
        <v/>
      </c>
      <c r="AI158">
        <f>IF(AND(AB158=1,'Procedure details'!G158&gt;99,'Procedure details'!X158=""),1,0)</f>
        <v>0</v>
      </c>
      <c r="AJ158">
        <f>IF(AND(AC158=1,'Procedure details'!G158&gt;999,'Procedure details'!X158=""),1,0)</f>
        <v>0</v>
      </c>
      <c r="AK158">
        <f>IF(AND(AD158=1,'Procedure details'!G158&gt;9999,'Procedure details'!X158=""),1,0)</f>
        <v>0</v>
      </c>
      <c r="AL158" s="35" t="str">
        <f>IF('Procedure details'!O158&lt;&gt;"",VLOOKUP('Procedure details'!O158,Lists!$B$75:$C$83,2,FALSE),"")</f>
        <v/>
      </c>
      <c r="AM158">
        <f>IFERROR(IF(AND(VLOOKUP('Procedure details'!E158,Lists!$M$1:$R$40,6,0),'Procedure details'!X158="",(OR('Procedure details'!I158="[O2_1] Animals born in the UK but NOT at a licensed establishment",'Procedure details'!I158="[O2_2] Animals born in the EU (non UK) but NOT at a registered breeder",'Procedure details'!J158="[NHPO1_1B] Animals born in the UK but NOT at a licensed establishment",'Procedure details'!J158="[NHPO1_2B] Animals born in the EU (non UK) but NOT at a registered breeder"))),1,0),0)</f>
        <v>0</v>
      </c>
      <c r="AN158" s="58">
        <f>IF(AND('Procedure details'!U158="Sub-threshold",'Procedure details'!N158="[N] No",'Procedure details'!O158&lt;&gt;"[PG] Breeding/maintenance of colonies of established genetically altered animals, not used in other procedures",'Procedure details'!O158&lt;&gt;"",'Procedure details'!X158=""),1,0)</f>
        <v>0</v>
      </c>
      <c r="AO158">
        <f>IF(AND('Procedure details'!G158&gt;999,'Procedure details'!O158="[PG] Breeding/maintenance of colonies of established genetically altered animals, not used in other procedures",'Procedure details'!U158="[SV4] Severe",'Procedure details'!X158=""),1,0)</f>
        <v>0</v>
      </c>
      <c r="AP158">
        <f>IF(AND('Procedure details'!M158="[GS1] Not genetically altered",'Procedure details'!O158="[PG] Breeding/maintenance of colonies of established genetically altered animals, not used in other procedures",'Procedure details'!X158=""),1,0)</f>
        <v>0</v>
      </c>
      <c r="AQ158">
        <f>IFERROR(IF(AND((VLOOKUP('Procedure details'!E158,Lists!M:S,7,0))=1,'Procedure details'!X158="",(OR('Procedure details'!I158="[O2_1] Animals born in the UK but NOT at a licensed establishment",'Procedure details'!I158="[O2_2] Animals born in the EU (non UK) but NOT at a registered breeder")),(OR('Procedure details'!M158="[GS2] Genetically altered without a harmful phenotype",'Procedure details'!M158="[GS3] Genetically altered with a harmful phenotype"))),1,0),0)</f>
        <v>0</v>
      </c>
    </row>
    <row r="159" spans="24:43" x14ac:dyDescent="0.25">
      <c r="X159" s="34">
        <v>159</v>
      </c>
      <c r="Y159" s="35">
        <f>COUNTA('Procedure details'!E159:'Procedure details'!Y159)</f>
        <v>0</v>
      </c>
      <c r="Z159" s="35"/>
      <c r="AA159" s="35" t="str">
        <f>IF('Procedure details'!E159&lt;&gt;"",VLOOKUP('Procedure details'!E159,Lists!$M$2:$N$40,2,FALSE),"")</f>
        <v/>
      </c>
      <c r="AB159" s="35" t="str">
        <f>IF('Procedure details'!E159&lt;&gt;"",VLOOKUP('Procedure details'!E159,Lists!$M$2:$O$40,3,FALSE),"")</f>
        <v/>
      </c>
      <c r="AC159" s="35" t="str">
        <f>IF('Procedure details'!E159&lt;&gt;"",VLOOKUP('Procedure details'!E159,Lists!$M$2:$P$40,4,FALSE),"")</f>
        <v/>
      </c>
      <c r="AD159" s="35" t="str">
        <f>IF('Procedure details'!E159&lt;&gt;"",VLOOKUP('Procedure details'!E159,Lists!$M$2:$Q$40,5,FALSE),"")</f>
        <v/>
      </c>
      <c r="AE159" s="35" t="str">
        <f>IF('Procedure details'!O159&lt;&gt;"",VLOOKUP('Procedure details'!O159,Lists!$B$75:$G$83,6,FALSE),"")</f>
        <v/>
      </c>
      <c r="AF159" s="35" t="str">
        <f>IF('Procedure details'!H159&lt;&gt;"",VLOOKUP('Procedure details'!H159,Lists!$AP$2:$AQ$3,2,FALSE),"")</f>
        <v/>
      </c>
      <c r="AG159" s="35" t="str">
        <f>IF('Procedure details'!P159&lt;&gt;"",VLOOKUP('Procedure details'!P159,Lists!$D$75:$F$150,3,FALSE),"")</f>
        <v/>
      </c>
      <c r="AH159" s="35" t="str">
        <f>IF('Procedure details'!R159&lt;&gt;"",VLOOKUP('Procedure details'!R159,Lists!$AD$2:$AE$11,2,FALSE),"")</f>
        <v/>
      </c>
      <c r="AI159">
        <f>IF(AND(AB159=1,'Procedure details'!G159&gt;99,'Procedure details'!X159=""),1,0)</f>
        <v>0</v>
      </c>
      <c r="AJ159">
        <f>IF(AND(AC159=1,'Procedure details'!G159&gt;999,'Procedure details'!X159=""),1,0)</f>
        <v>0</v>
      </c>
      <c r="AK159">
        <f>IF(AND(AD159=1,'Procedure details'!G159&gt;9999,'Procedure details'!X159=""),1,0)</f>
        <v>0</v>
      </c>
      <c r="AL159" s="35" t="str">
        <f>IF('Procedure details'!O159&lt;&gt;"",VLOOKUP('Procedure details'!O159,Lists!$B$75:$C$83,2,FALSE),"")</f>
        <v/>
      </c>
      <c r="AM159">
        <f>IFERROR(IF(AND(VLOOKUP('Procedure details'!E159,Lists!$M$1:$R$40,6,0),'Procedure details'!X159="",(OR('Procedure details'!I159="[O2_1] Animals born in the UK but NOT at a licensed establishment",'Procedure details'!I159="[O2_2] Animals born in the EU (non UK) but NOT at a registered breeder",'Procedure details'!J159="[NHPO1_1B] Animals born in the UK but NOT at a licensed establishment",'Procedure details'!J159="[NHPO1_2B] Animals born in the EU (non UK) but NOT at a registered breeder"))),1,0),0)</f>
        <v>0</v>
      </c>
      <c r="AN159" s="58">
        <f>IF(AND('Procedure details'!U159="Sub-threshold",'Procedure details'!N159="[N] No",'Procedure details'!O159&lt;&gt;"[PG] Breeding/maintenance of colonies of established genetically altered animals, not used in other procedures",'Procedure details'!O159&lt;&gt;"",'Procedure details'!X159=""),1,0)</f>
        <v>0</v>
      </c>
      <c r="AO159">
        <f>IF(AND('Procedure details'!G159&gt;999,'Procedure details'!O159="[PG] Breeding/maintenance of colonies of established genetically altered animals, not used in other procedures",'Procedure details'!U159="[SV4] Severe",'Procedure details'!X159=""),1,0)</f>
        <v>0</v>
      </c>
      <c r="AP159">
        <f>IF(AND('Procedure details'!M159="[GS1] Not genetically altered",'Procedure details'!O159="[PG] Breeding/maintenance of colonies of established genetically altered animals, not used in other procedures",'Procedure details'!X159=""),1,0)</f>
        <v>0</v>
      </c>
      <c r="AQ159">
        <f>IFERROR(IF(AND((VLOOKUP('Procedure details'!E159,Lists!M:S,7,0))=1,'Procedure details'!X159="",(OR('Procedure details'!I159="[O2_1] Animals born in the UK but NOT at a licensed establishment",'Procedure details'!I159="[O2_2] Animals born in the EU (non UK) but NOT at a registered breeder")),(OR('Procedure details'!M159="[GS2] Genetically altered without a harmful phenotype",'Procedure details'!M159="[GS3] Genetically altered with a harmful phenotype"))),1,0),0)</f>
        <v>0</v>
      </c>
    </row>
    <row r="160" spans="24:43" x14ac:dyDescent="0.25">
      <c r="X160" s="34">
        <v>160</v>
      </c>
      <c r="Y160" s="35">
        <f>COUNTA('Procedure details'!E160:'Procedure details'!Y160)</f>
        <v>0</v>
      </c>
      <c r="Z160" s="35"/>
      <c r="AA160" s="35" t="str">
        <f>IF('Procedure details'!E160&lt;&gt;"",VLOOKUP('Procedure details'!E160,Lists!$M$2:$N$40,2,FALSE),"")</f>
        <v/>
      </c>
      <c r="AB160" s="35" t="str">
        <f>IF('Procedure details'!E160&lt;&gt;"",VLOOKUP('Procedure details'!E160,Lists!$M$2:$O$40,3,FALSE),"")</f>
        <v/>
      </c>
      <c r="AC160" s="35" t="str">
        <f>IF('Procedure details'!E160&lt;&gt;"",VLOOKUP('Procedure details'!E160,Lists!$M$2:$P$40,4,FALSE),"")</f>
        <v/>
      </c>
      <c r="AD160" s="35" t="str">
        <f>IF('Procedure details'!E160&lt;&gt;"",VLOOKUP('Procedure details'!E160,Lists!$M$2:$Q$40,5,FALSE),"")</f>
        <v/>
      </c>
      <c r="AE160" s="35" t="str">
        <f>IF('Procedure details'!O160&lt;&gt;"",VLOOKUP('Procedure details'!O160,Lists!$B$75:$G$83,6,FALSE),"")</f>
        <v/>
      </c>
      <c r="AF160" s="35" t="str">
        <f>IF('Procedure details'!H160&lt;&gt;"",VLOOKUP('Procedure details'!H160,Lists!$AP$2:$AQ$3,2,FALSE),"")</f>
        <v/>
      </c>
      <c r="AG160" s="35" t="str">
        <f>IF('Procedure details'!P160&lt;&gt;"",VLOOKUP('Procedure details'!P160,Lists!$D$75:$F$150,3,FALSE),"")</f>
        <v/>
      </c>
      <c r="AH160" s="35" t="str">
        <f>IF('Procedure details'!R160&lt;&gt;"",VLOOKUP('Procedure details'!R160,Lists!$AD$2:$AE$11,2,FALSE),"")</f>
        <v/>
      </c>
      <c r="AI160">
        <f>IF(AND(AB160=1,'Procedure details'!G160&gt;99,'Procedure details'!X160=""),1,0)</f>
        <v>0</v>
      </c>
      <c r="AJ160">
        <f>IF(AND(AC160=1,'Procedure details'!G160&gt;999,'Procedure details'!X160=""),1,0)</f>
        <v>0</v>
      </c>
      <c r="AK160">
        <f>IF(AND(AD160=1,'Procedure details'!G160&gt;9999,'Procedure details'!X160=""),1,0)</f>
        <v>0</v>
      </c>
      <c r="AL160" s="35" t="str">
        <f>IF('Procedure details'!O160&lt;&gt;"",VLOOKUP('Procedure details'!O160,Lists!$B$75:$C$83,2,FALSE),"")</f>
        <v/>
      </c>
      <c r="AM160">
        <f>IFERROR(IF(AND(VLOOKUP('Procedure details'!E160,Lists!$M$1:$R$40,6,0),'Procedure details'!X160="",(OR('Procedure details'!I160="[O2_1] Animals born in the UK but NOT at a licensed establishment",'Procedure details'!I160="[O2_2] Animals born in the EU (non UK) but NOT at a registered breeder",'Procedure details'!J160="[NHPO1_1B] Animals born in the UK but NOT at a licensed establishment",'Procedure details'!J160="[NHPO1_2B] Animals born in the EU (non UK) but NOT at a registered breeder"))),1,0),0)</f>
        <v>0</v>
      </c>
      <c r="AN160" s="58">
        <f>IF(AND('Procedure details'!U160="Sub-threshold",'Procedure details'!N160="[N] No",'Procedure details'!O160&lt;&gt;"[PG] Breeding/maintenance of colonies of established genetically altered animals, not used in other procedures",'Procedure details'!O160&lt;&gt;"",'Procedure details'!X160=""),1,0)</f>
        <v>0</v>
      </c>
      <c r="AO160">
        <f>IF(AND('Procedure details'!G160&gt;999,'Procedure details'!O160="[PG] Breeding/maintenance of colonies of established genetically altered animals, not used in other procedures",'Procedure details'!U160="[SV4] Severe",'Procedure details'!X160=""),1,0)</f>
        <v>0</v>
      </c>
      <c r="AP160">
        <f>IF(AND('Procedure details'!M160="[GS1] Not genetically altered",'Procedure details'!O160="[PG] Breeding/maintenance of colonies of established genetically altered animals, not used in other procedures",'Procedure details'!X160=""),1,0)</f>
        <v>0</v>
      </c>
      <c r="AQ160">
        <f>IFERROR(IF(AND((VLOOKUP('Procedure details'!E160,Lists!M:S,7,0))=1,'Procedure details'!X160="",(OR('Procedure details'!I160="[O2_1] Animals born in the UK but NOT at a licensed establishment",'Procedure details'!I160="[O2_2] Animals born in the EU (non UK) but NOT at a registered breeder")),(OR('Procedure details'!M160="[GS2] Genetically altered without a harmful phenotype",'Procedure details'!M160="[GS3] Genetically altered with a harmful phenotype"))),1,0),0)</f>
        <v>0</v>
      </c>
    </row>
    <row r="161" spans="24:43" x14ac:dyDescent="0.25">
      <c r="X161" s="34">
        <v>161</v>
      </c>
      <c r="Y161" s="35">
        <f>COUNTA('Procedure details'!E161:'Procedure details'!Y161)</f>
        <v>0</v>
      </c>
      <c r="Z161" s="35"/>
      <c r="AA161" s="35" t="str">
        <f>IF('Procedure details'!E161&lt;&gt;"",VLOOKUP('Procedure details'!E161,Lists!$M$2:$N$40,2,FALSE),"")</f>
        <v/>
      </c>
      <c r="AB161" s="35" t="str">
        <f>IF('Procedure details'!E161&lt;&gt;"",VLOOKUP('Procedure details'!E161,Lists!$M$2:$O$40,3,FALSE),"")</f>
        <v/>
      </c>
      <c r="AC161" s="35" t="str">
        <f>IF('Procedure details'!E161&lt;&gt;"",VLOOKUP('Procedure details'!E161,Lists!$M$2:$P$40,4,FALSE),"")</f>
        <v/>
      </c>
      <c r="AD161" s="35" t="str">
        <f>IF('Procedure details'!E161&lt;&gt;"",VLOOKUP('Procedure details'!E161,Lists!$M$2:$Q$40,5,FALSE),"")</f>
        <v/>
      </c>
      <c r="AE161" s="35" t="str">
        <f>IF('Procedure details'!O161&lt;&gt;"",VLOOKUP('Procedure details'!O161,Lists!$B$75:$G$83,6,FALSE),"")</f>
        <v/>
      </c>
      <c r="AF161" s="35" t="str">
        <f>IF('Procedure details'!H161&lt;&gt;"",VLOOKUP('Procedure details'!H161,Lists!$AP$2:$AQ$3,2,FALSE),"")</f>
        <v/>
      </c>
      <c r="AG161" s="35" t="str">
        <f>IF('Procedure details'!P161&lt;&gt;"",VLOOKUP('Procedure details'!P161,Lists!$D$75:$F$150,3,FALSE),"")</f>
        <v/>
      </c>
      <c r="AH161" s="35" t="str">
        <f>IF('Procedure details'!R161&lt;&gt;"",VLOOKUP('Procedure details'!R161,Lists!$AD$2:$AE$11,2,FALSE),"")</f>
        <v/>
      </c>
      <c r="AI161">
        <f>IF(AND(AB161=1,'Procedure details'!G161&gt;99,'Procedure details'!X161=""),1,0)</f>
        <v>0</v>
      </c>
      <c r="AJ161">
        <f>IF(AND(AC161=1,'Procedure details'!G161&gt;999,'Procedure details'!X161=""),1,0)</f>
        <v>0</v>
      </c>
      <c r="AK161">
        <f>IF(AND(AD161=1,'Procedure details'!G161&gt;9999,'Procedure details'!X161=""),1,0)</f>
        <v>0</v>
      </c>
      <c r="AL161" s="35" t="str">
        <f>IF('Procedure details'!O161&lt;&gt;"",VLOOKUP('Procedure details'!O161,Lists!$B$75:$C$83,2,FALSE),"")</f>
        <v/>
      </c>
      <c r="AM161">
        <f>IFERROR(IF(AND(VLOOKUP('Procedure details'!E161,Lists!$M$1:$R$40,6,0),'Procedure details'!X161="",(OR('Procedure details'!I161="[O2_1] Animals born in the UK but NOT at a licensed establishment",'Procedure details'!I161="[O2_2] Animals born in the EU (non UK) but NOT at a registered breeder",'Procedure details'!J161="[NHPO1_1B] Animals born in the UK but NOT at a licensed establishment",'Procedure details'!J161="[NHPO1_2B] Animals born in the EU (non UK) but NOT at a registered breeder"))),1,0),0)</f>
        <v>0</v>
      </c>
      <c r="AN161" s="58">
        <f>IF(AND('Procedure details'!U161="Sub-threshold",'Procedure details'!N161="[N] No",'Procedure details'!O161&lt;&gt;"[PG] Breeding/maintenance of colonies of established genetically altered animals, not used in other procedures",'Procedure details'!O161&lt;&gt;"",'Procedure details'!X161=""),1,0)</f>
        <v>0</v>
      </c>
      <c r="AO161">
        <f>IF(AND('Procedure details'!G161&gt;999,'Procedure details'!O161="[PG] Breeding/maintenance of colonies of established genetically altered animals, not used in other procedures",'Procedure details'!U161="[SV4] Severe",'Procedure details'!X161=""),1,0)</f>
        <v>0</v>
      </c>
      <c r="AP161">
        <f>IF(AND('Procedure details'!M161="[GS1] Not genetically altered",'Procedure details'!O161="[PG] Breeding/maintenance of colonies of established genetically altered animals, not used in other procedures",'Procedure details'!X161=""),1,0)</f>
        <v>0</v>
      </c>
      <c r="AQ161">
        <f>IFERROR(IF(AND((VLOOKUP('Procedure details'!E161,Lists!M:S,7,0))=1,'Procedure details'!X161="",(OR('Procedure details'!I161="[O2_1] Animals born in the UK but NOT at a licensed establishment",'Procedure details'!I161="[O2_2] Animals born in the EU (non UK) but NOT at a registered breeder")),(OR('Procedure details'!M161="[GS2] Genetically altered without a harmful phenotype",'Procedure details'!M161="[GS3] Genetically altered with a harmful phenotype"))),1,0),0)</f>
        <v>0</v>
      </c>
    </row>
    <row r="162" spans="24:43" x14ac:dyDescent="0.25">
      <c r="X162" s="34">
        <v>162</v>
      </c>
      <c r="Y162" s="35">
        <f>COUNTA('Procedure details'!E162:'Procedure details'!Y162)</f>
        <v>0</v>
      </c>
      <c r="Z162" s="35"/>
      <c r="AA162" s="35" t="str">
        <f>IF('Procedure details'!E162&lt;&gt;"",VLOOKUP('Procedure details'!E162,Lists!$M$2:$N$40,2,FALSE),"")</f>
        <v/>
      </c>
      <c r="AB162" s="35" t="str">
        <f>IF('Procedure details'!E162&lt;&gt;"",VLOOKUP('Procedure details'!E162,Lists!$M$2:$O$40,3,FALSE),"")</f>
        <v/>
      </c>
      <c r="AC162" s="35" t="str">
        <f>IF('Procedure details'!E162&lt;&gt;"",VLOOKUP('Procedure details'!E162,Lists!$M$2:$P$40,4,FALSE),"")</f>
        <v/>
      </c>
      <c r="AD162" s="35" t="str">
        <f>IF('Procedure details'!E162&lt;&gt;"",VLOOKUP('Procedure details'!E162,Lists!$M$2:$Q$40,5,FALSE),"")</f>
        <v/>
      </c>
      <c r="AE162" s="35" t="str">
        <f>IF('Procedure details'!O162&lt;&gt;"",VLOOKUP('Procedure details'!O162,Lists!$B$75:$G$83,6,FALSE),"")</f>
        <v/>
      </c>
      <c r="AF162" s="35" t="str">
        <f>IF('Procedure details'!H162&lt;&gt;"",VLOOKUP('Procedure details'!H162,Lists!$AP$2:$AQ$3,2,FALSE),"")</f>
        <v/>
      </c>
      <c r="AG162" s="35" t="str">
        <f>IF('Procedure details'!P162&lt;&gt;"",VLOOKUP('Procedure details'!P162,Lists!$D$75:$F$150,3,FALSE),"")</f>
        <v/>
      </c>
      <c r="AH162" s="35" t="str">
        <f>IF('Procedure details'!R162&lt;&gt;"",VLOOKUP('Procedure details'!R162,Lists!$AD$2:$AE$11,2,FALSE),"")</f>
        <v/>
      </c>
      <c r="AI162">
        <f>IF(AND(AB162=1,'Procedure details'!G162&gt;99,'Procedure details'!X162=""),1,0)</f>
        <v>0</v>
      </c>
      <c r="AJ162">
        <f>IF(AND(AC162=1,'Procedure details'!G162&gt;999,'Procedure details'!X162=""),1,0)</f>
        <v>0</v>
      </c>
      <c r="AK162">
        <f>IF(AND(AD162=1,'Procedure details'!G162&gt;9999,'Procedure details'!X162=""),1,0)</f>
        <v>0</v>
      </c>
      <c r="AL162" s="35" t="str">
        <f>IF('Procedure details'!O162&lt;&gt;"",VLOOKUP('Procedure details'!O162,Lists!$B$75:$C$83,2,FALSE),"")</f>
        <v/>
      </c>
      <c r="AM162">
        <f>IFERROR(IF(AND(VLOOKUP('Procedure details'!E162,Lists!$M$1:$R$40,6,0),'Procedure details'!X162="",(OR('Procedure details'!I162="[O2_1] Animals born in the UK but NOT at a licensed establishment",'Procedure details'!I162="[O2_2] Animals born in the EU (non UK) but NOT at a registered breeder",'Procedure details'!J162="[NHPO1_1B] Animals born in the UK but NOT at a licensed establishment",'Procedure details'!J162="[NHPO1_2B] Animals born in the EU (non UK) but NOT at a registered breeder"))),1,0),0)</f>
        <v>0</v>
      </c>
      <c r="AN162" s="58">
        <f>IF(AND('Procedure details'!U162="Sub-threshold",'Procedure details'!N162="[N] No",'Procedure details'!O162&lt;&gt;"[PG] Breeding/maintenance of colonies of established genetically altered animals, not used in other procedures",'Procedure details'!O162&lt;&gt;"",'Procedure details'!X162=""),1,0)</f>
        <v>0</v>
      </c>
      <c r="AO162">
        <f>IF(AND('Procedure details'!G162&gt;999,'Procedure details'!O162="[PG] Breeding/maintenance of colonies of established genetically altered animals, not used in other procedures",'Procedure details'!U162="[SV4] Severe",'Procedure details'!X162=""),1,0)</f>
        <v>0</v>
      </c>
      <c r="AP162">
        <f>IF(AND('Procedure details'!M162="[GS1] Not genetically altered",'Procedure details'!O162="[PG] Breeding/maintenance of colonies of established genetically altered animals, not used in other procedures",'Procedure details'!X162=""),1,0)</f>
        <v>0</v>
      </c>
      <c r="AQ162">
        <f>IFERROR(IF(AND((VLOOKUP('Procedure details'!E162,Lists!M:S,7,0))=1,'Procedure details'!X162="",(OR('Procedure details'!I162="[O2_1] Animals born in the UK but NOT at a licensed establishment",'Procedure details'!I162="[O2_2] Animals born in the EU (non UK) but NOT at a registered breeder")),(OR('Procedure details'!M162="[GS2] Genetically altered without a harmful phenotype",'Procedure details'!M162="[GS3] Genetically altered with a harmful phenotype"))),1,0),0)</f>
        <v>0</v>
      </c>
    </row>
    <row r="163" spans="24:43" x14ac:dyDescent="0.25">
      <c r="X163" s="34">
        <v>163</v>
      </c>
      <c r="Y163" s="35">
        <f>COUNTA('Procedure details'!E163:'Procedure details'!Y163)</f>
        <v>0</v>
      </c>
      <c r="Z163" s="35"/>
      <c r="AA163" s="35" t="str">
        <f>IF('Procedure details'!E163&lt;&gt;"",VLOOKUP('Procedure details'!E163,Lists!$M$2:$N$40,2,FALSE),"")</f>
        <v/>
      </c>
      <c r="AB163" s="35" t="str">
        <f>IF('Procedure details'!E163&lt;&gt;"",VLOOKUP('Procedure details'!E163,Lists!$M$2:$O$40,3,FALSE),"")</f>
        <v/>
      </c>
      <c r="AC163" s="35" t="str">
        <f>IF('Procedure details'!E163&lt;&gt;"",VLOOKUP('Procedure details'!E163,Lists!$M$2:$P$40,4,FALSE),"")</f>
        <v/>
      </c>
      <c r="AD163" s="35" t="str">
        <f>IF('Procedure details'!E163&lt;&gt;"",VLOOKUP('Procedure details'!E163,Lists!$M$2:$Q$40,5,FALSE),"")</f>
        <v/>
      </c>
      <c r="AE163" s="35" t="str">
        <f>IF('Procedure details'!O163&lt;&gt;"",VLOOKUP('Procedure details'!O163,Lists!$B$75:$G$83,6,FALSE),"")</f>
        <v/>
      </c>
      <c r="AF163" s="35" t="str">
        <f>IF('Procedure details'!H163&lt;&gt;"",VLOOKUP('Procedure details'!H163,Lists!$AP$2:$AQ$3,2,FALSE),"")</f>
        <v/>
      </c>
      <c r="AG163" s="35" t="str">
        <f>IF('Procedure details'!P163&lt;&gt;"",VLOOKUP('Procedure details'!P163,Lists!$D$75:$F$150,3,FALSE),"")</f>
        <v/>
      </c>
      <c r="AH163" s="35" t="str">
        <f>IF('Procedure details'!R163&lt;&gt;"",VLOOKUP('Procedure details'!R163,Lists!$AD$2:$AE$11,2,FALSE),"")</f>
        <v/>
      </c>
      <c r="AI163">
        <f>IF(AND(AB163=1,'Procedure details'!G163&gt;99,'Procedure details'!X163=""),1,0)</f>
        <v>0</v>
      </c>
      <c r="AJ163">
        <f>IF(AND(AC163=1,'Procedure details'!G163&gt;999,'Procedure details'!X163=""),1,0)</f>
        <v>0</v>
      </c>
      <c r="AK163">
        <f>IF(AND(AD163=1,'Procedure details'!G163&gt;9999,'Procedure details'!X163=""),1,0)</f>
        <v>0</v>
      </c>
      <c r="AL163" s="35" t="str">
        <f>IF('Procedure details'!O163&lt;&gt;"",VLOOKUP('Procedure details'!O163,Lists!$B$75:$C$83,2,FALSE),"")</f>
        <v/>
      </c>
      <c r="AM163">
        <f>IFERROR(IF(AND(VLOOKUP('Procedure details'!E163,Lists!$M$1:$R$40,6,0),'Procedure details'!X163="",(OR('Procedure details'!I163="[O2_1] Animals born in the UK but NOT at a licensed establishment",'Procedure details'!I163="[O2_2] Animals born in the EU (non UK) but NOT at a registered breeder",'Procedure details'!J163="[NHPO1_1B] Animals born in the UK but NOT at a licensed establishment",'Procedure details'!J163="[NHPO1_2B] Animals born in the EU (non UK) but NOT at a registered breeder"))),1,0),0)</f>
        <v>0</v>
      </c>
      <c r="AN163" s="58">
        <f>IF(AND('Procedure details'!U163="Sub-threshold",'Procedure details'!N163="[N] No",'Procedure details'!O163&lt;&gt;"[PG] Breeding/maintenance of colonies of established genetically altered animals, not used in other procedures",'Procedure details'!O163&lt;&gt;"",'Procedure details'!X163=""),1,0)</f>
        <v>0</v>
      </c>
      <c r="AO163">
        <f>IF(AND('Procedure details'!G163&gt;999,'Procedure details'!O163="[PG] Breeding/maintenance of colonies of established genetically altered animals, not used in other procedures",'Procedure details'!U163="[SV4] Severe",'Procedure details'!X163=""),1,0)</f>
        <v>0</v>
      </c>
      <c r="AP163">
        <f>IF(AND('Procedure details'!M163="[GS1] Not genetically altered",'Procedure details'!O163="[PG] Breeding/maintenance of colonies of established genetically altered animals, not used in other procedures",'Procedure details'!X163=""),1,0)</f>
        <v>0</v>
      </c>
      <c r="AQ163">
        <f>IFERROR(IF(AND((VLOOKUP('Procedure details'!E163,Lists!M:S,7,0))=1,'Procedure details'!X163="",(OR('Procedure details'!I163="[O2_1] Animals born in the UK but NOT at a licensed establishment",'Procedure details'!I163="[O2_2] Animals born in the EU (non UK) but NOT at a registered breeder")),(OR('Procedure details'!M163="[GS2] Genetically altered without a harmful phenotype",'Procedure details'!M163="[GS3] Genetically altered with a harmful phenotype"))),1,0),0)</f>
        <v>0</v>
      </c>
    </row>
    <row r="164" spans="24:43" x14ac:dyDescent="0.25">
      <c r="X164" s="34">
        <v>164</v>
      </c>
      <c r="Y164" s="35">
        <f>COUNTA('Procedure details'!E164:'Procedure details'!Y164)</f>
        <v>0</v>
      </c>
      <c r="Z164" s="35"/>
      <c r="AA164" s="35" t="str">
        <f>IF('Procedure details'!E164&lt;&gt;"",VLOOKUP('Procedure details'!E164,Lists!$M$2:$N$40,2,FALSE),"")</f>
        <v/>
      </c>
      <c r="AB164" s="35" t="str">
        <f>IF('Procedure details'!E164&lt;&gt;"",VLOOKUP('Procedure details'!E164,Lists!$M$2:$O$40,3,FALSE),"")</f>
        <v/>
      </c>
      <c r="AC164" s="35" t="str">
        <f>IF('Procedure details'!E164&lt;&gt;"",VLOOKUP('Procedure details'!E164,Lists!$M$2:$P$40,4,FALSE),"")</f>
        <v/>
      </c>
      <c r="AD164" s="35" t="str">
        <f>IF('Procedure details'!E164&lt;&gt;"",VLOOKUP('Procedure details'!E164,Lists!$M$2:$Q$40,5,FALSE),"")</f>
        <v/>
      </c>
      <c r="AE164" s="35" t="str">
        <f>IF('Procedure details'!O164&lt;&gt;"",VLOOKUP('Procedure details'!O164,Lists!$B$75:$G$83,6,FALSE),"")</f>
        <v/>
      </c>
      <c r="AF164" s="35" t="str">
        <f>IF('Procedure details'!H164&lt;&gt;"",VLOOKUP('Procedure details'!H164,Lists!$AP$2:$AQ$3,2,FALSE),"")</f>
        <v/>
      </c>
      <c r="AG164" s="35" t="str">
        <f>IF('Procedure details'!P164&lt;&gt;"",VLOOKUP('Procedure details'!P164,Lists!$D$75:$F$150,3,FALSE),"")</f>
        <v/>
      </c>
      <c r="AH164" s="35" t="str">
        <f>IF('Procedure details'!R164&lt;&gt;"",VLOOKUP('Procedure details'!R164,Lists!$AD$2:$AE$11,2,FALSE),"")</f>
        <v/>
      </c>
      <c r="AI164">
        <f>IF(AND(AB164=1,'Procedure details'!G164&gt;99,'Procedure details'!X164=""),1,0)</f>
        <v>0</v>
      </c>
      <c r="AJ164">
        <f>IF(AND(AC164=1,'Procedure details'!G164&gt;999,'Procedure details'!X164=""),1,0)</f>
        <v>0</v>
      </c>
      <c r="AK164">
        <f>IF(AND(AD164=1,'Procedure details'!G164&gt;9999,'Procedure details'!X164=""),1,0)</f>
        <v>0</v>
      </c>
      <c r="AL164" s="35" t="str">
        <f>IF('Procedure details'!O164&lt;&gt;"",VLOOKUP('Procedure details'!O164,Lists!$B$75:$C$83,2,FALSE),"")</f>
        <v/>
      </c>
      <c r="AM164">
        <f>IFERROR(IF(AND(VLOOKUP('Procedure details'!E164,Lists!$M$1:$R$40,6,0),'Procedure details'!X164="",(OR('Procedure details'!I164="[O2_1] Animals born in the UK but NOT at a licensed establishment",'Procedure details'!I164="[O2_2] Animals born in the EU (non UK) but NOT at a registered breeder",'Procedure details'!J164="[NHPO1_1B] Animals born in the UK but NOT at a licensed establishment",'Procedure details'!J164="[NHPO1_2B] Animals born in the EU (non UK) but NOT at a registered breeder"))),1,0),0)</f>
        <v>0</v>
      </c>
      <c r="AN164" s="58">
        <f>IF(AND('Procedure details'!U164="Sub-threshold",'Procedure details'!N164="[N] No",'Procedure details'!O164&lt;&gt;"[PG] Breeding/maintenance of colonies of established genetically altered animals, not used in other procedures",'Procedure details'!O164&lt;&gt;"",'Procedure details'!X164=""),1,0)</f>
        <v>0</v>
      </c>
      <c r="AO164">
        <f>IF(AND('Procedure details'!G164&gt;999,'Procedure details'!O164="[PG] Breeding/maintenance of colonies of established genetically altered animals, not used in other procedures",'Procedure details'!U164="[SV4] Severe",'Procedure details'!X164=""),1,0)</f>
        <v>0</v>
      </c>
      <c r="AP164">
        <f>IF(AND('Procedure details'!M164="[GS1] Not genetically altered",'Procedure details'!O164="[PG] Breeding/maintenance of colonies of established genetically altered animals, not used in other procedures",'Procedure details'!X164=""),1,0)</f>
        <v>0</v>
      </c>
      <c r="AQ164">
        <f>IFERROR(IF(AND((VLOOKUP('Procedure details'!E164,Lists!M:S,7,0))=1,'Procedure details'!X164="",(OR('Procedure details'!I164="[O2_1] Animals born in the UK but NOT at a licensed establishment",'Procedure details'!I164="[O2_2] Animals born in the EU (non UK) but NOT at a registered breeder")),(OR('Procedure details'!M164="[GS2] Genetically altered without a harmful phenotype",'Procedure details'!M164="[GS3] Genetically altered with a harmful phenotype"))),1,0),0)</f>
        <v>0</v>
      </c>
    </row>
    <row r="165" spans="24:43" x14ac:dyDescent="0.25">
      <c r="X165" s="34">
        <v>165</v>
      </c>
      <c r="Y165" s="35">
        <f>COUNTA('Procedure details'!E165:'Procedure details'!Y165)</f>
        <v>0</v>
      </c>
      <c r="Z165" s="35"/>
      <c r="AA165" s="35" t="str">
        <f>IF('Procedure details'!E165&lt;&gt;"",VLOOKUP('Procedure details'!E165,Lists!$M$2:$N$40,2,FALSE),"")</f>
        <v/>
      </c>
      <c r="AB165" s="35" t="str">
        <f>IF('Procedure details'!E165&lt;&gt;"",VLOOKUP('Procedure details'!E165,Lists!$M$2:$O$40,3,FALSE),"")</f>
        <v/>
      </c>
      <c r="AC165" s="35" t="str">
        <f>IF('Procedure details'!E165&lt;&gt;"",VLOOKUP('Procedure details'!E165,Lists!$M$2:$P$40,4,FALSE),"")</f>
        <v/>
      </c>
      <c r="AD165" s="35" t="str">
        <f>IF('Procedure details'!E165&lt;&gt;"",VLOOKUP('Procedure details'!E165,Lists!$M$2:$Q$40,5,FALSE),"")</f>
        <v/>
      </c>
      <c r="AE165" s="35" t="str">
        <f>IF('Procedure details'!O165&lt;&gt;"",VLOOKUP('Procedure details'!O165,Lists!$B$75:$G$83,6,FALSE),"")</f>
        <v/>
      </c>
      <c r="AF165" s="35" t="str">
        <f>IF('Procedure details'!H165&lt;&gt;"",VLOOKUP('Procedure details'!H165,Lists!$AP$2:$AQ$3,2,FALSE),"")</f>
        <v/>
      </c>
      <c r="AG165" s="35" t="str">
        <f>IF('Procedure details'!P165&lt;&gt;"",VLOOKUP('Procedure details'!P165,Lists!$D$75:$F$150,3,FALSE),"")</f>
        <v/>
      </c>
      <c r="AH165" s="35" t="str">
        <f>IF('Procedure details'!R165&lt;&gt;"",VLOOKUP('Procedure details'!R165,Lists!$AD$2:$AE$11,2,FALSE),"")</f>
        <v/>
      </c>
      <c r="AI165">
        <f>IF(AND(AB165=1,'Procedure details'!G165&gt;99,'Procedure details'!X165=""),1,0)</f>
        <v>0</v>
      </c>
      <c r="AJ165">
        <f>IF(AND(AC165=1,'Procedure details'!G165&gt;999,'Procedure details'!X165=""),1,0)</f>
        <v>0</v>
      </c>
      <c r="AK165">
        <f>IF(AND(AD165=1,'Procedure details'!G165&gt;9999,'Procedure details'!X165=""),1,0)</f>
        <v>0</v>
      </c>
      <c r="AL165" s="35" t="str">
        <f>IF('Procedure details'!O165&lt;&gt;"",VLOOKUP('Procedure details'!O165,Lists!$B$75:$C$83,2,FALSE),"")</f>
        <v/>
      </c>
      <c r="AM165">
        <f>IFERROR(IF(AND(VLOOKUP('Procedure details'!E165,Lists!$M$1:$R$40,6,0),'Procedure details'!X165="",(OR('Procedure details'!I165="[O2_1] Animals born in the UK but NOT at a licensed establishment",'Procedure details'!I165="[O2_2] Animals born in the EU (non UK) but NOT at a registered breeder",'Procedure details'!J165="[NHPO1_1B] Animals born in the UK but NOT at a licensed establishment",'Procedure details'!J165="[NHPO1_2B] Animals born in the EU (non UK) but NOT at a registered breeder"))),1,0),0)</f>
        <v>0</v>
      </c>
      <c r="AN165" s="58">
        <f>IF(AND('Procedure details'!U165="Sub-threshold",'Procedure details'!N165="[N] No",'Procedure details'!O165&lt;&gt;"[PG] Breeding/maintenance of colonies of established genetically altered animals, not used in other procedures",'Procedure details'!O165&lt;&gt;"",'Procedure details'!X165=""),1,0)</f>
        <v>0</v>
      </c>
      <c r="AO165">
        <f>IF(AND('Procedure details'!G165&gt;999,'Procedure details'!O165="[PG] Breeding/maintenance of colonies of established genetically altered animals, not used in other procedures",'Procedure details'!U165="[SV4] Severe",'Procedure details'!X165=""),1,0)</f>
        <v>0</v>
      </c>
      <c r="AP165">
        <f>IF(AND('Procedure details'!M165="[GS1] Not genetically altered",'Procedure details'!O165="[PG] Breeding/maintenance of colonies of established genetically altered animals, not used in other procedures",'Procedure details'!X165=""),1,0)</f>
        <v>0</v>
      </c>
      <c r="AQ165">
        <f>IFERROR(IF(AND((VLOOKUP('Procedure details'!E165,Lists!M:S,7,0))=1,'Procedure details'!X165="",(OR('Procedure details'!I165="[O2_1] Animals born in the UK but NOT at a licensed establishment",'Procedure details'!I165="[O2_2] Animals born in the EU (non UK) but NOT at a registered breeder")),(OR('Procedure details'!M165="[GS2] Genetically altered without a harmful phenotype",'Procedure details'!M165="[GS3] Genetically altered with a harmful phenotype"))),1,0),0)</f>
        <v>0</v>
      </c>
    </row>
    <row r="166" spans="24:43" x14ac:dyDescent="0.25">
      <c r="X166" s="34">
        <v>166</v>
      </c>
      <c r="Y166" s="35">
        <f>COUNTA('Procedure details'!E166:'Procedure details'!Y166)</f>
        <v>0</v>
      </c>
      <c r="Z166" s="35"/>
      <c r="AA166" s="35" t="str">
        <f>IF('Procedure details'!E166&lt;&gt;"",VLOOKUP('Procedure details'!E166,Lists!$M$2:$N$40,2,FALSE),"")</f>
        <v/>
      </c>
      <c r="AB166" s="35" t="str">
        <f>IF('Procedure details'!E166&lt;&gt;"",VLOOKUP('Procedure details'!E166,Lists!$M$2:$O$40,3,FALSE),"")</f>
        <v/>
      </c>
      <c r="AC166" s="35" t="str">
        <f>IF('Procedure details'!E166&lt;&gt;"",VLOOKUP('Procedure details'!E166,Lists!$M$2:$P$40,4,FALSE),"")</f>
        <v/>
      </c>
      <c r="AD166" s="35" t="str">
        <f>IF('Procedure details'!E166&lt;&gt;"",VLOOKUP('Procedure details'!E166,Lists!$M$2:$Q$40,5,FALSE),"")</f>
        <v/>
      </c>
      <c r="AE166" s="35" t="str">
        <f>IF('Procedure details'!O166&lt;&gt;"",VLOOKUP('Procedure details'!O166,Lists!$B$75:$G$83,6,FALSE),"")</f>
        <v/>
      </c>
      <c r="AF166" s="35" t="str">
        <f>IF('Procedure details'!H166&lt;&gt;"",VLOOKUP('Procedure details'!H166,Lists!$AP$2:$AQ$3,2,FALSE),"")</f>
        <v/>
      </c>
      <c r="AG166" s="35" t="str">
        <f>IF('Procedure details'!P166&lt;&gt;"",VLOOKUP('Procedure details'!P166,Lists!$D$75:$F$150,3,FALSE),"")</f>
        <v/>
      </c>
      <c r="AH166" s="35" t="str">
        <f>IF('Procedure details'!R166&lt;&gt;"",VLOOKUP('Procedure details'!R166,Lists!$AD$2:$AE$11,2,FALSE),"")</f>
        <v/>
      </c>
      <c r="AI166">
        <f>IF(AND(AB166=1,'Procedure details'!G166&gt;99,'Procedure details'!X166=""),1,0)</f>
        <v>0</v>
      </c>
      <c r="AJ166">
        <f>IF(AND(AC166=1,'Procedure details'!G166&gt;999,'Procedure details'!X166=""),1,0)</f>
        <v>0</v>
      </c>
      <c r="AK166">
        <f>IF(AND(AD166=1,'Procedure details'!G166&gt;9999,'Procedure details'!X166=""),1,0)</f>
        <v>0</v>
      </c>
      <c r="AL166" s="35" t="str">
        <f>IF('Procedure details'!O166&lt;&gt;"",VLOOKUP('Procedure details'!O166,Lists!$B$75:$C$83,2,FALSE),"")</f>
        <v/>
      </c>
      <c r="AM166">
        <f>IFERROR(IF(AND(VLOOKUP('Procedure details'!E166,Lists!$M$1:$R$40,6,0),'Procedure details'!X166="",(OR('Procedure details'!I166="[O2_1] Animals born in the UK but NOT at a licensed establishment",'Procedure details'!I166="[O2_2] Animals born in the EU (non UK) but NOT at a registered breeder",'Procedure details'!J166="[NHPO1_1B] Animals born in the UK but NOT at a licensed establishment",'Procedure details'!J166="[NHPO1_2B] Animals born in the EU (non UK) but NOT at a registered breeder"))),1,0),0)</f>
        <v>0</v>
      </c>
      <c r="AN166" s="58">
        <f>IF(AND('Procedure details'!U166="Sub-threshold",'Procedure details'!N166="[N] No",'Procedure details'!O166&lt;&gt;"[PG] Breeding/maintenance of colonies of established genetically altered animals, not used in other procedures",'Procedure details'!O166&lt;&gt;"",'Procedure details'!X166=""),1,0)</f>
        <v>0</v>
      </c>
      <c r="AO166">
        <f>IF(AND('Procedure details'!G166&gt;999,'Procedure details'!O166="[PG] Breeding/maintenance of colonies of established genetically altered animals, not used in other procedures",'Procedure details'!U166="[SV4] Severe",'Procedure details'!X166=""),1,0)</f>
        <v>0</v>
      </c>
      <c r="AP166">
        <f>IF(AND('Procedure details'!M166="[GS1] Not genetically altered",'Procedure details'!O166="[PG] Breeding/maintenance of colonies of established genetically altered animals, not used in other procedures",'Procedure details'!X166=""),1,0)</f>
        <v>0</v>
      </c>
      <c r="AQ166">
        <f>IFERROR(IF(AND((VLOOKUP('Procedure details'!E166,Lists!M:S,7,0))=1,'Procedure details'!X166="",(OR('Procedure details'!I166="[O2_1] Animals born in the UK but NOT at a licensed establishment",'Procedure details'!I166="[O2_2] Animals born in the EU (non UK) but NOT at a registered breeder")),(OR('Procedure details'!M166="[GS2] Genetically altered without a harmful phenotype",'Procedure details'!M166="[GS3] Genetically altered with a harmful phenotype"))),1,0),0)</f>
        <v>0</v>
      </c>
    </row>
    <row r="167" spans="24:43" x14ac:dyDescent="0.25">
      <c r="X167" s="34">
        <v>167</v>
      </c>
      <c r="Y167" s="35">
        <f>COUNTA('Procedure details'!E167:'Procedure details'!Y167)</f>
        <v>0</v>
      </c>
      <c r="Z167" s="35"/>
      <c r="AA167" s="35" t="str">
        <f>IF('Procedure details'!E167&lt;&gt;"",VLOOKUP('Procedure details'!E167,Lists!$M$2:$N$40,2,FALSE),"")</f>
        <v/>
      </c>
      <c r="AB167" s="35" t="str">
        <f>IF('Procedure details'!E167&lt;&gt;"",VLOOKUP('Procedure details'!E167,Lists!$M$2:$O$40,3,FALSE),"")</f>
        <v/>
      </c>
      <c r="AC167" s="35" t="str">
        <f>IF('Procedure details'!E167&lt;&gt;"",VLOOKUP('Procedure details'!E167,Lists!$M$2:$P$40,4,FALSE),"")</f>
        <v/>
      </c>
      <c r="AD167" s="35" t="str">
        <f>IF('Procedure details'!E167&lt;&gt;"",VLOOKUP('Procedure details'!E167,Lists!$M$2:$Q$40,5,FALSE),"")</f>
        <v/>
      </c>
      <c r="AE167" s="35" t="str">
        <f>IF('Procedure details'!O167&lt;&gt;"",VLOOKUP('Procedure details'!O167,Lists!$B$75:$G$83,6,FALSE),"")</f>
        <v/>
      </c>
      <c r="AF167" s="35" t="str">
        <f>IF('Procedure details'!H167&lt;&gt;"",VLOOKUP('Procedure details'!H167,Lists!$AP$2:$AQ$3,2,FALSE),"")</f>
        <v/>
      </c>
      <c r="AG167" s="35" t="str">
        <f>IF('Procedure details'!P167&lt;&gt;"",VLOOKUP('Procedure details'!P167,Lists!$D$75:$F$150,3,FALSE),"")</f>
        <v/>
      </c>
      <c r="AH167" s="35" t="str">
        <f>IF('Procedure details'!R167&lt;&gt;"",VLOOKUP('Procedure details'!R167,Lists!$AD$2:$AE$11,2,FALSE),"")</f>
        <v/>
      </c>
      <c r="AI167">
        <f>IF(AND(AB167=1,'Procedure details'!G167&gt;99,'Procedure details'!X167=""),1,0)</f>
        <v>0</v>
      </c>
      <c r="AJ167">
        <f>IF(AND(AC167=1,'Procedure details'!G167&gt;999,'Procedure details'!X167=""),1,0)</f>
        <v>0</v>
      </c>
      <c r="AK167">
        <f>IF(AND(AD167=1,'Procedure details'!G167&gt;9999,'Procedure details'!X167=""),1,0)</f>
        <v>0</v>
      </c>
      <c r="AL167" s="35" t="str">
        <f>IF('Procedure details'!O167&lt;&gt;"",VLOOKUP('Procedure details'!O167,Lists!$B$75:$C$83,2,FALSE),"")</f>
        <v/>
      </c>
      <c r="AM167">
        <f>IFERROR(IF(AND(VLOOKUP('Procedure details'!E167,Lists!$M$1:$R$40,6,0),'Procedure details'!X167="",(OR('Procedure details'!I167="[O2_1] Animals born in the UK but NOT at a licensed establishment",'Procedure details'!I167="[O2_2] Animals born in the EU (non UK) but NOT at a registered breeder",'Procedure details'!J167="[NHPO1_1B] Animals born in the UK but NOT at a licensed establishment",'Procedure details'!J167="[NHPO1_2B] Animals born in the EU (non UK) but NOT at a registered breeder"))),1,0),0)</f>
        <v>0</v>
      </c>
      <c r="AN167" s="58">
        <f>IF(AND('Procedure details'!U167="Sub-threshold",'Procedure details'!N167="[N] No",'Procedure details'!O167&lt;&gt;"[PG] Breeding/maintenance of colonies of established genetically altered animals, not used in other procedures",'Procedure details'!O167&lt;&gt;"",'Procedure details'!X167=""),1,0)</f>
        <v>0</v>
      </c>
      <c r="AO167">
        <f>IF(AND('Procedure details'!G167&gt;999,'Procedure details'!O167="[PG] Breeding/maintenance of colonies of established genetically altered animals, not used in other procedures",'Procedure details'!U167="[SV4] Severe",'Procedure details'!X167=""),1,0)</f>
        <v>0</v>
      </c>
      <c r="AP167">
        <f>IF(AND('Procedure details'!M167="[GS1] Not genetically altered",'Procedure details'!O167="[PG] Breeding/maintenance of colonies of established genetically altered animals, not used in other procedures",'Procedure details'!X167=""),1,0)</f>
        <v>0</v>
      </c>
      <c r="AQ167">
        <f>IFERROR(IF(AND((VLOOKUP('Procedure details'!E167,Lists!M:S,7,0))=1,'Procedure details'!X167="",(OR('Procedure details'!I167="[O2_1] Animals born in the UK but NOT at a licensed establishment",'Procedure details'!I167="[O2_2] Animals born in the EU (non UK) but NOT at a registered breeder")),(OR('Procedure details'!M167="[GS2] Genetically altered without a harmful phenotype",'Procedure details'!M167="[GS3] Genetically altered with a harmful phenotype"))),1,0),0)</f>
        <v>0</v>
      </c>
    </row>
    <row r="168" spans="24:43" x14ac:dyDescent="0.25">
      <c r="X168" s="34">
        <v>168</v>
      </c>
      <c r="Y168" s="35">
        <f>COUNTA('Procedure details'!E168:'Procedure details'!Y168)</f>
        <v>0</v>
      </c>
      <c r="Z168" s="35"/>
      <c r="AA168" s="35" t="str">
        <f>IF('Procedure details'!E168&lt;&gt;"",VLOOKUP('Procedure details'!E168,Lists!$M$2:$N$40,2,FALSE),"")</f>
        <v/>
      </c>
      <c r="AB168" s="35" t="str">
        <f>IF('Procedure details'!E168&lt;&gt;"",VLOOKUP('Procedure details'!E168,Lists!$M$2:$O$40,3,FALSE),"")</f>
        <v/>
      </c>
      <c r="AC168" s="35" t="str">
        <f>IF('Procedure details'!E168&lt;&gt;"",VLOOKUP('Procedure details'!E168,Lists!$M$2:$P$40,4,FALSE),"")</f>
        <v/>
      </c>
      <c r="AD168" s="35" t="str">
        <f>IF('Procedure details'!E168&lt;&gt;"",VLOOKUP('Procedure details'!E168,Lists!$M$2:$Q$40,5,FALSE),"")</f>
        <v/>
      </c>
      <c r="AE168" s="35" t="str">
        <f>IF('Procedure details'!O168&lt;&gt;"",VLOOKUP('Procedure details'!O168,Lists!$B$75:$G$83,6,FALSE),"")</f>
        <v/>
      </c>
      <c r="AF168" s="35" t="str">
        <f>IF('Procedure details'!H168&lt;&gt;"",VLOOKUP('Procedure details'!H168,Lists!$AP$2:$AQ$3,2,FALSE),"")</f>
        <v/>
      </c>
      <c r="AG168" s="35" t="str">
        <f>IF('Procedure details'!P168&lt;&gt;"",VLOOKUP('Procedure details'!P168,Lists!$D$75:$F$150,3,FALSE),"")</f>
        <v/>
      </c>
      <c r="AH168" s="35" t="str">
        <f>IF('Procedure details'!R168&lt;&gt;"",VLOOKUP('Procedure details'!R168,Lists!$AD$2:$AE$11,2,FALSE),"")</f>
        <v/>
      </c>
      <c r="AI168">
        <f>IF(AND(AB168=1,'Procedure details'!G168&gt;99,'Procedure details'!X168=""),1,0)</f>
        <v>0</v>
      </c>
      <c r="AJ168">
        <f>IF(AND(AC168=1,'Procedure details'!G168&gt;999,'Procedure details'!X168=""),1,0)</f>
        <v>0</v>
      </c>
      <c r="AK168">
        <f>IF(AND(AD168=1,'Procedure details'!G168&gt;9999,'Procedure details'!X168=""),1,0)</f>
        <v>0</v>
      </c>
      <c r="AL168" s="35" t="str">
        <f>IF('Procedure details'!O168&lt;&gt;"",VLOOKUP('Procedure details'!O168,Lists!$B$75:$C$83,2,FALSE),"")</f>
        <v/>
      </c>
      <c r="AM168">
        <f>IFERROR(IF(AND(VLOOKUP('Procedure details'!E168,Lists!$M$1:$R$40,6,0),'Procedure details'!X168="",(OR('Procedure details'!I168="[O2_1] Animals born in the UK but NOT at a licensed establishment",'Procedure details'!I168="[O2_2] Animals born in the EU (non UK) but NOT at a registered breeder",'Procedure details'!J168="[NHPO1_1B] Animals born in the UK but NOT at a licensed establishment",'Procedure details'!J168="[NHPO1_2B] Animals born in the EU (non UK) but NOT at a registered breeder"))),1,0),0)</f>
        <v>0</v>
      </c>
      <c r="AN168" s="58">
        <f>IF(AND('Procedure details'!U168="Sub-threshold",'Procedure details'!N168="[N] No",'Procedure details'!O168&lt;&gt;"[PG] Breeding/maintenance of colonies of established genetically altered animals, not used in other procedures",'Procedure details'!O168&lt;&gt;"",'Procedure details'!X168=""),1,0)</f>
        <v>0</v>
      </c>
      <c r="AO168">
        <f>IF(AND('Procedure details'!G168&gt;999,'Procedure details'!O168="[PG] Breeding/maintenance of colonies of established genetically altered animals, not used in other procedures",'Procedure details'!U168="[SV4] Severe",'Procedure details'!X168=""),1,0)</f>
        <v>0</v>
      </c>
      <c r="AP168">
        <f>IF(AND('Procedure details'!M168="[GS1] Not genetically altered",'Procedure details'!O168="[PG] Breeding/maintenance of colonies of established genetically altered animals, not used in other procedures",'Procedure details'!X168=""),1,0)</f>
        <v>0</v>
      </c>
      <c r="AQ168">
        <f>IFERROR(IF(AND((VLOOKUP('Procedure details'!E168,Lists!M:S,7,0))=1,'Procedure details'!X168="",(OR('Procedure details'!I168="[O2_1] Animals born in the UK but NOT at a licensed establishment",'Procedure details'!I168="[O2_2] Animals born in the EU (non UK) but NOT at a registered breeder")),(OR('Procedure details'!M168="[GS2] Genetically altered without a harmful phenotype",'Procedure details'!M168="[GS3] Genetically altered with a harmful phenotype"))),1,0),0)</f>
        <v>0</v>
      </c>
    </row>
    <row r="169" spans="24:43" x14ac:dyDescent="0.25">
      <c r="X169" s="34">
        <v>169</v>
      </c>
      <c r="Y169" s="35">
        <f>COUNTA('Procedure details'!E169:'Procedure details'!Y169)</f>
        <v>0</v>
      </c>
      <c r="Z169" s="35"/>
      <c r="AA169" s="35" t="str">
        <f>IF('Procedure details'!E169&lt;&gt;"",VLOOKUP('Procedure details'!E169,Lists!$M$2:$N$40,2,FALSE),"")</f>
        <v/>
      </c>
      <c r="AB169" s="35" t="str">
        <f>IF('Procedure details'!E169&lt;&gt;"",VLOOKUP('Procedure details'!E169,Lists!$M$2:$O$40,3,FALSE),"")</f>
        <v/>
      </c>
      <c r="AC169" s="35" t="str">
        <f>IF('Procedure details'!E169&lt;&gt;"",VLOOKUP('Procedure details'!E169,Lists!$M$2:$P$40,4,FALSE),"")</f>
        <v/>
      </c>
      <c r="AD169" s="35" t="str">
        <f>IF('Procedure details'!E169&lt;&gt;"",VLOOKUP('Procedure details'!E169,Lists!$M$2:$Q$40,5,FALSE),"")</f>
        <v/>
      </c>
      <c r="AE169" s="35" t="str">
        <f>IF('Procedure details'!O169&lt;&gt;"",VLOOKUP('Procedure details'!O169,Lists!$B$75:$G$83,6,FALSE),"")</f>
        <v/>
      </c>
      <c r="AF169" s="35" t="str">
        <f>IF('Procedure details'!H169&lt;&gt;"",VLOOKUP('Procedure details'!H169,Lists!$AP$2:$AQ$3,2,FALSE),"")</f>
        <v/>
      </c>
      <c r="AG169" s="35" t="str">
        <f>IF('Procedure details'!P169&lt;&gt;"",VLOOKUP('Procedure details'!P169,Lists!$D$75:$F$150,3,FALSE),"")</f>
        <v/>
      </c>
      <c r="AH169" s="35" t="str">
        <f>IF('Procedure details'!R169&lt;&gt;"",VLOOKUP('Procedure details'!R169,Lists!$AD$2:$AE$11,2,FALSE),"")</f>
        <v/>
      </c>
      <c r="AI169">
        <f>IF(AND(AB169=1,'Procedure details'!G169&gt;99,'Procedure details'!X169=""),1,0)</f>
        <v>0</v>
      </c>
      <c r="AJ169">
        <f>IF(AND(AC169=1,'Procedure details'!G169&gt;999,'Procedure details'!X169=""),1,0)</f>
        <v>0</v>
      </c>
      <c r="AK169">
        <f>IF(AND(AD169=1,'Procedure details'!G169&gt;9999,'Procedure details'!X169=""),1,0)</f>
        <v>0</v>
      </c>
      <c r="AL169" s="35" t="str">
        <f>IF('Procedure details'!O169&lt;&gt;"",VLOOKUP('Procedure details'!O169,Lists!$B$75:$C$83,2,FALSE),"")</f>
        <v/>
      </c>
      <c r="AM169">
        <f>IFERROR(IF(AND(VLOOKUP('Procedure details'!E169,Lists!$M$1:$R$40,6,0),'Procedure details'!X169="",(OR('Procedure details'!I169="[O2_1] Animals born in the UK but NOT at a licensed establishment",'Procedure details'!I169="[O2_2] Animals born in the EU (non UK) but NOT at a registered breeder",'Procedure details'!J169="[NHPO1_1B] Animals born in the UK but NOT at a licensed establishment",'Procedure details'!J169="[NHPO1_2B] Animals born in the EU (non UK) but NOT at a registered breeder"))),1,0),0)</f>
        <v>0</v>
      </c>
      <c r="AN169" s="58">
        <f>IF(AND('Procedure details'!U169="Sub-threshold",'Procedure details'!N169="[N] No",'Procedure details'!O169&lt;&gt;"[PG] Breeding/maintenance of colonies of established genetically altered animals, not used in other procedures",'Procedure details'!O169&lt;&gt;"",'Procedure details'!X169=""),1,0)</f>
        <v>0</v>
      </c>
      <c r="AO169">
        <f>IF(AND('Procedure details'!G169&gt;999,'Procedure details'!O169="[PG] Breeding/maintenance of colonies of established genetically altered animals, not used in other procedures",'Procedure details'!U169="[SV4] Severe",'Procedure details'!X169=""),1,0)</f>
        <v>0</v>
      </c>
      <c r="AP169">
        <f>IF(AND('Procedure details'!M169="[GS1] Not genetically altered",'Procedure details'!O169="[PG] Breeding/maintenance of colonies of established genetically altered animals, not used in other procedures",'Procedure details'!X169=""),1,0)</f>
        <v>0</v>
      </c>
      <c r="AQ169">
        <f>IFERROR(IF(AND((VLOOKUP('Procedure details'!E169,Lists!M:S,7,0))=1,'Procedure details'!X169="",(OR('Procedure details'!I169="[O2_1] Animals born in the UK but NOT at a licensed establishment",'Procedure details'!I169="[O2_2] Animals born in the EU (non UK) but NOT at a registered breeder")),(OR('Procedure details'!M169="[GS2] Genetically altered without a harmful phenotype",'Procedure details'!M169="[GS3] Genetically altered with a harmful phenotype"))),1,0),0)</f>
        <v>0</v>
      </c>
    </row>
    <row r="170" spans="24:43" x14ac:dyDescent="0.25">
      <c r="X170" s="34">
        <v>170</v>
      </c>
      <c r="Y170" s="35">
        <f>COUNTA('Procedure details'!E170:'Procedure details'!Y170)</f>
        <v>0</v>
      </c>
      <c r="Z170" s="35"/>
      <c r="AA170" s="35" t="str">
        <f>IF('Procedure details'!E170&lt;&gt;"",VLOOKUP('Procedure details'!E170,Lists!$M$2:$N$40,2,FALSE),"")</f>
        <v/>
      </c>
      <c r="AB170" s="35" t="str">
        <f>IF('Procedure details'!E170&lt;&gt;"",VLOOKUP('Procedure details'!E170,Lists!$M$2:$O$40,3,FALSE),"")</f>
        <v/>
      </c>
      <c r="AC170" s="35" t="str">
        <f>IF('Procedure details'!E170&lt;&gt;"",VLOOKUP('Procedure details'!E170,Lists!$M$2:$P$40,4,FALSE),"")</f>
        <v/>
      </c>
      <c r="AD170" s="35" t="str">
        <f>IF('Procedure details'!E170&lt;&gt;"",VLOOKUP('Procedure details'!E170,Lists!$M$2:$Q$40,5,FALSE),"")</f>
        <v/>
      </c>
      <c r="AE170" s="35" t="str">
        <f>IF('Procedure details'!O170&lt;&gt;"",VLOOKUP('Procedure details'!O170,Lists!$B$75:$G$83,6,FALSE),"")</f>
        <v/>
      </c>
      <c r="AF170" s="35" t="str">
        <f>IF('Procedure details'!H170&lt;&gt;"",VLOOKUP('Procedure details'!H170,Lists!$AP$2:$AQ$3,2,FALSE),"")</f>
        <v/>
      </c>
      <c r="AG170" s="35" t="str">
        <f>IF('Procedure details'!P170&lt;&gt;"",VLOOKUP('Procedure details'!P170,Lists!$D$75:$F$150,3,FALSE),"")</f>
        <v/>
      </c>
      <c r="AH170" s="35" t="str">
        <f>IF('Procedure details'!R170&lt;&gt;"",VLOOKUP('Procedure details'!R170,Lists!$AD$2:$AE$11,2,FALSE),"")</f>
        <v/>
      </c>
      <c r="AI170">
        <f>IF(AND(AB170=1,'Procedure details'!G170&gt;99,'Procedure details'!X170=""),1,0)</f>
        <v>0</v>
      </c>
      <c r="AJ170">
        <f>IF(AND(AC170=1,'Procedure details'!G170&gt;999,'Procedure details'!X170=""),1,0)</f>
        <v>0</v>
      </c>
      <c r="AK170">
        <f>IF(AND(AD170=1,'Procedure details'!G170&gt;9999,'Procedure details'!X170=""),1,0)</f>
        <v>0</v>
      </c>
      <c r="AL170" s="35" t="str">
        <f>IF('Procedure details'!O170&lt;&gt;"",VLOOKUP('Procedure details'!O170,Lists!$B$75:$C$83,2,FALSE),"")</f>
        <v/>
      </c>
      <c r="AM170">
        <f>IFERROR(IF(AND(VLOOKUP('Procedure details'!E170,Lists!$M$1:$R$40,6,0),'Procedure details'!X170="",(OR('Procedure details'!I170="[O2_1] Animals born in the UK but NOT at a licensed establishment",'Procedure details'!I170="[O2_2] Animals born in the EU (non UK) but NOT at a registered breeder",'Procedure details'!J170="[NHPO1_1B] Animals born in the UK but NOT at a licensed establishment",'Procedure details'!J170="[NHPO1_2B] Animals born in the EU (non UK) but NOT at a registered breeder"))),1,0),0)</f>
        <v>0</v>
      </c>
      <c r="AN170" s="58">
        <f>IF(AND('Procedure details'!U170="Sub-threshold",'Procedure details'!N170="[N] No",'Procedure details'!O170&lt;&gt;"[PG] Breeding/maintenance of colonies of established genetically altered animals, not used in other procedures",'Procedure details'!O170&lt;&gt;"",'Procedure details'!X170=""),1,0)</f>
        <v>0</v>
      </c>
      <c r="AO170">
        <f>IF(AND('Procedure details'!G170&gt;999,'Procedure details'!O170="[PG] Breeding/maintenance of colonies of established genetically altered animals, not used in other procedures",'Procedure details'!U170="[SV4] Severe",'Procedure details'!X170=""),1,0)</f>
        <v>0</v>
      </c>
      <c r="AP170">
        <f>IF(AND('Procedure details'!M170="[GS1] Not genetically altered",'Procedure details'!O170="[PG] Breeding/maintenance of colonies of established genetically altered animals, not used in other procedures",'Procedure details'!X170=""),1,0)</f>
        <v>0</v>
      </c>
      <c r="AQ170">
        <f>IFERROR(IF(AND((VLOOKUP('Procedure details'!E170,Lists!M:S,7,0))=1,'Procedure details'!X170="",(OR('Procedure details'!I170="[O2_1] Animals born in the UK but NOT at a licensed establishment",'Procedure details'!I170="[O2_2] Animals born in the EU (non UK) but NOT at a registered breeder")),(OR('Procedure details'!M170="[GS2] Genetically altered without a harmful phenotype",'Procedure details'!M170="[GS3] Genetically altered with a harmful phenotype"))),1,0),0)</f>
        <v>0</v>
      </c>
    </row>
    <row r="171" spans="24:43" x14ac:dyDescent="0.25">
      <c r="X171" s="34">
        <v>171</v>
      </c>
      <c r="Y171" s="35">
        <f>COUNTA('Procedure details'!E171:'Procedure details'!Y171)</f>
        <v>0</v>
      </c>
      <c r="Z171" s="35"/>
      <c r="AA171" s="35" t="str">
        <f>IF('Procedure details'!E171&lt;&gt;"",VLOOKUP('Procedure details'!E171,Lists!$M$2:$N$40,2,FALSE),"")</f>
        <v/>
      </c>
      <c r="AB171" s="35" t="str">
        <f>IF('Procedure details'!E171&lt;&gt;"",VLOOKUP('Procedure details'!E171,Lists!$M$2:$O$40,3,FALSE),"")</f>
        <v/>
      </c>
      <c r="AC171" s="35" t="str">
        <f>IF('Procedure details'!E171&lt;&gt;"",VLOOKUP('Procedure details'!E171,Lists!$M$2:$P$40,4,FALSE),"")</f>
        <v/>
      </c>
      <c r="AD171" s="35" t="str">
        <f>IF('Procedure details'!E171&lt;&gt;"",VLOOKUP('Procedure details'!E171,Lists!$M$2:$Q$40,5,FALSE),"")</f>
        <v/>
      </c>
      <c r="AE171" s="35" t="str">
        <f>IF('Procedure details'!O171&lt;&gt;"",VLOOKUP('Procedure details'!O171,Lists!$B$75:$G$83,6,FALSE),"")</f>
        <v/>
      </c>
      <c r="AF171" s="35" t="str">
        <f>IF('Procedure details'!H171&lt;&gt;"",VLOOKUP('Procedure details'!H171,Lists!$AP$2:$AQ$3,2,FALSE),"")</f>
        <v/>
      </c>
      <c r="AG171" s="35" t="str">
        <f>IF('Procedure details'!P171&lt;&gt;"",VLOOKUP('Procedure details'!P171,Lists!$D$75:$F$150,3,FALSE),"")</f>
        <v/>
      </c>
      <c r="AH171" s="35" t="str">
        <f>IF('Procedure details'!R171&lt;&gt;"",VLOOKUP('Procedure details'!R171,Lists!$AD$2:$AE$11,2,FALSE),"")</f>
        <v/>
      </c>
      <c r="AI171">
        <f>IF(AND(AB171=1,'Procedure details'!G171&gt;99,'Procedure details'!X171=""),1,0)</f>
        <v>0</v>
      </c>
      <c r="AJ171">
        <f>IF(AND(AC171=1,'Procedure details'!G171&gt;999,'Procedure details'!X171=""),1,0)</f>
        <v>0</v>
      </c>
      <c r="AK171">
        <f>IF(AND(AD171=1,'Procedure details'!G171&gt;9999,'Procedure details'!X171=""),1,0)</f>
        <v>0</v>
      </c>
      <c r="AL171" s="35" t="str">
        <f>IF('Procedure details'!O171&lt;&gt;"",VLOOKUP('Procedure details'!O171,Lists!$B$75:$C$83,2,FALSE),"")</f>
        <v/>
      </c>
      <c r="AM171">
        <f>IFERROR(IF(AND(VLOOKUP('Procedure details'!E171,Lists!$M$1:$R$40,6,0),'Procedure details'!X171="",(OR('Procedure details'!I171="[O2_1] Animals born in the UK but NOT at a licensed establishment",'Procedure details'!I171="[O2_2] Animals born in the EU (non UK) but NOT at a registered breeder",'Procedure details'!J171="[NHPO1_1B] Animals born in the UK but NOT at a licensed establishment",'Procedure details'!J171="[NHPO1_2B] Animals born in the EU (non UK) but NOT at a registered breeder"))),1,0),0)</f>
        <v>0</v>
      </c>
      <c r="AN171" s="58">
        <f>IF(AND('Procedure details'!U171="Sub-threshold",'Procedure details'!N171="[N] No",'Procedure details'!O171&lt;&gt;"[PG] Breeding/maintenance of colonies of established genetically altered animals, not used in other procedures",'Procedure details'!O171&lt;&gt;"",'Procedure details'!X171=""),1,0)</f>
        <v>0</v>
      </c>
      <c r="AO171">
        <f>IF(AND('Procedure details'!G171&gt;999,'Procedure details'!O171="[PG] Breeding/maintenance of colonies of established genetically altered animals, not used in other procedures",'Procedure details'!U171="[SV4] Severe",'Procedure details'!X171=""),1,0)</f>
        <v>0</v>
      </c>
      <c r="AP171">
        <f>IF(AND('Procedure details'!M171="[GS1] Not genetically altered",'Procedure details'!O171="[PG] Breeding/maintenance of colonies of established genetically altered animals, not used in other procedures",'Procedure details'!X171=""),1,0)</f>
        <v>0</v>
      </c>
      <c r="AQ171">
        <f>IFERROR(IF(AND((VLOOKUP('Procedure details'!E171,Lists!M:S,7,0))=1,'Procedure details'!X171="",(OR('Procedure details'!I171="[O2_1] Animals born in the UK but NOT at a licensed establishment",'Procedure details'!I171="[O2_2] Animals born in the EU (non UK) but NOT at a registered breeder")),(OR('Procedure details'!M171="[GS2] Genetically altered without a harmful phenotype",'Procedure details'!M171="[GS3] Genetically altered with a harmful phenotype"))),1,0),0)</f>
        <v>0</v>
      </c>
    </row>
    <row r="172" spans="24:43" x14ac:dyDescent="0.25">
      <c r="X172" s="34">
        <v>172</v>
      </c>
      <c r="Y172" s="35">
        <f>COUNTA('Procedure details'!E172:'Procedure details'!Y172)</f>
        <v>0</v>
      </c>
      <c r="Z172" s="35"/>
      <c r="AA172" s="35" t="str">
        <f>IF('Procedure details'!E172&lt;&gt;"",VLOOKUP('Procedure details'!E172,Lists!$M$2:$N$40,2,FALSE),"")</f>
        <v/>
      </c>
      <c r="AB172" s="35" t="str">
        <f>IF('Procedure details'!E172&lt;&gt;"",VLOOKUP('Procedure details'!E172,Lists!$M$2:$O$40,3,FALSE),"")</f>
        <v/>
      </c>
      <c r="AC172" s="35" t="str">
        <f>IF('Procedure details'!E172&lt;&gt;"",VLOOKUP('Procedure details'!E172,Lists!$M$2:$P$40,4,FALSE),"")</f>
        <v/>
      </c>
      <c r="AD172" s="35" t="str">
        <f>IF('Procedure details'!E172&lt;&gt;"",VLOOKUP('Procedure details'!E172,Lists!$M$2:$Q$40,5,FALSE),"")</f>
        <v/>
      </c>
      <c r="AE172" s="35" t="str">
        <f>IF('Procedure details'!O172&lt;&gt;"",VLOOKUP('Procedure details'!O172,Lists!$B$75:$G$83,6,FALSE),"")</f>
        <v/>
      </c>
      <c r="AF172" s="35" t="str">
        <f>IF('Procedure details'!H172&lt;&gt;"",VLOOKUP('Procedure details'!H172,Lists!$AP$2:$AQ$3,2,FALSE),"")</f>
        <v/>
      </c>
      <c r="AG172" s="35" t="str">
        <f>IF('Procedure details'!P172&lt;&gt;"",VLOOKUP('Procedure details'!P172,Lists!$D$75:$F$150,3,FALSE),"")</f>
        <v/>
      </c>
      <c r="AH172" s="35" t="str">
        <f>IF('Procedure details'!R172&lt;&gt;"",VLOOKUP('Procedure details'!R172,Lists!$AD$2:$AE$11,2,FALSE),"")</f>
        <v/>
      </c>
      <c r="AI172">
        <f>IF(AND(AB172=1,'Procedure details'!G172&gt;99,'Procedure details'!X172=""),1,0)</f>
        <v>0</v>
      </c>
      <c r="AJ172">
        <f>IF(AND(AC172=1,'Procedure details'!G172&gt;999,'Procedure details'!X172=""),1,0)</f>
        <v>0</v>
      </c>
      <c r="AK172">
        <f>IF(AND(AD172=1,'Procedure details'!G172&gt;9999,'Procedure details'!X172=""),1,0)</f>
        <v>0</v>
      </c>
      <c r="AL172" s="35" t="str">
        <f>IF('Procedure details'!O172&lt;&gt;"",VLOOKUP('Procedure details'!O172,Lists!$B$75:$C$83,2,FALSE),"")</f>
        <v/>
      </c>
      <c r="AM172">
        <f>IFERROR(IF(AND(VLOOKUP('Procedure details'!E172,Lists!$M$1:$R$40,6,0),'Procedure details'!X172="",(OR('Procedure details'!I172="[O2_1] Animals born in the UK but NOT at a licensed establishment",'Procedure details'!I172="[O2_2] Animals born in the EU (non UK) but NOT at a registered breeder",'Procedure details'!J172="[NHPO1_1B] Animals born in the UK but NOT at a licensed establishment",'Procedure details'!J172="[NHPO1_2B] Animals born in the EU (non UK) but NOT at a registered breeder"))),1,0),0)</f>
        <v>0</v>
      </c>
      <c r="AN172" s="58">
        <f>IF(AND('Procedure details'!U172="Sub-threshold",'Procedure details'!N172="[N] No",'Procedure details'!O172&lt;&gt;"[PG] Breeding/maintenance of colonies of established genetically altered animals, not used in other procedures",'Procedure details'!O172&lt;&gt;"",'Procedure details'!X172=""),1,0)</f>
        <v>0</v>
      </c>
      <c r="AO172">
        <f>IF(AND('Procedure details'!G172&gt;999,'Procedure details'!O172="[PG] Breeding/maintenance of colonies of established genetically altered animals, not used in other procedures",'Procedure details'!U172="[SV4] Severe",'Procedure details'!X172=""),1,0)</f>
        <v>0</v>
      </c>
      <c r="AP172">
        <f>IF(AND('Procedure details'!M172="[GS1] Not genetically altered",'Procedure details'!O172="[PG] Breeding/maintenance of colonies of established genetically altered animals, not used in other procedures",'Procedure details'!X172=""),1,0)</f>
        <v>0</v>
      </c>
      <c r="AQ172">
        <f>IFERROR(IF(AND((VLOOKUP('Procedure details'!E172,Lists!M:S,7,0))=1,'Procedure details'!X172="",(OR('Procedure details'!I172="[O2_1] Animals born in the UK but NOT at a licensed establishment",'Procedure details'!I172="[O2_2] Animals born in the EU (non UK) but NOT at a registered breeder")),(OR('Procedure details'!M172="[GS2] Genetically altered without a harmful phenotype",'Procedure details'!M172="[GS3] Genetically altered with a harmful phenotype"))),1,0),0)</f>
        <v>0</v>
      </c>
    </row>
    <row r="173" spans="24:43" x14ac:dyDescent="0.25">
      <c r="X173" s="34">
        <v>173</v>
      </c>
      <c r="Y173" s="35">
        <f>COUNTA('Procedure details'!E173:'Procedure details'!Y173)</f>
        <v>0</v>
      </c>
      <c r="Z173" s="35"/>
      <c r="AA173" s="35" t="str">
        <f>IF('Procedure details'!E173&lt;&gt;"",VLOOKUP('Procedure details'!E173,Lists!$M$2:$N$40,2,FALSE),"")</f>
        <v/>
      </c>
      <c r="AB173" s="35" t="str">
        <f>IF('Procedure details'!E173&lt;&gt;"",VLOOKUP('Procedure details'!E173,Lists!$M$2:$O$40,3,FALSE),"")</f>
        <v/>
      </c>
      <c r="AC173" s="35" t="str">
        <f>IF('Procedure details'!E173&lt;&gt;"",VLOOKUP('Procedure details'!E173,Lists!$M$2:$P$40,4,FALSE),"")</f>
        <v/>
      </c>
      <c r="AD173" s="35" t="str">
        <f>IF('Procedure details'!E173&lt;&gt;"",VLOOKUP('Procedure details'!E173,Lists!$M$2:$Q$40,5,FALSE),"")</f>
        <v/>
      </c>
      <c r="AE173" s="35" t="str">
        <f>IF('Procedure details'!O173&lt;&gt;"",VLOOKUP('Procedure details'!O173,Lists!$B$75:$G$83,6,FALSE),"")</f>
        <v/>
      </c>
      <c r="AF173" s="35" t="str">
        <f>IF('Procedure details'!H173&lt;&gt;"",VLOOKUP('Procedure details'!H173,Lists!$AP$2:$AQ$3,2,FALSE),"")</f>
        <v/>
      </c>
      <c r="AG173" s="35" t="str">
        <f>IF('Procedure details'!P173&lt;&gt;"",VLOOKUP('Procedure details'!P173,Lists!$D$75:$F$150,3,FALSE),"")</f>
        <v/>
      </c>
      <c r="AH173" s="35" t="str">
        <f>IF('Procedure details'!R173&lt;&gt;"",VLOOKUP('Procedure details'!R173,Lists!$AD$2:$AE$11,2,FALSE),"")</f>
        <v/>
      </c>
      <c r="AI173">
        <f>IF(AND(AB173=1,'Procedure details'!G173&gt;99,'Procedure details'!X173=""),1,0)</f>
        <v>0</v>
      </c>
      <c r="AJ173">
        <f>IF(AND(AC173=1,'Procedure details'!G173&gt;999,'Procedure details'!X173=""),1,0)</f>
        <v>0</v>
      </c>
      <c r="AK173">
        <f>IF(AND(AD173=1,'Procedure details'!G173&gt;9999,'Procedure details'!X173=""),1,0)</f>
        <v>0</v>
      </c>
      <c r="AL173" s="35" t="str">
        <f>IF('Procedure details'!O173&lt;&gt;"",VLOOKUP('Procedure details'!O173,Lists!$B$75:$C$83,2,FALSE),"")</f>
        <v/>
      </c>
      <c r="AM173">
        <f>IFERROR(IF(AND(VLOOKUP('Procedure details'!E173,Lists!$M$1:$R$40,6,0),'Procedure details'!X173="",(OR('Procedure details'!I173="[O2_1] Animals born in the UK but NOT at a licensed establishment",'Procedure details'!I173="[O2_2] Animals born in the EU (non UK) but NOT at a registered breeder",'Procedure details'!J173="[NHPO1_1B] Animals born in the UK but NOT at a licensed establishment",'Procedure details'!J173="[NHPO1_2B] Animals born in the EU (non UK) but NOT at a registered breeder"))),1,0),0)</f>
        <v>0</v>
      </c>
      <c r="AN173" s="58">
        <f>IF(AND('Procedure details'!U173="Sub-threshold",'Procedure details'!N173="[N] No",'Procedure details'!O173&lt;&gt;"[PG] Breeding/maintenance of colonies of established genetically altered animals, not used in other procedures",'Procedure details'!O173&lt;&gt;"",'Procedure details'!X173=""),1,0)</f>
        <v>0</v>
      </c>
      <c r="AO173">
        <f>IF(AND('Procedure details'!G173&gt;999,'Procedure details'!O173="[PG] Breeding/maintenance of colonies of established genetically altered animals, not used in other procedures",'Procedure details'!U173="[SV4] Severe",'Procedure details'!X173=""),1,0)</f>
        <v>0</v>
      </c>
      <c r="AP173">
        <f>IF(AND('Procedure details'!M173="[GS1] Not genetically altered",'Procedure details'!O173="[PG] Breeding/maintenance of colonies of established genetically altered animals, not used in other procedures",'Procedure details'!X173=""),1,0)</f>
        <v>0</v>
      </c>
      <c r="AQ173">
        <f>IFERROR(IF(AND((VLOOKUP('Procedure details'!E173,Lists!M:S,7,0))=1,'Procedure details'!X173="",(OR('Procedure details'!I173="[O2_1] Animals born in the UK but NOT at a licensed establishment",'Procedure details'!I173="[O2_2] Animals born in the EU (non UK) but NOT at a registered breeder")),(OR('Procedure details'!M173="[GS2] Genetically altered without a harmful phenotype",'Procedure details'!M173="[GS3] Genetically altered with a harmful phenotype"))),1,0),0)</f>
        <v>0</v>
      </c>
    </row>
    <row r="174" spans="24:43" x14ac:dyDescent="0.25">
      <c r="X174" s="34">
        <v>174</v>
      </c>
      <c r="Y174" s="35">
        <f>COUNTA('Procedure details'!E174:'Procedure details'!Y174)</f>
        <v>0</v>
      </c>
      <c r="Z174" s="35"/>
      <c r="AA174" s="35" t="str">
        <f>IF('Procedure details'!E174&lt;&gt;"",VLOOKUP('Procedure details'!E174,Lists!$M$2:$N$40,2,FALSE),"")</f>
        <v/>
      </c>
      <c r="AB174" s="35" t="str">
        <f>IF('Procedure details'!E174&lt;&gt;"",VLOOKUP('Procedure details'!E174,Lists!$M$2:$O$40,3,FALSE),"")</f>
        <v/>
      </c>
      <c r="AC174" s="35" t="str">
        <f>IF('Procedure details'!E174&lt;&gt;"",VLOOKUP('Procedure details'!E174,Lists!$M$2:$P$40,4,FALSE),"")</f>
        <v/>
      </c>
      <c r="AD174" s="35" t="str">
        <f>IF('Procedure details'!E174&lt;&gt;"",VLOOKUP('Procedure details'!E174,Lists!$M$2:$Q$40,5,FALSE),"")</f>
        <v/>
      </c>
      <c r="AE174" s="35" t="str">
        <f>IF('Procedure details'!O174&lt;&gt;"",VLOOKUP('Procedure details'!O174,Lists!$B$75:$G$83,6,FALSE),"")</f>
        <v/>
      </c>
      <c r="AF174" s="35" t="str">
        <f>IF('Procedure details'!H174&lt;&gt;"",VLOOKUP('Procedure details'!H174,Lists!$AP$2:$AQ$3,2,FALSE),"")</f>
        <v/>
      </c>
      <c r="AG174" s="35" t="str">
        <f>IF('Procedure details'!P174&lt;&gt;"",VLOOKUP('Procedure details'!P174,Lists!$D$75:$F$150,3,FALSE),"")</f>
        <v/>
      </c>
      <c r="AH174" s="35" t="str">
        <f>IF('Procedure details'!R174&lt;&gt;"",VLOOKUP('Procedure details'!R174,Lists!$AD$2:$AE$11,2,FALSE),"")</f>
        <v/>
      </c>
      <c r="AI174">
        <f>IF(AND(AB174=1,'Procedure details'!G174&gt;99,'Procedure details'!X174=""),1,0)</f>
        <v>0</v>
      </c>
      <c r="AJ174">
        <f>IF(AND(AC174=1,'Procedure details'!G174&gt;999,'Procedure details'!X174=""),1,0)</f>
        <v>0</v>
      </c>
      <c r="AK174">
        <f>IF(AND(AD174=1,'Procedure details'!G174&gt;9999,'Procedure details'!X174=""),1,0)</f>
        <v>0</v>
      </c>
      <c r="AL174" s="35" t="str">
        <f>IF('Procedure details'!O174&lt;&gt;"",VLOOKUP('Procedure details'!O174,Lists!$B$75:$C$83,2,FALSE),"")</f>
        <v/>
      </c>
      <c r="AM174">
        <f>IFERROR(IF(AND(VLOOKUP('Procedure details'!E174,Lists!$M$1:$R$40,6,0),'Procedure details'!X174="",(OR('Procedure details'!I174="[O2_1] Animals born in the UK but NOT at a licensed establishment",'Procedure details'!I174="[O2_2] Animals born in the EU (non UK) but NOT at a registered breeder",'Procedure details'!J174="[NHPO1_1B] Animals born in the UK but NOT at a licensed establishment",'Procedure details'!J174="[NHPO1_2B] Animals born in the EU (non UK) but NOT at a registered breeder"))),1,0),0)</f>
        <v>0</v>
      </c>
      <c r="AN174" s="58">
        <f>IF(AND('Procedure details'!U174="Sub-threshold",'Procedure details'!N174="[N] No",'Procedure details'!O174&lt;&gt;"[PG] Breeding/maintenance of colonies of established genetically altered animals, not used in other procedures",'Procedure details'!O174&lt;&gt;"",'Procedure details'!X174=""),1,0)</f>
        <v>0</v>
      </c>
      <c r="AO174">
        <f>IF(AND('Procedure details'!G174&gt;999,'Procedure details'!O174="[PG] Breeding/maintenance of colonies of established genetically altered animals, not used in other procedures",'Procedure details'!U174="[SV4] Severe",'Procedure details'!X174=""),1,0)</f>
        <v>0</v>
      </c>
      <c r="AP174">
        <f>IF(AND('Procedure details'!M174="[GS1] Not genetically altered",'Procedure details'!O174="[PG] Breeding/maintenance of colonies of established genetically altered animals, not used in other procedures",'Procedure details'!X174=""),1,0)</f>
        <v>0</v>
      </c>
      <c r="AQ174">
        <f>IFERROR(IF(AND((VLOOKUP('Procedure details'!E174,Lists!M:S,7,0))=1,'Procedure details'!X174="",(OR('Procedure details'!I174="[O2_1] Animals born in the UK but NOT at a licensed establishment",'Procedure details'!I174="[O2_2] Animals born in the EU (non UK) but NOT at a registered breeder")),(OR('Procedure details'!M174="[GS2] Genetically altered without a harmful phenotype",'Procedure details'!M174="[GS3] Genetically altered with a harmful phenotype"))),1,0),0)</f>
        <v>0</v>
      </c>
    </row>
    <row r="175" spans="24:43" x14ac:dyDescent="0.25">
      <c r="X175" s="34">
        <v>175</v>
      </c>
      <c r="Y175" s="35">
        <f>COUNTA('Procedure details'!E175:'Procedure details'!Y175)</f>
        <v>0</v>
      </c>
      <c r="Z175" s="35"/>
      <c r="AA175" s="35" t="str">
        <f>IF('Procedure details'!E175&lt;&gt;"",VLOOKUP('Procedure details'!E175,Lists!$M$2:$N$40,2,FALSE),"")</f>
        <v/>
      </c>
      <c r="AB175" s="35" t="str">
        <f>IF('Procedure details'!E175&lt;&gt;"",VLOOKUP('Procedure details'!E175,Lists!$M$2:$O$40,3,FALSE),"")</f>
        <v/>
      </c>
      <c r="AC175" s="35" t="str">
        <f>IF('Procedure details'!E175&lt;&gt;"",VLOOKUP('Procedure details'!E175,Lists!$M$2:$P$40,4,FALSE),"")</f>
        <v/>
      </c>
      <c r="AD175" s="35" t="str">
        <f>IF('Procedure details'!E175&lt;&gt;"",VLOOKUP('Procedure details'!E175,Lists!$M$2:$Q$40,5,FALSE),"")</f>
        <v/>
      </c>
      <c r="AE175" s="35" t="str">
        <f>IF('Procedure details'!O175&lt;&gt;"",VLOOKUP('Procedure details'!O175,Lists!$B$75:$G$83,6,FALSE),"")</f>
        <v/>
      </c>
      <c r="AF175" s="35" t="str">
        <f>IF('Procedure details'!H175&lt;&gt;"",VLOOKUP('Procedure details'!H175,Lists!$AP$2:$AQ$3,2,FALSE),"")</f>
        <v/>
      </c>
      <c r="AG175" s="35" t="str">
        <f>IF('Procedure details'!P175&lt;&gt;"",VLOOKUP('Procedure details'!P175,Lists!$D$75:$F$150,3,FALSE),"")</f>
        <v/>
      </c>
      <c r="AH175" s="35" t="str">
        <f>IF('Procedure details'!R175&lt;&gt;"",VLOOKUP('Procedure details'!R175,Lists!$AD$2:$AE$11,2,FALSE),"")</f>
        <v/>
      </c>
      <c r="AI175">
        <f>IF(AND(AB175=1,'Procedure details'!G175&gt;99,'Procedure details'!X175=""),1,0)</f>
        <v>0</v>
      </c>
      <c r="AJ175">
        <f>IF(AND(AC175=1,'Procedure details'!G175&gt;999,'Procedure details'!X175=""),1,0)</f>
        <v>0</v>
      </c>
      <c r="AK175">
        <f>IF(AND(AD175=1,'Procedure details'!G175&gt;9999,'Procedure details'!X175=""),1,0)</f>
        <v>0</v>
      </c>
      <c r="AL175" s="35" t="str">
        <f>IF('Procedure details'!O175&lt;&gt;"",VLOOKUP('Procedure details'!O175,Lists!$B$75:$C$83,2,FALSE),"")</f>
        <v/>
      </c>
      <c r="AM175">
        <f>IFERROR(IF(AND(VLOOKUP('Procedure details'!E175,Lists!$M$1:$R$40,6,0),'Procedure details'!X175="",(OR('Procedure details'!I175="[O2_1] Animals born in the UK but NOT at a licensed establishment",'Procedure details'!I175="[O2_2] Animals born in the EU (non UK) but NOT at a registered breeder",'Procedure details'!J175="[NHPO1_1B] Animals born in the UK but NOT at a licensed establishment",'Procedure details'!J175="[NHPO1_2B] Animals born in the EU (non UK) but NOT at a registered breeder"))),1,0),0)</f>
        <v>0</v>
      </c>
      <c r="AN175" s="58">
        <f>IF(AND('Procedure details'!U175="Sub-threshold",'Procedure details'!N175="[N] No",'Procedure details'!O175&lt;&gt;"[PG] Breeding/maintenance of colonies of established genetically altered animals, not used in other procedures",'Procedure details'!O175&lt;&gt;"",'Procedure details'!X175=""),1,0)</f>
        <v>0</v>
      </c>
      <c r="AO175">
        <f>IF(AND('Procedure details'!G175&gt;999,'Procedure details'!O175="[PG] Breeding/maintenance of colonies of established genetically altered animals, not used in other procedures",'Procedure details'!U175="[SV4] Severe",'Procedure details'!X175=""),1,0)</f>
        <v>0</v>
      </c>
      <c r="AP175">
        <f>IF(AND('Procedure details'!M175="[GS1] Not genetically altered",'Procedure details'!O175="[PG] Breeding/maintenance of colonies of established genetically altered animals, not used in other procedures",'Procedure details'!X175=""),1,0)</f>
        <v>0</v>
      </c>
      <c r="AQ175">
        <f>IFERROR(IF(AND((VLOOKUP('Procedure details'!E175,Lists!M:S,7,0))=1,'Procedure details'!X175="",(OR('Procedure details'!I175="[O2_1] Animals born in the UK but NOT at a licensed establishment",'Procedure details'!I175="[O2_2] Animals born in the EU (non UK) but NOT at a registered breeder")),(OR('Procedure details'!M175="[GS2] Genetically altered without a harmful phenotype",'Procedure details'!M175="[GS3] Genetically altered with a harmful phenotype"))),1,0),0)</f>
        <v>0</v>
      </c>
    </row>
    <row r="176" spans="24:43" x14ac:dyDescent="0.25">
      <c r="X176" s="34">
        <v>176</v>
      </c>
      <c r="Y176" s="35">
        <f>COUNTA('Procedure details'!E176:'Procedure details'!Y176)</f>
        <v>0</v>
      </c>
      <c r="Z176" s="35"/>
      <c r="AA176" s="35" t="str">
        <f>IF('Procedure details'!E176&lt;&gt;"",VLOOKUP('Procedure details'!E176,Lists!$M$2:$N$40,2,FALSE),"")</f>
        <v/>
      </c>
      <c r="AB176" s="35" t="str">
        <f>IF('Procedure details'!E176&lt;&gt;"",VLOOKUP('Procedure details'!E176,Lists!$M$2:$O$40,3,FALSE),"")</f>
        <v/>
      </c>
      <c r="AC176" s="35" t="str">
        <f>IF('Procedure details'!E176&lt;&gt;"",VLOOKUP('Procedure details'!E176,Lists!$M$2:$P$40,4,FALSE),"")</f>
        <v/>
      </c>
      <c r="AD176" s="35" t="str">
        <f>IF('Procedure details'!E176&lt;&gt;"",VLOOKUP('Procedure details'!E176,Lists!$M$2:$Q$40,5,FALSE),"")</f>
        <v/>
      </c>
      <c r="AE176" s="35" t="str">
        <f>IF('Procedure details'!O176&lt;&gt;"",VLOOKUP('Procedure details'!O176,Lists!$B$75:$G$83,6,FALSE),"")</f>
        <v/>
      </c>
      <c r="AF176" s="35" t="str">
        <f>IF('Procedure details'!H176&lt;&gt;"",VLOOKUP('Procedure details'!H176,Lists!$AP$2:$AQ$3,2,FALSE),"")</f>
        <v/>
      </c>
      <c r="AG176" s="35" t="str">
        <f>IF('Procedure details'!P176&lt;&gt;"",VLOOKUP('Procedure details'!P176,Lists!$D$75:$F$150,3,FALSE),"")</f>
        <v/>
      </c>
      <c r="AH176" s="35" t="str">
        <f>IF('Procedure details'!R176&lt;&gt;"",VLOOKUP('Procedure details'!R176,Lists!$AD$2:$AE$11,2,FALSE),"")</f>
        <v/>
      </c>
      <c r="AI176">
        <f>IF(AND(AB176=1,'Procedure details'!G176&gt;99,'Procedure details'!X176=""),1,0)</f>
        <v>0</v>
      </c>
      <c r="AJ176">
        <f>IF(AND(AC176=1,'Procedure details'!G176&gt;999,'Procedure details'!X176=""),1,0)</f>
        <v>0</v>
      </c>
      <c r="AK176">
        <f>IF(AND(AD176=1,'Procedure details'!G176&gt;9999,'Procedure details'!X176=""),1,0)</f>
        <v>0</v>
      </c>
      <c r="AL176" s="35" t="str">
        <f>IF('Procedure details'!O176&lt;&gt;"",VLOOKUP('Procedure details'!O176,Lists!$B$75:$C$83,2,FALSE),"")</f>
        <v/>
      </c>
      <c r="AM176">
        <f>IFERROR(IF(AND(VLOOKUP('Procedure details'!E176,Lists!$M$1:$R$40,6,0),'Procedure details'!X176="",(OR('Procedure details'!I176="[O2_1] Animals born in the UK but NOT at a licensed establishment",'Procedure details'!I176="[O2_2] Animals born in the EU (non UK) but NOT at a registered breeder",'Procedure details'!J176="[NHPO1_1B] Animals born in the UK but NOT at a licensed establishment",'Procedure details'!J176="[NHPO1_2B] Animals born in the EU (non UK) but NOT at a registered breeder"))),1,0),0)</f>
        <v>0</v>
      </c>
      <c r="AN176" s="58">
        <f>IF(AND('Procedure details'!U176="Sub-threshold",'Procedure details'!N176="[N] No",'Procedure details'!O176&lt;&gt;"[PG] Breeding/maintenance of colonies of established genetically altered animals, not used in other procedures",'Procedure details'!O176&lt;&gt;"",'Procedure details'!X176=""),1,0)</f>
        <v>0</v>
      </c>
      <c r="AO176">
        <f>IF(AND('Procedure details'!G176&gt;999,'Procedure details'!O176="[PG] Breeding/maintenance of colonies of established genetically altered animals, not used in other procedures",'Procedure details'!U176="[SV4] Severe",'Procedure details'!X176=""),1,0)</f>
        <v>0</v>
      </c>
      <c r="AP176">
        <f>IF(AND('Procedure details'!M176="[GS1] Not genetically altered",'Procedure details'!O176="[PG] Breeding/maintenance of colonies of established genetically altered animals, not used in other procedures",'Procedure details'!X176=""),1,0)</f>
        <v>0</v>
      </c>
      <c r="AQ176">
        <f>IFERROR(IF(AND((VLOOKUP('Procedure details'!E176,Lists!M:S,7,0))=1,'Procedure details'!X176="",(OR('Procedure details'!I176="[O2_1] Animals born in the UK but NOT at a licensed establishment",'Procedure details'!I176="[O2_2] Animals born in the EU (non UK) but NOT at a registered breeder")),(OR('Procedure details'!M176="[GS2] Genetically altered without a harmful phenotype",'Procedure details'!M176="[GS3] Genetically altered with a harmful phenotype"))),1,0),0)</f>
        <v>0</v>
      </c>
    </row>
    <row r="177" spans="24:43" x14ac:dyDescent="0.25">
      <c r="X177" s="34">
        <v>177</v>
      </c>
      <c r="Y177" s="35">
        <f>COUNTA('Procedure details'!E177:'Procedure details'!Y177)</f>
        <v>0</v>
      </c>
      <c r="Z177" s="35"/>
      <c r="AA177" s="35" t="str">
        <f>IF('Procedure details'!E177&lt;&gt;"",VLOOKUP('Procedure details'!E177,Lists!$M$2:$N$40,2,FALSE),"")</f>
        <v/>
      </c>
      <c r="AB177" s="35" t="str">
        <f>IF('Procedure details'!E177&lt;&gt;"",VLOOKUP('Procedure details'!E177,Lists!$M$2:$O$40,3,FALSE),"")</f>
        <v/>
      </c>
      <c r="AC177" s="35" t="str">
        <f>IF('Procedure details'!E177&lt;&gt;"",VLOOKUP('Procedure details'!E177,Lists!$M$2:$P$40,4,FALSE),"")</f>
        <v/>
      </c>
      <c r="AD177" s="35" t="str">
        <f>IF('Procedure details'!E177&lt;&gt;"",VLOOKUP('Procedure details'!E177,Lists!$M$2:$Q$40,5,FALSE),"")</f>
        <v/>
      </c>
      <c r="AE177" s="35" t="str">
        <f>IF('Procedure details'!O177&lt;&gt;"",VLOOKUP('Procedure details'!O177,Lists!$B$75:$G$83,6,FALSE),"")</f>
        <v/>
      </c>
      <c r="AF177" s="35" t="str">
        <f>IF('Procedure details'!H177&lt;&gt;"",VLOOKUP('Procedure details'!H177,Lists!$AP$2:$AQ$3,2,FALSE),"")</f>
        <v/>
      </c>
      <c r="AG177" s="35" t="str">
        <f>IF('Procedure details'!P177&lt;&gt;"",VLOOKUP('Procedure details'!P177,Lists!$D$75:$F$150,3,FALSE),"")</f>
        <v/>
      </c>
      <c r="AH177" s="35" t="str">
        <f>IF('Procedure details'!R177&lt;&gt;"",VLOOKUP('Procedure details'!R177,Lists!$AD$2:$AE$11,2,FALSE),"")</f>
        <v/>
      </c>
      <c r="AI177">
        <f>IF(AND(AB177=1,'Procedure details'!G177&gt;99,'Procedure details'!X177=""),1,0)</f>
        <v>0</v>
      </c>
      <c r="AJ177">
        <f>IF(AND(AC177=1,'Procedure details'!G177&gt;999,'Procedure details'!X177=""),1,0)</f>
        <v>0</v>
      </c>
      <c r="AK177">
        <f>IF(AND(AD177=1,'Procedure details'!G177&gt;9999,'Procedure details'!X177=""),1,0)</f>
        <v>0</v>
      </c>
      <c r="AL177" s="35" t="str">
        <f>IF('Procedure details'!O177&lt;&gt;"",VLOOKUP('Procedure details'!O177,Lists!$B$75:$C$83,2,FALSE),"")</f>
        <v/>
      </c>
      <c r="AM177">
        <f>IFERROR(IF(AND(VLOOKUP('Procedure details'!E177,Lists!$M$1:$R$40,6,0),'Procedure details'!X177="",(OR('Procedure details'!I177="[O2_1] Animals born in the UK but NOT at a licensed establishment",'Procedure details'!I177="[O2_2] Animals born in the EU (non UK) but NOT at a registered breeder",'Procedure details'!J177="[NHPO1_1B] Animals born in the UK but NOT at a licensed establishment",'Procedure details'!J177="[NHPO1_2B] Animals born in the EU (non UK) but NOT at a registered breeder"))),1,0),0)</f>
        <v>0</v>
      </c>
      <c r="AN177" s="58">
        <f>IF(AND('Procedure details'!U177="Sub-threshold",'Procedure details'!N177="[N] No",'Procedure details'!O177&lt;&gt;"[PG] Breeding/maintenance of colonies of established genetically altered animals, not used in other procedures",'Procedure details'!O177&lt;&gt;"",'Procedure details'!X177=""),1,0)</f>
        <v>0</v>
      </c>
      <c r="AO177">
        <f>IF(AND('Procedure details'!G177&gt;999,'Procedure details'!O177="[PG] Breeding/maintenance of colonies of established genetically altered animals, not used in other procedures",'Procedure details'!U177="[SV4] Severe",'Procedure details'!X177=""),1,0)</f>
        <v>0</v>
      </c>
      <c r="AP177">
        <f>IF(AND('Procedure details'!M177="[GS1] Not genetically altered",'Procedure details'!O177="[PG] Breeding/maintenance of colonies of established genetically altered animals, not used in other procedures",'Procedure details'!X177=""),1,0)</f>
        <v>0</v>
      </c>
      <c r="AQ177">
        <f>IFERROR(IF(AND((VLOOKUP('Procedure details'!E177,Lists!M:S,7,0))=1,'Procedure details'!X177="",(OR('Procedure details'!I177="[O2_1] Animals born in the UK but NOT at a licensed establishment",'Procedure details'!I177="[O2_2] Animals born in the EU (non UK) but NOT at a registered breeder")),(OR('Procedure details'!M177="[GS2] Genetically altered without a harmful phenotype",'Procedure details'!M177="[GS3] Genetically altered with a harmful phenotype"))),1,0),0)</f>
        <v>0</v>
      </c>
    </row>
    <row r="178" spans="24:43" x14ac:dyDescent="0.25">
      <c r="X178" s="34">
        <v>178</v>
      </c>
      <c r="Y178" s="35">
        <f>COUNTA('Procedure details'!E178:'Procedure details'!Y178)</f>
        <v>0</v>
      </c>
      <c r="Z178" s="35"/>
      <c r="AA178" s="35" t="str">
        <f>IF('Procedure details'!E178&lt;&gt;"",VLOOKUP('Procedure details'!E178,Lists!$M$2:$N$40,2,FALSE),"")</f>
        <v/>
      </c>
      <c r="AB178" s="35" t="str">
        <f>IF('Procedure details'!E178&lt;&gt;"",VLOOKUP('Procedure details'!E178,Lists!$M$2:$O$40,3,FALSE),"")</f>
        <v/>
      </c>
      <c r="AC178" s="35" t="str">
        <f>IF('Procedure details'!E178&lt;&gt;"",VLOOKUP('Procedure details'!E178,Lists!$M$2:$P$40,4,FALSE),"")</f>
        <v/>
      </c>
      <c r="AD178" s="35" t="str">
        <f>IF('Procedure details'!E178&lt;&gt;"",VLOOKUP('Procedure details'!E178,Lists!$M$2:$Q$40,5,FALSE),"")</f>
        <v/>
      </c>
      <c r="AE178" s="35" t="str">
        <f>IF('Procedure details'!O178&lt;&gt;"",VLOOKUP('Procedure details'!O178,Lists!$B$75:$G$83,6,FALSE),"")</f>
        <v/>
      </c>
      <c r="AF178" s="35" t="str">
        <f>IF('Procedure details'!H178&lt;&gt;"",VLOOKUP('Procedure details'!H178,Lists!$AP$2:$AQ$3,2,FALSE),"")</f>
        <v/>
      </c>
      <c r="AG178" s="35" t="str">
        <f>IF('Procedure details'!P178&lt;&gt;"",VLOOKUP('Procedure details'!P178,Lists!$D$75:$F$150,3,FALSE),"")</f>
        <v/>
      </c>
      <c r="AH178" s="35" t="str">
        <f>IF('Procedure details'!R178&lt;&gt;"",VLOOKUP('Procedure details'!R178,Lists!$AD$2:$AE$11,2,FALSE),"")</f>
        <v/>
      </c>
      <c r="AI178">
        <f>IF(AND(AB178=1,'Procedure details'!G178&gt;99,'Procedure details'!X178=""),1,0)</f>
        <v>0</v>
      </c>
      <c r="AJ178">
        <f>IF(AND(AC178=1,'Procedure details'!G178&gt;999,'Procedure details'!X178=""),1,0)</f>
        <v>0</v>
      </c>
      <c r="AK178">
        <f>IF(AND(AD178=1,'Procedure details'!G178&gt;9999,'Procedure details'!X178=""),1,0)</f>
        <v>0</v>
      </c>
      <c r="AL178" s="35" t="str">
        <f>IF('Procedure details'!O178&lt;&gt;"",VLOOKUP('Procedure details'!O178,Lists!$B$75:$C$83,2,FALSE),"")</f>
        <v/>
      </c>
      <c r="AM178">
        <f>IFERROR(IF(AND(VLOOKUP('Procedure details'!E178,Lists!$M$1:$R$40,6,0),'Procedure details'!X178="",(OR('Procedure details'!I178="[O2_1] Animals born in the UK but NOT at a licensed establishment",'Procedure details'!I178="[O2_2] Animals born in the EU (non UK) but NOT at a registered breeder",'Procedure details'!J178="[NHPO1_1B] Animals born in the UK but NOT at a licensed establishment",'Procedure details'!J178="[NHPO1_2B] Animals born in the EU (non UK) but NOT at a registered breeder"))),1,0),0)</f>
        <v>0</v>
      </c>
      <c r="AN178" s="58">
        <f>IF(AND('Procedure details'!U178="Sub-threshold",'Procedure details'!N178="[N] No",'Procedure details'!O178&lt;&gt;"[PG] Breeding/maintenance of colonies of established genetically altered animals, not used in other procedures",'Procedure details'!O178&lt;&gt;"",'Procedure details'!X178=""),1,0)</f>
        <v>0</v>
      </c>
      <c r="AO178">
        <f>IF(AND('Procedure details'!G178&gt;999,'Procedure details'!O178="[PG] Breeding/maintenance of colonies of established genetically altered animals, not used in other procedures",'Procedure details'!U178="[SV4] Severe",'Procedure details'!X178=""),1,0)</f>
        <v>0</v>
      </c>
      <c r="AP178">
        <f>IF(AND('Procedure details'!M178="[GS1] Not genetically altered",'Procedure details'!O178="[PG] Breeding/maintenance of colonies of established genetically altered animals, not used in other procedures",'Procedure details'!X178=""),1,0)</f>
        <v>0</v>
      </c>
      <c r="AQ178">
        <f>IFERROR(IF(AND((VLOOKUP('Procedure details'!E178,Lists!M:S,7,0))=1,'Procedure details'!X178="",(OR('Procedure details'!I178="[O2_1] Animals born in the UK but NOT at a licensed establishment",'Procedure details'!I178="[O2_2] Animals born in the EU (non UK) but NOT at a registered breeder")),(OR('Procedure details'!M178="[GS2] Genetically altered without a harmful phenotype",'Procedure details'!M178="[GS3] Genetically altered with a harmful phenotype"))),1,0),0)</f>
        <v>0</v>
      </c>
    </row>
    <row r="179" spans="24:43" x14ac:dyDescent="0.25">
      <c r="X179" s="34">
        <v>179</v>
      </c>
      <c r="Y179" s="35">
        <f>COUNTA('Procedure details'!E179:'Procedure details'!Y179)</f>
        <v>0</v>
      </c>
      <c r="Z179" s="35"/>
      <c r="AA179" s="35" t="str">
        <f>IF('Procedure details'!E179&lt;&gt;"",VLOOKUP('Procedure details'!E179,Lists!$M$2:$N$40,2,FALSE),"")</f>
        <v/>
      </c>
      <c r="AB179" s="35" t="str">
        <f>IF('Procedure details'!E179&lt;&gt;"",VLOOKUP('Procedure details'!E179,Lists!$M$2:$O$40,3,FALSE),"")</f>
        <v/>
      </c>
      <c r="AC179" s="35" t="str">
        <f>IF('Procedure details'!E179&lt;&gt;"",VLOOKUP('Procedure details'!E179,Lists!$M$2:$P$40,4,FALSE),"")</f>
        <v/>
      </c>
      <c r="AD179" s="35" t="str">
        <f>IF('Procedure details'!E179&lt;&gt;"",VLOOKUP('Procedure details'!E179,Lists!$M$2:$Q$40,5,FALSE),"")</f>
        <v/>
      </c>
      <c r="AE179" s="35" t="str">
        <f>IF('Procedure details'!O179&lt;&gt;"",VLOOKUP('Procedure details'!O179,Lists!$B$75:$G$83,6,FALSE),"")</f>
        <v/>
      </c>
      <c r="AF179" s="35" t="str">
        <f>IF('Procedure details'!H179&lt;&gt;"",VLOOKUP('Procedure details'!H179,Lists!$AP$2:$AQ$3,2,FALSE),"")</f>
        <v/>
      </c>
      <c r="AG179" s="35" t="str">
        <f>IF('Procedure details'!P179&lt;&gt;"",VLOOKUP('Procedure details'!P179,Lists!$D$75:$F$150,3,FALSE),"")</f>
        <v/>
      </c>
      <c r="AH179" s="35" t="str">
        <f>IF('Procedure details'!R179&lt;&gt;"",VLOOKUP('Procedure details'!R179,Lists!$AD$2:$AE$11,2,FALSE),"")</f>
        <v/>
      </c>
      <c r="AI179">
        <f>IF(AND(AB179=1,'Procedure details'!G179&gt;99,'Procedure details'!X179=""),1,0)</f>
        <v>0</v>
      </c>
      <c r="AJ179">
        <f>IF(AND(AC179=1,'Procedure details'!G179&gt;999,'Procedure details'!X179=""),1,0)</f>
        <v>0</v>
      </c>
      <c r="AK179">
        <f>IF(AND(AD179=1,'Procedure details'!G179&gt;9999,'Procedure details'!X179=""),1,0)</f>
        <v>0</v>
      </c>
      <c r="AL179" s="35" t="str">
        <f>IF('Procedure details'!O179&lt;&gt;"",VLOOKUP('Procedure details'!O179,Lists!$B$75:$C$83,2,FALSE),"")</f>
        <v/>
      </c>
      <c r="AM179">
        <f>IFERROR(IF(AND(VLOOKUP('Procedure details'!E179,Lists!$M$1:$R$40,6,0),'Procedure details'!X179="",(OR('Procedure details'!I179="[O2_1] Animals born in the UK but NOT at a licensed establishment",'Procedure details'!I179="[O2_2] Animals born in the EU (non UK) but NOT at a registered breeder",'Procedure details'!J179="[NHPO1_1B] Animals born in the UK but NOT at a licensed establishment",'Procedure details'!J179="[NHPO1_2B] Animals born in the EU (non UK) but NOT at a registered breeder"))),1,0),0)</f>
        <v>0</v>
      </c>
      <c r="AN179" s="58">
        <f>IF(AND('Procedure details'!U179="Sub-threshold",'Procedure details'!N179="[N] No",'Procedure details'!O179&lt;&gt;"[PG] Breeding/maintenance of colonies of established genetically altered animals, not used in other procedures",'Procedure details'!O179&lt;&gt;"",'Procedure details'!X179=""),1,0)</f>
        <v>0</v>
      </c>
      <c r="AO179">
        <f>IF(AND('Procedure details'!G179&gt;999,'Procedure details'!O179="[PG] Breeding/maintenance of colonies of established genetically altered animals, not used in other procedures",'Procedure details'!U179="[SV4] Severe",'Procedure details'!X179=""),1,0)</f>
        <v>0</v>
      </c>
      <c r="AP179">
        <f>IF(AND('Procedure details'!M179="[GS1] Not genetically altered",'Procedure details'!O179="[PG] Breeding/maintenance of colonies of established genetically altered animals, not used in other procedures",'Procedure details'!X179=""),1,0)</f>
        <v>0</v>
      </c>
      <c r="AQ179">
        <f>IFERROR(IF(AND((VLOOKUP('Procedure details'!E179,Lists!M:S,7,0))=1,'Procedure details'!X179="",(OR('Procedure details'!I179="[O2_1] Animals born in the UK but NOT at a licensed establishment",'Procedure details'!I179="[O2_2] Animals born in the EU (non UK) but NOT at a registered breeder")),(OR('Procedure details'!M179="[GS2] Genetically altered without a harmful phenotype",'Procedure details'!M179="[GS3] Genetically altered with a harmful phenotype"))),1,0),0)</f>
        <v>0</v>
      </c>
    </row>
    <row r="180" spans="24:43" x14ac:dyDescent="0.25">
      <c r="X180" s="34">
        <v>180</v>
      </c>
      <c r="Y180" s="35">
        <f>COUNTA('Procedure details'!E180:'Procedure details'!Y180)</f>
        <v>0</v>
      </c>
      <c r="Z180" s="35"/>
      <c r="AA180" s="35" t="str">
        <f>IF('Procedure details'!E180&lt;&gt;"",VLOOKUP('Procedure details'!E180,Lists!$M$2:$N$40,2,FALSE),"")</f>
        <v/>
      </c>
      <c r="AB180" s="35" t="str">
        <f>IF('Procedure details'!E180&lt;&gt;"",VLOOKUP('Procedure details'!E180,Lists!$M$2:$O$40,3,FALSE),"")</f>
        <v/>
      </c>
      <c r="AC180" s="35" t="str">
        <f>IF('Procedure details'!E180&lt;&gt;"",VLOOKUP('Procedure details'!E180,Lists!$M$2:$P$40,4,FALSE),"")</f>
        <v/>
      </c>
      <c r="AD180" s="35" t="str">
        <f>IF('Procedure details'!E180&lt;&gt;"",VLOOKUP('Procedure details'!E180,Lists!$M$2:$Q$40,5,FALSE),"")</f>
        <v/>
      </c>
      <c r="AE180" s="35" t="str">
        <f>IF('Procedure details'!O180&lt;&gt;"",VLOOKUP('Procedure details'!O180,Lists!$B$75:$G$83,6,FALSE),"")</f>
        <v/>
      </c>
      <c r="AF180" s="35" t="str">
        <f>IF('Procedure details'!H180&lt;&gt;"",VLOOKUP('Procedure details'!H180,Lists!$AP$2:$AQ$3,2,FALSE),"")</f>
        <v/>
      </c>
      <c r="AG180" s="35" t="str">
        <f>IF('Procedure details'!P180&lt;&gt;"",VLOOKUP('Procedure details'!P180,Lists!$D$75:$F$150,3,FALSE),"")</f>
        <v/>
      </c>
      <c r="AH180" s="35" t="str">
        <f>IF('Procedure details'!R180&lt;&gt;"",VLOOKUP('Procedure details'!R180,Lists!$AD$2:$AE$11,2,FALSE),"")</f>
        <v/>
      </c>
      <c r="AI180">
        <f>IF(AND(AB180=1,'Procedure details'!G180&gt;99,'Procedure details'!X180=""),1,0)</f>
        <v>0</v>
      </c>
      <c r="AJ180">
        <f>IF(AND(AC180=1,'Procedure details'!G180&gt;999,'Procedure details'!X180=""),1,0)</f>
        <v>0</v>
      </c>
      <c r="AK180">
        <f>IF(AND(AD180=1,'Procedure details'!G180&gt;9999,'Procedure details'!X180=""),1,0)</f>
        <v>0</v>
      </c>
      <c r="AL180" s="35" t="str">
        <f>IF('Procedure details'!O180&lt;&gt;"",VLOOKUP('Procedure details'!O180,Lists!$B$75:$C$83,2,FALSE),"")</f>
        <v/>
      </c>
      <c r="AM180">
        <f>IFERROR(IF(AND(VLOOKUP('Procedure details'!E180,Lists!$M$1:$R$40,6,0),'Procedure details'!X180="",(OR('Procedure details'!I180="[O2_1] Animals born in the UK but NOT at a licensed establishment",'Procedure details'!I180="[O2_2] Animals born in the EU (non UK) but NOT at a registered breeder",'Procedure details'!J180="[NHPO1_1B] Animals born in the UK but NOT at a licensed establishment",'Procedure details'!J180="[NHPO1_2B] Animals born in the EU (non UK) but NOT at a registered breeder"))),1,0),0)</f>
        <v>0</v>
      </c>
      <c r="AN180" s="58">
        <f>IF(AND('Procedure details'!U180="Sub-threshold",'Procedure details'!N180="[N] No",'Procedure details'!O180&lt;&gt;"[PG] Breeding/maintenance of colonies of established genetically altered animals, not used in other procedures",'Procedure details'!O180&lt;&gt;"",'Procedure details'!X180=""),1,0)</f>
        <v>0</v>
      </c>
      <c r="AO180">
        <f>IF(AND('Procedure details'!G180&gt;999,'Procedure details'!O180="[PG] Breeding/maintenance of colonies of established genetically altered animals, not used in other procedures",'Procedure details'!U180="[SV4] Severe",'Procedure details'!X180=""),1,0)</f>
        <v>0</v>
      </c>
      <c r="AP180">
        <f>IF(AND('Procedure details'!M180="[GS1] Not genetically altered",'Procedure details'!O180="[PG] Breeding/maintenance of colonies of established genetically altered animals, not used in other procedures",'Procedure details'!X180=""),1,0)</f>
        <v>0</v>
      </c>
      <c r="AQ180">
        <f>IFERROR(IF(AND((VLOOKUP('Procedure details'!E180,Lists!M:S,7,0))=1,'Procedure details'!X180="",(OR('Procedure details'!I180="[O2_1] Animals born in the UK but NOT at a licensed establishment",'Procedure details'!I180="[O2_2] Animals born in the EU (non UK) but NOT at a registered breeder")),(OR('Procedure details'!M180="[GS2] Genetically altered without a harmful phenotype",'Procedure details'!M180="[GS3] Genetically altered with a harmful phenotype"))),1,0),0)</f>
        <v>0</v>
      </c>
    </row>
    <row r="181" spans="24:43" x14ac:dyDescent="0.25">
      <c r="X181" s="34">
        <v>181</v>
      </c>
      <c r="Y181" s="35">
        <f>COUNTA('Procedure details'!E181:'Procedure details'!Y181)</f>
        <v>0</v>
      </c>
      <c r="Z181" s="35"/>
      <c r="AA181" s="35" t="str">
        <f>IF('Procedure details'!E181&lt;&gt;"",VLOOKUP('Procedure details'!E181,Lists!$M$2:$N$40,2,FALSE),"")</f>
        <v/>
      </c>
      <c r="AB181" s="35" t="str">
        <f>IF('Procedure details'!E181&lt;&gt;"",VLOOKUP('Procedure details'!E181,Lists!$M$2:$O$40,3,FALSE),"")</f>
        <v/>
      </c>
      <c r="AC181" s="35" t="str">
        <f>IF('Procedure details'!E181&lt;&gt;"",VLOOKUP('Procedure details'!E181,Lists!$M$2:$P$40,4,FALSE),"")</f>
        <v/>
      </c>
      <c r="AD181" s="35" t="str">
        <f>IF('Procedure details'!E181&lt;&gt;"",VLOOKUP('Procedure details'!E181,Lists!$M$2:$Q$40,5,FALSE),"")</f>
        <v/>
      </c>
      <c r="AE181" s="35" t="str">
        <f>IF('Procedure details'!O181&lt;&gt;"",VLOOKUP('Procedure details'!O181,Lists!$B$75:$G$83,6,FALSE),"")</f>
        <v/>
      </c>
      <c r="AF181" s="35" t="str">
        <f>IF('Procedure details'!H181&lt;&gt;"",VLOOKUP('Procedure details'!H181,Lists!$AP$2:$AQ$3,2,FALSE),"")</f>
        <v/>
      </c>
      <c r="AG181" s="35" t="str">
        <f>IF('Procedure details'!P181&lt;&gt;"",VLOOKUP('Procedure details'!P181,Lists!$D$75:$F$150,3,FALSE),"")</f>
        <v/>
      </c>
      <c r="AH181" s="35" t="str">
        <f>IF('Procedure details'!R181&lt;&gt;"",VLOOKUP('Procedure details'!R181,Lists!$AD$2:$AE$11,2,FALSE),"")</f>
        <v/>
      </c>
      <c r="AI181">
        <f>IF(AND(AB181=1,'Procedure details'!G181&gt;99,'Procedure details'!X181=""),1,0)</f>
        <v>0</v>
      </c>
      <c r="AJ181">
        <f>IF(AND(AC181=1,'Procedure details'!G181&gt;999,'Procedure details'!X181=""),1,0)</f>
        <v>0</v>
      </c>
      <c r="AK181">
        <f>IF(AND(AD181=1,'Procedure details'!G181&gt;9999,'Procedure details'!X181=""),1,0)</f>
        <v>0</v>
      </c>
      <c r="AL181" s="35" t="str">
        <f>IF('Procedure details'!O181&lt;&gt;"",VLOOKUP('Procedure details'!O181,Lists!$B$75:$C$83,2,FALSE),"")</f>
        <v/>
      </c>
      <c r="AM181">
        <f>IFERROR(IF(AND(VLOOKUP('Procedure details'!E181,Lists!$M$1:$R$40,6,0),'Procedure details'!X181="",(OR('Procedure details'!I181="[O2_1] Animals born in the UK but NOT at a licensed establishment",'Procedure details'!I181="[O2_2] Animals born in the EU (non UK) but NOT at a registered breeder",'Procedure details'!J181="[NHPO1_1B] Animals born in the UK but NOT at a licensed establishment",'Procedure details'!J181="[NHPO1_2B] Animals born in the EU (non UK) but NOT at a registered breeder"))),1,0),0)</f>
        <v>0</v>
      </c>
      <c r="AN181" s="58">
        <f>IF(AND('Procedure details'!U181="Sub-threshold",'Procedure details'!N181="[N] No",'Procedure details'!O181&lt;&gt;"[PG] Breeding/maintenance of colonies of established genetically altered animals, not used in other procedures",'Procedure details'!O181&lt;&gt;"",'Procedure details'!X181=""),1,0)</f>
        <v>0</v>
      </c>
      <c r="AO181">
        <f>IF(AND('Procedure details'!G181&gt;999,'Procedure details'!O181="[PG] Breeding/maintenance of colonies of established genetically altered animals, not used in other procedures",'Procedure details'!U181="[SV4] Severe",'Procedure details'!X181=""),1,0)</f>
        <v>0</v>
      </c>
      <c r="AP181">
        <f>IF(AND('Procedure details'!M181="[GS1] Not genetically altered",'Procedure details'!O181="[PG] Breeding/maintenance of colonies of established genetically altered animals, not used in other procedures",'Procedure details'!X181=""),1,0)</f>
        <v>0</v>
      </c>
      <c r="AQ181">
        <f>IFERROR(IF(AND((VLOOKUP('Procedure details'!E181,Lists!M:S,7,0))=1,'Procedure details'!X181="",(OR('Procedure details'!I181="[O2_1] Animals born in the UK but NOT at a licensed establishment",'Procedure details'!I181="[O2_2] Animals born in the EU (non UK) but NOT at a registered breeder")),(OR('Procedure details'!M181="[GS2] Genetically altered without a harmful phenotype",'Procedure details'!M181="[GS3] Genetically altered with a harmful phenotype"))),1,0),0)</f>
        <v>0</v>
      </c>
    </row>
    <row r="182" spans="24:43" x14ac:dyDescent="0.25">
      <c r="X182" s="34">
        <v>182</v>
      </c>
      <c r="Y182" s="35">
        <f>COUNTA('Procedure details'!E182:'Procedure details'!Y182)</f>
        <v>0</v>
      </c>
      <c r="Z182" s="35"/>
      <c r="AA182" s="35" t="str">
        <f>IF('Procedure details'!E182&lt;&gt;"",VLOOKUP('Procedure details'!E182,Lists!$M$2:$N$40,2,FALSE),"")</f>
        <v/>
      </c>
      <c r="AB182" s="35" t="str">
        <f>IF('Procedure details'!E182&lt;&gt;"",VLOOKUP('Procedure details'!E182,Lists!$M$2:$O$40,3,FALSE),"")</f>
        <v/>
      </c>
      <c r="AC182" s="35" t="str">
        <f>IF('Procedure details'!E182&lt;&gt;"",VLOOKUP('Procedure details'!E182,Lists!$M$2:$P$40,4,FALSE),"")</f>
        <v/>
      </c>
      <c r="AD182" s="35" t="str">
        <f>IF('Procedure details'!E182&lt;&gt;"",VLOOKUP('Procedure details'!E182,Lists!$M$2:$Q$40,5,FALSE),"")</f>
        <v/>
      </c>
      <c r="AE182" s="35" t="str">
        <f>IF('Procedure details'!O182&lt;&gt;"",VLOOKUP('Procedure details'!O182,Lists!$B$75:$G$83,6,FALSE),"")</f>
        <v/>
      </c>
      <c r="AF182" s="35" t="str">
        <f>IF('Procedure details'!H182&lt;&gt;"",VLOOKUP('Procedure details'!H182,Lists!$AP$2:$AQ$3,2,FALSE),"")</f>
        <v/>
      </c>
      <c r="AG182" s="35" t="str">
        <f>IF('Procedure details'!P182&lt;&gt;"",VLOOKUP('Procedure details'!P182,Lists!$D$75:$F$150,3,FALSE),"")</f>
        <v/>
      </c>
      <c r="AH182" s="35" t="str">
        <f>IF('Procedure details'!R182&lt;&gt;"",VLOOKUP('Procedure details'!R182,Lists!$AD$2:$AE$11,2,FALSE),"")</f>
        <v/>
      </c>
      <c r="AI182">
        <f>IF(AND(AB182=1,'Procedure details'!G182&gt;99,'Procedure details'!X182=""),1,0)</f>
        <v>0</v>
      </c>
      <c r="AJ182">
        <f>IF(AND(AC182=1,'Procedure details'!G182&gt;999,'Procedure details'!X182=""),1,0)</f>
        <v>0</v>
      </c>
      <c r="AK182">
        <f>IF(AND(AD182=1,'Procedure details'!G182&gt;9999,'Procedure details'!X182=""),1,0)</f>
        <v>0</v>
      </c>
      <c r="AL182" s="35" t="str">
        <f>IF('Procedure details'!O182&lt;&gt;"",VLOOKUP('Procedure details'!O182,Lists!$B$75:$C$83,2,FALSE),"")</f>
        <v/>
      </c>
      <c r="AM182">
        <f>IFERROR(IF(AND(VLOOKUP('Procedure details'!E182,Lists!$M$1:$R$40,6,0),'Procedure details'!X182="",(OR('Procedure details'!I182="[O2_1] Animals born in the UK but NOT at a licensed establishment",'Procedure details'!I182="[O2_2] Animals born in the EU (non UK) but NOT at a registered breeder",'Procedure details'!J182="[NHPO1_1B] Animals born in the UK but NOT at a licensed establishment",'Procedure details'!J182="[NHPO1_2B] Animals born in the EU (non UK) but NOT at a registered breeder"))),1,0),0)</f>
        <v>0</v>
      </c>
      <c r="AN182" s="58">
        <f>IF(AND('Procedure details'!U182="Sub-threshold",'Procedure details'!N182="[N] No",'Procedure details'!O182&lt;&gt;"[PG] Breeding/maintenance of colonies of established genetically altered animals, not used in other procedures",'Procedure details'!O182&lt;&gt;"",'Procedure details'!X182=""),1,0)</f>
        <v>0</v>
      </c>
      <c r="AO182">
        <f>IF(AND('Procedure details'!G182&gt;999,'Procedure details'!O182="[PG] Breeding/maintenance of colonies of established genetically altered animals, not used in other procedures",'Procedure details'!U182="[SV4] Severe",'Procedure details'!X182=""),1,0)</f>
        <v>0</v>
      </c>
      <c r="AP182">
        <f>IF(AND('Procedure details'!M182="[GS1] Not genetically altered",'Procedure details'!O182="[PG] Breeding/maintenance of colonies of established genetically altered animals, not used in other procedures",'Procedure details'!X182=""),1,0)</f>
        <v>0</v>
      </c>
      <c r="AQ182">
        <f>IFERROR(IF(AND((VLOOKUP('Procedure details'!E182,Lists!M:S,7,0))=1,'Procedure details'!X182="",(OR('Procedure details'!I182="[O2_1] Animals born in the UK but NOT at a licensed establishment",'Procedure details'!I182="[O2_2] Animals born in the EU (non UK) but NOT at a registered breeder")),(OR('Procedure details'!M182="[GS2] Genetically altered without a harmful phenotype",'Procedure details'!M182="[GS3] Genetically altered with a harmful phenotype"))),1,0),0)</f>
        <v>0</v>
      </c>
    </row>
    <row r="183" spans="24:43" x14ac:dyDescent="0.25">
      <c r="X183" s="34">
        <v>183</v>
      </c>
      <c r="Y183" s="35">
        <f>COUNTA('Procedure details'!E183:'Procedure details'!Y183)</f>
        <v>0</v>
      </c>
      <c r="Z183" s="35"/>
      <c r="AA183" s="35" t="str">
        <f>IF('Procedure details'!E183&lt;&gt;"",VLOOKUP('Procedure details'!E183,Lists!$M$2:$N$40,2,FALSE),"")</f>
        <v/>
      </c>
      <c r="AB183" s="35" t="str">
        <f>IF('Procedure details'!E183&lt;&gt;"",VLOOKUP('Procedure details'!E183,Lists!$M$2:$O$40,3,FALSE),"")</f>
        <v/>
      </c>
      <c r="AC183" s="35" t="str">
        <f>IF('Procedure details'!E183&lt;&gt;"",VLOOKUP('Procedure details'!E183,Lists!$M$2:$P$40,4,FALSE),"")</f>
        <v/>
      </c>
      <c r="AD183" s="35" t="str">
        <f>IF('Procedure details'!E183&lt;&gt;"",VLOOKUP('Procedure details'!E183,Lists!$M$2:$Q$40,5,FALSE),"")</f>
        <v/>
      </c>
      <c r="AE183" s="35" t="str">
        <f>IF('Procedure details'!O183&lt;&gt;"",VLOOKUP('Procedure details'!O183,Lists!$B$75:$G$83,6,FALSE),"")</f>
        <v/>
      </c>
      <c r="AF183" s="35" t="str">
        <f>IF('Procedure details'!H183&lt;&gt;"",VLOOKUP('Procedure details'!H183,Lists!$AP$2:$AQ$3,2,FALSE),"")</f>
        <v/>
      </c>
      <c r="AG183" s="35" t="str">
        <f>IF('Procedure details'!P183&lt;&gt;"",VLOOKUP('Procedure details'!P183,Lists!$D$75:$F$150,3,FALSE),"")</f>
        <v/>
      </c>
      <c r="AH183" s="35" t="str">
        <f>IF('Procedure details'!R183&lt;&gt;"",VLOOKUP('Procedure details'!R183,Lists!$AD$2:$AE$11,2,FALSE),"")</f>
        <v/>
      </c>
      <c r="AI183">
        <f>IF(AND(AB183=1,'Procedure details'!G183&gt;99,'Procedure details'!X183=""),1,0)</f>
        <v>0</v>
      </c>
      <c r="AJ183">
        <f>IF(AND(AC183=1,'Procedure details'!G183&gt;999,'Procedure details'!X183=""),1,0)</f>
        <v>0</v>
      </c>
      <c r="AK183">
        <f>IF(AND(AD183=1,'Procedure details'!G183&gt;9999,'Procedure details'!X183=""),1,0)</f>
        <v>0</v>
      </c>
      <c r="AL183" s="35" t="str">
        <f>IF('Procedure details'!O183&lt;&gt;"",VLOOKUP('Procedure details'!O183,Lists!$B$75:$C$83,2,FALSE),"")</f>
        <v/>
      </c>
      <c r="AM183">
        <f>IFERROR(IF(AND(VLOOKUP('Procedure details'!E183,Lists!$M$1:$R$40,6,0),'Procedure details'!X183="",(OR('Procedure details'!I183="[O2_1] Animals born in the UK but NOT at a licensed establishment",'Procedure details'!I183="[O2_2] Animals born in the EU (non UK) but NOT at a registered breeder",'Procedure details'!J183="[NHPO1_1B] Animals born in the UK but NOT at a licensed establishment",'Procedure details'!J183="[NHPO1_2B] Animals born in the EU (non UK) but NOT at a registered breeder"))),1,0),0)</f>
        <v>0</v>
      </c>
      <c r="AN183" s="58">
        <f>IF(AND('Procedure details'!U183="Sub-threshold",'Procedure details'!N183="[N] No",'Procedure details'!O183&lt;&gt;"[PG] Breeding/maintenance of colonies of established genetically altered animals, not used in other procedures",'Procedure details'!O183&lt;&gt;"",'Procedure details'!X183=""),1,0)</f>
        <v>0</v>
      </c>
      <c r="AO183">
        <f>IF(AND('Procedure details'!G183&gt;999,'Procedure details'!O183="[PG] Breeding/maintenance of colonies of established genetically altered animals, not used in other procedures",'Procedure details'!U183="[SV4] Severe",'Procedure details'!X183=""),1,0)</f>
        <v>0</v>
      </c>
      <c r="AP183">
        <f>IF(AND('Procedure details'!M183="[GS1] Not genetically altered",'Procedure details'!O183="[PG] Breeding/maintenance of colonies of established genetically altered animals, not used in other procedures",'Procedure details'!X183=""),1,0)</f>
        <v>0</v>
      </c>
      <c r="AQ183">
        <f>IFERROR(IF(AND((VLOOKUP('Procedure details'!E183,Lists!M:S,7,0))=1,'Procedure details'!X183="",(OR('Procedure details'!I183="[O2_1] Animals born in the UK but NOT at a licensed establishment",'Procedure details'!I183="[O2_2] Animals born in the EU (non UK) but NOT at a registered breeder")),(OR('Procedure details'!M183="[GS2] Genetically altered without a harmful phenotype",'Procedure details'!M183="[GS3] Genetically altered with a harmful phenotype"))),1,0),0)</f>
        <v>0</v>
      </c>
    </row>
    <row r="184" spans="24:43" x14ac:dyDescent="0.25">
      <c r="X184" s="34">
        <v>184</v>
      </c>
      <c r="Y184" s="35">
        <f>COUNTA('Procedure details'!E184:'Procedure details'!Y184)</f>
        <v>0</v>
      </c>
      <c r="Z184" s="35"/>
      <c r="AA184" s="35" t="str">
        <f>IF('Procedure details'!E184&lt;&gt;"",VLOOKUP('Procedure details'!E184,Lists!$M$2:$N$40,2,FALSE),"")</f>
        <v/>
      </c>
      <c r="AB184" s="35" t="str">
        <f>IF('Procedure details'!E184&lt;&gt;"",VLOOKUP('Procedure details'!E184,Lists!$M$2:$O$40,3,FALSE),"")</f>
        <v/>
      </c>
      <c r="AC184" s="35" t="str">
        <f>IF('Procedure details'!E184&lt;&gt;"",VLOOKUP('Procedure details'!E184,Lists!$M$2:$P$40,4,FALSE),"")</f>
        <v/>
      </c>
      <c r="AD184" s="35" t="str">
        <f>IF('Procedure details'!E184&lt;&gt;"",VLOOKUP('Procedure details'!E184,Lists!$M$2:$Q$40,5,FALSE),"")</f>
        <v/>
      </c>
      <c r="AE184" s="35" t="str">
        <f>IF('Procedure details'!O184&lt;&gt;"",VLOOKUP('Procedure details'!O184,Lists!$B$75:$G$83,6,FALSE),"")</f>
        <v/>
      </c>
      <c r="AF184" s="35" t="str">
        <f>IF('Procedure details'!H184&lt;&gt;"",VLOOKUP('Procedure details'!H184,Lists!$AP$2:$AQ$3,2,FALSE),"")</f>
        <v/>
      </c>
      <c r="AG184" s="35" t="str">
        <f>IF('Procedure details'!P184&lt;&gt;"",VLOOKUP('Procedure details'!P184,Lists!$D$75:$F$150,3,FALSE),"")</f>
        <v/>
      </c>
      <c r="AH184" s="35" t="str">
        <f>IF('Procedure details'!R184&lt;&gt;"",VLOOKUP('Procedure details'!R184,Lists!$AD$2:$AE$11,2,FALSE),"")</f>
        <v/>
      </c>
      <c r="AI184">
        <f>IF(AND(AB184=1,'Procedure details'!G184&gt;99,'Procedure details'!X184=""),1,0)</f>
        <v>0</v>
      </c>
      <c r="AJ184">
        <f>IF(AND(AC184=1,'Procedure details'!G184&gt;999,'Procedure details'!X184=""),1,0)</f>
        <v>0</v>
      </c>
      <c r="AK184">
        <f>IF(AND(AD184=1,'Procedure details'!G184&gt;9999,'Procedure details'!X184=""),1,0)</f>
        <v>0</v>
      </c>
      <c r="AL184" s="35" t="str">
        <f>IF('Procedure details'!O184&lt;&gt;"",VLOOKUP('Procedure details'!O184,Lists!$B$75:$C$83,2,FALSE),"")</f>
        <v/>
      </c>
      <c r="AM184">
        <f>IFERROR(IF(AND(VLOOKUP('Procedure details'!E184,Lists!$M$1:$R$40,6,0),'Procedure details'!X184="",(OR('Procedure details'!I184="[O2_1] Animals born in the UK but NOT at a licensed establishment",'Procedure details'!I184="[O2_2] Animals born in the EU (non UK) but NOT at a registered breeder",'Procedure details'!J184="[NHPO1_1B] Animals born in the UK but NOT at a licensed establishment",'Procedure details'!J184="[NHPO1_2B] Animals born in the EU (non UK) but NOT at a registered breeder"))),1,0),0)</f>
        <v>0</v>
      </c>
      <c r="AN184" s="58">
        <f>IF(AND('Procedure details'!U184="Sub-threshold",'Procedure details'!N184="[N] No",'Procedure details'!O184&lt;&gt;"[PG] Breeding/maintenance of colonies of established genetically altered animals, not used in other procedures",'Procedure details'!O184&lt;&gt;"",'Procedure details'!X184=""),1,0)</f>
        <v>0</v>
      </c>
      <c r="AO184">
        <f>IF(AND('Procedure details'!G184&gt;999,'Procedure details'!O184="[PG] Breeding/maintenance of colonies of established genetically altered animals, not used in other procedures",'Procedure details'!U184="[SV4] Severe",'Procedure details'!X184=""),1,0)</f>
        <v>0</v>
      </c>
      <c r="AP184">
        <f>IF(AND('Procedure details'!M184="[GS1] Not genetically altered",'Procedure details'!O184="[PG] Breeding/maintenance of colonies of established genetically altered animals, not used in other procedures",'Procedure details'!X184=""),1,0)</f>
        <v>0</v>
      </c>
      <c r="AQ184">
        <f>IFERROR(IF(AND((VLOOKUP('Procedure details'!E184,Lists!M:S,7,0))=1,'Procedure details'!X184="",(OR('Procedure details'!I184="[O2_1] Animals born in the UK but NOT at a licensed establishment",'Procedure details'!I184="[O2_2] Animals born in the EU (non UK) but NOT at a registered breeder")),(OR('Procedure details'!M184="[GS2] Genetically altered without a harmful phenotype",'Procedure details'!M184="[GS3] Genetically altered with a harmful phenotype"))),1,0),0)</f>
        <v>0</v>
      </c>
    </row>
    <row r="185" spans="24:43" x14ac:dyDescent="0.25">
      <c r="X185" s="34">
        <v>185</v>
      </c>
      <c r="Y185" s="35">
        <f>COUNTA('Procedure details'!E185:'Procedure details'!Y185)</f>
        <v>0</v>
      </c>
      <c r="Z185" s="35"/>
      <c r="AA185" s="35" t="str">
        <f>IF('Procedure details'!E185&lt;&gt;"",VLOOKUP('Procedure details'!E185,Lists!$M$2:$N$40,2,FALSE),"")</f>
        <v/>
      </c>
      <c r="AB185" s="35" t="str">
        <f>IF('Procedure details'!E185&lt;&gt;"",VLOOKUP('Procedure details'!E185,Lists!$M$2:$O$40,3,FALSE),"")</f>
        <v/>
      </c>
      <c r="AC185" s="35" t="str">
        <f>IF('Procedure details'!E185&lt;&gt;"",VLOOKUP('Procedure details'!E185,Lists!$M$2:$P$40,4,FALSE),"")</f>
        <v/>
      </c>
      <c r="AD185" s="35" t="str">
        <f>IF('Procedure details'!E185&lt;&gt;"",VLOOKUP('Procedure details'!E185,Lists!$M$2:$Q$40,5,FALSE),"")</f>
        <v/>
      </c>
      <c r="AE185" s="35" t="str">
        <f>IF('Procedure details'!O185&lt;&gt;"",VLOOKUP('Procedure details'!O185,Lists!$B$75:$G$83,6,FALSE),"")</f>
        <v/>
      </c>
      <c r="AF185" s="35" t="str">
        <f>IF('Procedure details'!H185&lt;&gt;"",VLOOKUP('Procedure details'!H185,Lists!$AP$2:$AQ$3,2,FALSE),"")</f>
        <v/>
      </c>
      <c r="AG185" s="35" t="str">
        <f>IF('Procedure details'!P185&lt;&gt;"",VLOOKUP('Procedure details'!P185,Lists!$D$75:$F$150,3,FALSE),"")</f>
        <v/>
      </c>
      <c r="AH185" s="35" t="str">
        <f>IF('Procedure details'!R185&lt;&gt;"",VLOOKUP('Procedure details'!R185,Lists!$AD$2:$AE$11,2,FALSE),"")</f>
        <v/>
      </c>
      <c r="AI185">
        <f>IF(AND(AB185=1,'Procedure details'!G185&gt;99,'Procedure details'!X185=""),1,0)</f>
        <v>0</v>
      </c>
      <c r="AJ185">
        <f>IF(AND(AC185=1,'Procedure details'!G185&gt;999,'Procedure details'!X185=""),1,0)</f>
        <v>0</v>
      </c>
      <c r="AK185">
        <f>IF(AND(AD185=1,'Procedure details'!G185&gt;9999,'Procedure details'!X185=""),1,0)</f>
        <v>0</v>
      </c>
      <c r="AL185" s="35" t="str">
        <f>IF('Procedure details'!O185&lt;&gt;"",VLOOKUP('Procedure details'!O185,Lists!$B$75:$C$83,2,FALSE),"")</f>
        <v/>
      </c>
      <c r="AM185">
        <f>IFERROR(IF(AND(VLOOKUP('Procedure details'!E185,Lists!$M$1:$R$40,6,0),'Procedure details'!X185="",(OR('Procedure details'!I185="[O2_1] Animals born in the UK but NOT at a licensed establishment",'Procedure details'!I185="[O2_2] Animals born in the EU (non UK) but NOT at a registered breeder",'Procedure details'!J185="[NHPO1_1B] Animals born in the UK but NOT at a licensed establishment",'Procedure details'!J185="[NHPO1_2B] Animals born in the EU (non UK) but NOT at a registered breeder"))),1,0),0)</f>
        <v>0</v>
      </c>
      <c r="AN185" s="58">
        <f>IF(AND('Procedure details'!U185="Sub-threshold",'Procedure details'!N185="[N] No",'Procedure details'!O185&lt;&gt;"[PG] Breeding/maintenance of colonies of established genetically altered animals, not used in other procedures",'Procedure details'!O185&lt;&gt;"",'Procedure details'!X185=""),1,0)</f>
        <v>0</v>
      </c>
      <c r="AO185">
        <f>IF(AND('Procedure details'!G185&gt;999,'Procedure details'!O185="[PG] Breeding/maintenance of colonies of established genetically altered animals, not used in other procedures",'Procedure details'!U185="[SV4] Severe",'Procedure details'!X185=""),1,0)</f>
        <v>0</v>
      </c>
      <c r="AP185">
        <f>IF(AND('Procedure details'!M185="[GS1] Not genetically altered",'Procedure details'!O185="[PG] Breeding/maintenance of colonies of established genetically altered animals, not used in other procedures",'Procedure details'!X185=""),1,0)</f>
        <v>0</v>
      </c>
      <c r="AQ185">
        <f>IFERROR(IF(AND((VLOOKUP('Procedure details'!E185,Lists!M:S,7,0))=1,'Procedure details'!X185="",(OR('Procedure details'!I185="[O2_1] Animals born in the UK but NOT at a licensed establishment",'Procedure details'!I185="[O2_2] Animals born in the EU (non UK) but NOT at a registered breeder")),(OR('Procedure details'!M185="[GS2] Genetically altered without a harmful phenotype",'Procedure details'!M185="[GS3] Genetically altered with a harmful phenotype"))),1,0),0)</f>
        <v>0</v>
      </c>
    </row>
    <row r="186" spans="24:43" x14ac:dyDescent="0.25">
      <c r="X186" s="34">
        <v>186</v>
      </c>
      <c r="Y186" s="35">
        <f>COUNTA('Procedure details'!E186:'Procedure details'!Y186)</f>
        <v>0</v>
      </c>
      <c r="Z186" s="35"/>
      <c r="AA186" s="35" t="str">
        <f>IF('Procedure details'!E186&lt;&gt;"",VLOOKUP('Procedure details'!E186,Lists!$M$2:$N$40,2,FALSE),"")</f>
        <v/>
      </c>
      <c r="AB186" s="35" t="str">
        <f>IF('Procedure details'!E186&lt;&gt;"",VLOOKUP('Procedure details'!E186,Lists!$M$2:$O$40,3,FALSE),"")</f>
        <v/>
      </c>
      <c r="AC186" s="35" t="str">
        <f>IF('Procedure details'!E186&lt;&gt;"",VLOOKUP('Procedure details'!E186,Lists!$M$2:$P$40,4,FALSE),"")</f>
        <v/>
      </c>
      <c r="AD186" s="35" t="str">
        <f>IF('Procedure details'!E186&lt;&gt;"",VLOOKUP('Procedure details'!E186,Lists!$M$2:$Q$40,5,FALSE),"")</f>
        <v/>
      </c>
      <c r="AE186" s="35" t="str">
        <f>IF('Procedure details'!O186&lt;&gt;"",VLOOKUP('Procedure details'!O186,Lists!$B$75:$G$83,6,FALSE),"")</f>
        <v/>
      </c>
      <c r="AF186" s="35" t="str">
        <f>IF('Procedure details'!H186&lt;&gt;"",VLOOKUP('Procedure details'!H186,Lists!$AP$2:$AQ$3,2,FALSE),"")</f>
        <v/>
      </c>
      <c r="AG186" s="35" t="str">
        <f>IF('Procedure details'!P186&lt;&gt;"",VLOOKUP('Procedure details'!P186,Lists!$D$75:$F$150,3,FALSE),"")</f>
        <v/>
      </c>
      <c r="AH186" s="35" t="str">
        <f>IF('Procedure details'!R186&lt;&gt;"",VLOOKUP('Procedure details'!R186,Lists!$AD$2:$AE$11,2,FALSE),"")</f>
        <v/>
      </c>
      <c r="AI186">
        <f>IF(AND(AB186=1,'Procedure details'!G186&gt;99,'Procedure details'!X186=""),1,0)</f>
        <v>0</v>
      </c>
      <c r="AJ186">
        <f>IF(AND(AC186=1,'Procedure details'!G186&gt;999,'Procedure details'!X186=""),1,0)</f>
        <v>0</v>
      </c>
      <c r="AK186">
        <f>IF(AND(AD186=1,'Procedure details'!G186&gt;9999,'Procedure details'!X186=""),1,0)</f>
        <v>0</v>
      </c>
      <c r="AL186" s="35" t="str">
        <f>IF('Procedure details'!O186&lt;&gt;"",VLOOKUP('Procedure details'!O186,Lists!$B$75:$C$83,2,FALSE),"")</f>
        <v/>
      </c>
      <c r="AM186">
        <f>IFERROR(IF(AND(VLOOKUP('Procedure details'!E186,Lists!$M$1:$R$40,6,0),'Procedure details'!X186="",(OR('Procedure details'!I186="[O2_1] Animals born in the UK but NOT at a licensed establishment",'Procedure details'!I186="[O2_2] Animals born in the EU (non UK) but NOT at a registered breeder",'Procedure details'!J186="[NHPO1_1B] Animals born in the UK but NOT at a licensed establishment",'Procedure details'!J186="[NHPO1_2B] Animals born in the EU (non UK) but NOT at a registered breeder"))),1,0),0)</f>
        <v>0</v>
      </c>
      <c r="AN186" s="58">
        <f>IF(AND('Procedure details'!U186="Sub-threshold",'Procedure details'!N186="[N] No",'Procedure details'!O186&lt;&gt;"[PG] Breeding/maintenance of colonies of established genetically altered animals, not used in other procedures",'Procedure details'!O186&lt;&gt;"",'Procedure details'!X186=""),1,0)</f>
        <v>0</v>
      </c>
      <c r="AO186">
        <f>IF(AND('Procedure details'!G186&gt;999,'Procedure details'!O186="[PG] Breeding/maintenance of colonies of established genetically altered animals, not used in other procedures",'Procedure details'!U186="[SV4] Severe",'Procedure details'!X186=""),1,0)</f>
        <v>0</v>
      </c>
      <c r="AP186">
        <f>IF(AND('Procedure details'!M186="[GS1] Not genetically altered",'Procedure details'!O186="[PG] Breeding/maintenance of colonies of established genetically altered animals, not used in other procedures",'Procedure details'!X186=""),1,0)</f>
        <v>0</v>
      </c>
      <c r="AQ186">
        <f>IFERROR(IF(AND((VLOOKUP('Procedure details'!E186,Lists!M:S,7,0))=1,'Procedure details'!X186="",(OR('Procedure details'!I186="[O2_1] Animals born in the UK but NOT at a licensed establishment",'Procedure details'!I186="[O2_2] Animals born in the EU (non UK) but NOT at a registered breeder")),(OR('Procedure details'!M186="[GS2] Genetically altered without a harmful phenotype",'Procedure details'!M186="[GS3] Genetically altered with a harmful phenotype"))),1,0),0)</f>
        <v>0</v>
      </c>
    </row>
    <row r="187" spans="24:43" x14ac:dyDescent="0.25">
      <c r="X187" s="34">
        <v>187</v>
      </c>
      <c r="Y187" s="35">
        <f>COUNTA('Procedure details'!E187:'Procedure details'!Y187)</f>
        <v>0</v>
      </c>
      <c r="Z187" s="35"/>
      <c r="AA187" s="35" t="str">
        <f>IF('Procedure details'!E187&lt;&gt;"",VLOOKUP('Procedure details'!E187,Lists!$M$2:$N$40,2,FALSE),"")</f>
        <v/>
      </c>
      <c r="AB187" s="35" t="str">
        <f>IF('Procedure details'!E187&lt;&gt;"",VLOOKUP('Procedure details'!E187,Lists!$M$2:$O$40,3,FALSE),"")</f>
        <v/>
      </c>
      <c r="AC187" s="35" t="str">
        <f>IF('Procedure details'!E187&lt;&gt;"",VLOOKUP('Procedure details'!E187,Lists!$M$2:$P$40,4,FALSE),"")</f>
        <v/>
      </c>
      <c r="AD187" s="35" t="str">
        <f>IF('Procedure details'!E187&lt;&gt;"",VLOOKUP('Procedure details'!E187,Lists!$M$2:$Q$40,5,FALSE),"")</f>
        <v/>
      </c>
      <c r="AE187" s="35" t="str">
        <f>IF('Procedure details'!O187&lt;&gt;"",VLOOKUP('Procedure details'!O187,Lists!$B$75:$G$83,6,FALSE),"")</f>
        <v/>
      </c>
      <c r="AF187" s="35" t="str">
        <f>IF('Procedure details'!H187&lt;&gt;"",VLOOKUP('Procedure details'!H187,Lists!$AP$2:$AQ$3,2,FALSE),"")</f>
        <v/>
      </c>
      <c r="AG187" s="35" t="str">
        <f>IF('Procedure details'!P187&lt;&gt;"",VLOOKUP('Procedure details'!P187,Lists!$D$75:$F$150,3,FALSE),"")</f>
        <v/>
      </c>
      <c r="AH187" s="35" t="str">
        <f>IF('Procedure details'!R187&lt;&gt;"",VLOOKUP('Procedure details'!R187,Lists!$AD$2:$AE$11,2,FALSE),"")</f>
        <v/>
      </c>
      <c r="AI187">
        <f>IF(AND(AB187=1,'Procedure details'!G187&gt;99,'Procedure details'!X187=""),1,0)</f>
        <v>0</v>
      </c>
      <c r="AJ187">
        <f>IF(AND(AC187=1,'Procedure details'!G187&gt;999,'Procedure details'!X187=""),1,0)</f>
        <v>0</v>
      </c>
      <c r="AK187">
        <f>IF(AND(AD187=1,'Procedure details'!G187&gt;9999,'Procedure details'!X187=""),1,0)</f>
        <v>0</v>
      </c>
      <c r="AL187" s="35" t="str">
        <f>IF('Procedure details'!O187&lt;&gt;"",VLOOKUP('Procedure details'!O187,Lists!$B$75:$C$83,2,FALSE),"")</f>
        <v/>
      </c>
      <c r="AM187">
        <f>IFERROR(IF(AND(VLOOKUP('Procedure details'!E187,Lists!$M$1:$R$40,6,0),'Procedure details'!X187="",(OR('Procedure details'!I187="[O2_1] Animals born in the UK but NOT at a licensed establishment",'Procedure details'!I187="[O2_2] Animals born in the EU (non UK) but NOT at a registered breeder",'Procedure details'!J187="[NHPO1_1B] Animals born in the UK but NOT at a licensed establishment",'Procedure details'!J187="[NHPO1_2B] Animals born in the EU (non UK) but NOT at a registered breeder"))),1,0),0)</f>
        <v>0</v>
      </c>
      <c r="AN187" s="58">
        <f>IF(AND('Procedure details'!U187="Sub-threshold",'Procedure details'!N187="[N] No",'Procedure details'!O187&lt;&gt;"[PG] Breeding/maintenance of colonies of established genetically altered animals, not used in other procedures",'Procedure details'!O187&lt;&gt;"",'Procedure details'!X187=""),1,0)</f>
        <v>0</v>
      </c>
      <c r="AO187">
        <f>IF(AND('Procedure details'!G187&gt;999,'Procedure details'!O187="[PG] Breeding/maintenance of colonies of established genetically altered animals, not used in other procedures",'Procedure details'!U187="[SV4] Severe",'Procedure details'!X187=""),1,0)</f>
        <v>0</v>
      </c>
      <c r="AP187">
        <f>IF(AND('Procedure details'!M187="[GS1] Not genetically altered",'Procedure details'!O187="[PG] Breeding/maintenance of colonies of established genetically altered animals, not used in other procedures",'Procedure details'!X187=""),1,0)</f>
        <v>0</v>
      </c>
      <c r="AQ187">
        <f>IFERROR(IF(AND((VLOOKUP('Procedure details'!E187,Lists!M:S,7,0))=1,'Procedure details'!X187="",(OR('Procedure details'!I187="[O2_1] Animals born in the UK but NOT at a licensed establishment",'Procedure details'!I187="[O2_2] Animals born in the EU (non UK) but NOT at a registered breeder")),(OR('Procedure details'!M187="[GS2] Genetically altered without a harmful phenotype",'Procedure details'!M187="[GS3] Genetically altered with a harmful phenotype"))),1,0),0)</f>
        <v>0</v>
      </c>
    </row>
    <row r="188" spans="24:43" x14ac:dyDescent="0.25">
      <c r="X188" s="34">
        <v>188</v>
      </c>
      <c r="Y188" s="35">
        <f>COUNTA('Procedure details'!E188:'Procedure details'!Y188)</f>
        <v>0</v>
      </c>
      <c r="Z188" s="35"/>
      <c r="AA188" s="35" t="str">
        <f>IF('Procedure details'!E188&lt;&gt;"",VLOOKUP('Procedure details'!E188,Lists!$M$2:$N$40,2,FALSE),"")</f>
        <v/>
      </c>
      <c r="AB188" s="35" t="str">
        <f>IF('Procedure details'!E188&lt;&gt;"",VLOOKUP('Procedure details'!E188,Lists!$M$2:$O$40,3,FALSE),"")</f>
        <v/>
      </c>
      <c r="AC188" s="35" t="str">
        <f>IF('Procedure details'!E188&lt;&gt;"",VLOOKUP('Procedure details'!E188,Lists!$M$2:$P$40,4,FALSE),"")</f>
        <v/>
      </c>
      <c r="AD188" s="35" t="str">
        <f>IF('Procedure details'!E188&lt;&gt;"",VLOOKUP('Procedure details'!E188,Lists!$M$2:$Q$40,5,FALSE),"")</f>
        <v/>
      </c>
      <c r="AE188" s="35" t="str">
        <f>IF('Procedure details'!O188&lt;&gt;"",VLOOKUP('Procedure details'!O188,Lists!$B$75:$G$83,6,FALSE),"")</f>
        <v/>
      </c>
      <c r="AF188" s="35" t="str">
        <f>IF('Procedure details'!H188&lt;&gt;"",VLOOKUP('Procedure details'!H188,Lists!$AP$2:$AQ$3,2,FALSE),"")</f>
        <v/>
      </c>
      <c r="AG188" s="35" t="str">
        <f>IF('Procedure details'!P188&lt;&gt;"",VLOOKUP('Procedure details'!P188,Lists!$D$75:$F$150,3,FALSE),"")</f>
        <v/>
      </c>
      <c r="AH188" s="35" t="str">
        <f>IF('Procedure details'!R188&lt;&gt;"",VLOOKUP('Procedure details'!R188,Lists!$AD$2:$AE$11,2,FALSE),"")</f>
        <v/>
      </c>
      <c r="AI188">
        <f>IF(AND(AB188=1,'Procedure details'!G188&gt;99,'Procedure details'!X188=""),1,0)</f>
        <v>0</v>
      </c>
      <c r="AJ188">
        <f>IF(AND(AC188=1,'Procedure details'!G188&gt;999,'Procedure details'!X188=""),1,0)</f>
        <v>0</v>
      </c>
      <c r="AK188">
        <f>IF(AND(AD188=1,'Procedure details'!G188&gt;9999,'Procedure details'!X188=""),1,0)</f>
        <v>0</v>
      </c>
      <c r="AL188" s="35" t="str">
        <f>IF('Procedure details'!O188&lt;&gt;"",VLOOKUP('Procedure details'!O188,Lists!$B$75:$C$83,2,FALSE),"")</f>
        <v/>
      </c>
      <c r="AM188">
        <f>IFERROR(IF(AND(VLOOKUP('Procedure details'!E188,Lists!$M$1:$R$40,6,0),'Procedure details'!X188="",(OR('Procedure details'!I188="[O2_1] Animals born in the UK but NOT at a licensed establishment",'Procedure details'!I188="[O2_2] Animals born in the EU (non UK) but NOT at a registered breeder",'Procedure details'!J188="[NHPO1_1B] Animals born in the UK but NOT at a licensed establishment",'Procedure details'!J188="[NHPO1_2B] Animals born in the EU (non UK) but NOT at a registered breeder"))),1,0),0)</f>
        <v>0</v>
      </c>
      <c r="AN188" s="58">
        <f>IF(AND('Procedure details'!U188="Sub-threshold",'Procedure details'!N188="[N] No",'Procedure details'!O188&lt;&gt;"[PG] Breeding/maintenance of colonies of established genetically altered animals, not used in other procedures",'Procedure details'!O188&lt;&gt;"",'Procedure details'!X188=""),1,0)</f>
        <v>0</v>
      </c>
      <c r="AO188">
        <f>IF(AND('Procedure details'!G188&gt;999,'Procedure details'!O188="[PG] Breeding/maintenance of colonies of established genetically altered animals, not used in other procedures",'Procedure details'!U188="[SV4] Severe",'Procedure details'!X188=""),1,0)</f>
        <v>0</v>
      </c>
      <c r="AP188">
        <f>IF(AND('Procedure details'!M188="[GS1] Not genetically altered",'Procedure details'!O188="[PG] Breeding/maintenance of colonies of established genetically altered animals, not used in other procedures",'Procedure details'!X188=""),1,0)</f>
        <v>0</v>
      </c>
      <c r="AQ188">
        <f>IFERROR(IF(AND((VLOOKUP('Procedure details'!E188,Lists!M:S,7,0))=1,'Procedure details'!X188="",(OR('Procedure details'!I188="[O2_1] Animals born in the UK but NOT at a licensed establishment",'Procedure details'!I188="[O2_2] Animals born in the EU (non UK) but NOT at a registered breeder")),(OR('Procedure details'!M188="[GS2] Genetically altered without a harmful phenotype",'Procedure details'!M188="[GS3] Genetically altered with a harmful phenotype"))),1,0),0)</f>
        <v>0</v>
      </c>
    </row>
    <row r="189" spans="24:43" x14ac:dyDescent="0.25">
      <c r="X189" s="34">
        <v>189</v>
      </c>
      <c r="Y189" s="35">
        <f>COUNTA('Procedure details'!E189:'Procedure details'!Y189)</f>
        <v>0</v>
      </c>
      <c r="Z189" s="35"/>
      <c r="AA189" s="35" t="str">
        <f>IF('Procedure details'!E189&lt;&gt;"",VLOOKUP('Procedure details'!E189,Lists!$M$2:$N$40,2,FALSE),"")</f>
        <v/>
      </c>
      <c r="AB189" s="35" t="str">
        <f>IF('Procedure details'!E189&lt;&gt;"",VLOOKUP('Procedure details'!E189,Lists!$M$2:$O$40,3,FALSE),"")</f>
        <v/>
      </c>
      <c r="AC189" s="35" t="str">
        <f>IF('Procedure details'!E189&lt;&gt;"",VLOOKUP('Procedure details'!E189,Lists!$M$2:$P$40,4,FALSE),"")</f>
        <v/>
      </c>
      <c r="AD189" s="35" t="str">
        <f>IF('Procedure details'!E189&lt;&gt;"",VLOOKUP('Procedure details'!E189,Lists!$M$2:$Q$40,5,FALSE),"")</f>
        <v/>
      </c>
      <c r="AE189" s="35" t="str">
        <f>IF('Procedure details'!O189&lt;&gt;"",VLOOKUP('Procedure details'!O189,Lists!$B$75:$G$83,6,FALSE),"")</f>
        <v/>
      </c>
      <c r="AF189" s="35" t="str">
        <f>IF('Procedure details'!H189&lt;&gt;"",VLOOKUP('Procedure details'!H189,Lists!$AP$2:$AQ$3,2,FALSE),"")</f>
        <v/>
      </c>
      <c r="AG189" s="35" t="str">
        <f>IF('Procedure details'!P189&lt;&gt;"",VLOOKUP('Procedure details'!P189,Lists!$D$75:$F$150,3,FALSE),"")</f>
        <v/>
      </c>
      <c r="AH189" s="35" t="str">
        <f>IF('Procedure details'!R189&lt;&gt;"",VLOOKUP('Procedure details'!R189,Lists!$AD$2:$AE$11,2,FALSE),"")</f>
        <v/>
      </c>
      <c r="AI189">
        <f>IF(AND(AB189=1,'Procedure details'!G189&gt;99,'Procedure details'!X189=""),1,0)</f>
        <v>0</v>
      </c>
      <c r="AJ189">
        <f>IF(AND(AC189=1,'Procedure details'!G189&gt;999,'Procedure details'!X189=""),1,0)</f>
        <v>0</v>
      </c>
      <c r="AK189">
        <f>IF(AND(AD189=1,'Procedure details'!G189&gt;9999,'Procedure details'!X189=""),1,0)</f>
        <v>0</v>
      </c>
      <c r="AL189" s="35" t="str">
        <f>IF('Procedure details'!O189&lt;&gt;"",VLOOKUP('Procedure details'!O189,Lists!$B$75:$C$83,2,FALSE),"")</f>
        <v/>
      </c>
      <c r="AM189">
        <f>IFERROR(IF(AND(VLOOKUP('Procedure details'!E189,Lists!$M$1:$R$40,6,0),'Procedure details'!X189="",(OR('Procedure details'!I189="[O2_1] Animals born in the UK but NOT at a licensed establishment",'Procedure details'!I189="[O2_2] Animals born in the EU (non UK) but NOT at a registered breeder",'Procedure details'!J189="[NHPO1_1B] Animals born in the UK but NOT at a licensed establishment",'Procedure details'!J189="[NHPO1_2B] Animals born in the EU (non UK) but NOT at a registered breeder"))),1,0),0)</f>
        <v>0</v>
      </c>
      <c r="AN189" s="58">
        <f>IF(AND('Procedure details'!U189="Sub-threshold",'Procedure details'!N189="[N] No",'Procedure details'!O189&lt;&gt;"[PG] Breeding/maintenance of colonies of established genetically altered animals, not used in other procedures",'Procedure details'!O189&lt;&gt;"",'Procedure details'!X189=""),1,0)</f>
        <v>0</v>
      </c>
      <c r="AO189">
        <f>IF(AND('Procedure details'!G189&gt;999,'Procedure details'!O189="[PG] Breeding/maintenance of colonies of established genetically altered animals, not used in other procedures",'Procedure details'!U189="[SV4] Severe",'Procedure details'!X189=""),1,0)</f>
        <v>0</v>
      </c>
      <c r="AP189">
        <f>IF(AND('Procedure details'!M189="[GS1] Not genetically altered",'Procedure details'!O189="[PG] Breeding/maintenance of colonies of established genetically altered animals, not used in other procedures",'Procedure details'!X189=""),1,0)</f>
        <v>0</v>
      </c>
      <c r="AQ189">
        <f>IFERROR(IF(AND((VLOOKUP('Procedure details'!E189,Lists!M:S,7,0))=1,'Procedure details'!X189="",(OR('Procedure details'!I189="[O2_1] Animals born in the UK but NOT at a licensed establishment",'Procedure details'!I189="[O2_2] Animals born in the EU (non UK) but NOT at a registered breeder")),(OR('Procedure details'!M189="[GS2] Genetically altered without a harmful phenotype",'Procedure details'!M189="[GS3] Genetically altered with a harmful phenotype"))),1,0),0)</f>
        <v>0</v>
      </c>
    </row>
    <row r="190" spans="24:43" x14ac:dyDescent="0.25">
      <c r="X190" s="34">
        <v>190</v>
      </c>
      <c r="Y190" s="35">
        <f>COUNTA('Procedure details'!E190:'Procedure details'!Y190)</f>
        <v>0</v>
      </c>
      <c r="Z190" s="35"/>
      <c r="AA190" s="35" t="str">
        <f>IF('Procedure details'!E190&lt;&gt;"",VLOOKUP('Procedure details'!E190,Lists!$M$2:$N$40,2,FALSE),"")</f>
        <v/>
      </c>
      <c r="AB190" s="35" t="str">
        <f>IF('Procedure details'!E190&lt;&gt;"",VLOOKUP('Procedure details'!E190,Lists!$M$2:$O$40,3,FALSE),"")</f>
        <v/>
      </c>
      <c r="AC190" s="35" t="str">
        <f>IF('Procedure details'!E190&lt;&gt;"",VLOOKUP('Procedure details'!E190,Lists!$M$2:$P$40,4,FALSE),"")</f>
        <v/>
      </c>
      <c r="AD190" s="35" t="str">
        <f>IF('Procedure details'!E190&lt;&gt;"",VLOOKUP('Procedure details'!E190,Lists!$M$2:$Q$40,5,FALSE),"")</f>
        <v/>
      </c>
      <c r="AE190" s="35" t="str">
        <f>IF('Procedure details'!O190&lt;&gt;"",VLOOKUP('Procedure details'!O190,Lists!$B$75:$G$83,6,FALSE),"")</f>
        <v/>
      </c>
      <c r="AF190" s="35" t="str">
        <f>IF('Procedure details'!H190&lt;&gt;"",VLOOKUP('Procedure details'!H190,Lists!$AP$2:$AQ$3,2,FALSE),"")</f>
        <v/>
      </c>
      <c r="AG190" s="35" t="str">
        <f>IF('Procedure details'!P190&lt;&gt;"",VLOOKUP('Procedure details'!P190,Lists!$D$75:$F$150,3,FALSE),"")</f>
        <v/>
      </c>
      <c r="AH190" s="35" t="str">
        <f>IF('Procedure details'!R190&lt;&gt;"",VLOOKUP('Procedure details'!R190,Lists!$AD$2:$AE$11,2,FALSE),"")</f>
        <v/>
      </c>
      <c r="AI190">
        <f>IF(AND(AB190=1,'Procedure details'!G190&gt;99,'Procedure details'!X190=""),1,0)</f>
        <v>0</v>
      </c>
      <c r="AJ190">
        <f>IF(AND(AC190=1,'Procedure details'!G190&gt;999,'Procedure details'!X190=""),1,0)</f>
        <v>0</v>
      </c>
      <c r="AK190">
        <f>IF(AND(AD190=1,'Procedure details'!G190&gt;9999,'Procedure details'!X190=""),1,0)</f>
        <v>0</v>
      </c>
      <c r="AL190" s="35" t="str">
        <f>IF('Procedure details'!O190&lt;&gt;"",VLOOKUP('Procedure details'!O190,Lists!$B$75:$C$83,2,FALSE),"")</f>
        <v/>
      </c>
      <c r="AM190">
        <f>IFERROR(IF(AND(VLOOKUP('Procedure details'!E190,Lists!$M$1:$R$40,6,0),'Procedure details'!X190="",(OR('Procedure details'!I190="[O2_1] Animals born in the UK but NOT at a licensed establishment",'Procedure details'!I190="[O2_2] Animals born in the EU (non UK) but NOT at a registered breeder",'Procedure details'!J190="[NHPO1_1B] Animals born in the UK but NOT at a licensed establishment",'Procedure details'!J190="[NHPO1_2B] Animals born in the EU (non UK) but NOT at a registered breeder"))),1,0),0)</f>
        <v>0</v>
      </c>
      <c r="AN190" s="58">
        <f>IF(AND('Procedure details'!U190="Sub-threshold",'Procedure details'!N190="[N] No",'Procedure details'!O190&lt;&gt;"[PG] Breeding/maintenance of colonies of established genetically altered animals, not used in other procedures",'Procedure details'!O190&lt;&gt;"",'Procedure details'!X190=""),1,0)</f>
        <v>0</v>
      </c>
      <c r="AO190">
        <f>IF(AND('Procedure details'!G190&gt;999,'Procedure details'!O190="[PG] Breeding/maintenance of colonies of established genetically altered animals, not used in other procedures",'Procedure details'!U190="[SV4] Severe",'Procedure details'!X190=""),1,0)</f>
        <v>0</v>
      </c>
      <c r="AP190">
        <f>IF(AND('Procedure details'!M190="[GS1] Not genetically altered",'Procedure details'!O190="[PG] Breeding/maintenance of colonies of established genetically altered animals, not used in other procedures",'Procedure details'!X190=""),1,0)</f>
        <v>0</v>
      </c>
      <c r="AQ190">
        <f>IFERROR(IF(AND((VLOOKUP('Procedure details'!E190,Lists!M:S,7,0))=1,'Procedure details'!X190="",(OR('Procedure details'!I190="[O2_1] Animals born in the UK but NOT at a licensed establishment",'Procedure details'!I190="[O2_2] Animals born in the EU (non UK) but NOT at a registered breeder")),(OR('Procedure details'!M190="[GS2] Genetically altered without a harmful phenotype",'Procedure details'!M190="[GS3] Genetically altered with a harmful phenotype"))),1,0),0)</f>
        <v>0</v>
      </c>
    </row>
    <row r="191" spans="24:43" x14ac:dyDescent="0.25">
      <c r="X191" s="34">
        <v>191</v>
      </c>
      <c r="Y191" s="35">
        <f>COUNTA('Procedure details'!E191:'Procedure details'!Y191)</f>
        <v>0</v>
      </c>
      <c r="Z191" s="35"/>
      <c r="AA191" s="35" t="str">
        <f>IF('Procedure details'!E191&lt;&gt;"",VLOOKUP('Procedure details'!E191,Lists!$M$2:$N$40,2,FALSE),"")</f>
        <v/>
      </c>
      <c r="AB191" s="35" t="str">
        <f>IF('Procedure details'!E191&lt;&gt;"",VLOOKUP('Procedure details'!E191,Lists!$M$2:$O$40,3,FALSE),"")</f>
        <v/>
      </c>
      <c r="AC191" s="35" t="str">
        <f>IF('Procedure details'!E191&lt;&gt;"",VLOOKUP('Procedure details'!E191,Lists!$M$2:$P$40,4,FALSE),"")</f>
        <v/>
      </c>
      <c r="AD191" s="35" t="str">
        <f>IF('Procedure details'!E191&lt;&gt;"",VLOOKUP('Procedure details'!E191,Lists!$M$2:$Q$40,5,FALSE),"")</f>
        <v/>
      </c>
      <c r="AE191" s="35" t="str">
        <f>IF('Procedure details'!O191&lt;&gt;"",VLOOKUP('Procedure details'!O191,Lists!$B$75:$G$83,6,FALSE),"")</f>
        <v/>
      </c>
      <c r="AF191" s="35" t="str">
        <f>IF('Procedure details'!H191&lt;&gt;"",VLOOKUP('Procedure details'!H191,Lists!$AP$2:$AQ$3,2,FALSE),"")</f>
        <v/>
      </c>
      <c r="AG191" s="35" t="str">
        <f>IF('Procedure details'!P191&lt;&gt;"",VLOOKUP('Procedure details'!P191,Lists!$D$75:$F$150,3,FALSE),"")</f>
        <v/>
      </c>
      <c r="AH191" s="35" t="str">
        <f>IF('Procedure details'!R191&lt;&gt;"",VLOOKUP('Procedure details'!R191,Lists!$AD$2:$AE$11,2,FALSE),"")</f>
        <v/>
      </c>
      <c r="AI191">
        <f>IF(AND(AB191=1,'Procedure details'!G191&gt;99,'Procedure details'!X191=""),1,0)</f>
        <v>0</v>
      </c>
      <c r="AJ191">
        <f>IF(AND(AC191=1,'Procedure details'!G191&gt;999,'Procedure details'!X191=""),1,0)</f>
        <v>0</v>
      </c>
      <c r="AK191">
        <f>IF(AND(AD191=1,'Procedure details'!G191&gt;9999,'Procedure details'!X191=""),1,0)</f>
        <v>0</v>
      </c>
      <c r="AL191" s="35" t="str">
        <f>IF('Procedure details'!O191&lt;&gt;"",VLOOKUP('Procedure details'!O191,Lists!$B$75:$C$83,2,FALSE),"")</f>
        <v/>
      </c>
      <c r="AM191">
        <f>IFERROR(IF(AND(VLOOKUP('Procedure details'!E191,Lists!$M$1:$R$40,6,0),'Procedure details'!X191="",(OR('Procedure details'!I191="[O2_1] Animals born in the UK but NOT at a licensed establishment",'Procedure details'!I191="[O2_2] Animals born in the EU (non UK) but NOT at a registered breeder",'Procedure details'!J191="[NHPO1_1B] Animals born in the UK but NOT at a licensed establishment",'Procedure details'!J191="[NHPO1_2B] Animals born in the EU (non UK) but NOT at a registered breeder"))),1,0),0)</f>
        <v>0</v>
      </c>
      <c r="AN191" s="58">
        <f>IF(AND('Procedure details'!U191="Sub-threshold",'Procedure details'!N191="[N] No",'Procedure details'!O191&lt;&gt;"[PG] Breeding/maintenance of colonies of established genetically altered animals, not used in other procedures",'Procedure details'!O191&lt;&gt;"",'Procedure details'!X191=""),1,0)</f>
        <v>0</v>
      </c>
      <c r="AO191">
        <f>IF(AND('Procedure details'!G191&gt;999,'Procedure details'!O191="[PG] Breeding/maintenance of colonies of established genetically altered animals, not used in other procedures",'Procedure details'!U191="[SV4] Severe",'Procedure details'!X191=""),1,0)</f>
        <v>0</v>
      </c>
      <c r="AP191">
        <f>IF(AND('Procedure details'!M191="[GS1] Not genetically altered",'Procedure details'!O191="[PG] Breeding/maintenance of colonies of established genetically altered animals, not used in other procedures",'Procedure details'!X191=""),1,0)</f>
        <v>0</v>
      </c>
      <c r="AQ191">
        <f>IFERROR(IF(AND((VLOOKUP('Procedure details'!E191,Lists!M:S,7,0))=1,'Procedure details'!X191="",(OR('Procedure details'!I191="[O2_1] Animals born in the UK but NOT at a licensed establishment",'Procedure details'!I191="[O2_2] Animals born in the EU (non UK) but NOT at a registered breeder")),(OR('Procedure details'!M191="[GS2] Genetically altered without a harmful phenotype",'Procedure details'!M191="[GS3] Genetically altered with a harmful phenotype"))),1,0),0)</f>
        <v>0</v>
      </c>
    </row>
    <row r="192" spans="24:43" x14ac:dyDescent="0.25">
      <c r="X192" s="34">
        <v>192</v>
      </c>
      <c r="Y192" s="35">
        <f>COUNTA('Procedure details'!E192:'Procedure details'!Y192)</f>
        <v>0</v>
      </c>
      <c r="Z192" s="35"/>
      <c r="AA192" s="35" t="str">
        <f>IF('Procedure details'!E192&lt;&gt;"",VLOOKUP('Procedure details'!E192,Lists!$M$2:$N$40,2,FALSE),"")</f>
        <v/>
      </c>
      <c r="AB192" s="35" t="str">
        <f>IF('Procedure details'!E192&lt;&gt;"",VLOOKUP('Procedure details'!E192,Lists!$M$2:$O$40,3,FALSE),"")</f>
        <v/>
      </c>
      <c r="AC192" s="35" t="str">
        <f>IF('Procedure details'!E192&lt;&gt;"",VLOOKUP('Procedure details'!E192,Lists!$M$2:$P$40,4,FALSE),"")</f>
        <v/>
      </c>
      <c r="AD192" s="35" t="str">
        <f>IF('Procedure details'!E192&lt;&gt;"",VLOOKUP('Procedure details'!E192,Lists!$M$2:$Q$40,5,FALSE),"")</f>
        <v/>
      </c>
      <c r="AE192" s="35" t="str">
        <f>IF('Procedure details'!O192&lt;&gt;"",VLOOKUP('Procedure details'!O192,Lists!$B$75:$G$83,6,FALSE),"")</f>
        <v/>
      </c>
      <c r="AF192" s="35" t="str">
        <f>IF('Procedure details'!H192&lt;&gt;"",VLOOKUP('Procedure details'!H192,Lists!$AP$2:$AQ$3,2,FALSE),"")</f>
        <v/>
      </c>
      <c r="AG192" s="35" t="str">
        <f>IF('Procedure details'!P192&lt;&gt;"",VLOOKUP('Procedure details'!P192,Lists!$D$75:$F$150,3,FALSE),"")</f>
        <v/>
      </c>
      <c r="AH192" s="35" t="str">
        <f>IF('Procedure details'!R192&lt;&gt;"",VLOOKUP('Procedure details'!R192,Lists!$AD$2:$AE$11,2,FALSE),"")</f>
        <v/>
      </c>
      <c r="AI192">
        <f>IF(AND(AB192=1,'Procedure details'!G192&gt;99,'Procedure details'!X192=""),1,0)</f>
        <v>0</v>
      </c>
      <c r="AJ192">
        <f>IF(AND(AC192=1,'Procedure details'!G192&gt;999,'Procedure details'!X192=""),1,0)</f>
        <v>0</v>
      </c>
      <c r="AK192">
        <f>IF(AND(AD192=1,'Procedure details'!G192&gt;9999,'Procedure details'!X192=""),1,0)</f>
        <v>0</v>
      </c>
      <c r="AL192" s="35" t="str">
        <f>IF('Procedure details'!O192&lt;&gt;"",VLOOKUP('Procedure details'!O192,Lists!$B$75:$C$83,2,FALSE),"")</f>
        <v/>
      </c>
      <c r="AM192">
        <f>IFERROR(IF(AND(VLOOKUP('Procedure details'!E192,Lists!$M$1:$R$40,6,0),'Procedure details'!X192="",(OR('Procedure details'!I192="[O2_1] Animals born in the UK but NOT at a licensed establishment",'Procedure details'!I192="[O2_2] Animals born in the EU (non UK) but NOT at a registered breeder",'Procedure details'!J192="[NHPO1_1B] Animals born in the UK but NOT at a licensed establishment",'Procedure details'!J192="[NHPO1_2B] Animals born in the EU (non UK) but NOT at a registered breeder"))),1,0),0)</f>
        <v>0</v>
      </c>
      <c r="AN192" s="58">
        <f>IF(AND('Procedure details'!U192="Sub-threshold",'Procedure details'!N192="[N] No",'Procedure details'!O192&lt;&gt;"[PG] Breeding/maintenance of colonies of established genetically altered animals, not used in other procedures",'Procedure details'!O192&lt;&gt;"",'Procedure details'!X192=""),1,0)</f>
        <v>0</v>
      </c>
      <c r="AO192">
        <f>IF(AND('Procedure details'!G192&gt;999,'Procedure details'!O192="[PG] Breeding/maintenance of colonies of established genetically altered animals, not used in other procedures",'Procedure details'!U192="[SV4] Severe",'Procedure details'!X192=""),1,0)</f>
        <v>0</v>
      </c>
      <c r="AP192">
        <f>IF(AND('Procedure details'!M192="[GS1] Not genetically altered",'Procedure details'!O192="[PG] Breeding/maintenance of colonies of established genetically altered animals, not used in other procedures",'Procedure details'!X192=""),1,0)</f>
        <v>0</v>
      </c>
      <c r="AQ192">
        <f>IFERROR(IF(AND((VLOOKUP('Procedure details'!E192,Lists!M:S,7,0))=1,'Procedure details'!X192="",(OR('Procedure details'!I192="[O2_1] Animals born in the UK but NOT at a licensed establishment",'Procedure details'!I192="[O2_2] Animals born in the EU (non UK) but NOT at a registered breeder")),(OR('Procedure details'!M192="[GS2] Genetically altered without a harmful phenotype",'Procedure details'!M192="[GS3] Genetically altered with a harmful phenotype"))),1,0),0)</f>
        <v>0</v>
      </c>
    </row>
    <row r="193" spans="24:43" x14ac:dyDescent="0.25">
      <c r="X193" s="34">
        <v>193</v>
      </c>
      <c r="Y193" s="35">
        <f>COUNTA('Procedure details'!E193:'Procedure details'!Y193)</f>
        <v>0</v>
      </c>
      <c r="Z193" s="35"/>
      <c r="AA193" s="35" t="str">
        <f>IF('Procedure details'!E193&lt;&gt;"",VLOOKUP('Procedure details'!E193,Lists!$M$2:$N$40,2,FALSE),"")</f>
        <v/>
      </c>
      <c r="AB193" s="35" t="str">
        <f>IF('Procedure details'!E193&lt;&gt;"",VLOOKUP('Procedure details'!E193,Lists!$M$2:$O$40,3,FALSE),"")</f>
        <v/>
      </c>
      <c r="AC193" s="35" t="str">
        <f>IF('Procedure details'!E193&lt;&gt;"",VLOOKUP('Procedure details'!E193,Lists!$M$2:$P$40,4,FALSE),"")</f>
        <v/>
      </c>
      <c r="AD193" s="35" t="str">
        <f>IF('Procedure details'!E193&lt;&gt;"",VLOOKUP('Procedure details'!E193,Lists!$M$2:$Q$40,5,FALSE),"")</f>
        <v/>
      </c>
      <c r="AE193" s="35" t="str">
        <f>IF('Procedure details'!O193&lt;&gt;"",VLOOKUP('Procedure details'!O193,Lists!$B$75:$G$83,6,FALSE),"")</f>
        <v/>
      </c>
      <c r="AF193" s="35" t="str">
        <f>IF('Procedure details'!H193&lt;&gt;"",VLOOKUP('Procedure details'!H193,Lists!$AP$2:$AQ$3,2,FALSE),"")</f>
        <v/>
      </c>
      <c r="AG193" s="35" t="str">
        <f>IF('Procedure details'!P193&lt;&gt;"",VLOOKUP('Procedure details'!P193,Lists!$D$75:$F$150,3,FALSE),"")</f>
        <v/>
      </c>
      <c r="AH193" s="35" t="str">
        <f>IF('Procedure details'!R193&lt;&gt;"",VLOOKUP('Procedure details'!R193,Lists!$AD$2:$AE$11,2,FALSE),"")</f>
        <v/>
      </c>
      <c r="AI193">
        <f>IF(AND(AB193=1,'Procedure details'!G193&gt;99,'Procedure details'!X193=""),1,0)</f>
        <v>0</v>
      </c>
      <c r="AJ193">
        <f>IF(AND(AC193=1,'Procedure details'!G193&gt;999,'Procedure details'!X193=""),1,0)</f>
        <v>0</v>
      </c>
      <c r="AK193">
        <f>IF(AND(AD193=1,'Procedure details'!G193&gt;9999,'Procedure details'!X193=""),1,0)</f>
        <v>0</v>
      </c>
      <c r="AL193" s="35" t="str">
        <f>IF('Procedure details'!O193&lt;&gt;"",VLOOKUP('Procedure details'!O193,Lists!$B$75:$C$83,2,FALSE),"")</f>
        <v/>
      </c>
      <c r="AM193">
        <f>IFERROR(IF(AND(VLOOKUP('Procedure details'!E193,Lists!$M$1:$R$40,6,0),'Procedure details'!X193="",(OR('Procedure details'!I193="[O2_1] Animals born in the UK but NOT at a licensed establishment",'Procedure details'!I193="[O2_2] Animals born in the EU (non UK) but NOT at a registered breeder",'Procedure details'!J193="[NHPO1_1B] Animals born in the UK but NOT at a licensed establishment",'Procedure details'!J193="[NHPO1_2B] Animals born in the EU (non UK) but NOT at a registered breeder"))),1,0),0)</f>
        <v>0</v>
      </c>
      <c r="AN193" s="58">
        <f>IF(AND('Procedure details'!U193="Sub-threshold",'Procedure details'!N193="[N] No",'Procedure details'!O193&lt;&gt;"[PG] Breeding/maintenance of colonies of established genetically altered animals, not used in other procedures",'Procedure details'!O193&lt;&gt;"",'Procedure details'!X193=""),1,0)</f>
        <v>0</v>
      </c>
      <c r="AO193">
        <f>IF(AND('Procedure details'!G193&gt;999,'Procedure details'!O193="[PG] Breeding/maintenance of colonies of established genetically altered animals, not used in other procedures",'Procedure details'!U193="[SV4] Severe",'Procedure details'!X193=""),1,0)</f>
        <v>0</v>
      </c>
      <c r="AP193">
        <f>IF(AND('Procedure details'!M193="[GS1] Not genetically altered",'Procedure details'!O193="[PG] Breeding/maintenance of colonies of established genetically altered animals, not used in other procedures",'Procedure details'!X193=""),1,0)</f>
        <v>0</v>
      </c>
      <c r="AQ193">
        <f>IFERROR(IF(AND((VLOOKUP('Procedure details'!E193,Lists!M:S,7,0))=1,'Procedure details'!X193="",(OR('Procedure details'!I193="[O2_1] Animals born in the UK but NOT at a licensed establishment",'Procedure details'!I193="[O2_2] Animals born in the EU (non UK) but NOT at a registered breeder")),(OR('Procedure details'!M193="[GS2] Genetically altered without a harmful phenotype",'Procedure details'!M193="[GS3] Genetically altered with a harmful phenotype"))),1,0),0)</f>
        <v>0</v>
      </c>
    </row>
    <row r="194" spans="24:43" x14ac:dyDescent="0.25">
      <c r="X194" s="34">
        <v>194</v>
      </c>
      <c r="Y194" s="35">
        <f>COUNTA('Procedure details'!E194:'Procedure details'!Y194)</f>
        <v>0</v>
      </c>
      <c r="Z194" s="35"/>
      <c r="AA194" s="35" t="str">
        <f>IF('Procedure details'!E194&lt;&gt;"",VLOOKUP('Procedure details'!E194,Lists!$M$2:$N$40,2,FALSE),"")</f>
        <v/>
      </c>
      <c r="AB194" s="35" t="str">
        <f>IF('Procedure details'!E194&lt;&gt;"",VLOOKUP('Procedure details'!E194,Lists!$M$2:$O$40,3,FALSE),"")</f>
        <v/>
      </c>
      <c r="AC194" s="35" t="str">
        <f>IF('Procedure details'!E194&lt;&gt;"",VLOOKUP('Procedure details'!E194,Lists!$M$2:$P$40,4,FALSE),"")</f>
        <v/>
      </c>
      <c r="AD194" s="35" t="str">
        <f>IF('Procedure details'!E194&lt;&gt;"",VLOOKUP('Procedure details'!E194,Lists!$M$2:$Q$40,5,FALSE),"")</f>
        <v/>
      </c>
      <c r="AE194" s="35" t="str">
        <f>IF('Procedure details'!O194&lt;&gt;"",VLOOKUP('Procedure details'!O194,Lists!$B$75:$G$83,6,FALSE),"")</f>
        <v/>
      </c>
      <c r="AF194" s="35" t="str">
        <f>IF('Procedure details'!H194&lt;&gt;"",VLOOKUP('Procedure details'!H194,Lists!$AP$2:$AQ$3,2,FALSE),"")</f>
        <v/>
      </c>
      <c r="AG194" s="35" t="str">
        <f>IF('Procedure details'!P194&lt;&gt;"",VLOOKUP('Procedure details'!P194,Lists!$D$75:$F$150,3,FALSE),"")</f>
        <v/>
      </c>
      <c r="AH194" s="35" t="str">
        <f>IF('Procedure details'!R194&lt;&gt;"",VLOOKUP('Procedure details'!R194,Lists!$AD$2:$AE$11,2,FALSE),"")</f>
        <v/>
      </c>
      <c r="AI194">
        <f>IF(AND(AB194=1,'Procedure details'!G194&gt;99,'Procedure details'!X194=""),1,0)</f>
        <v>0</v>
      </c>
      <c r="AJ194">
        <f>IF(AND(AC194=1,'Procedure details'!G194&gt;999,'Procedure details'!X194=""),1,0)</f>
        <v>0</v>
      </c>
      <c r="AK194">
        <f>IF(AND(AD194=1,'Procedure details'!G194&gt;9999,'Procedure details'!X194=""),1,0)</f>
        <v>0</v>
      </c>
      <c r="AL194" s="35" t="str">
        <f>IF('Procedure details'!O194&lt;&gt;"",VLOOKUP('Procedure details'!O194,Lists!$B$75:$C$83,2,FALSE),"")</f>
        <v/>
      </c>
      <c r="AM194">
        <f>IFERROR(IF(AND(VLOOKUP('Procedure details'!E194,Lists!$M$1:$R$40,6,0),'Procedure details'!X194="",(OR('Procedure details'!I194="[O2_1] Animals born in the UK but NOT at a licensed establishment",'Procedure details'!I194="[O2_2] Animals born in the EU (non UK) but NOT at a registered breeder",'Procedure details'!J194="[NHPO1_1B] Animals born in the UK but NOT at a licensed establishment",'Procedure details'!J194="[NHPO1_2B] Animals born in the EU (non UK) but NOT at a registered breeder"))),1,0),0)</f>
        <v>0</v>
      </c>
      <c r="AN194" s="58">
        <f>IF(AND('Procedure details'!U194="Sub-threshold",'Procedure details'!N194="[N] No",'Procedure details'!O194&lt;&gt;"[PG] Breeding/maintenance of colonies of established genetically altered animals, not used in other procedures",'Procedure details'!O194&lt;&gt;"",'Procedure details'!X194=""),1,0)</f>
        <v>0</v>
      </c>
      <c r="AO194">
        <f>IF(AND('Procedure details'!G194&gt;999,'Procedure details'!O194="[PG] Breeding/maintenance of colonies of established genetically altered animals, not used in other procedures",'Procedure details'!U194="[SV4] Severe",'Procedure details'!X194=""),1,0)</f>
        <v>0</v>
      </c>
      <c r="AP194">
        <f>IF(AND('Procedure details'!M194="[GS1] Not genetically altered",'Procedure details'!O194="[PG] Breeding/maintenance of colonies of established genetically altered animals, not used in other procedures",'Procedure details'!X194=""),1,0)</f>
        <v>0</v>
      </c>
      <c r="AQ194">
        <f>IFERROR(IF(AND((VLOOKUP('Procedure details'!E194,Lists!M:S,7,0))=1,'Procedure details'!X194="",(OR('Procedure details'!I194="[O2_1] Animals born in the UK but NOT at a licensed establishment",'Procedure details'!I194="[O2_2] Animals born in the EU (non UK) but NOT at a registered breeder")),(OR('Procedure details'!M194="[GS2] Genetically altered without a harmful phenotype",'Procedure details'!M194="[GS3] Genetically altered with a harmful phenotype"))),1,0),0)</f>
        <v>0</v>
      </c>
    </row>
    <row r="195" spans="24:43" x14ac:dyDescent="0.25">
      <c r="X195" s="34">
        <v>195</v>
      </c>
      <c r="Y195" s="35">
        <f>COUNTA('Procedure details'!E195:'Procedure details'!Y195)</f>
        <v>0</v>
      </c>
      <c r="Z195" s="35"/>
      <c r="AA195" s="35" t="str">
        <f>IF('Procedure details'!E195&lt;&gt;"",VLOOKUP('Procedure details'!E195,Lists!$M$2:$N$40,2,FALSE),"")</f>
        <v/>
      </c>
      <c r="AB195" s="35" t="str">
        <f>IF('Procedure details'!E195&lt;&gt;"",VLOOKUP('Procedure details'!E195,Lists!$M$2:$O$40,3,FALSE),"")</f>
        <v/>
      </c>
      <c r="AC195" s="35" t="str">
        <f>IF('Procedure details'!E195&lt;&gt;"",VLOOKUP('Procedure details'!E195,Lists!$M$2:$P$40,4,FALSE),"")</f>
        <v/>
      </c>
      <c r="AD195" s="35" t="str">
        <f>IF('Procedure details'!E195&lt;&gt;"",VLOOKUP('Procedure details'!E195,Lists!$M$2:$Q$40,5,FALSE),"")</f>
        <v/>
      </c>
      <c r="AE195" s="35" t="str">
        <f>IF('Procedure details'!O195&lt;&gt;"",VLOOKUP('Procedure details'!O195,Lists!$B$75:$G$83,6,FALSE),"")</f>
        <v/>
      </c>
      <c r="AF195" s="35" t="str">
        <f>IF('Procedure details'!H195&lt;&gt;"",VLOOKUP('Procedure details'!H195,Lists!$AP$2:$AQ$3,2,FALSE),"")</f>
        <v/>
      </c>
      <c r="AG195" s="35" t="str">
        <f>IF('Procedure details'!P195&lt;&gt;"",VLOOKUP('Procedure details'!P195,Lists!$D$75:$F$150,3,FALSE),"")</f>
        <v/>
      </c>
      <c r="AH195" s="35" t="str">
        <f>IF('Procedure details'!R195&lt;&gt;"",VLOOKUP('Procedure details'!R195,Lists!$AD$2:$AE$11,2,FALSE),"")</f>
        <v/>
      </c>
      <c r="AI195">
        <f>IF(AND(AB195=1,'Procedure details'!G195&gt;99,'Procedure details'!X195=""),1,0)</f>
        <v>0</v>
      </c>
      <c r="AJ195">
        <f>IF(AND(AC195=1,'Procedure details'!G195&gt;999,'Procedure details'!X195=""),1,0)</f>
        <v>0</v>
      </c>
      <c r="AK195">
        <f>IF(AND(AD195=1,'Procedure details'!G195&gt;9999,'Procedure details'!X195=""),1,0)</f>
        <v>0</v>
      </c>
      <c r="AL195" s="35" t="str">
        <f>IF('Procedure details'!O195&lt;&gt;"",VLOOKUP('Procedure details'!O195,Lists!$B$75:$C$83,2,FALSE),"")</f>
        <v/>
      </c>
      <c r="AM195">
        <f>IFERROR(IF(AND(VLOOKUP('Procedure details'!E195,Lists!$M$1:$R$40,6,0),'Procedure details'!X195="",(OR('Procedure details'!I195="[O2_1] Animals born in the UK but NOT at a licensed establishment",'Procedure details'!I195="[O2_2] Animals born in the EU (non UK) but NOT at a registered breeder",'Procedure details'!J195="[NHPO1_1B] Animals born in the UK but NOT at a licensed establishment",'Procedure details'!J195="[NHPO1_2B] Animals born in the EU (non UK) but NOT at a registered breeder"))),1,0),0)</f>
        <v>0</v>
      </c>
      <c r="AN195" s="58">
        <f>IF(AND('Procedure details'!U195="Sub-threshold",'Procedure details'!N195="[N] No",'Procedure details'!O195&lt;&gt;"[PG] Breeding/maintenance of colonies of established genetically altered animals, not used in other procedures",'Procedure details'!O195&lt;&gt;"",'Procedure details'!X195=""),1,0)</f>
        <v>0</v>
      </c>
      <c r="AO195">
        <f>IF(AND('Procedure details'!G195&gt;999,'Procedure details'!O195="[PG] Breeding/maintenance of colonies of established genetically altered animals, not used in other procedures",'Procedure details'!U195="[SV4] Severe",'Procedure details'!X195=""),1,0)</f>
        <v>0</v>
      </c>
      <c r="AP195">
        <f>IF(AND('Procedure details'!M195="[GS1] Not genetically altered",'Procedure details'!O195="[PG] Breeding/maintenance of colonies of established genetically altered animals, not used in other procedures",'Procedure details'!X195=""),1,0)</f>
        <v>0</v>
      </c>
      <c r="AQ195">
        <f>IFERROR(IF(AND((VLOOKUP('Procedure details'!E195,Lists!M:S,7,0))=1,'Procedure details'!X195="",(OR('Procedure details'!I195="[O2_1] Animals born in the UK but NOT at a licensed establishment",'Procedure details'!I195="[O2_2] Animals born in the EU (non UK) but NOT at a registered breeder")),(OR('Procedure details'!M195="[GS2] Genetically altered without a harmful phenotype",'Procedure details'!M195="[GS3] Genetically altered with a harmful phenotype"))),1,0),0)</f>
        <v>0</v>
      </c>
    </row>
    <row r="196" spans="24:43" x14ac:dyDescent="0.25">
      <c r="X196" s="34">
        <v>196</v>
      </c>
      <c r="Y196" s="35">
        <f>COUNTA('Procedure details'!E196:'Procedure details'!Y196)</f>
        <v>0</v>
      </c>
      <c r="Z196" s="35"/>
      <c r="AA196" s="35" t="str">
        <f>IF('Procedure details'!E196&lt;&gt;"",VLOOKUP('Procedure details'!E196,Lists!$M$2:$N$40,2,FALSE),"")</f>
        <v/>
      </c>
      <c r="AB196" s="35" t="str">
        <f>IF('Procedure details'!E196&lt;&gt;"",VLOOKUP('Procedure details'!E196,Lists!$M$2:$O$40,3,FALSE),"")</f>
        <v/>
      </c>
      <c r="AC196" s="35" t="str">
        <f>IF('Procedure details'!E196&lt;&gt;"",VLOOKUP('Procedure details'!E196,Lists!$M$2:$P$40,4,FALSE),"")</f>
        <v/>
      </c>
      <c r="AD196" s="35" t="str">
        <f>IF('Procedure details'!E196&lt;&gt;"",VLOOKUP('Procedure details'!E196,Lists!$M$2:$Q$40,5,FALSE),"")</f>
        <v/>
      </c>
      <c r="AE196" s="35" t="str">
        <f>IF('Procedure details'!O196&lt;&gt;"",VLOOKUP('Procedure details'!O196,Lists!$B$75:$G$83,6,FALSE),"")</f>
        <v/>
      </c>
      <c r="AF196" s="35" t="str">
        <f>IF('Procedure details'!H196&lt;&gt;"",VLOOKUP('Procedure details'!H196,Lists!$AP$2:$AQ$3,2,FALSE),"")</f>
        <v/>
      </c>
      <c r="AG196" s="35" t="str">
        <f>IF('Procedure details'!P196&lt;&gt;"",VLOOKUP('Procedure details'!P196,Lists!$D$75:$F$150,3,FALSE),"")</f>
        <v/>
      </c>
      <c r="AH196" s="35" t="str">
        <f>IF('Procedure details'!R196&lt;&gt;"",VLOOKUP('Procedure details'!R196,Lists!$AD$2:$AE$11,2,FALSE),"")</f>
        <v/>
      </c>
      <c r="AI196">
        <f>IF(AND(AB196=1,'Procedure details'!G196&gt;99,'Procedure details'!X196=""),1,0)</f>
        <v>0</v>
      </c>
      <c r="AJ196">
        <f>IF(AND(AC196=1,'Procedure details'!G196&gt;999,'Procedure details'!X196=""),1,0)</f>
        <v>0</v>
      </c>
      <c r="AK196">
        <f>IF(AND(AD196=1,'Procedure details'!G196&gt;9999,'Procedure details'!X196=""),1,0)</f>
        <v>0</v>
      </c>
      <c r="AL196" s="35" t="str">
        <f>IF('Procedure details'!O196&lt;&gt;"",VLOOKUP('Procedure details'!O196,Lists!$B$75:$C$83,2,FALSE),"")</f>
        <v/>
      </c>
      <c r="AM196">
        <f>IFERROR(IF(AND(VLOOKUP('Procedure details'!E196,Lists!$M$1:$R$40,6,0),'Procedure details'!X196="",(OR('Procedure details'!I196="[O2_1] Animals born in the UK but NOT at a licensed establishment",'Procedure details'!I196="[O2_2] Animals born in the EU (non UK) but NOT at a registered breeder",'Procedure details'!J196="[NHPO1_1B] Animals born in the UK but NOT at a licensed establishment",'Procedure details'!J196="[NHPO1_2B] Animals born in the EU (non UK) but NOT at a registered breeder"))),1,0),0)</f>
        <v>0</v>
      </c>
      <c r="AN196" s="58">
        <f>IF(AND('Procedure details'!U196="Sub-threshold",'Procedure details'!N196="[N] No",'Procedure details'!O196&lt;&gt;"[PG] Breeding/maintenance of colonies of established genetically altered animals, not used in other procedures",'Procedure details'!O196&lt;&gt;"",'Procedure details'!X196=""),1,0)</f>
        <v>0</v>
      </c>
      <c r="AO196">
        <f>IF(AND('Procedure details'!G196&gt;999,'Procedure details'!O196="[PG] Breeding/maintenance of colonies of established genetically altered animals, not used in other procedures",'Procedure details'!U196="[SV4] Severe",'Procedure details'!X196=""),1,0)</f>
        <v>0</v>
      </c>
      <c r="AP196">
        <f>IF(AND('Procedure details'!M196="[GS1] Not genetically altered",'Procedure details'!O196="[PG] Breeding/maintenance of colonies of established genetically altered animals, not used in other procedures",'Procedure details'!X196=""),1,0)</f>
        <v>0</v>
      </c>
      <c r="AQ196">
        <f>IFERROR(IF(AND((VLOOKUP('Procedure details'!E196,Lists!M:S,7,0))=1,'Procedure details'!X196="",(OR('Procedure details'!I196="[O2_1] Animals born in the UK but NOT at a licensed establishment",'Procedure details'!I196="[O2_2] Animals born in the EU (non UK) but NOT at a registered breeder")),(OR('Procedure details'!M196="[GS2] Genetically altered without a harmful phenotype",'Procedure details'!M196="[GS3] Genetically altered with a harmful phenotype"))),1,0),0)</f>
        <v>0</v>
      </c>
    </row>
    <row r="197" spans="24:43" x14ac:dyDescent="0.25">
      <c r="X197" s="34">
        <v>197</v>
      </c>
      <c r="Y197" s="35">
        <f>COUNTA('Procedure details'!E197:'Procedure details'!Y197)</f>
        <v>0</v>
      </c>
      <c r="Z197" s="35"/>
      <c r="AA197" s="35" t="str">
        <f>IF('Procedure details'!E197&lt;&gt;"",VLOOKUP('Procedure details'!E197,Lists!$M$2:$N$40,2,FALSE),"")</f>
        <v/>
      </c>
      <c r="AB197" s="35" t="str">
        <f>IF('Procedure details'!E197&lt;&gt;"",VLOOKUP('Procedure details'!E197,Lists!$M$2:$O$40,3,FALSE),"")</f>
        <v/>
      </c>
      <c r="AC197" s="35" t="str">
        <f>IF('Procedure details'!E197&lt;&gt;"",VLOOKUP('Procedure details'!E197,Lists!$M$2:$P$40,4,FALSE),"")</f>
        <v/>
      </c>
      <c r="AD197" s="35" t="str">
        <f>IF('Procedure details'!E197&lt;&gt;"",VLOOKUP('Procedure details'!E197,Lists!$M$2:$Q$40,5,FALSE),"")</f>
        <v/>
      </c>
      <c r="AE197" s="35" t="str">
        <f>IF('Procedure details'!O197&lt;&gt;"",VLOOKUP('Procedure details'!O197,Lists!$B$75:$G$83,6,FALSE),"")</f>
        <v/>
      </c>
      <c r="AF197" s="35" t="str">
        <f>IF('Procedure details'!H197&lt;&gt;"",VLOOKUP('Procedure details'!H197,Lists!$AP$2:$AQ$3,2,FALSE),"")</f>
        <v/>
      </c>
      <c r="AG197" s="35" t="str">
        <f>IF('Procedure details'!P197&lt;&gt;"",VLOOKUP('Procedure details'!P197,Lists!$D$75:$F$150,3,FALSE),"")</f>
        <v/>
      </c>
      <c r="AH197" s="35" t="str">
        <f>IF('Procedure details'!R197&lt;&gt;"",VLOOKUP('Procedure details'!R197,Lists!$AD$2:$AE$11,2,FALSE),"")</f>
        <v/>
      </c>
      <c r="AI197">
        <f>IF(AND(AB197=1,'Procedure details'!G197&gt;99,'Procedure details'!X197=""),1,0)</f>
        <v>0</v>
      </c>
      <c r="AJ197">
        <f>IF(AND(AC197=1,'Procedure details'!G197&gt;999,'Procedure details'!X197=""),1,0)</f>
        <v>0</v>
      </c>
      <c r="AK197">
        <f>IF(AND(AD197=1,'Procedure details'!G197&gt;9999,'Procedure details'!X197=""),1,0)</f>
        <v>0</v>
      </c>
      <c r="AL197" s="35" t="str">
        <f>IF('Procedure details'!O197&lt;&gt;"",VLOOKUP('Procedure details'!O197,Lists!$B$75:$C$83,2,FALSE),"")</f>
        <v/>
      </c>
      <c r="AM197">
        <f>IFERROR(IF(AND(VLOOKUP('Procedure details'!E197,Lists!$M$1:$R$40,6,0),'Procedure details'!X197="",(OR('Procedure details'!I197="[O2_1] Animals born in the UK but NOT at a licensed establishment",'Procedure details'!I197="[O2_2] Animals born in the EU (non UK) but NOT at a registered breeder",'Procedure details'!J197="[NHPO1_1B] Animals born in the UK but NOT at a licensed establishment",'Procedure details'!J197="[NHPO1_2B] Animals born in the EU (non UK) but NOT at a registered breeder"))),1,0),0)</f>
        <v>0</v>
      </c>
      <c r="AN197" s="58">
        <f>IF(AND('Procedure details'!U197="Sub-threshold",'Procedure details'!N197="[N] No",'Procedure details'!O197&lt;&gt;"[PG] Breeding/maintenance of colonies of established genetically altered animals, not used in other procedures",'Procedure details'!O197&lt;&gt;"",'Procedure details'!X197=""),1,0)</f>
        <v>0</v>
      </c>
      <c r="AO197">
        <f>IF(AND('Procedure details'!G197&gt;999,'Procedure details'!O197="[PG] Breeding/maintenance of colonies of established genetically altered animals, not used in other procedures",'Procedure details'!U197="[SV4] Severe",'Procedure details'!X197=""),1,0)</f>
        <v>0</v>
      </c>
      <c r="AP197">
        <f>IF(AND('Procedure details'!M197="[GS1] Not genetically altered",'Procedure details'!O197="[PG] Breeding/maintenance of colonies of established genetically altered animals, not used in other procedures",'Procedure details'!X197=""),1,0)</f>
        <v>0</v>
      </c>
      <c r="AQ197">
        <f>IFERROR(IF(AND((VLOOKUP('Procedure details'!E197,Lists!M:S,7,0))=1,'Procedure details'!X197="",(OR('Procedure details'!I197="[O2_1] Animals born in the UK but NOT at a licensed establishment",'Procedure details'!I197="[O2_2] Animals born in the EU (non UK) but NOT at a registered breeder")),(OR('Procedure details'!M197="[GS2] Genetically altered without a harmful phenotype",'Procedure details'!M197="[GS3] Genetically altered with a harmful phenotype"))),1,0),0)</f>
        <v>0</v>
      </c>
    </row>
    <row r="198" spans="24:43" x14ac:dyDescent="0.25">
      <c r="X198" s="34">
        <v>198</v>
      </c>
      <c r="Y198" s="35">
        <f>COUNTA('Procedure details'!E198:'Procedure details'!Y198)</f>
        <v>0</v>
      </c>
      <c r="Z198" s="35"/>
      <c r="AA198" s="35" t="str">
        <f>IF('Procedure details'!E198&lt;&gt;"",VLOOKUP('Procedure details'!E198,Lists!$M$2:$N$40,2,FALSE),"")</f>
        <v/>
      </c>
      <c r="AB198" s="35" t="str">
        <f>IF('Procedure details'!E198&lt;&gt;"",VLOOKUP('Procedure details'!E198,Lists!$M$2:$O$40,3,FALSE),"")</f>
        <v/>
      </c>
      <c r="AC198" s="35" t="str">
        <f>IF('Procedure details'!E198&lt;&gt;"",VLOOKUP('Procedure details'!E198,Lists!$M$2:$P$40,4,FALSE),"")</f>
        <v/>
      </c>
      <c r="AD198" s="35" t="str">
        <f>IF('Procedure details'!E198&lt;&gt;"",VLOOKUP('Procedure details'!E198,Lists!$M$2:$Q$40,5,FALSE),"")</f>
        <v/>
      </c>
      <c r="AE198" s="35" t="str">
        <f>IF('Procedure details'!O198&lt;&gt;"",VLOOKUP('Procedure details'!O198,Lists!$B$75:$G$83,6,FALSE),"")</f>
        <v/>
      </c>
      <c r="AF198" s="35" t="str">
        <f>IF('Procedure details'!H198&lt;&gt;"",VLOOKUP('Procedure details'!H198,Lists!$AP$2:$AQ$3,2,FALSE),"")</f>
        <v/>
      </c>
      <c r="AG198" s="35" t="str">
        <f>IF('Procedure details'!P198&lt;&gt;"",VLOOKUP('Procedure details'!P198,Lists!$D$75:$F$150,3,FALSE),"")</f>
        <v/>
      </c>
      <c r="AH198" s="35" t="str">
        <f>IF('Procedure details'!R198&lt;&gt;"",VLOOKUP('Procedure details'!R198,Lists!$AD$2:$AE$11,2,FALSE),"")</f>
        <v/>
      </c>
      <c r="AI198">
        <f>IF(AND(AB198=1,'Procedure details'!G198&gt;99,'Procedure details'!X198=""),1,0)</f>
        <v>0</v>
      </c>
      <c r="AJ198">
        <f>IF(AND(AC198=1,'Procedure details'!G198&gt;999,'Procedure details'!X198=""),1,0)</f>
        <v>0</v>
      </c>
      <c r="AK198">
        <f>IF(AND(AD198=1,'Procedure details'!G198&gt;9999,'Procedure details'!X198=""),1,0)</f>
        <v>0</v>
      </c>
      <c r="AL198" s="35" t="str">
        <f>IF('Procedure details'!O198&lt;&gt;"",VLOOKUP('Procedure details'!O198,Lists!$B$75:$C$83,2,FALSE),"")</f>
        <v/>
      </c>
      <c r="AM198">
        <f>IFERROR(IF(AND(VLOOKUP('Procedure details'!E198,Lists!$M$1:$R$40,6,0),'Procedure details'!X198="",(OR('Procedure details'!I198="[O2_1] Animals born in the UK but NOT at a licensed establishment",'Procedure details'!I198="[O2_2] Animals born in the EU (non UK) but NOT at a registered breeder",'Procedure details'!J198="[NHPO1_1B] Animals born in the UK but NOT at a licensed establishment",'Procedure details'!J198="[NHPO1_2B] Animals born in the EU (non UK) but NOT at a registered breeder"))),1,0),0)</f>
        <v>0</v>
      </c>
      <c r="AN198" s="58">
        <f>IF(AND('Procedure details'!U198="Sub-threshold",'Procedure details'!N198="[N] No",'Procedure details'!O198&lt;&gt;"[PG] Breeding/maintenance of colonies of established genetically altered animals, not used in other procedures",'Procedure details'!O198&lt;&gt;"",'Procedure details'!X198=""),1,0)</f>
        <v>0</v>
      </c>
      <c r="AO198">
        <f>IF(AND('Procedure details'!G198&gt;999,'Procedure details'!O198="[PG] Breeding/maintenance of colonies of established genetically altered animals, not used in other procedures",'Procedure details'!U198="[SV4] Severe",'Procedure details'!X198=""),1,0)</f>
        <v>0</v>
      </c>
      <c r="AP198">
        <f>IF(AND('Procedure details'!M198="[GS1] Not genetically altered",'Procedure details'!O198="[PG] Breeding/maintenance of colonies of established genetically altered animals, not used in other procedures",'Procedure details'!X198=""),1,0)</f>
        <v>0</v>
      </c>
      <c r="AQ198">
        <f>IFERROR(IF(AND((VLOOKUP('Procedure details'!E198,Lists!M:S,7,0))=1,'Procedure details'!X198="",(OR('Procedure details'!I198="[O2_1] Animals born in the UK but NOT at a licensed establishment",'Procedure details'!I198="[O2_2] Animals born in the EU (non UK) but NOT at a registered breeder")),(OR('Procedure details'!M198="[GS2] Genetically altered without a harmful phenotype",'Procedure details'!M198="[GS3] Genetically altered with a harmful phenotype"))),1,0),0)</f>
        <v>0</v>
      </c>
    </row>
    <row r="199" spans="24:43" x14ac:dyDescent="0.25">
      <c r="X199" s="34">
        <v>199</v>
      </c>
      <c r="Y199" s="35">
        <f>COUNTA('Procedure details'!E199:'Procedure details'!Y199)</f>
        <v>0</v>
      </c>
      <c r="Z199" s="35"/>
      <c r="AA199" s="35" t="str">
        <f>IF('Procedure details'!E199&lt;&gt;"",VLOOKUP('Procedure details'!E199,Lists!$M$2:$N$40,2,FALSE),"")</f>
        <v/>
      </c>
      <c r="AB199" s="35" t="str">
        <f>IF('Procedure details'!E199&lt;&gt;"",VLOOKUP('Procedure details'!E199,Lists!$M$2:$O$40,3,FALSE),"")</f>
        <v/>
      </c>
      <c r="AC199" s="35" t="str">
        <f>IF('Procedure details'!E199&lt;&gt;"",VLOOKUP('Procedure details'!E199,Lists!$M$2:$P$40,4,FALSE),"")</f>
        <v/>
      </c>
      <c r="AD199" s="35" t="str">
        <f>IF('Procedure details'!E199&lt;&gt;"",VLOOKUP('Procedure details'!E199,Lists!$M$2:$Q$40,5,FALSE),"")</f>
        <v/>
      </c>
      <c r="AE199" s="35" t="str">
        <f>IF('Procedure details'!O199&lt;&gt;"",VLOOKUP('Procedure details'!O199,Lists!$B$75:$G$83,6,FALSE),"")</f>
        <v/>
      </c>
      <c r="AF199" s="35" t="str">
        <f>IF('Procedure details'!H199&lt;&gt;"",VLOOKUP('Procedure details'!H199,Lists!$AP$2:$AQ$3,2,FALSE),"")</f>
        <v/>
      </c>
      <c r="AG199" s="35" t="str">
        <f>IF('Procedure details'!P199&lt;&gt;"",VLOOKUP('Procedure details'!P199,Lists!$D$75:$F$150,3,FALSE),"")</f>
        <v/>
      </c>
      <c r="AH199" s="35" t="str">
        <f>IF('Procedure details'!R199&lt;&gt;"",VLOOKUP('Procedure details'!R199,Lists!$AD$2:$AE$11,2,FALSE),"")</f>
        <v/>
      </c>
      <c r="AI199">
        <f>IF(AND(AB199=1,'Procedure details'!G199&gt;99,'Procedure details'!X199=""),1,0)</f>
        <v>0</v>
      </c>
      <c r="AJ199">
        <f>IF(AND(AC199=1,'Procedure details'!G199&gt;999,'Procedure details'!X199=""),1,0)</f>
        <v>0</v>
      </c>
      <c r="AK199">
        <f>IF(AND(AD199=1,'Procedure details'!G199&gt;9999,'Procedure details'!X199=""),1,0)</f>
        <v>0</v>
      </c>
      <c r="AL199" s="35" t="str">
        <f>IF('Procedure details'!O199&lt;&gt;"",VLOOKUP('Procedure details'!O199,Lists!$B$75:$C$83,2,FALSE),"")</f>
        <v/>
      </c>
      <c r="AM199">
        <f>IFERROR(IF(AND(VLOOKUP('Procedure details'!E199,Lists!$M$1:$R$40,6,0),'Procedure details'!X199="",(OR('Procedure details'!I199="[O2_1] Animals born in the UK but NOT at a licensed establishment",'Procedure details'!I199="[O2_2] Animals born in the EU (non UK) but NOT at a registered breeder",'Procedure details'!J199="[NHPO1_1B] Animals born in the UK but NOT at a licensed establishment",'Procedure details'!J199="[NHPO1_2B] Animals born in the EU (non UK) but NOT at a registered breeder"))),1,0),0)</f>
        <v>0</v>
      </c>
      <c r="AN199" s="58">
        <f>IF(AND('Procedure details'!U199="Sub-threshold",'Procedure details'!N199="[N] No",'Procedure details'!O199&lt;&gt;"[PG] Breeding/maintenance of colonies of established genetically altered animals, not used in other procedures",'Procedure details'!O199&lt;&gt;"",'Procedure details'!X199=""),1,0)</f>
        <v>0</v>
      </c>
      <c r="AO199">
        <f>IF(AND('Procedure details'!G199&gt;999,'Procedure details'!O199="[PG] Breeding/maintenance of colonies of established genetically altered animals, not used in other procedures",'Procedure details'!U199="[SV4] Severe",'Procedure details'!X199=""),1,0)</f>
        <v>0</v>
      </c>
      <c r="AP199">
        <f>IF(AND('Procedure details'!M199="[GS1] Not genetically altered",'Procedure details'!O199="[PG] Breeding/maintenance of colonies of established genetically altered animals, not used in other procedures",'Procedure details'!X199=""),1,0)</f>
        <v>0</v>
      </c>
      <c r="AQ199">
        <f>IFERROR(IF(AND((VLOOKUP('Procedure details'!E199,Lists!M:S,7,0))=1,'Procedure details'!X199="",(OR('Procedure details'!I199="[O2_1] Animals born in the UK but NOT at a licensed establishment",'Procedure details'!I199="[O2_2] Animals born in the EU (non UK) but NOT at a registered breeder")),(OR('Procedure details'!M199="[GS2] Genetically altered without a harmful phenotype",'Procedure details'!M199="[GS3] Genetically altered with a harmful phenotype"))),1,0),0)</f>
        <v>0</v>
      </c>
    </row>
    <row r="200" spans="24:43" x14ac:dyDescent="0.25">
      <c r="X200" s="34">
        <v>200</v>
      </c>
      <c r="Y200" s="35">
        <f>COUNTA('Procedure details'!E200:'Procedure details'!Y200)</f>
        <v>0</v>
      </c>
      <c r="Z200" s="35"/>
      <c r="AA200" s="35" t="str">
        <f>IF('Procedure details'!E200&lt;&gt;"",VLOOKUP('Procedure details'!E200,Lists!$M$2:$N$40,2,FALSE),"")</f>
        <v/>
      </c>
      <c r="AB200" s="35" t="str">
        <f>IF('Procedure details'!E200&lt;&gt;"",VLOOKUP('Procedure details'!E200,Lists!$M$2:$O$40,3,FALSE),"")</f>
        <v/>
      </c>
      <c r="AC200" s="35" t="str">
        <f>IF('Procedure details'!E200&lt;&gt;"",VLOOKUP('Procedure details'!E200,Lists!$M$2:$P$40,4,FALSE),"")</f>
        <v/>
      </c>
      <c r="AD200" s="35" t="str">
        <f>IF('Procedure details'!E200&lt;&gt;"",VLOOKUP('Procedure details'!E200,Lists!$M$2:$Q$40,5,FALSE),"")</f>
        <v/>
      </c>
      <c r="AE200" s="35" t="str">
        <f>IF('Procedure details'!O200&lt;&gt;"",VLOOKUP('Procedure details'!O200,Lists!$B$75:$G$83,6,FALSE),"")</f>
        <v/>
      </c>
      <c r="AF200" s="35" t="str">
        <f>IF('Procedure details'!H200&lt;&gt;"",VLOOKUP('Procedure details'!H200,Lists!$AP$2:$AQ$3,2,FALSE),"")</f>
        <v/>
      </c>
      <c r="AG200" s="35" t="str">
        <f>IF('Procedure details'!P200&lt;&gt;"",VLOOKUP('Procedure details'!P200,Lists!$D$75:$F$150,3,FALSE),"")</f>
        <v/>
      </c>
      <c r="AH200" s="35" t="str">
        <f>IF('Procedure details'!R200&lt;&gt;"",VLOOKUP('Procedure details'!R200,Lists!$AD$2:$AE$11,2,FALSE),"")</f>
        <v/>
      </c>
      <c r="AI200">
        <f>IF(AND(AB200=1,'Procedure details'!G200&gt;99,'Procedure details'!X200=""),1,0)</f>
        <v>0</v>
      </c>
      <c r="AJ200">
        <f>IF(AND(AC200=1,'Procedure details'!G200&gt;999,'Procedure details'!X200=""),1,0)</f>
        <v>0</v>
      </c>
      <c r="AK200">
        <f>IF(AND(AD200=1,'Procedure details'!G200&gt;9999,'Procedure details'!X200=""),1,0)</f>
        <v>0</v>
      </c>
      <c r="AL200" s="35" t="str">
        <f>IF('Procedure details'!O200&lt;&gt;"",VLOOKUP('Procedure details'!O200,Lists!$B$75:$C$83,2,FALSE),"")</f>
        <v/>
      </c>
      <c r="AM200">
        <f>IFERROR(IF(AND(VLOOKUP('Procedure details'!E200,Lists!$M$1:$R$40,6,0),'Procedure details'!X200="",(OR('Procedure details'!I200="[O2_1] Animals born in the UK but NOT at a licensed establishment",'Procedure details'!I200="[O2_2] Animals born in the EU (non UK) but NOT at a registered breeder",'Procedure details'!J200="[NHPO1_1B] Animals born in the UK but NOT at a licensed establishment",'Procedure details'!J200="[NHPO1_2B] Animals born in the EU (non UK) but NOT at a registered breeder"))),1,0),0)</f>
        <v>0</v>
      </c>
      <c r="AN200" s="58">
        <f>IF(AND('Procedure details'!U200="Sub-threshold",'Procedure details'!N200="[N] No",'Procedure details'!O200&lt;&gt;"[PG] Breeding/maintenance of colonies of established genetically altered animals, not used in other procedures",'Procedure details'!O200&lt;&gt;"",'Procedure details'!X200=""),1,0)</f>
        <v>0</v>
      </c>
      <c r="AO200">
        <f>IF(AND('Procedure details'!G200&gt;999,'Procedure details'!O200="[PG] Breeding/maintenance of colonies of established genetically altered animals, not used in other procedures",'Procedure details'!U200="[SV4] Severe",'Procedure details'!X200=""),1,0)</f>
        <v>0</v>
      </c>
      <c r="AP200">
        <f>IF(AND('Procedure details'!M200="[GS1] Not genetically altered",'Procedure details'!O200="[PG] Breeding/maintenance of colonies of established genetically altered animals, not used in other procedures",'Procedure details'!X200=""),1,0)</f>
        <v>0</v>
      </c>
      <c r="AQ200">
        <f>IFERROR(IF(AND((VLOOKUP('Procedure details'!E200,Lists!M:S,7,0))=1,'Procedure details'!X200="",(OR('Procedure details'!I200="[O2_1] Animals born in the UK but NOT at a licensed establishment",'Procedure details'!I200="[O2_2] Animals born in the EU (non UK) but NOT at a registered breeder")),(OR('Procedure details'!M200="[GS2] Genetically altered without a harmful phenotype",'Procedure details'!M200="[GS3] Genetically altered with a harmful phenotype"))),1,0),0)</f>
        <v>0</v>
      </c>
    </row>
    <row r="201" spans="24:43" x14ac:dyDescent="0.25">
      <c r="X201" s="34">
        <v>201</v>
      </c>
      <c r="Y201" s="35">
        <f>COUNTA('Procedure details'!E201:'Procedure details'!Y201)</f>
        <v>0</v>
      </c>
      <c r="Z201" s="35"/>
      <c r="AA201" s="35" t="str">
        <f>IF('Procedure details'!E201&lt;&gt;"",VLOOKUP('Procedure details'!E201,Lists!$M$2:$N$40,2,FALSE),"")</f>
        <v/>
      </c>
      <c r="AB201" s="35" t="str">
        <f>IF('Procedure details'!E201&lt;&gt;"",VLOOKUP('Procedure details'!E201,Lists!$M$2:$O$40,3,FALSE),"")</f>
        <v/>
      </c>
      <c r="AC201" s="35" t="str">
        <f>IF('Procedure details'!E201&lt;&gt;"",VLOOKUP('Procedure details'!E201,Lists!$M$2:$P$40,4,FALSE),"")</f>
        <v/>
      </c>
      <c r="AD201" s="35" t="str">
        <f>IF('Procedure details'!E201&lt;&gt;"",VLOOKUP('Procedure details'!E201,Lists!$M$2:$Q$40,5,FALSE),"")</f>
        <v/>
      </c>
      <c r="AE201" s="35" t="str">
        <f>IF('Procedure details'!O201&lt;&gt;"",VLOOKUP('Procedure details'!O201,Lists!$B$75:$G$83,6,FALSE),"")</f>
        <v/>
      </c>
      <c r="AF201" s="35" t="str">
        <f>IF('Procedure details'!H201&lt;&gt;"",VLOOKUP('Procedure details'!H201,Lists!$AP$2:$AQ$3,2,FALSE),"")</f>
        <v/>
      </c>
      <c r="AG201" s="35" t="str">
        <f>IF('Procedure details'!P201&lt;&gt;"",VLOOKUP('Procedure details'!P201,Lists!$D$75:$F$150,3,FALSE),"")</f>
        <v/>
      </c>
      <c r="AH201" s="35" t="str">
        <f>IF('Procedure details'!R201&lt;&gt;"",VLOOKUP('Procedure details'!R201,Lists!$AD$2:$AE$11,2,FALSE),"")</f>
        <v/>
      </c>
      <c r="AI201">
        <f>IF(AND(AB201=1,'Procedure details'!G201&gt;99,'Procedure details'!X201=""),1,0)</f>
        <v>0</v>
      </c>
      <c r="AJ201">
        <f>IF(AND(AC201=1,'Procedure details'!G201&gt;999,'Procedure details'!X201=""),1,0)</f>
        <v>0</v>
      </c>
      <c r="AK201">
        <f>IF(AND(AD201=1,'Procedure details'!G201&gt;9999,'Procedure details'!X201=""),1,0)</f>
        <v>0</v>
      </c>
      <c r="AL201" s="35" t="str">
        <f>IF('Procedure details'!O201&lt;&gt;"",VLOOKUP('Procedure details'!O201,Lists!$B$75:$C$83,2,FALSE),"")</f>
        <v/>
      </c>
      <c r="AM201">
        <f>IFERROR(IF(AND(VLOOKUP('Procedure details'!E201,Lists!$M$1:$R$40,6,0),'Procedure details'!X201="",(OR('Procedure details'!I201="[O2_1] Animals born in the UK but NOT at a licensed establishment",'Procedure details'!I201="[O2_2] Animals born in the EU (non UK) but NOT at a registered breeder",'Procedure details'!J201="[NHPO1_1B] Animals born in the UK but NOT at a licensed establishment",'Procedure details'!J201="[NHPO1_2B] Animals born in the EU (non UK) but NOT at a registered breeder"))),1,0),0)</f>
        <v>0</v>
      </c>
      <c r="AN201" s="58">
        <f>IF(AND('Procedure details'!U201="Sub-threshold",'Procedure details'!N201="[N] No",'Procedure details'!O201&lt;&gt;"[PG] Breeding/maintenance of colonies of established genetically altered animals, not used in other procedures",'Procedure details'!O201&lt;&gt;"",'Procedure details'!X201=""),1,0)</f>
        <v>0</v>
      </c>
      <c r="AO201">
        <f>IF(AND('Procedure details'!G201&gt;999,'Procedure details'!O201="[PG] Breeding/maintenance of colonies of established genetically altered animals, not used in other procedures",'Procedure details'!U201="[SV4] Severe",'Procedure details'!X201=""),1,0)</f>
        <v>0</v>
      </c>
      <c r="AP201">
        <f>IF(AND('Procedure details'!M201="[GS1] Not genetically altered",'Procedure details'!O201="[PG] Breeding/maintenance of colonies of established genetically altered animals, not used in other procedures",'Procedure details'!X201=""),1,0)</f>
        <v>0</v>
      </c>
      <c r="AQ201">
        <f>IFERROR(IF(AND((VLOOKUP('Procedure details'!E201,Lists!M:S,7,0))=1,'Procedure details'!X201="",(OR('Procedure details'!I201="[O2_1] Animals born in the UK but NOT at a licensed establishment",'Procedure details'!I201="[O2_2] Animals born in the EU (non UK) but NOT at a registered breeder")),(OR('Procedure details'!M201="[GS2] Genetically altered without a harmful phenotype",'Procedure details'!M201="[GS3] Genetically altered with a harmful phenotype"))),1,0),0)</f>
        <v>0</v>
      </c>
    </row>
    <row r="202" spans="24:43" x14ac:dyDescent="0.25">
      <c r="X202" s="34">
        <v>202</v>
      </c>
      <c r="Y202" s="35">
        <f>COUNTA('Procedure details'!E202:'Procedure details'!Y202)</f>
        <v>0</v>
      </c>
      <c r="Z202" s="35"/>
      <c r="AA202" s="35" t="str">
        <f>IF('Procedure details'!E202&lt;&gt;"",VLOOKUP('Procedure details'!E202,Lists!$M$2:$N$40,2,FALSE),"")</f>
        <v/>
      </c>
      <c r="AB202" s="35" t="str">
        <f>IF('Procedure details'!E202&lt;&gt;"",VLOOKUP('Procedure details'!E202,Lists!$M$2:$O$40,3,FALSE),"")</f>
        <v/>
      </c>
      <c r="AC202" s="35" t="str">
        <f>IF('Procedure details'!E202&lt;&gt;"",VLOOKUP('Procedure details'!E202,Lists!$M$2:$P$40,4,FALSE),"")</f>
        <v/>
      </c>
      <c r="AD202" s="35" t="str">
        <f>IF('Procedure details'!E202&lt;&gt;"",VLOOKUP('Procedure details'!E202,Lists!$M$2:$Q$40,5,FALSE),"")</f>
        <v/>
      </c>
      <c r="AE202" s="35" t="str">
        <f>IF('Procedure details'!O202&lt;&gt;"",VLOOKUP('Procedure details'!O202,Lists!$B$75:$G$83,6,FALSE),"")</f>
        <v/>
      </c>
      <c r="AF202" s="35" t="str">
        <f>IF('Procedure details'!H202&lt;&gt;"",VLOOKUP('Procedure details'!H202,Lists!$AP$2:$AQ$3,2,FALSE),"")</f>
        <v/>
      </c>
      <c r="AG202" s="35" t="str">
        <f>IF('Procedure details'!P202&lt;&gt;"",VLOOKUP('Procedure details'!P202,Lists!$D$75:$F$150,3,FALSE),"")</f>
        <v/>
      </c>
      <c r="AH202" s="35" t="str">
        <f>IF('Procedure details'!R202&lt;&gt;"",VLOOKUP('Procedure details'!R202,Lists!$AD$2:$AE$11,2,FALSE),"")</f>
        <v/>
      </c>
      <c r="AI202">
        <f>IF(AND(AB202=1,'Procedure details'!G202&gt;99,'Procedure details'!X202=""),1,0)</f>
        <v>0</v>
      </c>
      <c r="AJ202">
        <f>IF(AND(AC202=1,'Procedure details'!G202&gt;999,'Procedure details'!X202=""),1,0)</f>
        <v>0</v>
      </c>
      <c r="AK202">
        <f>IF(AND(AD202=1,'Procedure details'!G202&gt;9999,'Procedure details'!X202=""),1,0)</f>
        <v>0</v>
      </c>
      <c r="AL202" s="35" t="str">
        <f>IF('Procedure details'!O202&lt;&gt;"",VLOOKUP('Procedure details'!O202,Lists!$B$75:$C$83,2,FALSE),"")</f>
        <v/>
      </c>
      <c r="AM202">
        <f>IFERROR(IF(AND(VLOOKUP('Procedure details'!E202,Lists!$M$1:$R$40,6,0),'Procedure details'!X202="",(OR('Procedure details'!I202="[O2_1] Animals born in the UK but NOT at a licensed establishment",'Procedure details'!I202="[O2_2] Animals born in the EU (non UK) but NOT at a registered breeder",'Procedure details'!J202="[NHPO1_1B] Animals born in the UK but NOT at a licensed establishment",'Procedure details'!J202="[NHPO1_2B] Animals born in the EU (non UK) but NOT at a registered breeder"))),1,0),0)</f>
        <v>0</v>
      </c>
      <c r="AN202" s="58">
        <f>IF(AND('Procedure details'!U202="Sub-threshold",'Procedure details'!N202="[N] No",'Procedure details'!O202&lt;&gt;"[PG] Breeding/maintenance of colonies of established genetically altered animals, not used in other procedures",'Procedure details'!O202&lt;&gt;"",'Procedure details'!X202=""),1,0)</f>
        <v>0</v>
      </c>
      <c r="AO202">
        <f>IF(AND('Procedure details'!G202&gt;999,'Procedure details'!O202="[PG] Breeding/maintenance of colonies of established genetically altered animals, not used in other procedures",'Procedure details'!U202="[SV4] Severe",'Procedure details'!X202=""),1,0)</f>
        <v>0</v>
      </c>
      <c r="AP202">
        <f>IF(AND('Procedure details'!M202="[GS1] Not genetically altered",'Procedure details'!O202="[PG] Breeding/maintenance of colonies of established genetically altered animals, not used in other procedures",'Procedure details'!X202=""),1,0)</f>
        <v>0</v>
      </c>
      <c r="AQ202">
        <f>IFERROR(IF(AND((VLOOKUP('Procedure details'!E202,Lists!M:S,7,0))=1,'Procedure details'!X202="",(OR('Procedure details'!I202="[O2_1] Animals born in the UK but NOT at a licensed establishment",'Procedure details'!I202="[O2_2] Animals born in the EU (non UK) but NOT at a registered breeder")),(OR('Procedure details'!M202="[GS2] Genetically altered without a harmful phenotype",'Procedure details'!M202="[GS3] Genetically altered with a harmful phenotype"))),1,0),0)</f>
        <v>0</v>
      </c>
    </row>
    <row r="203" spans="24:43" x14ac:dyDescent="0.25">
      <c r="X203" s="34">
        <v>203</v>
      </c>
      <c r="Y203" s="35">
        <f>COUNTA('Procedure details'!E203:'Procedure details'!Y203)</f>
        <v>0</v>
      </c>
      <c r="Z203" s="35"/>
      <c r="AA203" s="35" t="str">
        <f>IF('Procedure details'!E203&lt;&gt;"",VLOOKUP('Procedure details'!E203,Lists!$M$2:$N$40,2,FALSE),"")</f>
        <v/>
      </c>
      <c r="AB203" s="35" t="str">
        <f>IF('Procedure details'!E203&lt;&gt;"",VLOOKUP('Procedure details'!E203,Lists!$M$2:$O$40,3,FALSE),"")</f>
        <v/>
      </c>
      <c r="AC203" s="35" t="str">
        <f>IF('Procedure details'!E203&lt;&gt;"",VLOOKUP('Procedure details'!E203,Lists!$M$2:$P$40,4,FALSE),"")</f>
        <v/>
      </c>
      <c r="AD203" s="35" t="str">
        <f>IF('Procedure details'!E203&lt;&gt;"",VLOOKUP('Procedure details'!E203,Lists!$M$2:$Q$40,5,FALSE),"")</f>
        <v/>
      </c>
      <c r="AE203" s="35" t="str">
        <f>IF('Procedure details'!O203&lt;&gt;"",VLOOKUP('Procedure details'!O203,Lists!$B$75:$G$83,6,FALSE),"")</f>
        <v/>
      </c>
      <c r="AF203" s="35" t="str">
        <f>IF('Procedure details'!H203&lt;&gt;"",VLOOKUP('Procedure details'!H203,Lists!$AP$2:$AQ$3,2,FALSE),"")</f>
        <v/>
      </c>
      <c r="AG203" s="35" t="str">
        <f>IF('Procedure details'!P203&lt;&gt;"",VLOOKUP('Procedure details'!P203,Lists!$D$75:$F$150,3,FALSE),"")</f>
        <v/>
      </c>
      <c r="AH203" s="35" t="str">
        <f>IF('Procedure details'!R203&lt;&gt;"",VLOOKUP('Procedure details'!R203,Lists!$AD$2:$AE$11,2,FALSE),"")</f>
        <v/>
      </c>
      <c r="AI203">
        <f>IF(AND(AB203=1,'Procedure details'!G203&gt;99,'Procedure details'!X203=""),1,0)</f>
        <v>0</v>
      </c>
      <c r="AJ203">
        <f>IF(AND(AC203=1,'Procedure details'!G203&gt;999,'Procedure details'!X203=""),1,0)</f>
        <v>0</v>
      </c>
      <c r="AK203">
        <f>IF(AND(AD203=1,'Procedure details'!G203&gt;9999,'Procedure details'!X203=""),1,0)</f>
        <v>0</v>
      </c>
      <c r="AL203" s="35" t="str">
        <f>IF('Procedure details'!O203&lt;&gt;"",VLOOKUP('Procedure details'!O203,Lists!$B$75:$C$83,2,FALSE),"")</f>
        <v/>
      </c>
      <c r="AM203">
        <f>IFERROR(IF(AND(VLOOKUP('Procedure details'!E203,Lists!$M$1:$R$40,6,0),'Procedure details'!X203="",(OR('Procedure details'!I203="[O2_1] Animals born in the UK but NOT at a licensed establishment",'Procedure details'!I203="[O2_2] Animals born in the EU (non UK) but NOT at a registered breeder",'Procedure details'!J203="[NHPO1_1B] Animals born in the UK but NOT at a licensed establishment",'Procedure details'!J203="[NHPO1_2B] Animals born in the EU (non UK) but NOT at a registered breeder"))),1,0),0)</f>
        <v>0</v>
      </c>
      <c r="AN203" s="58">
        <f>IF(AND('Procedure details'!U203="Sub-threshold",'Procedure details'!N203="[N] No",'Procedure details'!O203&lt;&gt;"[PG] Breeding/maintenance of colonies of established genetically altered animals, not used in other procedures",'Procedure details'!O203&lt;&gt;"",'Procedure details'!X203=""),1,0)</f>
        <v>0</v>
      </c>
      <c r="AO203">
        <f>IF(AND('Procedure details'!G203&gt;999,'Procedure details'!O203="[PG] Breeding/maintenance of colonies of established genetically altered animals, not used in other procedures",'Procedure details'!U203="[SV4] Severe",'Procedure details'!X203=""),1,0)</f>
        <v>0</v>
      </c>
      <c r="AP203">
        <f>IF(AND('Procedure details'!M203="[GS1] Not genetically altered",'Procedure details'!O203="[PG] Breeding/maintenance of colonies of established genetically altered animals, not used in other procedures",'Procedure details'!X203=""),1,0)</f>
        <v>0</v>
      </c>
      <c r="AQ203">
        <f>IFERROR(IF(AND((VLOOKUP('Procedure details'!E203,Lists!M:S,7,0))=1,'Procedure details'!X203="",(OR('Procedure details'!I203="[O2_1] Animals born in the UK but NOT at a licensed establishment",'Procedure details'!I203="[O2_2] Animals born in the EU (non UK) but NOT at a registered breeder")),(OR('Procedure details'!M203="[GS2] Genetically altered without a harmful phenotype",'Procedure details'!M203="[GS3] Genetically altered with a harmful phenotype"))),1,0),0)</f>
        <v>0</v>
      </c>
    </row>
    <row r="204" spans="24:43" x14ac:dyDescent="0.25">
      <c r="X204" s="34">
        <v>204</v>
      </c>
      <c r="Y204" s="35">
        <f>COUNTA('Procedure details'!E204:'Procedure details'!Y204)</f>
        <v>0</v>
      </c>
      <c r="Z204" s="35"/>
      <c r="AA204" s="35" t="str">
        <f>IF('Procedure details'!E204&lt;&gt;"",VLOOKUP('Procedure details'!E204,Lists!$M$2:$N$40,2,FALSE),"")</f>
        <v/>
      </c>
      <c r="AB204" s="35" t="str">
        <f>IF('Procedure details'!E204&lt;&gt;"",VLOOKUP('Procedure details'!E204,Lists!$M$2:$O$40,3,FALSE),"")</f>
        <v/>
      </c>
      <c r="AC204" s="35" t="str">
        <f>IF('Procedure details'!E204&lt;&gt;"",VLOOKUP('Procedure details'!E204,Lists!$M$2:$P$40,4,FALSE),"")</f>
        <v/>
      </c>
      <c r="AD204" s="35" t="str">
        <f>IF('Procedure details'!E204&lt;&gt;"",VLOOKUP('Procedure details'!E204,Lists!$M$2:$Q$40,5,FALSE),"")</f>
        <v/>
      </c>
      <c r="AE204" s="35" t="str">
        <f>IF('Procedure details'!O204&lt;&gt;"",VLOOKUP('Procedure details'!O204,Lists!$B$75:$G$83,6,FALSE),"")</f>
        <v/>
      </c>
      <c r="AF204" s="35" t="str">
        <f>IF('Procedure details'!H204&lt;&gt;"",VLOOKUP('Procedure details'!H204,Lists!$AP$2:$AQ$3,2,FALSE),"")</f>
        <v/>
      </c>
      <c r="AG204" s="35" t="str">
        <f>IF('Procedure details'!P204&lt;&gt;"",VLOOKUP('Procedure details'!P204,Lists!$D$75:$F$150,3,FALSE),"")</f>
        <v/>
      </c>
      <c r="AH204" s="35" t="str">
        <f>IF('Procedure details'!R204&lt;&gt;"",VLOOKUP('Procedure details'!R204,Lists!$AD$2:$AE$11,2,FALSE),"")</f>
        <v/>
      </c>
      <c r="AI204">
        <f>IF(AND(AB204=1,'Procedure details'!G204&gt;99,'Procedure details'!X204=""),1,0)</f>
        <v>0</v>
      </c>
      <c r="AJ204">
        <f>IF(AND(AC204=1,'Procedure details'!G204&gt;999,'Procedure details'!X204=""),1,0)</f>
        <v>0</v>
      </c>
      <c r="AK204">
        <f>IF(AND(AD204=1,'Procedure details'!G204&gt;9999,'Procedure details'!X204=""),1,0)</f>
        <v>0</v>
      </c>
      <c r="AL204" s="35" t="str">
        <f>IF('Procedure details'!O204&lt;&gt;"",VLOOKUP('Procedure details'!O204,Lists!$B$75:$C$83,2,FALSE),"")</f>
        <v/>
      </c>
      <c r="AM204">
        <f>IFERROR(IF(AND(VLOOKUP('Procedure details'!E204,Lists!$M$1:$R$40,6,0),'Procedure details'!X204="",(OR('Procedure details'!I204="[O2_1] Animals born in the UK but NOT at a licensed establishment",'Procedure details'!I204="[O2_2] Animals born in the EU (non UK) but NOT at a registered breeder",'Procedure details'!J204="[NHPO1_1B] Animals born in the UK but NOT at a licensed establishment",'Procedure details'!J204="[NHPO1_2B] Animals born in the EU (non UK) but NOT at a registered breeder"))),1,0),0)</f>
        <v>0</v>
      </c>
      <c r="AN204" s="58">
        <f>IF(AND('Procedure details'!U204="Sub-threshold",'Procedure details'!N204="[N] No",'Procedure details'!O204&lt;&gt;"[PG] Breeding/maintenance of colonies of established genetically altered animals, not used in other procedures",'Procedure details'!O204&lt;&gt;"",'Procedure details'!X204=""),1,0)</f>
        <v>0</v>
      </c>
      <c r="AO204">
        <f>IF(AND('Procedure details'!G204&gt;999,'Procedure details'!O204="[PG] Breeding/maintenance of colonies of established genetically altered animals, not used in other procedures",'Procedure details'!U204="[SV4] Severe",'Procedure details'!X204=""),1,0)</f>
        <v>0</v>
      </c>
      <c r="AP204">
        <f>IF(AND('Procedure details'!M204="[GS1] Not genetically altered",'Procedure details'!O204="[PG] Breeding/maintenance of colonies of established genetically altered animals, not used in other procedures",'Procedure details'!X204=""),1,0)</f>
        <v>0</v>
      </c>
      <c r="AQ204">
        <f>IFERROR(IF(AND((VLOOKUP('Procedure details'!E204,Lists!M:S,7,0))=1,'Procedure details'!X204="",(OR('Procedure details'!I204="[O2_1] Animals born in the UK but NOT at a licensed establishment",'Procedure details'!I204="[O2_2] Animals born in the EU (non UK) but NOT at a registered breeder")),(OR('Procedure details'!M204="[GS2] Genetically altered without a harmful phenotype",'Procedure details'!M204="[GS3] Genetically altered with a harmful phenotype"))),1,0),0)</f>
        <v>0</v>
      </c>
    </row>
    <row r="205" spans="24:43" x14ac:dyDescent="0.25">
      <c r="X205" s="34">
        <v>205</v>
      </c>
      <c r="Y205" s="35">
        <f>COUNTA('Procedure details'!E205:'Procedure details'!Y205)</f>
        <v>0</v>
      </c>
      <c r="Z205" s="35"/>
      <c r="AA205" s="35" t="str">
        <f>IF('Procedure details'!E205&lt;&gt;"",VLOOKUP('Procedure details'!E205,Lists!$M$2:$N$40,2,FALSE),"")</f>
        <v/>
      </c>
      <c r="AB205" s="35" t="str">
        <f>IF('Procedure details'!E205&lt;&gt;"",VLOOKUP('Procedure details'!E205,Lists!$M$2:$O$40,3,FALSE),"")</f>
        <v/>
      </c>
      <c r="AC205" s="35" t="str">
        <f>IF('Procedure details'!E205&lt;&gt;"",VLOOKUP('Procedure details'!E205,Lists!$M$2:$P$40,4,FALSE),"")</f>
        <v/>
      </c>
      <c r="AD205" s="35" t="str">
        <f>IF('Procedure details'!E205&lt;&gt;"",VLOOKUP('Procedure details'!E205,Lists!$M$2:$Q$40,5,FALSE),"")</f>
        <v/>
      </c>
      <c r="AE205" s="35" t="str">
        <f>IF('Procedure details'!O205&lt;&gt;"",VLOOKUP('Procedure details'!O205,Lists!$B$75:$G$83,6,FALSE),"")</f>
        <v/>
      </c>
      <c r="AF205" s="35" t="str">
        <f>IF('Procedure details'!H205&lt;&gt;"",VLOOKUP('Procedure details'!H205,Lists!$AP$2:$AQ$3,2,FALSE),"")</f>
        <v/>
      </c>
      <c r="AG205" s="35" t="str">
        <f>IF('Procedure details'!P205&lt;&gt;"",VLOOKUP('Procedure details'!P205,Lists!$D$75:$F$150,3,FALSE),"")</f>
        <v/>
      </c>
      <c r="AH205" s="35" t="str">
        <f>IF('Procedure details'!R205&lt;&gt;"",VLOOKUP('Procedure details'!R205,Lists!$AD$2:$AE$11,2,FALSE),"")</f>
        <v/>
      </c>
      <c r="AI205">
        <f>IF(AND(AB205=1,'Procedure details'!G205&gt;99,'Procedure details'!X205=""),1,0)</f>
        <v>0</v>
      </c>
      <c r="AJ205">
        <f>IF(AND(AC205=1,'Procedure details'!G205&gt;999,'Procedure details'!X205=""),1,0)</f>
        <v>0</v>
      </c>
      <c r="AK205">
        <f>IF(AND(AD205=1,'Procedure details'!G205&gt;9999,'Procedure details'!X205=""),1,0)</f>
        <v>0</v>
      </c>
      <c r="AL205" s="35" t="str">
        <f>IF('Procedure details'!O205&lt;&gt;"",VLOOKUP('Procedure details'!O205,Lists!$B$75:$C$83,2,FALSE),"")</f>
        <v/>
      </c>
      <c r="AM205">
        <f>IFERROR(IF(AND(VLOOKUP('Procedure details'!E205,Lists!$M$1:$R$40,6,0),'Procedure details'!X205="",(OR('Procedure details'!I205="[O2_1] Animals born in the UK but NOT at a licensed establishment",'Procedure details'!I205="[O2_2] Animals born in the EU (non UK) but NOT at a registered breeder",'Procedure details'!J205="[NHPO1_1B] Animals born in the UK but NOT at a licensed establishment",'Procedure details'!J205="[NHPO1_2B] Animals born in the EU (non UK) but NOT at a registered breeder"))),1,0),0)</f>
        <v>0</v>
      </c>
      <c r="AN205" s="58">
        <f>IF(AND('Procedure details'!U205="Sub-threshold",'Procedure details'!N205="[N] No",'Procedure details'!O205&lt;&gt;"[PG] Breeding/maintenance of colonies of established genetically altered animals, not used in other procedures",'Procedure details'!O205&lt;&gt;"",'Procedure details'!X205=""),1,0)</f>
        <v>0</v>
      </c>
      <c r="AO205">
        <f>IF(AND('Procedure details'!G205&gt;999,'Procedure details'!O205="[PG] Breeding/maintenance of colonies of established genetically altered animals, not used in other procedures",'Procedure details'!U205="[SV4] Severe",'Procedure details'!X205=""),1,0)</f>
        <v>0</v>
      </c>
      <c r="AP205">
        <f>IF(AND('Procedure details'!M205="[GS1] Not genetically altered",'Procedure details'!O205="[PG] Breeding/maintenance of colonies of established genetically altered animals, not used in other procedures",'Procedure details'!X205=""),1,0)</f>
        <v>0</v>
      </c>
      <c r="AQ205">
        <f>IFERROR(IF(AND((VLOOKUP('Procedure details'!E205,Lists!M:S,7,0))=1,'Procedure details'!X205="",(OR('Procedure details'!I205="[O2_1] Animals born in the UK but NOT at a licensed establishment",'Procedure details'!I205="[O2_2] Animals born in the EU (non UK) but NOT at a registered breeder")),(OR('Procedure details'!M205="[GS2] Genetically altered without a harmful phenotype",'Procedure details'!M205="[GS3] Genetically altered with a harmful phenotype"))),1,0),0)</f>
        <v>0</v>
      </c>
    </row>
    <row r="206" spans="24:43" x14ac:dyDescent="0.25">
      <c r="X206" s="34">
        <v>206</v>
      </c>
      <c r="Y206" s="35">
        <f>COUNTA('Procedure details'!E206:'Procedure details'!Y206)</f>
        <v>0</v>
      </c>
      <c r="Z206" s="35"/>
      <c r="AA206" s="35" t="str">
        <f>IF('Procedure details'!E206&lt;&gt;"",VLOOKUP('Procedure details'!E206,Lists!$M$2:$N$40,2,FALSE),"")</f>
        <v/>
      </c>
      <c r="AB206" s="35" t="str">
        <f>IF('Procedure details'!E206&lt;&gt;"",VLOOKUP('Procedure details'!E206,Lists!$M$2:$O$40,3,FALSE),"")</f>
        <v/>
      </c>
      <c r="AC206" s="35" t="str">
        <f>IF('Procedure details'!E206&lt;&gt;"",VLOOKUP('Procedure details'!E206,Lists!$M$2:$P$40,4,FALSE),"")</f>
        <v/>
      </c>
      <c r="AD206" s="35" t="str">
        <f>IF('Procedure details'!E206&lt;&gt;"",VLOOKUP('Procedure details'!E206,Lists!$M$2:$Q$40,5,FALSE),"")</f>
        <v/>
      </c>
      <c r="AE206" s="35" t="str">
        <f>IF('Procedure details'!O206&lt;&gt;"",VLOOKUP('Procedure details'!O206,Lists!$B$75:$G$83,6,FALSE),"")</f>
        <v/>
      </c>
      <c r="AF206" s="35" t="str">
        <f>IF('Procedure details'!H206&lt;&gt;"",VLOOKUP('Procedure details'!H206,Lists!$AP$2:$AQ$3,2,FALSE),"")</f>
        <v/>
      </c>
      <c r="AG206" s="35" t="str">
        <f>IF('Procedure details'!P206&lt;&gt;"",VLOOKUP('Procedure details'!P206,Lists!$D$75:$F$150,3,FALSE),"")</f>
        <v/>
      </c>
      <c r="AH206" s="35" t="str">
        <f>IF('Procedure details'!R206&lt;&gt;"",VLOOKUP('Procedure details'!R206,Lists!$AD$2:$AE$11,2,FALSE),"")</f>
        <v/>
      </c>
      <c r="AI206">
        <f>IF(AND(AB206=1,'Procedure details'!G206&gt;99,'Procedure details'!X206=""),1,0)</f>
        <v>0</v>
      </c>
      <c r="AJ206">
        <f>IF(AND(AC206=1,'Procedure details'!G206&gt;999,'Procedure details'!X206=""),1,0)</f>
        <v>0</v>
      </c>
      <c r="AK206">
        <f>IF(AND(AD206=1,'Procedure details'!G206&gt;9999,'Procedure details'!X206=""),1,0)</f>
        <v>0</v>
      </c>
      <c r="AL206" s="35" t="str">
        <f>IF('Procedure details'!O206&lt;&gt;"",VLOOKUP('Procedure details'!O206,Lists!$B$75:$C$83,2,FALSE),"")</f>
        <v/>
      </c>
      <c r="AM206">
        <f>IFERROR(IF(AND(VLOOKUP('Procedure details'!E206,Lists!$M$1:$R$40,6,0),'Procedure details'!X206="",(OR('Procedure details'!I206="[O2_1] Animals born in the UK but NOT at a licensed establishment",'Procedure details'!I206="[O2_2] Animals born in the EU (non UK) but NOT at a registered breeder",'Procedure details'!J206="[NHPO1_1B] Animals born in the UK but NOT at a licensed establishment",'Procedure details'!J206="[NHPO1_2B] Animals born in the EU (non UK) but NOT at a registered breeder"))),1,0),0)</f>
        <v>0</v>
      </c>
      <c r="AN206" s="58">
        <f>IF(AND('Procedure details'!U206="Sub-threshold",'Procedure details'!N206="[N] No",'Procedure details'!O206&lt;&gt;"[PG] Breeding/maintenance of colonies of established genetically altered animals, not used in other procedures",'Procedure details'!O206&lt;&gt;"",'Procedure details'!X206=""),1,0)</f>
        <v>0</v>
      </c>
      <c r="AO206">
        <f>IF(AND('Procedure details'!G206&gt;999,'Procedure details'!O206="[PG] Breeding/maintenance of colonies of established genetically altered animals, not used in other procedures",'Procedure details'!U206="[SV4] Severe",'Procedure details'!X206=""),1,0)</f>
        <v>0</v>
      </c>
      <c r="AP206">
        <f>IF(AND('Procedure details'!M206="[GS1] Not genetically altered",'Procedure details'!O206="[PG] Breeding/maintenance of colonies of established genetically altered animals, not used in other procedures",'Procedure details'!X206=""),1,0)</f>
        <v>0</v>
      </c>
      <c r="AQ206">
        <f>IFERROR(IF(AND((VLOOKUP('Procedure details'!E206,Lists!M:S,7,0))=1,'Procedure details'!X206="",(OR('Procedure details'!I206="[O2_1] Animals born in the UK but NOT at a licensed establishment",'Procedure details'!I206="[O2_2] Animals born in the EU (non UK) but NOT at a registered breeder")),(OR('Procedure details'!M206="[GS2] Genetically altered without a harmful phenotype",'Procedure details'!M206="[GS3] Genetically altered with a harmful phenotype"))),1,0),0)</f>
        <v>0</v>
      </c>
    </row>
    <row r="207" spans="24:43" x14ac:dyDescent="0.25">
      <c r="X207" s="34">
        <v>207</v>
      </c>
      <c r="Y207" s="35">
        <f>COUNTA('Procedure details'!E207:'Procedure details'!Y207)</f>
        <v>0</v>
      </c>
      <c r="Z207" s="35"/>
      <c r="AA207" s="35" t="str">
        <f>IF('Procedure details'!E207&lt;&gt;"",VLOOKUP('Procedure details'!E207,Lists!$M$2:$N$40,2,FALSE),"")</f>
        <v/>
      </c>
      <c r="AB207" s="35" t="str">
        <f>IF('Procedure details'!E207&lt;&gt;"",VLOOKUP('Procedure details'!E207,Lists!$M$2:$O$40,3,FALSE),"")</f>
        <v/>
      </c>
      <c r="AC207" s="35" t="str">
        <f>IF('Procedure details'!E207&lt;&gt;"",VLOOKUP('Procedure details'!E207,Lists!$M$2:$P$40,4,FALSE),"")</f>
        <v/>
      </c>
      <c r="AD207" s="35" t="str">
        <f>IF('Procedure details'!E207&lt;&gt;"",VLOOKUP('Procedure details'!E207,Lists!$M$2:$Q$40,5,FALSE),"")</f>
        <v/>
      </c>
      <c r="AE207" s="35" t="str">
        <f>IF('Procedure details'!O207&lt;&gt;"",VLOOKUP('Procedure details'!O207,Lists!$B$75:$G$83,6,FALSE),"")</f>
        <v/>
      </c>
      <c r="AF207" s="35" t="str">
        <f>IF('Procedure details'!H207&lt;&gt;"",VLOOKUP('Procedure details'!H207,Lists!$AP$2:$AQ$3,2,FALSE),"")</f>
        <v/>
      </c>
      <c r="AG207" s="35" t="str">
        <f>IF('Procedure details'!P207&lt;&gt;"",VLOOKUP('Procedure details'!P207,Lists!$D$75:$F$150,3,FALSE),"")</f>
        <v/>
      </c>
      <c r="AH207" s="35" t="str">
        <f>IF('Procedure details'!R207&lt;&gt;"",VLOOKUP('Procedure details'!R207,Lists!$AD$2:$AE$11,2,FALSE),"")</f>
        <v/>
      </c>
      <c r="AI207">
        <f>IF(AND(AB207=1,'Procedure details'!G207&gt;99,'Procedure details'!X207=""),1,0)</f>
        <v>0</v>
      </c>
      <c r="AJ207">
        <f>IF(AND(AC207=1,'Procedure details'!G207&gt;999,'Procedure details'!X207=""),1,0)</f>
        <v>0</v>
      </c>
      <c r="AK207">
        <f>IF(AND(AD207=1,'Procedure details'!G207&gt;9999,'Procedure details'!X207=""),1,0)</f>
        <v>0</v>
      </c>
      <c r="AL207" s="35" t="str">
        <f>IF('Procedure details'!O207&lt;&gt;"",VLOOKUP('Procedure details'!O207,Lists!$B$75:$C$83,2,FALSE),"")</f>
        <v/>
      </c>
      <c r="AM207">
        <f>IFERROR(IF(AND(VLOOKUP('Procedure details'!E207,Lists!$M$1:$R$40,6,0),'Procedure details'!X207="",(OR('Procedure details'!I207="[O2_1] Animals born in the UK but NOT at a licensed establishment",'Procedure details'!I207="[O2_2] Animals born in the EU (non UK) but NOT at a registered breeder",'Procedure details'!J207="[NHPO1_1B] Animals born in the UK but NOT at a licensed establishment",'Procedure details'!J207="[NHPO1_2B] Animals born in the EU (non UK) but NOT at a registered breeder"))),1,0),0)</f>
        <v>0</v>
      </c>
      <c r="AN207" s="58">
        <f>IF(AND('Procedure details'!U207="Sub-threshold",'Procedure details'!N207="[N] No",'Procedure details'!O207&lt;&gt;"[PG] Breeding/maintenance of colonies of established genetically altered animals, not used in other procedures",'Procedure details'!O207&lt;&gt;"",'Procedure details'!X207=""),1,0)</f>
        <v>0</v>
      </c>
      <c r="AO207">
        <f>IF(AND('Procedure details'!G207&gt;999,'Procedure details'!O207="[PG] Breeding/maintenance of colonies of established genetically altered animals, not used in other procedures",'Procedure details'!U207="[SV4] Severe",'Procedure details'!X207=""),1,0)</f>
        <v>0</v>
      </c>
      <c r="AP207">
        <f>IF(AND('Procedure details'!M207="[GS1] Not genetically altered",'Procedure details'!O207="[PG] Breeding/maintenance of colonies of established genetically altered animals, not used in other procedures",'Procedure details'!X207=""),1,0)</f>
        <v>0</v>
      </c>
      <c r="AQ207">
        <f>IFERROR(IF(AND((VLOOKUP('Procedure details'!E207,Lists!M:S,7,0))=1,'Procedure details'!X207="",(OR('Procedure details'!I207="[O2_1] Animals born in the UK but NOT at a licensed establishment",'Procedure details'!I207="[O2_2] Animals born in the EU (non UK) but NOT at a registered breeder")),(OR('Procedure details'!M207="[GS2] Genetically altered without a harmful phenotype",'Procedure details'!M207="[GS3] Genetically altered with a harmful phenotype"))),1,0),0)</f>
        <v>0</v>
      </c>
    </row>
    <row r="208" spans="24:43" x14ac:dyDescent="0.25">
      <c r="X208" s="34">
        <v>208</v>
      </c>
      <c r="Y208" s="35">
        <f>COUNTA('Procedure details'!E208:'Procedure details'!Y208)</f>
        <v>0</v>
      </c>
      <c r="Z208" s="35"/>
      <c r="AA208" s="35" t="str">
        <f>IF('Procedure details'!E208&lt;&gt;"",VLOOKUP('Procedure details'!E208,Lists!$M$2:$N$40,2,FALSE),"")</f>
        <v/>
      </c>
      <c r="AB208" s="35" t="str">
        <f>IF('Procedure details'!E208&lt;&gt;"",VLOOKUP('Procedure details'!E208,Lists!$M$2:$O$40,3,FALSE),"")</f>
        <v/>
      </c>
      <c r="AC208" s="35" t="str">
        <f>IF('Procedure details'!E208&lt;&gt;"",VLOOKUP('Procedure details'!E208,Lists!$M$2:$P$40,4,FALSE),"")</f>
        <v/>
      </c>
      <c r="AD208" s="35" t="str">
        <f>IF('Procedure details'!E208&lt;&gt;"",VLOOKUP('Procedure details'!E208,Lists!$M$2:$Q$40,5,FALSE),"")</f>
        <v/>
      </c>
      <c r="AE208" s="35" t="str">
        <f>IF('Procedure details'!O208&lt;&gt;"",VLOOKUP('Procedure details'!O208,Lists!$B$75:$G$83,6,FALSE),"")</f>
        <v/>
      </c>
      <c r="AF208" s="35" t="str">
        <f>IF('Procedure details'!H208&lt;&gt;"",VLOOKUP('Procedure details'!H208,Lists!$AP$2:$AQ$3,2,FALSE),"")</f>
        <v/>
      </c>
      <c r="AG208" s="35" t="str">
        <f>IF('Procedure details'!P208&lt;&gt;"",VLOOKUP('Procedure details'!P208,Lists!$D$75:$F$150,3,FALSE),"")</f>
        <v/>
      </c>
      <c r="AH208" s="35" t="str">
        <f>IF('Procedure details'!R208&lt;&gt;"",VLOOKUP('Procedure details'!R208,Lists!$AD$2:$AE$11,2,FALSE),"")</f>
        <v/>
      </c>
      <c r="AI208">
        <f>IF(AND(AB208=1,'Procedure details'!G208&gt;99,'Procedure details'!X208=""),1,0)</f>
        <v>0</v>
      </c>
      <c r="AJ208">
        <f>IF(AND(AC208=1,'Procedure details'!G208&gt;999,'Procedure details'!X208=""),1,0)</f>
        <v>0</v>
      </c>
      <c r="AK208">
        <f>IF(AND(AD208=1,'Procedure details'!G208&gt;9999,'Procedure details'!X208=""),1,0)</f>
        <v>0</v>
      </c>
      <c r="AL208" s="35" t="str">
        <f>IF('Procedure details'!O208&lt;&gt;"",VLOOKUP('Procedure details'!O208,Lists!$B$75:$C$83,2,FALSE),"")</f>
        <v/>
      </c>
      <c r="AM208">
        <f>IFERROR(IF(AND(VLOOKUP('Procedure details'!E208,Lists!$M$1:$R$40,6,0),'Procedure details'!X208="",(OR('Procedure details'!I208="[O2_1] Animals born in the UK but NOT at a licensed establishment",'Procedure details'!I208="[O2_2] Animals born in the EU (non UK) but NOT at a registered breeder",'Procedure details'!J208="[NHPO1_1B] Animals born in the UK but NOT at a licensed establishment",'Procedure details'!J208="[NHPO1_2B] Animals born in the EU (non UK) but NOT at a registered breeder"))),1,0),0)</f>
        <v>0</v>
      </c>
      <c r="AN208" s="58">
        <f>IF(AND('Procedure details'!U208="Sub-threshold",'Procedure details'!N208="[N] No",'Procedure details'!O208&lt;&gt;"[PG] Breeding/maintenance of colonies of established genetically altered animals, not used in other procedures",'Procedure details'!O208&lt;&gt;"",'Procedure details'!X208=""),1,0)</f>
        <v>0</v>
      </c>
      <c r="AO208">
        <f>IF(AND('Procedure details'!G208&gt;999,'Procedure details'!O208="[PG] Breeding/maintenance of colonies of established genetically altered animals, not used in other procedures",'Procedure details'!U208="[SV4] Severe",'Procedure details'!X208=""),1,0)</f>
        <v>0</v>
      </c>
      <c r="AP208">
        <f>IF(AND('Procedure details'!M208="[GS1] Not genetically altered",'Procedure details'!O208="[PG] Breeding/maintenance of colonies of established genetically altered animals, not used in other procedures",'Procedure details'!X208=""),1,0)</f>
        <v>0</v>
      </c>
      <c r="AQ208">
        <f>IFERROR(IF(AND((VLOOKUP('Procedure details'!E208,Lists!M:S,7,0))=1,'Procedure details'!X208="",(OR('Procedure details'!I208="[O2_1] Animals born in the UK but NOT at a licensed establishment",'Procedure details'!I208="[O2_2] Animals born in the EU (non UK) but NOT at a registered breeder")),(OR('Procedure details'!M208="[GS2] Genetically altered without a harmful phenotype",'Procedure details'!M208="[GS3] Genetically altered with a harmful phenotype"))),1,0),0)</f>
        <v>0</v>
      </c>
    </row>
    <row r="209" spans="24:43" x14ac:dyDescent="0.25">
      <c r="X209" s="34">
        <v>209</v>
      </c>
      <c r="Y209" s="35">
        <f>COUNTA('Procedure details'!E209:'Procedure details'!Y209)</f>
        <v>0</v>
      </c>
      <c r="Z209" s="35"/>
      <c r="AA209" s="35" t="str">
        <f>IF('Procedure details'!E209&lt;&gt;"",VLOOKUP('Procedure details'!E209,Lists!$M$2:$N$40,2,FALSE),"")</f>
        <v/>
      </c>
      <c r="AB209" s="35" t="str">
        <f>IF('Procedure details'!E209&lt;&gt;"",VLOOKUP('Procedure details'!E209,Lists!$M$2:$O$40,3,FALSE),"")</f>
        <v/>
      </c>
      <c r="AC209" s="35" t="str">
        <f>IF('Procedure details'!E209&lt;&gt;"",VLOOKUP('Procedure details'!E209,Lists!$M$2:$P$40,4,FALSE),"")</f>
        <v/>
      </c>
      <c r="AD209" s="35" t="str">
        <f>IF('Procedure details'!E209&lt;&gt;"",VLOOKUP('Procedure details'!E209,Lists!$M$2:$Q$40,5,FALSE),"")</f>
        <v/>
      </c>
      <c r="AE209" s="35" t="str">
        <f>IF('Procedure details'!O209&lt;&gt;"",VLOOKUP('Procedure details'!O209,Lists!$B$75:$G$83,6,FALSE),"")</f>
        <v/>
      </c>
      <c r="AF209" s="35" t="str">
        <f>IF('Procedure details'!H209&lt;&gt;"",VLOOKUP('Procedure details'!H209,Lists!$AP$2:$AQ$3,2,FALSE),"")</f>
        <v/>
      </c>
      <c r="AG209" s="35" t="str">
        <f>IF('Procedure details'!P209&lt;&gt;"",VLOOKUP('Procedure details'!P209,Lists!$D$75:$F$150,3,FALSE),"")</f>
        <v/>
      </c>
      <c r="AH209" s="35" t="str">
        <f>IF('Procedure details'!R209&lt;&gt;"",VLOOKUP('Procedure details'!R209,Lists!$AD$2:$AE$11,2,FALSE),"")</f>
        <v/>
      </c>
      <c r="AI209">
        <f>IF(AND(AB209=1,'Procedure details'!G209&gt;99,'Procedure details'!X209=""),1,0)</f>
        <v>0</v>
      </c>
      <c r="AJ209">
        <f>IF(AND(AC209=1,'Procedure details'!G209&gt;999,'Procedure details'!X209=""),1,0)</f>
        <v>0</v>
      </c>
      <c r="AK209">
        <f>IF(AND(AD209=1,'Procedure details'!G209&gt;9999,'Procedure details'!X209=""),1,0)</f>
        <v>0</v>
      </c>
      <c r="AL209" s="35" t="str">
        <f>IF('Procedure details'!O209&lt;&gt;"",VLOOKUP('Procedure details'!O209,Lists!$B$75:$C$83,2,FALSE),"")</f>
        <v/>
      </c>
      <c r="AM209">
        <f>IFERROR(IF(AND(VLOOKUP('Procedure details'!E209,Lists!$M$1:$R$40,6,0),'Procedure details'!X209="",(OR('Procedure details'!I209="[O2_1] Animals born in the UK but NOT at a licensed establishment",'Procedure details'!I209="[O2_2] Animals born in the EU (non UK) but NOT at a registered breeder",'Procedure details'!J209="[NHPO1_1B] Animals born in the UK but NOT at a licensed establishment",'Procedure details'!J209="[NHPO1_2B] Animals born in the EU (non UK) but NOT at a registered breeder"))),1,0),0)</f>
        <v>0</v>
      </c>
      <c r="AN209" s="58">
        <f>IF(AND('Procedure details'!U209="Sub-threshold",'Procedure details'!N209="[N] No",'Procedure details'!O209&lt;&gt;"[PG] Breeding/maintenance of colonies of established genetically altered animals, not used in other procedures",'Procedure details'!O209&lt;&gt;"",'Procedure details'!X209=""),1,0)</f>
        <v>0</v>
      </c>
      <c r="AO209">
        <f>IF(AND('Procedure details'!G209&gt;999,'Procedure details'!O209="[PG] Breeding/maintenance of colonies of established genetically altered animals, not used in other procedures",'Procedure details'!U209="[SV4] Severe",'Procedure details'!X209=""),1,0)</f>
        <v>0</v>
      </c>
      <c r="AP209">
        <f>IF(AND('Procedure details'!M209="[GS1] Not genetically altered",'Procedure details'!O209="[PG] Breeding/maintenance of colonies of established genetically altered animals, not used in other procedures",'Procedure details'!X209=""),1,0)</f>
        <v>0</v>
      </c>
      <c r="AQ209">
        <f>IFERROR(IF(AND((VLOOKUP('Procedure details'!E209,Lists!M:S,7,0))=1,'Procedure details'!X209="",(OR('Procedure details'!I209="[O2_1] Animals born in the UK but NOT at a licensed establishment",'Procedure details'!I209="[O2_2] Animals born in the EU (non UK) but NOT at a registered breeder")),(OR('Procedure details'!M209="[GS2] Genetically altered without a harmful phenotype",'Procedure details'!M209="[GS3] Genetically altered with a harmful phenotype"))),1,0),0)</f>
        <v>0</v>
      </c>
    </row>
    <row r="210" spans="24:43" x14ac:dyDescent="0.25">
      <c r="X210" s="34">
        <v>210</v>
      </c>
      <c r="Y210" s="35">
        <f>COUNTA('Procedure details'!E210:'Procedure details'!Y210)</f>
        <v>0</v>
      </c>
      <c r="Z210" s="35"/>
      <c r="AA210" s="35" t="str">
        <f>IF('Procedure details'!E210&lt;&gt;"",VLOOKUP('Procedure details'!E210,Lists!$M$2:$N$40,2,FALSE),"")</f>
        <v/>
      </c>
      <c r="AB210" s="35" t="str">
        <f>IF('Procedure details'!E210&lt;&gt;"",VLOOKUP('Procedure details'!E210,Lists!$M$2:$O$40,3,FALSE),"")</f>
        <v/>
      </c>
      <c r="AC210" s="35" t="str">
        <f>IF('Procedure details'!E210&lt;&gt;"",VLOOKUP('Procedure details'!E210,Lists!$M$2:$P$40,4,FALSE),"")</f>
        <v/>
      </c>
      <c r="AD210" s="35" t="str">
        <f>IF('Procedure details'!E210&lt;&gt;"",VLOOKUP('Procedure details'!E210,Lists!$M$2:$Q$40,5,FALSE),"")</f>
        <v/>
      </c>
      <c r="AE210" s="35" t="str">
        <f>IF('Procedure details'!O210&lt;&gt;"",VLOOKUP('Procedure details'!O210,Lists!$B$75:$G$83,6,FALSE),"")</f>
        <v/>
      </c>
      <c r="AF210" s="35" t="str">
        <f>IF('Procedure details'!H210&lt;&gt;"",VLOOKUP('Procedure details'!H210,Lists!$AP$2:$AQ$3,2,FALSE),"")</f>
        <v/>
      </c>
      <c r="AG210" s="35" t="str">
        <f>IF('Procedure details'!P210&lt;&gt;"",VLOOKUP('Procedure details'!P210,Lists!$D$75:$F$150,3,FALSE),"")</f>
        <v/>
      </c>
      <c r="AH210" s="35" t="str">
        <f>IF('Procedure details'!R210&lt;&gt;"",VLOOKUP('Procedure details'!R210,Lists!$AD$2:$AE$11,2,FALSE),"")</f>
        <v/>
      </c>
      <c r="AI210">
        <f>IF(AND(AB210=1,'Procedure details'!G210&gt;99,'Procedure details'!X210=""),1,0)</f>
        <v>0</v>
      </c>
      <c r="AJ210">
        <f>IF(AND(AC210=1,'Procedure details'!G210&gt;999,'Procedure details'!X210=""),1,0)</f>
        <v>0</v>
      </c>
      <c r="AK210">
        <f>IF(AND(AD210=1,'Procedure details'!G210&gt;9999,'Procedure details'!X210=""),1,0)</f>
        <v>0</v>
      </c>
      <c r="AL210" s="35" t="str">
        <f>IF('Procedure details'!O210&lt;&gt;"",VLOOKUP('Procedure details'!O210,Lists!$B$75:$C$83,2,FALSE),"")</f>
        <v/>
      </c>
      <c r="AM210">
        <f>IFERROR(IF(AND(VLOOKUP('Procedure details'!E210,Lists!$M$1:$R$40,6,0),'Procedure details'!X210="",(OR('Procedure details'!I210="[O2_1] Animals born in the UK but NOT at a licensed establishment",'Procedure details'!I210="[O2_2] Animals born in the EU (non UK) but NOT at a registered breeder",'Procedure details'!J210="[NHPO1_1B] Animals born in the UK but NOT at a licensed establishment",'Procedure details'!J210="[NHPO1_2B] Animals born in the EU (non UK) but NOT at a registered breeder"))),1,0),0)</f>
        <v>0</v>
      </c>
      <c r="AN210" s="58">
        <f>IF(AND('Procedure details'!U210="Sub-threshold",'Procedure details'!N210="[N] No",'Procedure details'!O210&lt;&gt;"[PG] Breeding/maintenance of colonies of established genetically altered animals, not used in other procedures",'Procedure details'!O210&lt;&gt;"",'Procedure details'!X210=""),1,0)</f>
        <v>0</v>
      </c>
      <c r="AO210">
        <f>IF(AND('Procedure details'!G210&gt;999,'Procedure details'!O210="[PG] Breeding/maintenance of colonies of established genetically altered animals, not used in other procedures",'Procedure details'!U210="[SV4] Severe",'Procedure details'!X210=""),1,0)</f>
        <v>0</v>
      </c>
      <c r="AP210">
        <f>IF(AND('Procedure details'!M210="[GS1] Not genetically altered",'Procedure details'!O210="[PG] Breeding/maintenance of colonies of established genetically altered animals, not used in other procedures",'Procedure details'!X210=""),1,0)</f>
        <v>0</v>
      </c>
      <c r="AQ210">
        <f>IFERROR(IF(AND((VLOOKUP('Procedure details'!E210,Lists!M:S,7,0))=1,'Procedure details'!X210="",(OR('Procedure details'!I210="[O2_1] Animals born in the UK but NOT at a licensed establishment",'Procedure details'!I210="[O2_2] Animals born in the EU (non UK) but NOT at a registered breeder")),(OR('Procedure details'!M210="[GS2] Genetically altered without a harmful phenotype",'Procedure details'!M210="[GS3] Genetically altered with a harmful phenotype"))),1,0),0)</f>
        <v>0</v>
      </c>
    </row>
    <row r="211" spans="24:43" x14ac:dyDescent="0.25">
      <c r="X211" s="34">
        <v>211</v>
      </c>
      <c r="Y211" s="35">
        <f>COUNTA('Procedure details'!E211:'Procedure details'!Y211)</f>
        <v>0</v>
      </c>
      <c r="Z211" s="35"/>
      <c r="AA211" s="35" t="str">
        <f>IF('Procedure details'!E211&lt;&gt;"",VLOOKUP('Procedure details'!E211,Lists!$M$2:$N$40,2,FALSE),"")</f>
        <v/>
      </c>
      <c r="AB211" s="35" t="str">
        <f>IF('Procedure details'!E211&lt;&gt;"",VLOOKUP('Procedure details'!E211,Lists!$M$2:$O$40,3,FALSE),"")</f>
        <v/>
      </c>
      <c r="AC211" s="35" t="str">
        <f>IF('Procedure details'!E211&lt;&gt;"",VLOOKUP('Procedure details'!E211,Lists!$M$2:$P$40,4,FALSE),"")</f>
        <v/>
      </c>
      <c r="AD211" s="35" t="str">
        <f>IF('Procedure details'!E211&lt;&gt;"",VLOOKUP('Procedure details'!E211,Lists!$M$2:$Q$40,5,FALSE),"")</f>
        <v/>
      </c>
      <c r="AE211" s="35" t="str">
        <f>IF('Procedure details'!O211&lt;&gt;"",VLOOKUP('Procedure details'!O211,Lists!$B$75:$G$83,6,FALSE),"")</f>
        <v/>
      </c>
      <c r="AF211" s="35" t="str">
        <f>IF('Procedure details'!H211&lt;&gt;"",VLOOKUP('Procedure details'!H211,Lists!$AP$2:$AQ$3,2,FALSE),"")</f>
        <v/>
      </c>
      <c r="AG211" s="35" t="str">
        <f>IF('Procedure details'!P211&lt;&gt;"",VLOOKUP('Procedure details'!P211,Lists!$D$75:$F$150,3,FALSE),"")</f>
        <v/>
      </c>
      <c r="AH211" s="35" t="str">
        <f>IF('Procedure details'!R211&lt;&gt;"",VLOOKUP('Procedure details'!R211,Lists!$AD$2:$AE$11,2,FALSE),"")</f>
        <v/>
      </c>
      <c r="AI211">
        <f>IF(AND(AB211=1,'Procedure details'!G211&gt;99,'Procedure details'!X211=""),1,0)</f>
        <v>0</v>
      </c>
      <c r="AJ211">
        <f>IF(AND(AC211=1,'Procedure details'!G211&gt;999,'Procedure details'!X211=""),1,0)</f>
        <v>0</v>
      </c>
      <c r="AK211">
        <f>IF(AND(AD211=1,'Procedure details'!G211&gt;9999,'Procedure details'!X211=""),1,0)</f>
        <v>0</v>
      </c>
      <c r="AL211" s="35" t="str">
        <f>IF('Procedure details'!O211&lt;&gt;"",VLOOKUP('Procedure details'!O211,Lists!$B$75:$C$83,2,FALSE),"")</f>
        <v/>
      </c>
      <c r="AM211">
        <f>IFERROR(IF(AND(VLOOKUP('Procedure details'!E211,Lists!$M$1:$R$40,6,0),'Procedure details'!X211="",(OR('Procedure details'!I211="[O2_1] Animals born in the UK but NOT at a licensed establishment",'Procedure details'!I211="[O2_2] Animals born in the EU (non UK) but NOT at a registered breeder",'Procedure details'!J211="[NHPO1_1B] Animals born in the UK but NOT at a licensed establishment",'Procedure details'!J211="[NHPO1_2B] Animals born in the EU (non UK) but NOT at a registered breeder"))),1,0),0)</f>
        <v>0</v>
      </c>
      <c r="AN211" s="58">
        <f>IF(AND('Procedure details'!U211="Sub-threshold",'Procedure details'!N211="[N] No",'Procedure details'!O211&lt;&gt;"[PG] Breeding/maintenance of colonies of established genetically altered animals, not used in other procedures",'Procedure details'!O211&lt;&gt;"",'Procedure details'!X211=""),1,0)</f>
        <v>0</v>
      </c>
      <c r="AO211">
        <f>IF(AND('Procedure details'!G211&gt;999,'Procedure details'!O211="[PG] Breeding/maintenance of colonies of established genetically altered animals, not used in other procedures",'Procedure details'!U211="[SV4] Severe",'Procedure details'!X211=""),1,0)</f>
        <v>0</v>
      </c>
      <c r="AP211">
        <f>IF(AND('Procedure details'!M211="[GS1] Not genetically altered",'Procedure details'!O211="[PG] Breeding/maintenance of colonies of established genetically altered animals, not used in other procedures",'Procedure details'!X211=""),1,0)</f>
        <v>0</v>
      </c>
      <c r="AQ211">
        <f>IFERROR(IF(AND((VLOOKUP('Procedure details'!E211,Lists!M:S,7,0))=1,'Procedure details'!X211="",(OR('Procedure details'!I211="[O2_1] Animals born in the UK but NOT at a licensed establishment",'Procedure details'!I211="[O2_2] Animals born in the EU (non UK) but NOT at a registered breeder")),(OR('Procedure details'!M211="[GS2] Genetically altered without a harmful phenotype",'Procedure details'!M211="[GS3] Genetically altered with a harmful phenotype"))),1,0),0)</f>
        <v>0</v>
      </c>
    </row>
    <row r="212" spans="24:43" x14ac:dyDescent="0.25">
      <c r="X212" s="34">
        <v>212</v>
      </c>
      <c r="Y212" s="35">
        <f>COUNTA('Procedure details'!E212:'Procedure details'!Y212)</f>
        <v>0</v>
      </c>
      <c r="Z212" s="35"/>
      <c r="AA212" s="35" t="str">
        <f>IF('Procedure details'!E212&lt;&gt;"",VLOOKUP('Procedure details'!E212,Lists!$M$2:$N$40,2,FALSE),"")</f>
        <v/>
      </c>
      <c r="AB212" s="35" t="str">
        <f>IF('Procedure details'!E212&lt;&gt;"",VLOOKUP('Procedure details'!E212,Lists!$M$2:$O$40,3,FALSE),"")</f>
        <v/>
      </c>
      <c r="AC212" s="35" t="str">
        <f>IF('Procedure details'!E212&lt;&gt;"",VLOOKUP('Procedure details'!E212,Lists!$M$2:$P$40,4,FALSE),"")</f>
        <v/>
      </c>
      <c r="AD212" s="35" t="str">
        <f>IF('Procedure details'!E212&lt;&gt;"",VLOOKUP('Procedure details'!E212,Lists!$M$2:$Q$40,5,FALSE),"")</f>
        <v/>
      </c>
      <c r="AE212" s="35" t="str">
        <f>IF('Procedure details'!O212&lt;&gt;"",VLOOKUP('Procedure details'!O212,Lists!$B$75:$G$83,6,FALSE),"")</f>
        <v/>
      </c>
      <c r="AF212" s="35" t="str">
        <f>IF('Procedure details'!H212&lt;&gt;"",VLOOKUP('Procedure details'!H212,Lists!$AP$2:$AQ$3,2,FALSE),"")</f>
        <v/>
      </c>
      <c r="AG212" s="35" t="str">
        <f>IF('Procedure details'!P212&lt;&gt;"",VLOOKUP('Procedure details'!P212,Lists!$D$75:$F$150,3,FALSE),"")</f>
        <v/>
      </c>
      <c r="AH212" s="35" t="str">
        <f>IF('Procedure details'!R212&lt;&gt;"",VLOOKUP('Procedure details'!R212,Lists!$AD$2:$AE$11,2,FALSE),"")</f>
        <v/>
      </c>
      <c r="AI212">
        <f>IF(AND(AB212=1,'Procedure details'!G212&gt;99,'Procedure details'!X212=""),1,0)</f>
        <v>0</v>
      </c>
      <c r="AJ212">
        <f>IF(AND(AC212=1,'Procedure details'!G212&gt;999,'Procedure details'!X212=""),1,0)</f>
        <v>0</v>
      </c>
      <c r="AK212">
        <f>IF(AND(AD212=1,'Procedure details'!G212&gt;9999,'Procedure details'!X212=""),1,0)</f>
        <v>0</v>
      </c>
      <c r="AL212" s="35" t="str">
        <f>IF('Procedure details'!O212&lt;&gt;"",VLOOKUP('Procedure details'!O212,Lists!$B$75:$C$83,2,FALSE),"")</f>
        <v/>
      </c>
      <c r="AM212">
        <f>IFERROR(IF(AND(VLOOKUP('Procedure details'!E212,Lists!$M$1:$R$40,6,0),'Procedure details'!X212="",(OR('Procedure details'!I212="[O2_1] Animals born in the UK but NOT at a licensed establishment",'Procedure details'!I212="[O2_2] Animals born in the EU (non UK) but NOT at a registered breeder",'Procedure details'!J212="[NHPO1_1B] Animals born in the UK but NOT at a licensed establishment",'Procedure details'!J212="[NHPO1_2B] Animals born in the EU (non UK) but NOT at a registered breeder"))),1,0),0)</f>
        <v>0</v>
      </c>
      <c r="AN212" s="58">
        <f>IF(AND('Procedure details'!U212="Sub-threshold",'Procedure details'!N212="[N] No",'Procedure details'!O212&lt;&gt;"[PG] Breeding/maintenance of colonies of established genetically altered animals, not used in other procedures",'Procedure details'!O212&lt;&gt;"",'Procedure details'!X212=""),1,0)</f>
        <v>0</v>
      </c>
      <c r="AO212">
        <f>IF(AND('Procedure details'!G212&gt;999,'Procedure details'!O212="[PG] Breeding/maintenance of colonies of established genetically altered animals, not used in other procedures",'Procedure details'!U212="[SV4] Severe",'Procedure details'!X212=""),1,0)</f>
        <v>0</v>
      </c>
      <c r="AP212">
        <f>IF(AND('Procedure details'!M212="[GS1] Not genetically altered",'Procedure details'!O212="[PG] Breeding/maintenance of colonies of established genetically altered animals, not used in other procedures",'Procedure details'!X212=""),1,0)</f>
        <v>0</v>
      </c>
      <c r="AQ212">
        <f>IFERROR(IF(AND((VLOOKUP('Procedure details'!E212,Lists!M:S,7,0))=1,'Procedure details'!X212="",(OR('Procedure details'!I212="[O2_1] Animals born in the UK but NOT at a licensed establishment",'Procedure details'!I212="[O2_2] Animals born in the EU (non UK) but NOT at a registered breeder")),(OR('Procedure details'!M212="[GS2] Genetically altered without a harmful phenotype",'Procedure details'!M212="[GS3] Genetically altered with a harmful phenotype"))),1,0),0)</f>
        <v>0</v>
      </c>
    </row>
    <row r="213" spans="24:43" x14ac:dyDescent="0.25">
      <c r="X213" s="34">
        <v>213</v>
      </c>
      <c r="Y213" s="35">
        <f>COUNTA('Procedure details'!E213:'Procedure details'!Y213)</f>
        <v>0</v>
      </c>
      <c r="Z213" s="35"/>
      <c r="AA213" s="35" t="str">
        <f>IF('Procedure details'!E213&lt;&gt;"",VLOOKUP('Procedure details'!E213,Lists!$M$2:$N$40,2,FALSE),"")</f>
        <v/>
      </c>
      <c r="AB213" s="35" t="str">
        <f>IF('Procedure details'!E213&lt;&gt;"",VLOOKUP('Procedure details'!E213,Lists!$M$2:$O$40,3,FALSE),"")</f>
        <v/>
      </c>
      <c r="AC213" s="35" t="str">
        <f>IF('Procedure details'!E213&lt;&gt;"",VLOOKUP('Procedure details'!E213,Lists!$M$2:$P$40,4,FALSE),"")</f>
        <v/>
      </c>
      <c r="AD213" s="35" t="str">
        <f>IF('Procedure details'!E213&lt;&gt;"",VLOOKUP('Procedure details'!E213,Lists!$M$2:$Q$40,5,FALSE),"")</f>
        <v/>
      </c>
      <c r="AE213" s="35" t="str">
        <f>IF('Procedure details'!O213&lt;&gt;"",VLOOKUP('Procedure details'!O213,Lists!$B$75:$G$83,6,FALSE),"")</f>
        <v/>
      </c>
      <c r="AF213" s="35" t="str">
        <f>IF('Procedure details'!H213&lt;&gt;"",VLOOKUP('Procedure details'!H213,Lists!$AP$2:$AQ$3,2,FALSE),"")</f>
        <v/>
      </c>
      <c r="AG213" s="35" t="str">
        <f>IF('Procedure details'!P213&lt;&gt;"",VLOOKUP('Procedure details'!P213,Lists!$D$75:$F$150,3,FALSE),"")</f>
        <v/>
      </c>
      <c r="AH213" s="35" t="str">
        <f>IF('Procedure details'!R213&lt;&gt;"",VLOOKUP('Procedure details'!R213,Lists!$AD$2:$AE$11,2,FALSE),"")</f>
        <v/>
      </c>
      <c r="AI213">
        <f>IF(AND(AB213=1,'Procedure details'!G213&gt;99,'Procedure details'!X213=""),1,0)</f>
        <v>0</v>
      </c>
      <c r="AJ213">
        <f>IF(AND(AC213=1,'Procedure details'!G213&gt;999,'Procedure details'!X213=""),1,0)</f>
        <v>0</v>
      </c>
      <c r="AK213">
        <f>IF(AND(AD213=1,'Procedure details'!G213&gt;9999,'Procedure details'!X213=""),1,0)</f>
        <v>0</v>
      </c>
      <c r="AL213" s="35" t="str">
        <f>IF('Procedure details'!O213&lt;&gt;"",VLOOKUP('Procedure details'!O213,Lists!$B$75:$C$83,2,FALSE),"")</f>
        <v/>
      </c>
      <c r="AM213">
        <f>IFERROR(IF(AND(VLOOKUP('Procedure details'!E213,Lists!$M$1:$R$40,6,0),'Procedure details'!X213="",(OR('Procedure details'!I213="[O2_1] Animals born in the UK but NOT at a licensed establishment",'Procedure details'!I213="[O2_2] Animals born in the EU (non UK) but NOT at a registered breeder",'Procedure details'!J213="[NHPO1_1B] Animals born in the UK but NOT at a licensed establishment",'Procedure details'!J213="[NHPO1_2B] Animals born in the EU (non UK) but NOT at a registered breeder"))),1,0),0)</f>
        <v>0</v>
      </c>
      <c r="AN213" s="58">
        <f>IF(AND('Procedure details'!U213="Sub-threshold",'Procedure details'!N213="[N] No",'Procedure details'!O213&lt;&gt;"[PG] Breeding/maintenance of colonies of established genetically altered animals, not used in other procedures",'Procedure details'!O213&lt;&gt;"",'Procedure details'!X213=""),1,0)</f>
        <v>0</v>
      </c>
      <c r="AO213">
        <f>IF(AND('Procedure details'!G213&gt;999,'Procedure details'!O213="[PG] Breeding/maintenance of colonies of established genetically altered animals, not used in other procedures",'Procedure details'!U213="[SV4] Severe",'Procedure details'!X213=""),1,0)</f>
        <v>0</v>
      </c>
      <c r="AP213">
        <f>IF(AND('Procedure details'!M213="[GS1] Not genetically altered",'Procedure details'!O213="[PG] Breeding/maintenance of colonies of established genetically altered animals, not used in other procedures",'Procedure details'!X213=""),1,0)</f>
        <v>0</v>
      </c>
      <c r="AQ213">
        <f>IFERROR(IF(AND((VLOOKUP('Procedure details'!E213,Lists!M:S,7,0))=1,'Procedure details'!X213="",(OR('Procedure details'!I213="[O2_1] Animals born in the UK but NOT at a licensed establishment",'Procedure details'!I213="[O2_2] Animals born in the EU (non UK) but NOT at a registered breeder")),(OR('Procedure details'!M213="[GS2] Genetically altered without a harmful phenotype",'Procedure details'!M213="[GS3] Genetically altered with a harmful phenotype"))),1,0),0)</f>
        <v>0</v>
      </c>
    </row>
    <row r="214" spans="24:43" x14ac:dyDescent="0.25">
      <c r="X214" s="34">
        <v>214</v>
      </c>
      <c r="Y214" s="35">
        <f>COUNTA('Procedure details'!E214:'Procedure details'!Y214)</f>
        <v>0</v>
      </c>
      <c r="Z214" s="35"/>
      <c r="AA214" s="35" t="str">
        <f>IF('Procedure details'!E214&lt;&gt;"",VLOOKUP('Procedure details'!E214,Lists!$M$2:$N$40,2,FALSE),"")</f>
        <v/>
      </c>
      <c r="AB214" s="35" t="str">
        <f>IF('Procedure details'!E214&lt;&gt;"",VLOOKUP('Procedure details'!E214,Lists!$M$2:$O$40,3,FALSE),"")</f>
        <v/>
      </c>
      <c r="AC214" s="35" t="str">
        <f>IF('Procedure details'!E214&lt;&gt;"",VLOOKUP('Procedure details'!E214,Lists!$M$2:$P$40,4,FALSE),"")</f>
        <v/>
      </c>
      <c r="AD214" s="35" t="str">
        <f>IF('Procedure details'!E214&lt;&gt;"",VLOOKUP('Procedure details'!E214,Lists!$M$2:$Q$40,5,FALSE),"")</f>
        <v/>
      </c>
      <c r="AE214" s="35" t="str">
        <f>IF('Procedure details'!O214&lt;&gt;"",VLOOKUP('Procedure details'!O214,Lists!$B$75:$G$83,6,FALSE),"")</f>
        <v/>
      </c>
      <c r="AF214" s="35" t="str">
        <f>IF('Procedure details'!H214&lt;&gt;"",VLOOKUP('Procedure details'!H214,Lists!$AP$2:$AQ$3,2,FALSE),"")</f>
        <v/>
      </c>
      <c r="AG214" s="35" t="str">
        <f>IF('Procedure details'!P214&lt;&gt;"",VLOOKUP('Procedure details'!P214,Lists!$D$75:$F$150,3,FALSE),"")</f>
        <v/>
      </c>
      <c r="AH214" s="35" t="str">
        <f>IF('Procedure details'!R214&lt;&gt;"",VLOOKUP('Procedure details'!R214,Lists!$AD$2:$AE$11,2,FALSE),"")</f>
        <v/>
      </c>
      <c r="AI214">
        <f>IF(AND(AB214=1,'Procedure details'!G214&gt;99,'Procedure details'!X214=""),1,0)</f>
        <v>0</v>
      </c>
      <c r="AJ214">
        <f>IF(AND(AC214=1,'Procedure details'!G214&gt;999,'Procedure details'!X214=""),1,0)</f>
        <v>0</v>
      </c>
      <c r="AK214">
        <f>IF(AND(AD214=1,'Procedure details'!G214&gt;9999,'Procedure details'!X214=""),1,0)</f>
        <v>0</v>
      </c>
      <c r="AL214" s="35" t="str">
        <f>IF('Procedure details'!O214&lt;&gt;"",VLOOKUP('Procedure details'!O214,Lists!$B$75:$C$83,2,FALSE),"")</f>
        <v/>
      </c>
      <c r="AM214">
        <f>IFERROR(IF(AND(VLOOKUP('Procedure details'!E214,Lists!$M$1:$R$40,6,0),'Procedure details'!X214="",(OR('Procedure details'!I214="[O2_1] Animals born in the UK but NOT at a licensed establishment",'Procedure details'!I214="[O2_2] Animals born in the EU (non UK) but NOT at a registered breeder",'Procedure details'!J214="[NHPO1_1B] Animals born in the UK but NOT at a licensed establishment",'Procedure details'!J214="[NHPO1_2B] Animals born in the EU (non UK) but NOT at a registered breeder"))),1,0),0)</f>
        <v>0</v>
      </c>
      <c r="AN214" s="58">
        <f>IF(AND('Procedure details'!U214="Sub-threshold",'Procedure details'!N214="[N] No",'Procedure details'!O214&lt;&gt;"[PG] Breeding/maintenance of colonies of established genetically altered animals, not used in other procedures",'Procedure details'!O214&lt;&gt;"",'Procedure details'!X214=""),1,0)</f>
        <v>0</v>
      </c>
      <c r="AO214">
        <f>IF(AND('Procedure details'!G214&gt;999,'Procedure details'!O214="[PG] Breeding/maintenance of colonies of established genetically altered animals, not used in other procedures",'Procedure details'!U214="[SV4] Severe",'Procedure details'!X214=""),1,0)</f>
        <v>0</v>
      </c>
      <c r="AP214">
        <f>IF(AND('Procedure details'!M214="[GS1] Not genetically altered",'Procedure details'!O214="[PG] Breeding/maintenance of colonies of established genetically altered animals, not used in other procedures",'Procedure details'!X214=""),1,0)</f>
        <v>0</v>
      </c>
      <c r="AQ214">
        <f>IFERROR(IF(AND((VLOOKUP('Procedure details'!E214,Lists!M:S,7,0))=1,'Procedure details'!X214="",(OR('Procedure details'!I214="[O2_1] Animals born in the UK but NOT at a licensed establishment",'Procedure details'!I214="[O2_2] Animals born in the EU (non UK) but NOT at a registered breeder")),(OR('Procedure details'!M214="[GS2] Genetically altered without a harmful phenotype",'Procedure details'!M214="[GS3] Genetically altered with a harmful phenotype"))),1,0),0)</f>
        <v>0</v>
      </c>
    </row>
    <row r="215" spans="24:43" x14ac:dyDescent="0.25">
      <c r="X215" s="34">
        <v>215</v>
      </c>
      <c r="Y215" s="35">
        <f>COUNTA('Procedure details'!E215:'Procedure details'!Y215)</f>
        <v>0</v>
      </c>
      <c r="Z215" s="35"/>
      <c r="AA215" s="35" t="str">
        <f>IF('Procedure details'!E215&lt;&gt;"",VLOOKUP('Procedure details'!E215,Lists!$M$2:$N$40,2,FALSE),"")</f>
        <v/>
      </c>
      <c r="AB215" s="35" t="str">
        <f>IF('Procedure details'!E215&lt;&gt;"",VLOOKUP('Procedure details'!E215,Lists!$M$2:$O$40,3,FALSE),"")</f>
        <v/>
      </c>
      <c r="AC215" s="35" t="str">
        <f>IF('Procedure details'!E215&lt;&gt;"",VLOOKUP('Procedure details'!E215,Lists!$M$2:$P$40,4,FALSE),"")</f>
        <v/>
      </c>
      <c r="AD215" s="35" t="str">
        <f>IF('Procedure details'!E215&lt;&gt;"",VLOOKUP('Procedure details'!E215,Lists!$M$2:$Q$40,5,FALSE),"")</f>
        <v/>
      </c>
      <c r="AE215" s="35" t="str">
        <f>IF('Procedure details'!O215&lt;&gt;"",VLOOKUP('Procedure details'!O215,Lists!$B$75:$G$83,6,FALSE),"")</f>
        <v/>
      </c>
      <c r="AF215" s="35" t="str">
        <f>IF('Procedure details'!H215&lt;&gt;"",VLOOKUP('Procedure details'!H215,Lists!$AP$2:$AQ$3,2,FALSE),"")</f>
        <v/>
      </c>
      <c r="AG215" s="35" t="str">
        <f>IF('Procedure details'!P215&lt;&gt;"",VLOOKUP('Procedure details'!P215,Lists!$D$75:$F$150,3,FALSE),"")</f>
        <v/>
      </c>
      <c r="AH215" s="35" t="str">
        <f>IF('Procedure details'!R215&lt;&gt;"",VLOOKUP('Procedure details'!R215,Lists!$AD$2:$AE$11,2,FALSE),"")</f>
        <v/>
      </c>
      <c r="AI215">
        <f>IF(AND(AB215=1,'Procedure details'!G215&gt;99,'Procedure details'!X215=""),1,0)</f>
        <v>0</v>
      </c>
      <c r="AJ215">
        <f>IF(AND(AC215=1,'Procedure details'!G215&gt;999,'Procedure details'!X215=""),1,0)</f>
        <v>0</v>
      </c>
      <c r="AK215">
        <f>IF(AND(AD215=1,'Procedure details'!G215&gt;9999,'Procedure details'!X215=""),1,0)</f>
        <v>0</v>
      </c>
      <c r="AL215" s="35" t="str">
        <f>IF('Procedure details'!O215&lt;&gt;"",VLOOKUP('Procedure details'!O215,Lists!$B$75:$C$83,2,FALSE),"")</f>
        <v/>
      </c>
      <c r="AM215">
        <f>IFERROR(IF(AND(VLOOKUP('Procedure details'!E215,Lists!$M$1:$R$40,6,0),'Procedure details'!X215="",(OR('Procedure details'!I215="[O2_1] Animals born in the UK but NOT at a licensed establishment",'Procedure details'!I215="[O2_2] Animals born in the EU (non UK) but NOT at a registered breeder",'Procedure details'!J215="[NHPO1_1B] Animals born in the UK but NOT at a licensed establishment",'Procedure details'!J215="[NHPO1_2B] Animals born in the EU (non UK) but NOT at a registered breeder"))),1,0),0)</f>
        <v>0</v>
      </c>
      <c r="AN215" s="58">
        <f>IF(AND('Procedure details'!U215="Sub-threshold",'Procedure details'!N215="[N] No",'Procedure details'!O215&lt;&gt;"[PG] Breeding/maintenance of colonies of established genetically altered animals, not used in other procedures",'Procedure details'!O215&lt;&gt;"",'Procedure details'!X215=""),1,0)</f>
        <v>0</v>
      </c>
      <c r="AO215">
        <f>IF(AND('Procedure details'!G215&gt;999,'Procedure details'!O215="[PG] Breeding/maintenance of colonies of established genetically altered animals, not used in other procedures",'Procedure details'!U215="[SV4] Severe",'Procedure details'!X215=""),1,0)</f>
        <v>0</v>
      </c>
      <c r="AP215">
        <f>IF(AND('Procedure details'!M215="[GS1] Not genetically altered",'Procedure details'!O215="[PG] Breeding/maintenance of colonies of established genetically altered animals, not used in other procedures",'Procedure details'!X215=""),1,0)</f>
        <v>0</v>
      </c>
      <c r="AQ215">
        <f>IFERROR(IF(AND((VLOOKUP('Procedure details'!E215,Lists!M:S,7,0))=1,'Procedure details'!X215="",(OR('Procedure details'!I215="[O2_1] Animals born in the UK but NOT at a licensed establishment",'Procedure details'!I215="[O2_2] Animals born in the EU (non UK) but NOT at a registered breeder")),(OR('Procedure details'!M215="[GS2] Genetically altered without a harmful phenotype",'Procedure details'!M215="[GS3] Genetically altered with a harmful phenotype"))),1,0),0)</f>
        <v>0</v>
      </c>
    </row>
    <row r="216" spans="24:43" x14ac:dyDescent="0.25">
      <c r="X216" s="34">
        <v>216</v>
      </c>
      <c r="Y216" s="35">
        <f>COUNTA('Procedure details'!E216:'Procedure details'!Y216)</f>
        <v>0</v>
      </c>
      <c r="Z216" s="35"/>
      <c r="AA216" s="35" t="str">
        <f>IF('Procedure details'!E216&lt;&gt;"",VLOOKUP('Procedure details'!E216,Lists!$M$2:$N$40,2,FALSE),"")</f>
        <v/>
      </c>
      <c r="AB216" s="35" t="str">
        <f>IF('Procedure details'!E216&lt;&gt;"",VLOOKUP('Procedure details'!E216,Lists!$M$2:$O$40,3,FALSE),"")</f>
        <v/>
      </c>
      <c r="AC216" s="35" t="str">
        <f>IF('Procedure details'!E216&lt;&gt;"",VLOOKUP('Procedure details'!E216,Lists!$M$2:$P$40,4,FALSE),"")</f>
        <v/>
      </c>
      <c r="AD216" s="35" t="str">
        <f>IF('Procedure details'!E216&lt;&gt;"",VLOOKUP('Procedure details'!E216,Lists!$M$2:$Q$40,5,FALSE),"")</f>
        <v/>
      </c>
      <c r="AE216" s="35" t="str">
        <f>IF('Procedure details'!O216&lt;&gt;"",VLOOKUP('Procedure details'!O216,Lists!$B$75:$G$83,6,FALSE),"")</f>
        <v/>
      </c>
      <c r="AF216" s="35" t="str">
        <f>IF('Procedure details'!H216&lt;&gt;"",VLOOKUP('Procedure details'!H216,Lists!$AP$2:$AQ$3,2,FALSE),"")</f>
        <v/>
      </c>
      <c r="AG216" s="35" t="str">
        <f>IF('Procedure details'!P216&lt;&gt;"",VLOOKUP('Procedure details'!P216,Lists!$D$75:$F$150,3,FALSE),"")</f>
        <v/>
      </c>
      <c r="AH216" s="35" t="str">
        <f>IF('Procedure details'!R216&lt;&gt;"",VLOOKUP('Procedure details'!R216,Lists!$AD$2:$AE$11,2,FALSE),"")</f>
        <v/>
      </c>
      <c r="AI216">
        <f>IF(AND(AB216=1,'Procedure details'!G216&gt;99,'Procedure details'!X216=""),1,0)</f>
        <v>0</v>
      </c>
      <c r="AJ216">
        <f>IF(AND(AC216=1,'Procedure details'!G216&gt;999,'Procedure details'!X216=""),1,0)</f>
        <v>0</v>
      </c>
      <c r="AK216">
        <f>IF(AND(AD216=1,'Procedure details'!G216&gt;9999,'Procedure details'!X216=""),1,0)</f>
        <v>0</v>
      </c>
      <c r="AL216" s="35" t="str">
        <f>IF('Procedure details'!O216&lt;&gt;"",VLOOKUP('Procedure details'!O216,Lists!$B$75:$C$83,2,FALSE),"")</f>
        <v/>
      </c>
      <c r="AM216">
        <f>IFERROR(IF(AND(VLOOKUP('Procedure details'!E216,Lists!$M$1:$R$40,6,0),'Procedure details'!X216="",(OR('Procedure details'!I216="[O2_1] Animals born in the UK but NOT at a licensed establishment",'Procedure details'!I216="[O2_2] Animals born in the EU (non UK) but NOT at a registered breeder",'Procedure details'!J216="[NHPO1_1B] Animals born in the UK but NOT at a licensed establishment",'Procedure details'!J216="[NHPO1_2B] Animals born in the EU (non UK) but NOT at a registered breeder"))),1,0),0)</f>
        <v>0</v>
      </c>
      <c r="AN216" s="58">
        <f>IF(AND('Procedure details'!U216="Sub-threshold",'Procedure details'!N216="[N] No",'Procedure details'!O216&lt;&gt;"[PG] Breeding/maintenance of colonies of established genetically altered animals, not used in other procedures",'Procedure details'!O216&lt;&gt;"",'Procedure details'!X216=""),1,0)</f>
        <v>0</v>
      </c>
      <c r="AO216">
        <f>IF(AND('Procedure details'!G216&gt;999,'Procedure details'!O216="[PG] Breeding/maintenance of colonies of established genetically altered animals, not used in other procedures",'Procedure details'!U216="[SV4] Severe",'Procedure details'!X216=""),1,0)</f>
        <v>0</v>
      </c>
      <c r="AP216">
        <f>IF(AND('Procedure details'!M216="[GS1] Not genetically altered",'Procedure details'!O216="[PG] Breeding/maintenance of colonies of established genetically altered animals, not used in other procedures",'Procedure details'!X216=""),1,0)</f>
        <v>0</v>
      </c>
      <c r="AQ216">
        <f>IFERROR(IF(AND((VLOOKUP('Procedure details'!E216,Lists!M:S,7,0))=1,'Procedure details'!X216="",(OR('Procedure details'!I216="[O2_1] Animals born in the UK but NOT at a licensed establishment",'Procedure details'!I216="[O2_2] Animals born in the EU (non UK) but NOT at a registered breeder")),(OR('Procedure details'!M216="[GS2] Genetically altered without a harmful phenotype",'Procedure details'!M216="[GS3] Genetically altered with a harmful phenotype"))),1,0),0)</f>
        <v>0</v>
      </c>
    </row>
    <row r="217" spans="24:43" x14ac:dyDescent="0.25">
      <c r="X217" s="34">
        <v>217</v>
      </c>
      <c r="Y217" s="35">
        <f>COUNTA('Procedure details'!E217:'Procedure details'!Y217)</f>
        <v>0</v>
      </c>
      <c r="Z217" s="35"/>
      <c r="AA217" s="35" t="str">
        <f>IF('Procedure details'!E217&lt;&gt;"",VLOOKUP('Procedure details'!E217,Lists!$M$2:$N$40,2,FALSE),"")</f>
        <v/>
      </c>
      <c r="AB217" s="35" t="str">
        <f>IF('Procedure details'!E217&lt;&gt;"",VLOOKUP('Procedure details'!E217,Lists!$M$2:$O$40,3,FALSE),"")</f>
        <v/>
      </c>
      <c r="AC217" s="35" t="str">
        <f>IF('Procedure details'!E217&lt;&gt;"",VLOOKUP('Procedure details'!E217,Lists!$M$2:$P$40,4,FALSE),"")</f>
        <v/>
      </c>
      <c r="AD217" s="35" t="str">
        <f>IF('Procedure details'!E217&lt;&gt;"",VLOOKUP('Procedure details'!E217,Lists!$M$2:$Q$40,5,FALSE),"")</f>
        <v/>
      </c>
      <c r="AE217" s="35" t="str">
        <f>IF('Procedure details'!O217&lt;&gt;"",VLOOKUP('Procedure details'!O217,Lists!$B$75:$G$83,6,FALSE),"")</f>
        <v/>
      </c>
      <c r="AF217" s="35" t="str">
        <f>IF('Procedure details'!H217&lt;&gt;"",VLOOKUP('Procedure details'!H217,Lists!$AP$2:$AQ$3,2,FALSE),"")</f>
        <v/>
      </c>
      <c r="AG217" s="35" t="str">
        <f>IF('Procedure details'!P217&lt;&gt;"",VLOOKUP('Procedure details'!P217,Lists!$D$75:$F$150,3,FALSE),"")</f>
        <v/>
      </c>
      <c r="AH217" s="35" t="str">
        <f>IF('Procedure details'!R217&lt;&gt;"",VLOOKUP('Procedure details'!R217,Lists!$AD$2:$AE$11,2,FALSE),"")</f>
        <v/>
      </c>
      <c r="AI217">
        <f>IF(AND(AB217=1,'Procedure details'!G217&gt;99,'Procedure details'!X217=""),1,0)</f>
        <v>0</v>
      </c>
      <c r="AJ217">
        <f>IF(AND(AC217=1,'Procedure details'!G217&gt;999,'Procedure details'!X217=""),1,0)</f>
        <v>0</v>
      </c>
      <c r="AK217">
        <f>IF(AND(AD217=1,'Procedure details'!G217&gt;9999,'Procedure details'!X217=""),1,0)</f>
        <v>0</v>
      </c>
      <c r="AL217" s="35" t="str">
        <f>IF('Procedure details'!O217&lt;&gt;"",VLOOKUP('Procedure details'!O217,Lists!$B$75:$C$83,2,FALSE),"")</f>
        <v/>
      </c>
      <c r="AM217">
        <f>IFERROR(IF(AND(VLOOKUP('Procedure details'!E217,Lists!$M$1:$R$40,6,0),'Procedure details'!X217="",(OR('Procedure details'!I217="[O2_1] Animals born in the UK but NOT at a licensed establishment",'Procedure details'!I217="[O2_2] Animals born in the EU (non UK) but NOT at a registered breeder",'Procedure details'!J217="[NHPO1_1B] Animals born in the UK but NOT at a licensed establishment",'Procedure details'!J217="[NHPO1_2B] Animals born in the EU (non UK) but NOT at a registered breeder"))),1,0),0)</f>
        <v>0</v>
      </c>
      <c r="AN217" s="58">
        <f>IF(AND('Procedure details'!U217="Sub-threshold",'Procedure details'!N217="[N] No",'Procedure details'!O217&lt;&gt;"[PG] Breeding/maintenance of colonies of established genetically altered animals, not used in other procedures",'Procedure details'!O217&lt;&gt;"",'Procedure details'!X217=""),1,0)</f>
        <v>0</v>
      </c>
      <c r="AO217">
        <f>IF(AND('Procedure details'!G217&gt;999,'Procedure details'!O217="[PG] Breeding/maintenance of colonies of established genetically altered animals, not used in other procedures",'Procedure details'!U217="[SV4] Severe",'Procedure details'!X217=""),1,0)</f>
        <v>0</v>
      </c>
      <c r="AP217">
        <f>IF(AND('Procedure details'!M217="[GS1] Not genetically altered",'Procedure details'!O217="[PG] Breeding/maintenance of colonies of established genetically altered animals, not used in other procedures",'Procedure details'!X217=""),1,0)</f>
        <v>0</v>
      </c>
      <c r="AQ217">
        <f>IFERROR(IF(AND((VLOOKUP('Procedure details'!E217,Lists!M:S,7,0))=1,'Procedure details'!X217="",(OR('Procedure details'!I217="[O2_1] Animals born in the UK but NOT at a licensed establishment",'Procedure details'!I217="[O2_2] Animals born in the EU (non UK) but NOT at a registered breeder")),(OR('Procedure details'!M217="[GS2] Genetically altered without a harmful phenotype",'Procedure details'!M217="[GS3] Genetically altered with a harmful phenotype"))),1,0),0)</f>
        <v>0</v>
      </c>
    </row>
    <row r="218" spans="24:43" x14ac:dyDescent="0.25">
      <c r="X218" s="34">
        <v>218</v>
      </c>
      <c r="Y218" s="35">
        <f>COUNTA('Procedure details'!E218:'Procedure details'!Y218)</f>
        <v>0</v>
      </c>
      <c r="Z218" s="35"/>
      <c r="AA218" s="35" t="str">
        <f>IF('Procedure details'!E218&lt;&gt;"",VLOOKUP('Procedure details'!E218,Lists!$M$2:$N$40,2,FALSE),"")</f>
        <v/>
      </c>
      <c r="AB218" s="35" t="str">
        <f>IF('Procedure details'!E218&lt;&gt;"",VLOOKUP('Procedure details'!E218,Lists!$M$2:$O$40,3,FALSE),"")</f>
        <v/>
      </c>
      <c r="AC218" s="35" t="str">
        <f>IF('Procedure details'!E218&lt;&gt;"",VLOOKUP('Procedure details'!E218,Lists!$M$2:$P$40,4,FALSE),"")</f>
        <v/>
      </c>
      <c r="AD218" s="35" t="str">
        <f>IF('Procedure details'!E218&lt;&gt;"",VLOOKUP('Procedure details'!E218,Lists!$M$2:$Q$40,5,FALSE),"")</f>
        <v/>
      </c>
      <c r="AE218" s="35" t="str">
        <f>IF('Procedure details'!O218&lt;&gt;"",VLOOKUP('Procedure details'!O218,Lists!$B$75:$G$83,6,FALSE),"")</f>
        <v/>
      </c>
      <c r="AF218" s="35" t="str">
        <f>IF('Procedure details'!H218&lt;&gt;"",VLOOKUP('Procedure details'!H218,Lists!$AP$2:$AQ$3,2,FALSE),"")</f>
        <v/>
      </c>
      <c r="AG218" s="35" t="str">
        <f>IF('Procedure details'!P218&lt;&gt;"",VLOOKUP('Procedure details'!P218,Lists!$D$75:$F$150,3,FALSE),"")</f>
        <v/>
      </c>
      <c r="AH218" s="35" t="str">
        <f>IF('Procedure details'!R218&lt;&gt;"",VLOOKUP('Procedure details'!R218,Lists!$AD$2:$AE$11,2,FALSE),"")</f>
        <v/>
      </c>
      <c r="AI218">
        <f>IF(AND(AB218=1,'Procedure details'!G218&gt;99,'Procedure details'!X218=""),1,0)</f>
        <v>0</v>
      </c>
      <c r="AJ218">
        <f>IF(AND(AC218=1,'Procedure details'!G218&gt;999,'Procedure details'!X218=""),1,0)</f>
        <v>0</v>
      </c>
      <c r="AK218">
        <f>IF(AND(AD218=1,'Procedure details'!G218&gt;9999,'Procedure details'!X218=""),1,0)</f>
        <v>0</v>
      </c>
      <c r="AL218" s="35" t="str">
        <f>IF('Procedure details'!O218&lt;&gt;"",VLOOKUP('Procedure details'!O218,Lists!$B$75:$C$83,2,FALSE),"")</f>
        <v/>
      </c>
      <c r="AM218">
        <f>IFERROR(IF(AND(VLOOKUP('Procedure details'!E218,Lists!$M$1:$R$40,6,0),'Procedure details'!X218="",(OR('Procedure details'!I218="[O2_1] Animals born in the UK but NOT at a licensed establishment",'Procedure details'!I218="[O2_2] Animals born in the EU (non UK) but NOT at a registered breeder",'Procedure details'!J218="[NHPO1_1B] Animals born in the UK but NOT at a licensed establishment",'Procedure details'!J218="[NHPO1_2B] Animals born in the EU (non UK) but NOT at a registered breeder"))),1,0),0)</f>
        <v>0</v>
      </c>
      <c r="AN218" s="58">
        <f>IF(AND('Procedure details'!U218="Sub-threshold",'Procedure details'!N218="[N] No",'Procedure details'!O218&lt;&gt;"[PG] Breeding/maintenance of colonies of established genetically altered animals, not used in other procedures",'Procedure details'!O218&lt;&gt;"",'Procedure details'!X218=""),1,0)</f>
        <v>0</v>
      </c>
      <c r="AO218">
        <f>IF(AND('Procedure details'!G218&gt;999,'Procedure details'!O218="[PG] Breeding/maintenance of colonies of established genetically altered animals, not used in other procedures",'Procedure details'!U218="[SV4] Severe",'Procedure details'!X218=""),1,0)</f>
        <v>0</v>
      </c>
      <c r="AP218">
        <f>IF(AND('Procedure details'!M218="[GS1] Not genetically altered",'Procedure details'!O218="[PG] Breeding/maintenance of colonies of established genetically altered animals, not used in other procedures",'Procedure details'!X218=""),1,0)</f>
        <v>0</v>
      </c>
      <c r="AQ218">
        <f>IFERROR(IF(AND((VLOOKUP('Procedure details'!E218,Lists!M:S,7,0))=1,'Procedure details'!X218="",(OR('Procedure details'!I218="[O2_1] Animals born in the UK but NOT at a licensed establishment",'Procedure details'!I218="[O2_2] Animals born in the EU (non UK) but NOT at a registered breeder")),(OR('Procedure details'!M218="[GS2] Genetically altered without a harmful phenotype",'Procedure details'!M218="[GS3] Genetically altered with a harmful phenotype"))),1,0),0)</f>
        <v>0</v>
      </c>
    </row>
    <row r="219" spans="24:43" x14ac:dyDescent="0.25">
      <c r="X219" s="34">
        <v>219</v>
      </c>
      <c r="Y219" s="35">
        <f>COUNTA('Procedure details'!E219:'Procedure details'!Y219)</f>
        <v>0</v>
      </c>
      <c r="Z219" s="35"/>
      <c r="AA219" s="35" t="str">
        <f>IF('Procedure details'!E219&lt;&gt;"",VLOOKUP('Procedure details'!E219,Lists!$M$2:$N$40,2,FALSE),"")</f>
        <v/>
      </c>
      <c r="AB219" s="35" t="str">
        <f>IF('Procedure details'!E219&lt;&gt;"",VLOOKUP('Procedure details'!E219,Lists!$M$2:$O$40,3,FALSE),"")</f>
        <v/>
      </c>
      <c r="AC219" s="35" t="str">
        <f>IF('Procedure details'!E219&lt;&gt;"",VLOOKUP('Procedure details'!E219,Lists!$M$2:$P$40,4,FALSE),"")</f>
        <v/>
      </c>
      <c r="AD219" s="35" t="str">
        <f>IF('Procedure details'!E219&lt;&gt;"",VLOOKUP('Procedure details'!E219,Lists!$M$2:$Q$40,5,FALSE),"")</f>
        <v/>
      </c>
      <c r="AE219" s="35" t="str">
        <f>IF('Procedure details'!O219&lt;&gt;"",VLOOKUP('Procedure details'!O219,Lists!$B$75:$G$83,6,FALSE),"")</f>
        <v/>
      </c>
      <c r="AF219" s="35" t="str">
        <f>IF('Procedure details'!H219&lt;&gt;"",VLOOKUP('Procedure details'!H219,Lists!$AP$2:$AQ$3,2,FALSE),"")</f>
        <v/>
      </c>
      <c r="AG219" s="35" t="str">
        <f>IF('Procedure details'!P219&lt;&gt;"",VLOOKUP('Procedure details'!P219,Lists!$D$75:$F$150,3,FALSE),"")</f>
        <v/>
      </c>
      <c r="AH219" s="35" t="str">
        <f>IF('Procedure details'!R219&lt;&gt;"",VLOOKUP('Procedure details'!R219,Lists!$AD$2:$AE$11,2,FALSE),"")</f>
        <v/>
      </c>
      <c r="AI219">
        <f>IF(AND(AB219=1,'Procedure details'!G219&gt;99,'Procedure details'!X219=""),1,0)</f>
        <v>0</v>
      </c>
      <c r="AJ219">
        <f>IF(AND(AC219=1,'Procedure details'!G219&gt;999,'Procedure details'!X219=""),1,0)</f>
        <v>0</v>
      </c>
      <c r="AK219">
        <f>IF(AND(AD219=1,'Procedure details'!G219&gt;9999,'Procedure details'!X219=""),1,0)</f>
        <v>0</v>
      </c>
      <c r="AL219" s="35" t="str">
        <f>IF('Procedure details'!O219&lt;&gt;"",VLOOKUP('Procedure details'!O219,Lists!$B$75:$C$83,2,FALSE),"")</f>
        <v/>
      </c>
      <c r="AM219">
        <f>IFERROR(IF(AND(VLOOKUP('Procedure details'!E219,Lists!$M$1:$R$40,6,0),'Procedure details'!X219="",(OR('Procedure details'!I219="[O2_1] Animals born in the UK but NOT at a licensed establishment",'Procedure details'!I219="[O2_2] Animals born in the EU (non UK) but NOT at a registered breeder",'Procedure details'!J219="[NHPO1_1B] Animals born in the UK but NOT at a licensed establishment",'Procedure details'!J219="[NHPO1_2B] Animals born in the EU (non UK) but NOT at a registered breeder"))),1,0),0)</f>
        <v>0</v>
      </c>
      <c r="AN219" s="58">
        <f>IF(AND('Procedure details'!U219="Sub-threshold",'Procedure details'!N219="[N] No",'Procedure details'!O219&lt;&gt;"[PG] Breeding/maintenance of colonies of established genetically altered animals, not used in other procedures",'Procedure details'!O219&lt;&gt;"",'Procedure details'!X219=""),1,0)</f>
        <v>0</v>
      </c>
      <c r="AO219">
        <f>IF(AND('Procedure details'!G219&gt;999,'Procedure details'!O219="[PG] Breeding/maintenance of colonies of established genetically altered animals, not used in other procedures",'Procedure details'!U219="[SV4] Severe",'Procedure details'!X219=""),1,0)</f>
        <v>0</v>
      </c>
      <c r="AP219">
        <f>IF(AND('Procedure details'!M219="[GS1] Not genetically altered",'Procedure details'!O219="[PG] Breeding/maintenance of colonies of established genetically altered animals, not used in other procedures",'Procedure details'!X219=""),1,0)</f>
        <v>0</v>
      </c>
      <c r="AQ219">
        <f>IFERROR(IF(AND((VLOOKUP('Procedure details'!E219,Lists!M:S,7,0))=1,'Procedure details'!X219="",(OR('Procedure details'!I219="[O2_1] Animals born in the UK but NOT at a licensed establishment",'Procedure details'!I219="[O2_2] Animals born in the EU (non UK) but NOT at a registered breeder")),(OR('Procedure details'!M219="[GS2] Genetically altered without a harmful phenotype",'Procedure details'!M219="[GS3] Genetically altered with a harmful phenotype"))),1,0),0)</f>
        <v>0</v>
      </c>
    </row>
    <row r="220" spans="24:43" x14ac:dyDescent="0.25">
      <c r="X220" s="34">
        <v>220</v>
      </c>
      <c r="Y220" s="35">
        <f>COUNTA('Procedure details'!E220:'Procedure details'!Y220)</f>
        <v>0</v>
      </c>
      <c r="Z220" s="35"/>
      <c r="AA220" s="35" t="str">
        <f>IF('Procedure details'!E220&lt;&gt;"",VLOOKUP('Procedure details'!E220,Lists!$M$2:$N$40,2,FALSE),"")</f>
        <v/>
      </c>
      <c r="AB220" s="35" t="str">
        <f>IF('Procedure details'!E220&lt;&gt;"",VLOOKUP('Procedure details'!E220,Lists!$M$2:$O$40,3,FALSE),"")</f>
        <v/>
      </c>
      <c r="AC220" s="35" t="str">
        <f>IF('Procedure details'!E220&lt;&gt;"",VLOOKUP('Procedure details'!E220,Lists!$M$2:$P$40,4,FALSE),"")</f>
        <v/>
      </c>
      <c r="AD220" s="35" t="str">
        <f>IF('Procedure details'!E220&lt;&gt;"",VLOOKUP('Procedure details'!E220,Lists!$M$2:$Q$40,5,FALSE),"")</f>
        <v/>
      </c>
      <c r="AE220" s="35" t="str">
        <f>IF('Procedure details'!O220&lt;&gt;"",VLOOKUP('Procedure details'!O220,Lists!$B$75:$G$83,6,FALSE),"")</f>
        <v/>
      </c>
      <c r="AF220" s="35" t="str">
        <f>IF('Procedure details'!H220&lt;&gt;"",VLOOKUP('Procedure details'!H220,Lists!$AP$2:$AQ$3,2,FALSE),"")</f>
        <v/>
      </c>
      <c r="AG220" s="35" t="str">
        <f>IF('Procedure details'!P220&lt;&gt;"",VLOOKUP('Procedure details'!P220,Lists!$D$75:$F$150,3,FALSE),"")</f>
        <v/>
      </c>
      <c r="AH220" s="35" t="str">
        <f>IF('Procedure details'!R220&lt;&gt;"",VLOOKUP('Procedure details'!R220,Lists!$AD$2:$AE$11,2,FALSE),"")</f>
        <v/>
      </c>
      <c r="AI220">
        <f>IF(AND(AB220=1,'Procedure details'!G220&gt;99,'Procedure details'!X220=""),1,0)</f>
        <v>0</v>
      </c>
      <c r="AJ220">
        <f>IF(AND(AC220=1,'Procedure details'!G220&gt;999,'Procedure details'!X220=""),1,0)</f>
        <v>0</v>
      </c>
      <c r="AK220">
        <f>IF(AND(AD220=1,'Procedure details'!G220&gt;9999,'Procedure details'!X220=""),1,0)</f>
        <v>0</v>
      </c>
      <c r="AL220" s="35" t="str">
        <f>IF('Procedure details'!O220&lt;&gt;"",VLOOKUP('Procedure details'!O220,Lists!$B$75:$C$83,2,FALSE),"")</f>
        <v/>
      </c>
      <c r="AM220">
        <f>IFERROR(IF(AND(VLOOKUP('Procedure details'!E220,Lists!$M$1:$R$40,6,0),'Procedure details'!X220="",(OR('Procedure details'!I220="[O2_1] Animals born in the UK but NOT at a licensed establishment",'Procedure details'!I220="[O2_2] Animals born in the EU (non UK) but NOT at a registered breeder",'Procedure details'!J220="[NHPO1_1B] Animals born in the UK but NOT at a licensed establishment",'Procedure details'!J220="[NHPO1_2B] Animals born in the EU (non UK) but NOT at a registered breeder"))),1,0),0)</f>
        <v>0</v>
      </c>
      <c r="AN220" s="58">
        <f>IF(AND('Procedure details'!U220="Sub-threshold",'Procedure details'!N220="[N] No",'Procedure details'!O220&lt;&gt;"[PG] Breeding/maintenance of colonies of established genetically altered animals, not used in other procedures",'Procedure details'!O220&lt;&gt;"",'Procedure details'!X220=""),1,0)</f>
        <v>0</v>
      </c>
      <c r="AO220">
        <f>IF(AND('Procedure details'!G220&gt;999,'Procedure details'!O220="[PG] Breeding/maintenance of colonies of established genetically altered animals, not used in other procedures",'Procedure details'!U220="[SV4] Severe",'Procedure details'!X220=""),1,0)</f>
        <v>0</v>
      </c>
      <c r="AP220">
        <f>IF(AND('Procedure details'!M220="[GS1] Not genetically altered",'Procedure details'!O220="[PG] Breeding/maintenance of colonies of established genetically altered animals, not used in other procedures",'Procedure details'!X220=""),1,0)</f>
        <v>0</v>
      </c>
      <c r="AQ220">
        <f>IFERROR(IF(AND((VLOOKUP('Procedure details'!E220,Lists!M:S,7,0))=1,'Procedure details'!X220="",(OR('Procedure details'!I220="[O2_1] Animals born in the UK but NOT at a licensed establishment",'Procedure details'!I220="[O2_2] Animals born in the EU (non UK) but NOT at a registered breeder")),(OR('Procedure details'!M220="[GS2] Genetically altered without a harmful phenotype",'Procedure details'!M220="[GS3] Genetically altered with a harmful phenotype"))),1,0),0)</f>
        <v>0</v>
      </c>
    </row>
    <row r="221" spans="24:43" x14ac:dyDescent="0.25">
      <c r="X221" s="34">
        <v>221</v>
      </c>
      <c r="Y221" s="35">
        <f>COUNTA('Procedure details'!E221:'Procedure details'!Y221)</f>
        <v>0</v>
      </c>
      <c r="Z221" s="35"/>
      <c r="AA221" s="35" t="str">
        <f>IF('Procedure details'!E221&lt;&gt;"",VLOOKUP('Procedure details'!E221,Lists!$M$2:$N$40,2,FALSE),"")</f>
        <v/>
      </c>
      <c r="AB221" s="35" t="str">
        <f>IF('Procedure details'!E221&lt;&gt;"",VLOOKUP('Procedure details'!E221,Lists!$M$2:$O$40,3,FALSE),"")</f>
        <v/>
      </c>
      <c r="AC221" s="35" t="str">
        <f>IF('Procedure details'!E221&lt;&gt;"",VLOOKUP('Procedure details'!E221,Lists!$M$2:$P$40,4,FALSE),"")</f>
        <v/>
      </c>
      <c r="AD221" s="35" t="str">
        <f>IF('Procedure details'!E221&lt;&gt;"",VLOOKUP('Procedure details'!E221,Lists!$M$2:$Q$40,5,FALSE),"")</f>
        <v/>
      </c>
      <c r="AE221" s="35" t="str">
        <f>IF('Procedure details'!O221&lt;&gt;"",VLOOKUP('Procedure details'!O221,Lists!$B$75:$G$83,6,FALSE),"")</f>
        <v/>
      </c>
      <c r="AF221" s="35" t="str">
        <f>IF('Procedure details'!H221&lt;&gt;"",VLOOKUP('Procedure details'!H221,Lists!$AP$2:$AQ$3,2,FALSE),"")</f>
        <v/>
      </c>
      <c r="AG221" s="35" t="str">
        <f>IF('Procedure details'!P221&lt;&gt;"",VLOOKUP('Procedure details'!P221,Lists!$D$75:$F$150,3,FALSE),"")</f>
        <v/>
      </c>
      <c r="AH221" s="35" t="str">
        <f>IF('Procedure details'!R221&lt;&gt;"",VLOOKUP('Procedure details'!R221,Lists!$AD$2:$AE$11,2,FALSE),"")</f>
        <v/>
      </c>
      <c r="AI221">
        <f>IF(AND(AB221=1,'Procedure details'!G221&gt;99,'Procedure details'!X221=""),1,0)</f>
        <v>0</v>
      </c>
      <c r="AJ221">
        <f>IF(AND(AC221=1,'Procedure details'!G221&gt;999,'Procedure details'!X221=""),1,0)</f>
        <v>0</v>
      </c>
      <c r="AK221">
        <f>IF(AND(AD221=1,'Procedure details'!G221&gt;9999,'Procedure details'!X221=""),1,0)</f>
        <v>0</v>
      </c>
      <c r="AL221" s="35" t="str">
        <f>IF('Procedure details'!O221&lt;&gt;"",VLOOKUP('Procedure details'!O221,Lists!$B$75:$C$83,2,FALSE),"")</f>
        <v/>
      </c>
      <c r="AM221">
        <f>IFERROR(IF(AND(VLOOKUP('Procedure details'!E221,Lists!$M$1:$R$40,6,0),'Procedure details'!X221="",(OR('Procedure details'!I221="[O2_1] Animals born in the UK but NOT at a licensed establishment",'Procedure details'!I221="[O2_2] Animals born in the EU (non UK) but NOT at a registered breeder",'Procedure details'!J221="[NHPO1_1B] Animals born in the UK but NOT at a licensed establishment",'Procedure details'!J221="[NHPO1_2B] Animals born in the EU (non UK) but NOT at a registered breeder"))),1,0),0)</f>
        <v>0</v>
      </c>
      <c r="AN221" s="58">
        <f>IF(AND('Procedure details'!U221="Sub-threshold",'Procedure details'!N221="[N] No",'Procedure details'!O221&lt;&gt;"[PG] Breeding/maintenance of colonies of established genetically altered animals, not used in other procedures",'Procedure details'!O221&lt;&gt;"",'Procedure details'!X221=""),1,0)</f>
        <v>0</v>
      </c>
      <c r="AO221">
        <f>IF(AND('Procedure details'!G221&gt;999,'Procedure details'!O221="[PG] Breeding/maintenance of colonies of established genetically altered animals, not used in other procedures",'Procedure details'!U221="[SV4] Severe",'Procedure details'!X221=""),1,0)</f>
        <v>0</v>
      </c>
      <c r="AP221">
        <f>IF(AND('Procedure details'!M221="[GS1] Not genetically altered",'Procedure details'!O221="[PG] Breeding/maintenance of colonies of established genetically altered animals, not used in other procedures",'Procedure details'!X221=""),1,0)</f>
        <v>0</v>
      </c>
      <c r="AQ221">
        <f>IFERROR(IF(AND((VLOOKUP('Procedure details'!E221,Lists!M:S,7,0))=1,'Procedure details'!X221="",(OR('Procedure details'!I221="[O2_1] Animals born in the UK but NOT at a licensed establishment",'Procedure details'!I221="[O2_2] Animals born in the EU (non UK) but NOT at a registered breeder")),(OR('Procedure details'!M221="[GS2] Genetically altered without a harmful phenotype",'Procedure details'!M221="[GS3] Genetically altered with a harmful phenotype"))),1,0),0)</f>
        <v>0</v>
      </c>
    </row>
    <row r="222" spans="24:43" x14ac:dyDescent="0.25">
      <c r="X222" s="34">
        <v>222</v>
      </c>
      <c r="Y222" s="35">
        <f>COUNTA('Procedure details'!E222:'Procedure details'!Y222)</f>
        <v>0</v>
      </c>
      <c r="Z222" s="35"/>
      <c r="AA222" s="35" t="str">
        <f>IF('Procedure details'!E222&lt;&gt;"",VLOOKUP('Procedure details'!E222,Lists!$M$2:$N$40,2,FALSE),"")</f>
        <v/>
      </c>
      <c r="AB222" s="35" t="str">
        <f>IF('Procedure details'!E222&lt;&gt;"",VLOOKUP('Procedure details'!E222,Lists!$M$2:$O$40,3,FALSE),"")</f>
        <v/>
      </c>
      <c r="AC222" s="35" t="str">
        <f>IF('Procedure details'!E222&lt;&gt;"",VLOOKUP('Procedure details'!E222,Lists!$M$2:$P$40,4,FALSE),"")</f>
        <v/>
      </c>
      <c r="AD222" s="35" t="str">
        <f>IF('Procedure details'!E222&lt;&gt;"",VLOOKUP('Procedure details'!E222,Lists!$M$2:$Q$40,5,FALSE),"")</f>
        <v/>
      </c>
      <c r="AE222" s="35" t="str">
        <f>IF('Procedure details'!O222&lt;&gt;"",VLOOKUP('Procedure details'!O222,Lists!$B$75:$G$83,6,FALSE),"")</f>
        <v/>
      </c>
      <c r="AF222" s="35" t="str">
        <f>IF('Procedure details'!H222&lt;&gt;"",VLOOKUP('Procedure details'!H222,Lists!$AP$2:$AQ$3,2,FALSE),"")</f>
        <v/>
      </c>
      <c r="AG222" s="35" t="str">
        <f>IF('Procedure details'!P222&lt;&gt;"",VLOOKUP('Procedure details'!P222,Lists!$D$75:$F$150,3,FALSE),"")</f>
        <v/>
      </c>
      <c r="AH222" s="35" t="str">
        <f>IF('Procedure details'!R222&lt;&gt;"",VLOOKUP('Procedure details'!R222,Lists!$AD$2:$AE$11,2,FALSE),"")</f>
        <v/>
      </c>
      <c r="AI222">
        <f>IF(AND(AB222=1,'Procedure details'!G222&gt;99,'Procedure details'!X222=""),1,0)</f>
        <v>0</v>
      </c>
      <c r="AJ222">
        <f>IF(AND(AC222=1,'Procedure details'!G222&gt;999,'Procedure details'!X222=""),1,0)</f>
        <v>0</v>
      </c>
      <c r="AK222">
        <f>IF(AND(AD222=1,'Procedure details'!G222&gt;9999,'Procedure details'!X222=""),1,0)</f>
        <v>0</v>
      </c>
      <c r="AL222" s="35" t="str">
        <f>IF('Procedure details'!O222&lt;&gt;"",VLOOKUP('Procedure details'!O222,Lists!$B$75:$C$83,2,FALSE),"")</f>
        <v/>
      </c>
      <c r="AM222">
        <f>IFERROR(IF(AND(VLOOKUP('Procedure details'!E222,Lists!$M$1:$R$40,6,0),'Procedure details'!X222="",(OR('Procedure details'!I222="[O2_1] Animals born in the UK but NOT at a licensed establishment",'Procedure details'!I222="[O2_2] Animals born in the EU (non UK) but NOT at a registered breeder",'Procedure details'!J222="[NHPO1_1B] Animals born in the UK but NOT at a licensed establishment",'Procedure details'!J222="[NHPO1_2B] Animals born in the EU (non UK) but NOT at a registered breeder"))),1,0),0)</f>
        <v>0</v>
      </c>
      <c r="AN222" s="58">
        <f>IF(AND('Procedure details'!U222="Sub-threshold",'Procedure details'!N222="[N] No",'Procedure details'!O222&lt;&gt;"[PG] Breeding/maintenance of colonies of established genetically altered animals, not used in other procedures",'Procedure details'!O222&lt;&gt;"",'Procedure details'!X222=""),1,0)</f>
        <v>0</v>
      </c>
      <c r="AO222">
        <f>IF(AND('Procedure details'!G222&gt;999,'Procedure details'!O222="[PG] Breeding/maintenance of colonies of established genetically altered animals, not used in other procedures",'Procedure details'!U222="[SV4] Severe",'Procedure details'!X222=""),1,0)</f>
        <v>0</v>
      </c>
      <c r="AP222">
        <f>IF(AND('Procedure details'!M222="[GS1] Not genetically altered",'Procedure details'!O222="[PG] Breeding/maintenance of colonies of established genetically altered animals, not used in other procedures",'Procedure details'!X222=""),1,0)</f>
        <v>0</v>
      </c>
      <c r="AQ222">
        <f>IFERROR(IF(AND((VLOOKUP('Procedure details'!E222,Lists!M:S,7,0))=1,'Procedure details'!X222="",(OR('Procedure details'!I222="[O2_1] Animals born in the UK but NOT at a licensed establishment",'Procedure details'!I222="[O2_2] Animals born in the EU (non UK) but NOT at a registered breeder")),(OR('Procedure details'!M222="[GS2] Genetically altered without a harmful phenotype",'Procedure details'!M222="[GS3] Genetically altered with a harmful phenotype"))),1,0),0)</f>
        <v>0</v>
      </c>
    </row>
    <row r="223" spans="24:43" x14ac:dyDescent="0.25">
      <c r="X223" s="34">
        <v>223</v>
      </c>
      <c r="Y223" s="35">
        <f>COUNTA('Procedure details'!E223:'Procedure details'!Y223)</f>
        <v>0</v>
      </c>
      <c r="Z223" s="35"/>
      <c r="AA223" s="35" t="str">
        <f>IF('Procedure details'!E223&lt;&gt;"",VLOOKUP('Procedure details'!E223,Lists!$M$2:$N$40,2,FALSE),"")</f>
        <v/>
      </c>
      <c r="AB223" s="35" t="str">
        <f>IF('Procedure details'!E223&lt;&gt;"",VLOOKUP('Procedure details'!E223,Lists!$M$2:$O$40,3,FALSE),"")</f>
        <v/>
      </c>
      <c r="AC223" s="35" t="str">
        <f>IF('Procedure details'!E223&lt;&gt;"",VLOOKUP('Procedure details'!E223,Lists!$M$2:$P$40,4,FALSE),"")</f>
        <v/>
      </c>
      <c r="AD223" s="35" t="str">
        <f>IF('Procedure details'!E223&lt;&gt;"",VLOOKUP('Procedure details'!E223,Lists!$M$2:$Q$40,5,FALSE),"")</f>
        <v/>
      </c>
      <c r="AE223" s="35" t="str">
        <f>IF('Procedure details'!O223&lt;&gt;"",VLOOKUP('Procedure details'!O223,Lists!$B$75:$G$83,6,FALSE),"")</f>
        <v/>
      </c>
      <c r="AF223" s="35" t="str">
        <f>IF('Procedure details'!H223&lt;&gt;"",VLOOKUP('Procedure details'!H223,Lists!$AP$2:$AQ$3,2,FALSE),"")</f>
        <v/>
      </c>
      <c r="AG223" s="35" t="str">
        <f>IF('Procedure details'!P223&lt;&gt;"",VLOOKUP('Procedure details'!P223,Lists!$D$75:$F$150,3,FALSE),"")</f>
        <v/>
      </c>
      <c r="AH223" s="35" t="str">
        <f>IF('Procedure details'!R223&lt;&gt;"",VLOOKUP('Procedure details'!R223,Lists!$AD$2:$AE$11,2,FALSE),"")</f>
        <v/>
      </c>
      <c r="AI223">
        <f>IF(AND(AB223=1,'Procedure details'!G223&gt;99,'Procedure details'!X223=""),1,0)</f>
        <v>0</v>
      </c>
      <c r="AJ223">
        <f>IF(AND(AC223=1,'Procedure details'!G223&gt;999,'Procedure details'!X223=""),1,0)</f>
        <v>0</v>
      </c>
      <c r="AK223">
        <f>IF(AND(AD223=1,'Procedure details'!G223&gt;9999,'Procedure details'!X223=""),1,0)</f>
        <v>0</v>
      </c>
      <c r="AL223" s="35" t="str">
        <f>IF('Procedure details'!O223&lt;&gt;"",VLOOKUP('Procedure details'!O223,Lists!$B$75:$C$83,2,FALSE),"")</f>
        <v/>
      </c>
      <c r="AM223">
        <f>IFERROR(IF(AND(VLOOKUP('Procedure details'!E223,Lists!$M$1:$R$40,6,0),'Procedure details'!X223="",(OR('Procedure details'!I223="[O2_1] Animals born in the UK but NOT at a licensed establishment",'Procedure details'!I223="[O2_2] Animals born in the EU (non UK) but NOT at a registered breeder",'Procedure details'!J223="[NHPO1_1B] Animals born in the UK but NOT at a licensed establishment",'Procedure details'!J223="[NHPO1_2B] Animals born in the EU (non UK) but NOT at a registered breeder"))),1,0),0)</f>
        <v>0</v>
      </c>
      <c r="AN223" s="58">
        <f>IF(AND('Procedure details'!U223="Sub-threshold",'Procedure details'!N223="[N] No",'Procedure details'!O223&lt;&gt;"[PG] Breeding/maintenance of colonies of established genetically altered animals, not used in other procedures",'Procedure details'!O223&lt;&gt;"",'Procedure details'!X223=""),1,0)</f>
        <v>0</v>
      </c>
      <c r="AO223">
        <f>IF(AND('Procedure details'!G223&gt;999,'Procedure details'!O223="[PG] Breeding/maintenance of colonies of established genetically altered animals, not used in other procedures",'Procedure details'!U223="[SV4] Severe",'Procedure details'!X223=""),1,0)</f>
        <v>0</v>
      </c>
      <c r="AP223">
        <f>IF(AND('Procedure details'!M223="[GS1] Not genetically altered",'Procedure details'!O223="[PG] Breeding/maintenance of colonies of established genetically altered animals, not used in other procedures",'Procedure details'!X223=""),1,0)</f>
        <v>0</v>
      </c>
      <c r="AQ223">
        <f>IFERROR(IF(AND((VLOOKUP('Procedure details'!E223,Lists!M:S,7,0))=1,'Procedure details'!X223="",(OR('Procedure details'!I223="[O2_1] Animals born in the UK but NOT at a licensed establishment",'Procedure details'!I223="[O2_2] Animals born in the EU (non UK) but NOT at a registered breeder")),(OR('Procedure details'!M223="[GS2] Genetically altered without a harmful phenotype",'Procedure details'!M223="[GS3] Genetically altered with a harmful phenotype"))),1,0),0)</f>
        <v>0</v>
      </c>
    </row>
    <row r="224" spans="24:43" x14ac:dyDescent="0.25">
      <c r="X224" s="34">
        <v>224</v>
      </c>
      <c r="Y224" s="35">
        <f>COUNTA('Procedure details'!E224:'Procedure details'!Y224)</f>
        <v>0</v>
      </c>
      <c r="Z224" s="35"/>
      <c r="AA224" s="35" t="str">
        <f>IF('Procedure details'!E224&lt;&gt;"",VLOOKUP('Procedure details'!E224,Lists!$M$2:$N$40,2,FALSE),"")</f>
        <v/>
      </c>
      <c r="AB224" s="35" t="str">
        <f>IF('Procedure details'!E224&lt;&gt;"",VLOOKUP('Procedure details'!E224,Lists!$M$2:$O$40,3,FALSE),"")</f>
        <v/>
      </c>
      <c r="AC224" s="35" t="str">
        <f>IF('Procedure details'!E224&lt;&gt;"",VLOOKUP('Procedure details'!E224,Lists!$M$2:$P$40,4,FALSE),"")</f>
        <v/>
      </c>
      <c r="AD224" s="35" t="str">
        <f>IF('Procedure details'!E224&lt;&gt;"",VLOOKUP('Procedure details'!E224,Lists!$M$2:$Q$40,5,FALSE),"")</f>
        <v/>
      </c>
      <c r="AE224" s="35" t="str">
        <f>IF('Procedure details'!O224&lt;&gt;"",VLOOKUP('Procedure details'!O224,Lists!$B$75:$G$83,6,FALSE),"")</f>
        <v/>
      </c>
      <c r="AF224" s="35" t="str">
        <f>IF('Procedure details'!H224&lt;&gt;"",VLOOKUP('Procedure details'!H224,Lists!$AP$2:$AQ$3,2,FALSE),"")</f>
        <v/>
      </c>
      <c r="AG224" s="35" t="str">
        <f>IF('Procedure details'!P224&lt;&gt;"",VLOOKUP('Procedure details'!P224,Lists!$D$75:$F$150,3,FALSE),"")</f>
        <v/>
      </c>
      <c r="AH224" s="35" t="str">
        <f>IF('Procedure details'!R224&lt;&gt;"",VLOOKUP('Procedure details'!R224,Lists!$AD$2:$AE$11,2,FALSE),"")</f>
        <v/>
      </c>
      <c r="AI224">
        <f>IF(AND(AB224=1,'Procedure details'!G224&gt;99,'Procedure details'!X224=""),1,0)</f>
        <v>0</v>
      </c>
      <c r="AJ224">
        <f>IF(AND(AC224=1,'Procedure details'!G224&gt;999,'Procedure details'!X224=""),1,0)</f>
        <v>0</v>
      </c>
      <c r="AK224">
        <f>IF(AND(AD224=1,'Procedure details'!G224&gt;9999,'Procedure details'!X224=""),1,0)</f>
        <v>0</v>
      </c>
      <c r="AL224" s="35" t="str">
        <f>IF('Procedure details'!O224&lt;&gt;"",VLOOKUP('Procedure details'!O224,Lists!$B$75:$C$83,2,FALSE),"")</f>
        <v/>
      </c>
      <c r="AM224">
        <f>IFERROR(IF(AND(VLOOKUP('Procedure details'!E224,Lists!$M$1:$R$40,6,0),'Procedure details'!X224="",(OR('Procedure details'!I224="[O2_1] Animals born in the UK but NOT at a licensed establishment",'Procedure details'!I224="[O2_2] Animals born in the EU (non UK) but NOT at a registered breeder",'Procedure details'!J224="[NHPO1_1B] Animals born in the UK but NOT at a licensed establishment",'Procedure details'!J224="[NHPO1_2B] Animals born in the EU (non UK) but NOT at a registered breeder"))),1,0),0)</f>
        <v>0</v>
      </c>
      <c r="AN224" s="58">
        <f>IF(AND('Procedure details'!U224="Sub-threshold",'Procedure details'!N224="[N] No",'Procedure details'!O224&lt;&gt;"[PG] Breeding/maintenance of colonies of established genetically altered animals, not used in other procedures",'Procedure details'!O224&lt;&gt;"",'Procedure details'!X224=""),1,0)</f>
        <v>0</v>
      </c>
      <c r="AO224">
        <f>IF(AND('Procedure details'!G224&gt;999,'Procedure details'!O224="[PG] Breeding/maintenance of colonies of established genetically altered animals, not used in other procedures",'Procedure details'!U224="[SV4] Severe",'Procedure details'!X224=""),1,0)</f>
        <v>0</v>
      </c>
      <c r="AP224">
        <f>IF(AND('Procedure details'!M224="[GS1] Not genetically altered",'Procedure details'!O224="[PG] Breeding/maintenance of colonies of established genetically altered animals, not used in other procedures",'Procedure details'!X224=""),1,0)</f>
        <v>0</v>
      </c>
      <c r="AQ224">
        <f>IFERROR(IF(AND((VLOOKUP('Procedure details'!E224,Lists!M:S,7,0))=1,'Procedure details'!X224="",(OR('Procedure details'!I224="[O2_1] Animals born in the UK but NOT at a licensed establishment",'Procedure details'!I224="[O2_2] Animals born in the EU (non UK) but NOT at a registered breeder")),(OR('Procedure details'!M224="[GS2] Genetically altered without a harmful phenotype",'Procedure details'!M224="[GS3] Genetically altered with a harmful phenotype"))),1,0),0)</f>
        <v>0</v>
      </c>
    </row>
    <row r="225" spans="24:43" x14ac:dyDescent="0.25">
      <c r="X225" s="34">
        <v>225</v>
      </c>
      <c r="Y225" s="35">
        <f>COUNTA('Procedure details'!E225:'Procedure details'!Y225)</f>
        <v>0</v>
      </c>
      <c r="Z225" s="35"/>
      <c r="AA225" s="35" t="str">
        <f>IF('Procedure details'!E225&lt;&gt;"",VLOOKUP('Procedure details'!E225,Lists!$M$2:$N$40,2,FALSE),"")</f>
        <v/>
      </c>
      <c r="AB225" s="35" t="str">
        <f>IF('Procedure details'!E225&lt;&gt;"",VLOOKUP('Procedure details'!E225,Lists!$M$2:$O$40,3,FALSE),"")</f>
        <v/>
      </c>
      <c r="AC225" s="35" t="str">
        <f>IF('Procedure details'!E225&lt;&gt;"",VLOOKUP('Procedure details'!E225,Lists!$M$2:$P$40,4,FALSE),"")</f>
        <v/>
      </c>
      <c r="AD225" s="35" t="str">
        <f>IF('Procedure details'!E225&lt;&gt;"",VLOOKUP('Procedure details'!E225,Lists!$M$2:$Q$40,5,FALSE),"")</f>
        <v/>
      </c>
      <c r="AE225" s="35" t="str">
        <f>IF('Procedure details'!O225&lt;&gt;"",VLOOKUP('Procedure details'!O225,Lists!$B$75:$G$83,6,FALSE),"")</f>
        <v/>
      </c>
      <c r="AF225" s="35" t="str">
        <f>IF('Procedure details'!H225&lt;&gt;"",VLOOKUP('Procedure details'!H225,Lists!$AP$2:$AQ$3,2,FALSE),"")</f>
        <v/>
      </c>
      <c r="AG225" s="35" t="str">
        <f>IF('Procedure details'!P225&lt;&gt;"",VLOOKUP('Procedure details'!P225,Lists!$D$75:$F$150,3,FALSE),"")</f>
        <v/>
      </c>
      <c r="AH225" s="35" t="str">
        <f>IF('Procedure details'!R225&lt;&gt;"",VLOOKUP('Procedure details'!R225,Lists!$AD$2:$AE$11,2,FALSE),"")</f>
        <v/>
      </c>
      <c r="AI225">
        <f>IF(AND(AB225=1,'Procedure details'!G225&gt;99,'Procedure details'!X225=""),1,0)</f>
        <v>0</v>
      </c>
      <c r="AJ225">
        <f>IF(AND(AC225=1,'Procedure details'!G225&gt;999,'Procedure details'!X225=""),1,0)</f>
        <v>0</v>
      </c>
      <c r="AK225">
        <f>IF(AND(AD225=1,'Procedure details'!G225&gt;9999,'Procedure details'!X225=""),1,0)</f>
        <v>0</v>
      </c>
      <c r="AL225" s="35" t="str">
        <f>IF('Procedure details'!O225&lt;&gt;"",VLOOKUP('Procedure details'!O225,Lists!$B$75:$C$83,2,FALSE),"")</f>
        <v/>
      </c>
      <c r="AM225">
        <f>IFERROR(IF(AND(VLOOKUP('Procedure details'!E225,Lists!$M$1:$R$40,6,0),'Procedure details'!X225="",(OR('Procedure details'!I225="[O2_1] Animals born in the UK but NOT at a licensed establishment",'Procedure details'!I225="[O2_2] Animals born in the EU (non UK) but NOT at a registered breeder",'Procedure details'!J225="[NHPO1_1B] Animals born in the UK but NOT at a licensed establishment",'Procedure details'!J225="[NHPO1_2B] Animals born in the EU (non UK) but NOT at a registered breeder"))),1,0),0)</f>
        <v>0</v>
      </c>
      <c r="AN225" s="58">
        <f>IF(AND('Procedure details'!U225="Sub-threshold",'Procedure details'!N225="[N] No",'Procedure details'!O225&lt;&gt;"[PG] Breeding/maintenance of colonies of established genetically altered animals, not used in other procedures",'Procedure details'!O225&lt;&gt;"",'Procedure details'!X225=""),1,0)</f>
        <v>0</v>
      </c>
      <c r="AO225">
        <f>IF(AND('Procedure details'!G225&gt;999,'Procedure details'!O225="[PG] Breeding/maintenance of colonies of established genetically altered animals, not used in other procedures",'Procedure details'!U225="[SV4] Severe",'Procedure details'!X225=""),1,0)</f>
        <v>0</v>
      </c>
      <c r="AP225">
        <f>IF(AND('Procedure details'!M225="[GS1] Not genetically altered",'Procedure details'!O225="[PG] Breeding/maintenance of colonies of established genetically altered animals, not used in other procedures",'Procedure details'!X225=""),1,0)</f>
        <v>0</v>
      </c>
      <c r="AQ225">
        <f>IFERROR(IF(AND((VLOOKUP('Procedure details'!E225,Lists!M:S,7,0))=1,'Procedure details'!X225="",(OR('Procedure details'!I225="[O2_1] Animals born in the UK but NOT at a licensed establishment",'Procedure details'!I225="[O2_2] Animals born in the EU (non UK) but NOT at a registered breeder")),(OR('Procedure details'!M225="[GS2] Genetically altered without a harmful phenotype",'Procedure details'!M225="[GS3] Genetically altered with a harmful phenotype"))),1,0),0)</f>
        <v>0</v>
      </c>
    </row>
    <row r="226" spans="24:43" x14ac:dyDescent="0.25">
      <c r="X226" s="34">
        <v>226</v>
      </c>
      <c r="Y226" s="35">
        <f>COUNTA('Procedure details'!E226:'Procedure details'!Y226)</f>
        <v>0</v>
      </c>
      <c r="Z226" s="35"/>
      <c r="AA226" s="35" t="str">
        <f>IF('Procedure details'!E226&lt;&gt;"",VLOOKUP('Procedure details'!E226,Lists!$M$2:$N$40,2,FALSE),"")</f>
        <v/>
      </c>
      <c r="AB226" s="35" t="str">
        <f>IF('Procedure details'!E226&lt;&gt;"",VLOOKUP('Procedure details'!E226,Lists!$M$2:$O$40,3,FALSE),"")</f>
        <v/>
      </c>
      <c r="AC226" s="35" t="str">
        <f>IF('Procedure details'!E226&lt;&gt;"",VLOOKUP('Procedure details'!E226,Lists!$M$2:$P$40,4,FALSE),"")</f>
        <v/>
      </c>
      <c r="AD226" s="35" t="str">
        <f>IF('Procedure details'!E226&lt;&gt;"",VLOOKUP('Procedure details'!E226,Lists!$M$2:$Q$40,5,FALSE),"")</f>
        <v/>
      </c>
      <c r="AE226" s="35" t="str">
        <f>IF('Procedure details'!O226&lt;&gt;"",VLOOKUP('Procedure details'!O226,Lists!$B$75:$G$83,6,FALSE),"")</f>
        <v/>
      </c>
      <c r="AF226" s="35" t="str">
        <f>IF('Procedure details'!H226&lt;&gt;"",VLOOKUP('Procedure details'!H226,Lists!$AP$2:$AQ$3,2,FALSE),"")</f>
        <v/>
      </c>
      <c r="AG226" s="35" t="str">
        <f>IF('Procedure details'!P226&lt;&gt;"",VLOOKUP('Procedure details'!P226,Lists!$D$75:$F$150,3,FALSE),"")</f>
        <v/>
      </c>
      <c r="AH226" s="35" t="str">
        <f>IF('Procedure details'!R226&lt;&gt;"",VLOOKUP('Procedure details'!R226,Lists!$AD$2:$AE$11,2,FALSE),"")</f>
        <v/>
      </c>
      <c r="AI226">
        <f>IF(AND(AB226=1,'Procedure details'!G226&gt;99,'Procedure details'!X226=""),1,0)</f>
        <v>0</v>
      </c>
      <c r="AJ226">
        <f>IF(AND(AC226=1,'Procedure details'!G226&gt;999,'Procedure details'!X226=""),1,0)</f>
        <v>0</v>
      </c>
      <c r="AK226">
        <f>IF(AND(AD226=1,'Procedure details'!G226&gt;9999,'Procedure details'!X226=""),1,0)</f>
        <v>0</v>
      </c>
      <c r="AL226" s="35" t="str">
        <f>IF('Procedure details'!O226&lt;&gt;"",VLOOKUP('Procedure details'!O226,Lists!$B$75:$C$83,2,FALSE),"")</f>
        <v/>
      </c>
      <c r="AM226">
        <f>IFERROR(IF(AND(VLOOKUP('Procedure details'!E226,Lists!$M$1:$R$40,6,0),'Procedure details'!X226="",(OR('Procedure details'!I226="[O2_1] Animals born in the UK but NOT at a licensed establishment",'Procedure details'!I226="[O2_2] Animals born in the EU (non UK) but NOT at a registered breeder",'Procedure details'!J226="[NHPO1_1B] Animals born in the UK but NOT at a licensed establishment",'Procedure details'!J226="[NHPO1_2B] Animals born in the EU (non UK) but NOT at a registered breeder"))),1,0),0)</f>
        <v>0</v>
      </c>
      <c r="AN226" s="58">
        <f>IF(AND('Procedure details'!U226="Sub-threshold",'Procedure details'!N226="[N] No",'Procedure details'!O226&lt;&gt;"[PG] Breeding/maintenance of colonies of established genetically altered animals, not used in other procedures",'Procedure details'!O226&lt;&gt;"",'Procedure details'!X226=""),1,0)</f>
        <v>0</v>
      </c>
      <c r="AO226">
        <f>IF(AND('Procedure details'!G226&gt;999,'Procedure details'!O226="[PG] Breeding/maintenance of colonies of established genetically altered animals, not used in other procedures",'Procedure details'!U226="[SV4] Severe",'Procedure details'!X226=""),1,0)</f>
        <v>0</v>
      </c>
      <c r="AP226">
        <f>IF(AND('Procedure details'!M226="[GS1] Not genetically altered",'Procedure details'!O226="[PG] Breeding/maintenance of colonies of established genetically altered animals, not used in other procedures",'Procedure details'!X226=""),1,0)</f>
        <v>0</v>
      </c>
      <c r="AQ226">
        <f>IFERROR(IF(AND((VLOOKUP('Procedure details'!E226,Lists!M:S,7,0))=1,'Procedure details'!X226="",(OR('Procedure details'!I226="[O2_1] Animals born in the UK but NOT at a licensed establishment",'Procedure details'!I226="[O2_2] Animals born in the EU (non UK) but NOT at a registered breeder")),(OR('Procedure details'!M226="[GS2] Genetically altered without a harmful phenotype",'Procedure details'!M226="[GS3] Genetically altered with a harmful phenotype"))),1,0),0)</f>
        <v>0</v>
      </c>
    </row>
    <row r="227" spans="24:43" x14ac:dyDescent="0.25">
      <c r="X227" s="34">
        <v>227</v>
      </c>
      <c r="Y227" s="35">
        <f>COUNTA('Procedure details'!E227:'Procedure details'!Y227)</f>
        <v>0</v>
      </c>
      <c r="Z227" s="35"/>
      <c r="AA227" s="35" t="str">
        <f>IF('Procedure details'!E227&lt;&gt;"",VLOOKUP('Procedure details'!E227,Lists!$M$2:$N$40,2,FALSE),"")</f>
        <v/>
      </c>
      <c r="AB227" s="35" t="str">
        <f>IF('Procedure details'!E227&lt;&gt;"",VLOOKUP('Procedure details'!E227,Lists!$M$2:$O$40,3,FALSE),"")</f>
        <v/>
      </c>
      <c r="AC227" s="35" t="str">
        <f>IF('Procedure details'!E227&lt;&gt;"",VLOOKUP('Procedure details'!E227,Lists!$M$2:$P$40,4,FALSE),"")</f>
        <v/>
      </c>
      <c r="AD227" s="35" t="str">
        <f>IF('Procedure details'!E227&lt;&gt;"",VLOOKUP('Procedure details'!E227,Lists!$M$2:$Q$40,5,FALSE),"")</f>
        <v/>
      </c>
      <c r="AE227" s="35" t="str">
        <f>IF('Procedure details'!O227&lt;&gt;"",VLOOKUP('Procedure details'!O227,Lists!$B$75:$G$83,6,FALSE),"")</f>
        <v/>
      </c>
      <c r="AF227" s="35" t="str">
        <f>IF('Procedure details'!H227&lt;&gt;"",VLOOKUP('Procedure details'!H227,Lists!$AP$2:$AQ$3,2,FALSE),"")</f>
        <v/>
      </c>
      <c r="AG227" s="35" t="str">
        <f>IF('Procedure details'!P227&lt;&gt;"",VLOOKUP('Procedure details'!P227,Lists!$D$75:$F$150,3,FALSE),"")</f>
        <v/>
      </c>
      <c r="AH227" s="35" t="str">
        <f>IF('Procedure details'!R227&lt;&gt;"",VLOOKUP('Procedure details'!R227,Lists!$AD$2:$AE$11,2,FALSE),"")</f>
        <v/>
      </c>
      <c r="AI227">
        <f>IF(AND(AB227=1,'Procedure details'!G227&gt;99,'Procedure details'!X227=""),1,0)</f>
        <v>0</v>
      </c>
      <c r="AJ227">
        <f>IF(AND(AC227=1,'Procedure details'!G227&gt;999,'Procedure details'!X227=""),1,0)</f>
        <v>0</v>
      </c>
      <c r="AK227">
        <f>IF(AND(AD227=1,'Procedure details'!G227&gt;9999,'Procedure details'!X227=""),1,0)</f>
        <v>0</v>
      </c>
      <c r="AL227" s="35" t="str">
        <f>IF('Procedure details'!O227&lt;&gt;"",VLOOKUP('Procedure details'!O227,Lists!$B$75:$C$83,2,FALSE),"")</f>
        <v/>
      </c>
      <c r="AM227">
        <f>IFERROR(IF(AND(VLOOKUP('Procedure details'!E227,Lists!$M$1:$R$40,6,0),'Procedure details'!X227="",(OR('Procedure details'!I227="[O2_1] Animals born in the UK but NOT at a licensed establishment",'Procedure details'!I227="[O2_2] Animals born in the EU (non UK) but NOT at a registered breeder",'Procedure details'!J227="[NHPO1_1B] Animals born in the UK but NOT at a licensed establishment",'Procedure details'!J227="[NHPO1_2B] Animals born in the EU (non UK) but NOT at a registered breeder"))),1,0),0)</f>
        <v>0</v>
      </c>
      <c r="AN227" s="58">
        <f>IF(AND('Procedure details'!U227="Sub-threshold",'Procedure details'!N227="[N] No",'Procedure details'!O227&lt;&gt;"[PG] Breeding/maintenance of colonies of established genetically altered animals, not used in other procedures",'Procedure details'!O227&lt;&gt;"",'Procedure details'!X227=""),1,0)</f>
        <v>0</v>
      </c>
      <c r="AO227">
        <f>IF(AND('Procedure details'!G227&gt;999,'Procedure details'!O227="[PG] Breeding/maintenance of colonies of established genetically altered animals, not used in other procedures",'Procedure details'!U227="[SV4] Severe",'Procedure details'!X227=""),1,0)</f>
        <v>0</v>
      </c>
      <c r="AP227">
        <f>IF(AND('Procedure details'!M227="[GS1] Not genetically altered",'Procedure details'!O227="[PG] Breeding/maintenance of colonies of established genetically altered animals, not used in other procedures",'Procedure details'!X227=""),1,0)</f>
        <v>0</v>
      </c>
      <c r="AQ227">
        <f>IFERROR(IF(AND((VLOOKUP('Procedure details'!E227,Lists!M:S,7,0))=1,'Procedure details'!X227="",(OR('Procedure details'!I227="[O2_1] Animals born in the UK but NOT at a licensed establishment",'Procedure details'!I227="[O2_2] Animals born in the EU (non UK) but NOT at a registered breeder")),(OR('Procedure details'!M227="[GS2] Genetically altered without a harmful phenotype",'Procedure details'!M227="[GS3] Genetically altered with a harmful phenotype"))),1,0),0)</f>
        <v>0</v>
      </c>
    </row>
    <row r="228" spans="24:43" x14ac:dyDescent="0.25">
      <c r="X228" s="34">
        <v>228</v>
      </c>
      <c r="Y228" s="35">
        <f>COUNTA('Procedure details'!E228:'Procedure details'!Y228)</f>
        <v>0</v>
      </c>
      <c r="Z228" s="35"/>
      <c r="AA228" s="35" t="str">
        <f>IF('Procedure details'!E228&lt;&gt;"",VLOOKUP('Procedure details'!E228,Lists!$M$2:$N$40,2,FALSE),"")</f>
        <v/>
      </c>
      <c r="AB228" s="35" t="str">
        <f>IF('Procedure details'!E228&lt;&gt;"",VLOOKUP('Procedure details'!E228,Lists!$M$2:$O$40,3,FALSE),"")</f>
        <v/>
      </c>
      <c r="AC228" s="35" t="str">
        <f>IF('Procedure details'!E228&lt;&gt;"",VLOOKUP('Procedure details'!E228,Lists!$M$2:$P$40,4,FALSE),"")</f>
        <v/>
      </c>
      <c r="AD228" s="35" t="str">
        <f>IF('Procedure details'!E228&lt;&gt;"",VLOOKUP('Procedure details'!E228,Lists!$M$2:$Q$40,5,FALSE),"")</f>
        <v/>
      </c>
      <c r="AE228" s="35" t="str">
        <f>IF('Procedure details'!O228&lt;&gt;"",VLOOKUP('Procedure details'!O228,Lists!$B$75:$G$83,6,FALSE),"")</f>
        <v/>
      </c>
      <c r="AF228" s="35" t="str">
        <f>IF('Procedure details'!H228&lt;&gt;"",VLOOKUP('Procedure details'!H228,Lists!$AP$2:$AQ$3,2,FALSE),"")</f>
        <v/>
      </c>
      <c r="AG228" s="35" t="str">
        <f>IF('Procedure details'!P228&lt;&gt;"",VLOOKUP('Procedure details'!P228,Lists!$D$75:$F$150,3,FALSE),"")</f>
        <v/>
      </c>
      <c r="AH228" s="35" t="str">
        <f>IF('Procedure details'!R228&lt;&gt;"",VLOOKUP('Procedure details'!R228,Lists!$AD$2:$AE$11,2,FALSE),"")</f>
        <v/>
      </c>
      <c r="AI228">
        <f>IF(AND(AB228=1,'Procedure details'!G228&gt;99,'Procedure details'!X228=""),1,0)</f>
        <v>0</v>
      </c>
      <c r="AJ228">
        <f>IF(AND(AC228=1,'Procedure details'!G228&gt;999,'Procedure details'!X228=""),1,0)</f>
        <v>0</v>
      </c>
      <c r="AK228">
        <f>IF(AND(AD228=1,'Procedure details'!G228&gt;9999,'Procedure details'!X228=""),1,0)</f>
        <v>0</v>
      </c>
      <c r="AL228" s="35" t="str">
        <f>IF('Procedure details'!O228&lt;&gt;"",VLOOKUP('Procedure details'!O228,Lists!$B$75:$C$83,2,FALSE),"")</f>
        <v/>
      </c>
      <c r="AM228">
        <f>IFERROR(IF(AND(VLOOKUP('Procedure details'!E228,Lists!$M$1:$R$40,6,0),'Procedure details'!X228="",(OR('Procedure details'!I228="[O2_1] Animals born in the UK but NOT at a licensed establishment",'Procedure details'!I228="[O2_2] Animals born in the EU (non UK) but NOT at a registered breeder",'Procedure details'!J228="[NHPO1_1B] Animals born in the UK but NOT at a licensed establishment",'Procedure details'!J228="[NHPO1_2B] Animals born in the EU (non UK) but NOT at a registered breeder"))),1,0),0)</f>
        <v>0</v>
      </c>
      <c r="AN228" s="58">
        <f>IF(AND('Procedure details'!U228="Sub-threshold",'Procedure details'!N228="[N] No",'Procedure details'!O228&lt;&gt;"[PG] Breeding/maintenance of colonies of established genetically altered animals, not used in other procedures",'Procedure details'!O228&lt;&gt;"",'Procedure details'!X228=""),1,0)</f>
        <v>0</v>
      </c>
      <c r="AO228">
        <f>IF(AND('Procedure details'!G228&gt;999,'Procedure details'!O228="[PG] Breeding/maintenance of colonies of established genetically altered animals, not used in other procedures",'Procedure details'!U228="[SV4] Severe",'Procedure details'!X228=""),1,0)</f>
        <v>0</v>
      </c>
      <c r="AP228">
        <f>IF(AND('Procedure details'!M228="[GS1] Not genetically altered",'Procedure details'!O228="[PG] Breeding/maintenance of colonies of established genetically altered animals, not used in other procedures",'Procedure details'!X228=""),1,0)</f>
        <v>0</v>
      </c>
      <c r="AQ228">
        <f>IFERROR(IF(AND((VLOOKUP('Procedure details'!E228,Lists!M:S,7,0))=1,'Procedure details'!X228="",(OR('Procedure details'!I228="[O2_1] Animals born in the UK but NOT at a licensed establishment",'Procedure details'!I228="[O2_2] Animals born in the EU (non UK) but NOT at a registered breeder")),(OR('Procedure details'!M228="[GS2] Genetically altered without a harmful phenotype",'Procedure details'!M228="[GS3] Genetically altered with a harmful phenotype"))),1,0),0)</f>
        <v>0</v>
      </c>
    </row>
    <row r="229" spans="24:43" x14ac:dyDescent="0.25">
      <c r="X229" s="34">
        <v>229</v>
      </c>
      <c r="Y229" s="35">
        <f>COUNTA('Procedure details'!E229:'Procedure details'!Y229)</f>
        <v>0</v>
      </c>
      <c r="Z229" s="35"/>
      <c r="AA229" s="35" t="str">
        <f>IF('Procedure details'!E229&lt;&gt;"",VLOOKUP('Procedure details'!E229,Lists!$M$2:$N$40,2,FALSE),"")</f>
        <v/>
      </c>
      <c r="AB229" s="35" t="str">
        <f>IF('Procedure details'!E229&lt;&gt;"",VLOOKUP('Procedure details'!E229,Lists!$M$2:$O$40,3,FALSE),"")</f>
        <v/>
      </c>
      <c r="AC229" s="35" t="str">
        <f>IF('Procedure details'!E229&lt;&gt;"",VLOOKUP('Procedure details'!E229,Lists!$M$2:$P$40,4,FALSE),"")</f>
        <v/>
      </c>
      <c r="AD229" s="35" t="str">
        <f>IF('Procedure details'!E229&lt;&gt;"",VLOOKUP('Procedure details'!E229,Lists!$M$2:$Q$40,5,FALSE),"")</f>
        <v/>
      </c>
      <c r="AE229" s="35" t="str">
        <f>IF('Procedure details'!O229&lt;&gt;"",VLOOKUP('Procedure details'!O229,Lists!$B$75:$G$83,6,FALSE),"")</f>
        <v/>
      </c>
      <c r="AF229" s="35" t="str">
        <f>IF('Procedure details'!H229&lt;&gt;"",VLOOKUP('Procedure details'!H229,Lists!$AP$2:$AQ$3,2,FALSE),"")</f>
        <v/>
      </c>
      <c r="AG229" s="35" t="str">
        <f>IF('Procedure details'!P229&lt;&gt;"",VLOOKUP('Procedure details'!P229,Lists!$D$75:$F$150,3,FALSE),"")</f>
        <v/>
      </c>
      <c r="AH229" s="35" t="str">
        <f>IF('Procedure details'!R229&lt;&gt;"",VLOOKUP('Procedure details'!R229,Lists!$AD$2:$AE$11,2,FALSE),"")</f>
        <v/>
      </c>
      <c r="AI229">
        <f>IF(AND(AB229=1,'Procedure details'!G229&gt;99,'Procedure details'!X229=""),1,0)</f>
        <v>0</v>
      </c>
      <c r="AJ229">
        <f>IF(AND(AC229=1,'Procedure details'!G229&gt;999,'Procedure details'!X229=""),1,0)</f>
        <v>0</v>
      </c>
      <c r="AK229">
        <f>IF(AND(AD229=1,'Procedure details'!G229&gt;9999,'Procedure details'!X229=""),1,0)</f>
        <v>0</v>
      </c>
      <c r="AL229" s="35" t="str">
        <f>IF('Procedure details'!O229&lt;&gt;"",VLOOKUP('Procedure details'!O229,Lists!$B$75:$C$83,2,FALSE),"")</f>
        <v/>
      </c>
      <c r="AM229">
        <f>IFERROR(IF(AND(VLOOKUP('Procedure details'!E229,Lists!$M$1:$R$40,6,0),'Procedure details'!X229="",(OR('Procedure details'!I229="[O2_1] Animals born in the UK but NOT at a licensed establishment",'Procedure details'!I229="[O2_2] Animals born in the EU (non UK) but NOT at a registered breeder",'Procedure details'!J229="[NHPO1_1B] Animals born in the UK but NOT at a licensed establishment",'Procedure details'!J229="[NHPO1_2B] Animals born in the EU (non UK) but NOT at a registered breeder"))),1,0),0)</f>
        <v>0</v>
      </c>
      <c r="AN229" s="58">
        <f>IF(AND('Procedure details'!U229="Sub-threshold",'Procedure details'!N229="[N] No",'Procedure details'!O229&lt;&gt;"[PG] Breeding/maintenance of colonies of established genetically altered animals, not used in other procedures",'Procedure details'!O229&lt;&gt;"",'Procedure details'!X229=""),1,0)</f>
        <v>0</v>
      </c>
      <c r="AO229">
        <f>IF(AND('Procedure details'!G229&gt;999,'Procedure details'!O229="[PG] Breeding/maintenance of colonies of established genetically altered animals, not used in other procedures",'Procedure details'!U229="[SV4] Severe",'Procedure details'!X229=""),1,0)</f>
        <v>0</v>
      </c>
      <c r="AP229">
        <f>IF(AND('Procedure details'!M229="[GS1] Not genetically altered",'Procedure details'!O229="[PG] Breeding/maintenance of colonies of established genetically altered animals, not used in other procedures",'Procedure details'!X229=""),1,0)</f>
        <v>0</v>
      </c>
      <c r="AQ229">
        <f>IFERROR(IF(AND((VLOOKUP('Procedure details'!E229,Lists!M:S,7,0))=1,'Procedure details'!X229="",(OR('Procedure details'!I229="[O2_1] Animals born in the UK but NOT at a licensed establishment",'Procedure details'!I229="[O2_2] Animals born in the EU (non UK) but NOT at a registered breeder")),(OR('Procedure details'!M229="[GS2] Genetically altered without a harmful phenotype",'Procedure details'!M229="[GS3] Genetically altered with a harmful phenotype"))),1,0),0)</f>
        <v>0</v>
      </c>
    </row>
    <row r="230" spans="24:43" x14ac:dyDescent="0.25">
      <c r="X230" s="34">
        <v>230</v>
      </c>
      <c r="Y230" s="35">
        <f>COUNTA('Procedure details'!E230:'Procedure details'!Y230)</f>
        <v>0</v>
      </c>
      <c r="Z230" s="35"/>
      <c r="AA230" s="35" t="str">
        <f>IF('Procedure details'!E230&lt;&gt;"",VLOOKUP('Procedure details'!E230,Lists!$M$2:$N$40,2,FALSE),"")</f>
        <v/>
      </c>
      <c r="AB230" s="35" t="str">
        <f>IF('Procedure details'!E230&lt;&gt;"",VLOOKUP('Procedure details'!E230,Lists!$M$2:$O$40,3,FALSE),"")</f>
        <v/>
      </c>
      <c r="AC230" s="35" t="str">
        <f>IF('Procedure details'!E230&lt;&gt;"",VLOOKUP('Procedure details'!E230,Lists!$M$2:$P$40,4,FALSE),"")</f>
        <v/>
      </c>
      <c r="AD230" s="35" t="str">
        <f>IF('Procedure details'!E230&lt;&gt;"",VLOOKUP('Procedure details'!E230,Lists!$M$2:$Q$40,5,FALSE),"")</f>
        <v/>
      </c>
      <c r="AE230" s="35" t="str">
        <f>IF('Procedure details'!O230&lt;&gt;"",VLOOKUP('Procedure details'!O230,Lists!$B$75:$G$83,6,FALSE),"")</f>
        <v/>
      </c>
      <c r="AF230" s="35" t="str">
        <f>IF('Procedure details'!H230&lt;&gt;"",VLOOKUP('Procedure details'!H230,Lists!$AP$2:$AQ$3,2,FALSE),"")</f>
        <v/>
      </c>
      <c r="AG230" s="35" t="str">
        <f>IF('Procedure details'!P230&lt;&gt;"",VLOOKUP('Procedure details'!P230,Lists!$D$75:$F$150,3,FALSE),"")</f>
        <v/>
      </c>
      <c r="AH230" s="35" t="str">
        <f>IF('Procedure details'!R230&lt;&gt;"",VLOOKUP('Procedure details'!R230,Lists!$AD$2:$AE$11,2,FALSE),"")</f>
        <v/>
      </c>
      <c r="AI230">
        <f>IF(AND(AB230=1,'Procedure details'!G230&gt;99,'Procedure details'!X230=""),1,0)</f>
        <v>0</v>
      </c>
      <c r="AJ230">
        <f>IF(AND(AC230=1,'Procedure details'!G230&gt;999,'Procedure details'!X230=""),1,0)</f>
        <v>0</v>
      </c>
      <c r="AK230">
        <f>IF(AND(AD230=1,'Procedure details'!G230&gt;9999,'Procedure details'!X230=""),1,0)</f>
        <v>0</v>
      </c>
      <c r="AL230" s="35" t="str">
        <f>IF('Procedure details'!O230&lt;&gt;"",VLOOKUP('Procedure details'!O230,Lists!$B$75:$C$83,2,FALSE),"")</f>
        <v/>
      </c>
      <c r="AM230">
        <f>IFERROR(IF(AND(VLOOKUP('Procedure details'!E230,Lists!$M$1:$R$40,6,0),'Procedure details'!X230="",(OR('Procedure details'!I230="[O2_1] Animals born in the UK but NOT at a licensed establishment",'Procedure details'!I230="[O2_2] Animals born in the EU (non UK) but NOT at a registered breeder",'Procedure details'!J230="[NHPO1_1B] Animals born in the UK but NOT at a licensed establishment",'Procedure details'!J230="[NHPO1_2B] Animals born in the EU (non UK) but NOT at a registered breeder"))),1,0),0)</f>
        <v>0</v>
      </c>
      <c r="AN230" s="58">
        <f>IF(AND('Procedure details'!U230="Sub-threshold",'Procedure details'!N230="[N] No",'Procedure details'!O230&lt;&gt;"[PG] Breeding/maintenance of colonies of established genetically altered animals, not used in other procedures",'Procedure details'!O230&lt;&gt;"",'Procedure details'!X230=""),1,0)</f>
        <v>0</v>
      </c>
      <c r="AO230">
        <f>IF(AND('Procedure details'!G230&gt;999,'Procedure details'!O230="[PG] Breeding/maintenance of colonies of established genetically altered animals, not used in other procedures",'Procedure details'!U230="[SV4] Severe",'Procedure details'!X230=""),1,0)</f>
        <v>0</v>
      </c>
      <c r="AP230">
        <f>IF(AND('Procedure details'!M230="[GS1] Not genetically altered",'Procedure details'!O230="[PG] Breeding/maintenance of colonies of established genetically altered animals, not used in other procedures",'Procedure details'!X230=""),1,0)</f>
        <v>0</v>
      </c>
      <c r="AQ230">
        <f>IFERROR(IF(AND((VLOOKUP('Procedure details'!E230,Lists!M:S,7,0))=1,'Procedure details'!X230="",(OR('Procedure details'!I230="[O2_1] Animals born in the UK but NOT at a licensed establishment",'Procedure details'!I230="[O2_2] Animals born in the EU (non UK) but NOT at a registered breeder")),(OR('Procedure details'!M230="[GS2] Genetically altered without a harmful phenotype",'Procedure details'!M230="[GS3] Genetically altered with a harmful phenotype"))),1,0),0)</f>
        <v>0</v>
      </c>
    </row>
    <row r="231" spans="24:43" x14ac:dyDescent="0.25">
      <c r="X231" s="34">
        <v>231</v>
      </c>
      <c r="Y231" s="35">
        <f>COUNTA('Procedure details'!E231:'Procedure details'!Y231)</f>
        <v>0</v>
      </c>
      <c r="Z231" s="35"/>
      <c r="AA231" s="35" t="str">
        <f>IF('Procedure details'!E231&lt;&gt;"",VLOOKUP('Procedure details'!E231,Lists!$M$2:$N$40,2,FALSE),"")</f>
        <v/>
      </c>
      <c r="AB231" s="35" t="str">
        <f>IF('Procedure details'!E231&lt;&gt;"",VLOOKUP('Procedure details'!E231,Lists!$M$2:$O$40,3,FALSE),"")</f>
        <v/>
      </c>
      <c r="AC231" s="35" t="str">
        <f>IF('Procedure details'!E231&lt;&gt;"",VLOOKUP('Procedure details'!E231,Lists!$M$2:$P$40,4,FALSE),"")</f>
        <v/>
      </c>
      <c r="AD231" s="35" t="str">
        <f>IF('Procedure details'!E231&lt;&gt;"",VLOOKUP('Procedure details'!E231,Lists!$M$2:$Q$40,5,FALSE),"")</f>
        <v/>
      </c>
      <c r="AE231" s="35" t="str">
        <f>IF('Procedure details'!O231&lt;&gt;"",VLOOKUP('Procedure details'!O231,Lists!$B$75:$G$83,6,FALSE),"")</f>
        <v/>
      </c>
      <c r="AF231" s="35" t="str">
        <f>IF('Procedure details'!H231&lt;&gt;"",VLOOKUP('Procedure details'!H231,Lists!$AP$2:$AQ$3,2,FALSE),"")</f>
        <v/>
      </c>
      <c r="AG231" s="35" t="str">
        <f>IF('Procedure details'!P231&lt;&gt;"",VLOOKUP('Procedure details'!P231,Lists!$D$75:$F$150,3,FALSE),"")</f>
        <v/>
      </c>
      <c r="AH231" s="35" t="str">
        <f>IF('Procedure details'!R231&lt;&gt;"",VLOOKUP('Procedure details'!R231,Lists!$AD$2:$AE$11,2,FALSE),"")</f>
        <v/>
      </c>
      <c r="AI231">
        <f>IF(AND(AB231=1,'Procedure details'!G231&gt;99,'Procedure details'!X231=""),1,0)</f>
        <v>0</v>
      </c>
      <c r="AJ231">
        <f>IF(AND(AC231=1,'Procedure details'!G231&gt;999,'Procedure details'!X231=""),1,0)</f>
        <v>0</v>
      </c>
      <c r="AK231">
        <f>IF(AND(AD231=1,'Procedure details'!G231&gt;9999,'Procedure details'!X231=""),1,0)</f>
        <v>0</v>
      </c>
      <c r="AL231" s="35" t="str">
        <f>IF('Procedure details'!O231&lt;&gt;"",VLOOKUP('Procedure details'!O231,Lists!$B$75:$C$83,2,FALSE),"")</f>
        <v/>
      </c>
      <c r="AM231">
        <f>IFERROR(IF(AND(VLOOKUP('Procedure details'!E231,Lists!$M$1:$R$40,6,0),'Procedure details'!X231="",(OR('Procedure details'!I231="[O2_1] Animals born in the UK but NOT at a licensed establishment",'Procedure details'!I231="[O2_2] Animals born in the EU (non UK) but NOT at a registered breeder",'Procedure details'!J231="[NHPO1_1B] Animals born in the UK but NOT at a licensed establishment",'Procedure details'!J231="[NHPO1_2B] Animals born in the EU (non UK) but NOT at a registered breeder"))),1,0),0)</f>
        <v>0</v>
      </c>
      <c r="AN231" s="58">
        <f>IF(AND('Procedure details'!U231="Sub-threshold",'Procedure details'!N231="[N] No",'Procedure details'!O231&lt;&gt;"[PG] Breeding/maintenance of colonies of established genetically altered animals, not used in other procedures",'Procedure details'!O231&lt;&gt;"",'Procedure details'!X231=""),1,0)</f>
        <v>0</v>
      </c>
      <c r="AO231">
        <f>IF(AND('Procedure details'!G231&gt;999,'Procedure details'!O231="[PG] Breeding/maintenance of colonies of established genetically altered animals, not used in other procedures",'Procedure details'!U231="[SV4] Severe",'Procedure details'!X231=""),1,0)</f>
        <v>0</v>
      </c>
      <c r="AP231">
        <f>IF(AND('Procedure details'!M231="[GS1] Not genetically altered",'Procedure details'!O231="[PG] Breeding/maintenance of colonies of established genetically altered animals, not used in other procedures",'Procedure details'!X231=""),1,0)</f>
        <v>0</v>
      </c>
      <c r="AQ231">
        <f>IFERROR(IF(AND((VLOOKUP('Procedure details'!E231,Lists!M:S,7,0))=1,'Procedure details'!X231="",(OR('Procedure details'!I231="[O2_1] Animals born in the UK but NOT at a licensed establishment",'Procedure details'!I231="[O2_2] Animals born in the EU (non UK) but NOT at a registered breeder")),(OR('Procedure details'!M231="[GS2] Genetically altered without a harmful phenotype",'Procedure details'!M231="[GS3] Genetically altered with a harmful phenotype"))),1,0),0)</f>
        <v>0</v>
      </c>
    </row>
    <row r="232" spans="24:43" x14ac:dyDescent="0.25">
      <c r="X232" s="34">
        <v>232</v>
      </c>
      <c r="Y232" s="35">
        <f>COUNTA('Procedure details'!E232:'Procedure details'!Y232)</f>
        <v>0</v>
      </c>
      <c r="Z232" s="35"/>
      <c r="AA232" s="35" t="str">
        <f>IF('Procedure details'!E232&lt;&gt;"",VLOOKUP('Procedure details'!E232,Lists!$M$2:$N$40,2,FALSE),"")</f>
        <v/>
      </c>
      <c r="AB232" s="35" t="str">
        <f>IF('Procedure details'!E232&lt;&gt;"",VLOOKUP('Procedure details'!E232,Lists!$M$2:$O$40,3,FALSE),"")</f>
        <v/>
      </c>
      <c r="AC232" s="35" t="str">
        <f>IF('Procedure details'!E232&lt;&gt;"",VLOOKUP('Procedure details'!E232,Lists!$M$2:$P$40,4,FALSE),"")</f>
        <v/>
      </c>
      <c r="AD232" s="35" t="str">
        <f>IF('Procedure details'!E232&lt;&gt;"",VLOOKUP('Procedure details'!E232,Lists!$M$2:$Q$40,5,FALSE),"")</f>
        <v/>
      </c>
      <c r="AE232" s="35" t="str">
        <f>IF('Procedure details'!O232&lt;&gt;"",VLOOKUP('Procedure details'!O232,Lists!$B$75:$G$83,6,FALSE),"")</f>
        <v/>
      </c>
      <c r="AF232" s="35" t="str">
        <f>IF('Procedure details'!H232&lt;&gt;"",VLOOKUP('Procedure details'!H232,Lists!$AP$2:$AQ$3,2,FALSE),"")</f>
        <v/>
      </c>
      <c r="AG232" s="35" t="str">
        <f>IF('Procedure details'!P232&lt;&gt;"",VLOOKUP('Procedure details'!P232,Lists!$D$75:$F$150,3,FALSE),"")</f>
        <v/>
      </c>
      <c r="AH232" s="35" t="str">
        <f>IF('Procedure details'!R232&lt;&gt;"",VLOOKUP('Procedure details'!R232,Lists!$AD$2:$AE$11,2,FALSE),"")</f>
        <v/>
      </c>
      <c r="AI232">
        <f>IF(AND(AB232=1,'Procedure details'!G232&gt;99,'Procedure details'!X232=""),1,0)</f>
        <v>0</v>
      </c>
      <c r="AJ232">
        <f>IF(AND(AC232=1,'Procedure details'!G232&gt;999,'Procedure details'!X232=""),1,0)</f>
        <v>0</v>
      </c>
      <c r="AK232">
        <f>IF(AND(AD232=1,'Procedure details'!G232&gt;9999,'Procedure details'!X232=""),1,0)</f>
        <v>0</v>
      </c>
      <c r="AL232" s="35" t="str">
        <f>IF('Procedure details'!O232&lt;&gt;"",VLOOKUP('Procedure details'!O232,Lists!$B$75:$C$83,2,FALSE),"")</f>
        <v/>
      </c>
      <c r="AM232">
        <f>IFERROR(IF(AND(VLOOKUP('Procedure details'!E232,Lists!$M$1:$R$40,6,0),'Procedure details'!X232="",(OR('Procedure details'!I232="[O2_1] Animals born in the UK but NOT at a licensed establishment",'Procedure details'!I232="[O2_2] Animals born in the EU (non UK) but NOT at a registered breeder",'Procedure details'!J232="[NHPO1_1B] Animals born in the UK but NOT at a licensed establishment",'Procedure details'!J232="[NHPO1_2B] Animals born in the EU (non UK) but NOT at a registered breeder"))),1,0),0)</f>
        <v>0</v>
      </c>
      <c r="AN232" s="58">
        <f>IF(AND('Procedure details'!U232="Sub-threshold",'Procedure details'!N232="[N] No",'Procedure details'!O232&lt;&gt;"[PG] Breeding/maintenance of colonies of established genetically altered animals, not used in other procedures",'Procedure details'!O232&lt;&gt;"",'Procedure details'!X232=""),1,0)</f>
        <v>0</v>
      </c>
      <c r="AO232">
        <f>IF(AND('Procedure details'!G232&gt;999,'Procedure details'!O232="[PG] Breeding/maintenance of colonies of established genetically altered animals, not used in other procedures",'Procedure details'!U232="[SV4] Severe",'Procedure details'!X232=""),1,0)</f>
        <v>0</v>
      </c>
      <c r="AP232">
        <f>IF(AND('Procedure details'!M232="[GS1] Not genetically altered",'Procedure details'!O232="[PG] Breeding/maintenance of colonies of established genetically altered animals, not used in other procedures",'Procedure details'!X232=""),1,0)</f>
        <v>0</v>
      </c>
      <c r="AQ232">
        <f>IFERROR(IF(AND((VLOOKUP('Procedure details'!E232,Lists!M:S,7,0))=1,'Procedure details'!X232="",(OR('Procedure details'!I232="[O2_1] Animals born in the UK but NOT at a licensed establishment",'Procedure details'!I232="[O2_2] Animals born in the EU (non UK) but NOT at a registered breeder")),(OR('Procedure details'!M232="[GS2] Genetically altered without a harmful phenotype",'Procedure details'!M232="[GS3] Genetically altered with a harmful phenotype"))),1,0),0)</f>
        <v>0</v>
      </c>
    </row>
    <row r="233" spans="24:43" x14ac:dyDescent="0.25">
      <c r="X233" s="34">
        <v>233</v>
      </c>
      <c r="Y233" s="35">
        <f>COUNTA('Procedure details'!E233:'Procedure details'!Y233)</f>
        <v>0</v>
      </c>
      <c r="Z233" s="35"/>
      <c r="AA233" s="35" t="str">
        <f>IF('Procedure details'!E233&lt;&gt;"",VLOOKUP('Procedure details'!E233,Lists!$M$2:$N$40,2,FALSE),"")</f>
        <v/>
      </c>
      <c r="AB233" s="35" t="str">
        <f>IF('Procedure details'!E233&lt;&gt;"",VLOOKUP('Procedure details'!E233,Lists!$M$2:$O$40,3,FALSE),"")</f>
        <v/>
      </c>
      <c r="AC233" s="35" t="str">
        <f>IF('Procedure details'!E233&lt;&gt;"",VLOOKUP('Procedure details'!E233,Lists!$M$2:$P$40,4,FALSE),"")</f>
        <v/>
      </c>
      <c r="AD233" s="35" t="str">
        <f>IF('Procedure details'!E233&lt;&gt;"",VLOOKUP('Procedure details'!E233,Lists!$M$2:$Q$40,5,FALSE),"")</f>
        <v/>
      </c>
      <c r="AE233" s="35" t="str">
        <f>IF('Procedure details'!O233&lt;&gt;"",VLOOKUP('Procedure details'!O233,Lists!$B$75:$G$83,6,FALSE),"")</f>
        <v/>
      </c>
      <c r="AF233" s="35" t="str">
        <f>IF('Procedure details'!H233&lt;&gt;"",VLOOKUP('Procedure details'!H233,Lists!$AP$2:$AQ$3,2,FALSE),"")</f>
        <v/>
      </c>
      <c r="AG233" s="35" t="str">
        <f>IF('Procedure details'!P233&lt;&gt;"",VLOOKUP('Procedure details'!P233,Lists!$D$75:$F$150,3,FALSE),"")</f>
        <v/>
      </c>
      <c r="AH233" s="35" t="str">
        <f>IF('Procedure details'!R233&lt;&gt;"",VLOOKUP('Procedure details'!R233,Lists!$AD$2:$AE$11,2,FALSE),"")</f>
        <v/>
      </c>
      <c r="AI233">
        <f>IF(AND(AB233=1,'Procedure details'!G233&gt;99,'Procedure details'!X233=""),1,0)</f>
        <v>0</v>
      </c>
      <c r="AJ233">
        <f>IF(AND(AC233=1,'Procedure details'!G233&gt;999,'Procedure details'!X233=""),1,0)</f>
        <v>0</v>
      </c>
      <c r="AK233">
        <f>IF(AND(AD233=1,'Procedure details'!G233&gt;9999,'Procedure details'!X233=""),1,0)</f>
        <v>0</v>
      </c>
      <c r="AL233" s="35" t="str">
        <f>IF('Procedure details'!O233&lt;&gt;"",VLOOKUP('Procedure details'!O233,Lists!$B$75:$C$83,2,FALSE),"")</f>
        <v/>
      </c>
      <c r="AM233">
        <f>IFERROR(IF(AND(VLOOKUP('Procedure details'!E233,Lists!$M$1:$R$40,6,0),'Procedure details'!X233="",(OR('Procedure details'!I233="[O2_1] Animals born in the UK but NOT at a licensed establishment",'Procedure details'!I233="[O2_2] Animals born in the EU (non UK) but NOT at a registered breeder",'Procedure details'!J233="[NHPO1_1B] Animals born in the UK but NOT at a licensed establishment",'Procedure details'!J233="[NHPO1_2B] Animals born in the EU (non UK) but NOT at a registered breeder"))),1,0),0)</f>
        <v>0</v>
      </c>
      <c r="AN233" s="58">
        <f>IF(AND('Procedure details'!U233="Sub-threshold",'Procedure details'!N233="[N] No",'Procedure details'!O233&lt;&gt;"[PG] Breeding/maintenance of colonies of established genetically altered animals, not used in other procedures",'Procedure details'!O233&lt;&gt;"",'Procedure details'!X233=""),1,0)</f>
        <v>0</v>
      </c>
      <c r="AO233">
        <f>IF(AND('Procedure details'!G233&gt;999,'Procedure details'!O233="[PG] Breeding/maintenance of colonies of established genetically altered animals, not used in other procedures",'Procedure details'!U233="[SV4] Severe",'Procedure details'!X233=""),1,0)</f>
        <v>0</v>
      </c>
      <c r="AP233">
        <f>IF(AND('Procedure details'!M233="[GS1] Not genetically altered",'Procedure details'!O233="[PG] Breeding/maintenance of colonies of established genetically altered animals, not used in other procedures",'Procedure details'!X233=""),1,0)</f>
        <v>0</v>
      </c>
      <c r="AQ233">
        <f>IFERROR(IF(AND((VLOOKUP('Procedure details'!E233,Lists!M:S,7,0))=1,'Procedure details'!X233="",(OR('Procedure details'!I233="[O2_1] Animals born in the UK but NOT at a licensed establishment",'Procedure details'!I233="[O2_2] Animals born in the EU (non UK) but NOT at a registered breeder")),(OR('Procedure details'!M233="[GS2] Genetically altered without a harmful phenotype",'Procedure details'!M233="[GS3] Genetically altered with a harmful phenotype"))),1,0),0)</f>
        <v>0</v>
      </c>
    </row>
    <row r="234" spans="24:43" x14ac:dyDescent="0.25">
      <c r="X234" s="34">
        <v>234</v>
      </c>
      <c r="Y234" s="35">
        <f>COUNTA('Procedure details'!E234:'Procedure details'!Y234)</f>
        <v>0</v>
      </c>
      <c r="Z234" s="35"/>
      <c r="AA234" s="35" t="str">
        <f>IF('Procedure details'!E234&lt;&gt;"",VLOOKUP('Procedure details'!E234,Lists!$M$2:$N$40,2,FALSE),"")</f>
        <v/>
      </c>
      <c r="AB234" s="35" t="str">
        <f>IF('Procedure details'!E234&lt;&gt;"",VLOOKUP('Procedure details'!E234,Lists!$M$2:$O$40,3,FALSE),"")</f>
        <v/>
      </c>
      <c r="AC234" s="35" t="str">
        <f>IF('Procedure details'!E234&lt;&gt;"",VLOOKUP('Procedure details'!E234,Lists!$M$2:$P$40,4,FALSE),"")</f>
        <v/>
      </c>
      <c r="AD234" s="35" t="str">
        <f>IF('Procedure details'!E234&lt;&gt;"",VLOOKUP('Procedure details'!E234,Lists!$M$2:$Q$40,5,FALSE),"")</f>
        <v/>
      </c>
      <c r="AE234" s="35" t="str">
        <f>IF('Procedure details'!O234&lt;&gt;"",VLOOKUP('Procedure details'!O234,Lists!$B$75:$G$83,6,FALSE),"")</f>
        <v/>
      </c>
      <c r="AF234" s="35" t="str">
        <f>IF('Procedure details'!H234&lt;&gt;"",VLOOKUP('Procedure details'!H234,Lists!$AP$2:$AQ$3,2,FALSE),"")</f>
        <v/>
      </c>
      <c r="AG234" s="35" t="str">
        <f>IF('Procedure details'!P234&lt;&gt;"",VLOOKUP('Procedure details'!P234,Lists!$D$75:$F$150,3,FALSE),"")</f>
        <v/>
      </c>
      <c r="AH234" s="35" t="str">
        <f>IF('Procedure details'!R234&lt;&gt;"",VLOOKUP('Procedure details'!R234,Lists!$AD$2:$AE$11,2,FALSE),"")</f>
        <v/>
      </c>
      <c r="AI234">
        <f>IF(AND(AB234=1,'Procedure details'!G234&gt;99,'Procedure details'!X234=""),1,0)</f>
        <v>0</v>
      </c>
      <c r="AJ234">
        <f>IF(AND(AC234=1,'Procedure details'!G234&gt;999,'Procedure details'!X234=""),1,0)</f>
        <v>0</v>
      </c>
      <c r="AK234">
        <f>IF(AND(AD234=1,'Procedure details'!G234&gt;9999,'Procedure details'!X234=""),1,0)</f>
        <v>0</v>
      </c>
      <c r="AL234" s="35" t="str">
        <f>IF('Procedure details'!O234&lt;&gt;"",VLOOKUP('Procedure details'!O234,Lists!$B$75:$C$83,2,FALSE),"")</f>
        <v/>
      </c>
      <c r="AM234">
        <f>IFERROR(IF(AND(VLOOKUP('Procedure details'!E234,Lists!$M$1:$R$40,6,0),'Procedure details'!X234="",(OR('Procedure details'!I234="[O2_1] Animals born in the UK but NOT at a licensed establishment",'Procedure details'!I234="[O2_2] Animals born in the EU (non UK) but NOT at a registered breeder",'Procedure details'!J234="[NHPO1_1B] Animals born in the UK but NOT at a licensed establishment",'Procedure details'!J234="[NHPO1_2B] Animals born in the EU (non UK) but NOT at a registered breeder"))),1,0),0)</f>
        <v>0</v>
      </c>
      <c r="AN234" s="58">
        <f>IF(AND('Procedure details'!U234="Sub-threshold",'Procedure details'!N234="[N] No",'Procedure details'!O234&lt;&gt;"[PG] Breeding/maintenance of colonies of established genetically altered animals, not used in other procedures",'Procedure details'!O234&lt;&gt;"",'Procedure details'!X234=""),1,0)</f>
        <v>0</v>
      </c>
      <c r="AO234">
        <f>IF(AND('Procedure details'!G234&gt;999,'Procedure details'!O234="[PG] Breeding/maintenance of colonies of established genetically altered animals, not used in other procedures",'Procedure details'!U234="[SV4] Severe",'Procedure details'!X234=""),1,0)</f>
        <v>0</v>
      </c>
      <c r="AP234">
        <f>IF(AND('Procedure details'!M234="[GS1] Not genetically altered",'Procedure details'!O234="[PG] Breeding/maintenance of colonies of established genetically altered animals, not used in other procedures",'Procedure details'!X234=""),1,0)</f>
        <v>0</v>
      </c>
      <c r="AQ234">
        <f>IFERROR(IF(AND((VLOOKUP('Procedure details'!E234,Lists!M:S,7,0))=1,'Procedure details'!X234="",(OR('Procedure details'!I234="[O2_1] Animals born in the UK but NOT at a licensed establishment",'Procedure details'!I234="[O2_2] Animals born in the EU (non UK) but NOT at a registered breeder")),(OR('Procedure details'!M234="[GS2] Genetically altered without a harmful phenotype",'Procedure details'!M234="[GS3] Genetically altered with a harmful phenotype"))),1,0),0)</f>
        <v>0</v>
      </c>
    </row>
    <row r="235" spans="24:43" x14ac:dyDescent="0.25">
      <c r="X235" s="34">
        <v>235</v>
      </c>
      <c r="Y235" s="35">
        <f>COUNTA('Procedure details'!E235:'Procedure details'!Y235)</f>
        <v>0</v>
      </c>
      <c r="Z235" s="35"/>
      <c r="AA235" s="35" t="str">
        <f>IF('Procedure details'!E235&lt;&gt;"",VLOOKUP('Procedure details'!E235,Lists!$M$2:$N$40,2,FALSE),"")</f>
        <v/>
      </c>
      <c r="AB235" s="35" t="str">
        <f>IF('Procedure details'!E235&lt;&gt;"",VLOOKUP('Procedure details'!E235,Lists!$M$2:$O$40,3,FALSE),"")</f>
        <v/>
      </c>
      <c r="AC235" s="35" t="str">
        <f>IF('Procedure details'!E235&lt;&gt;"",VLOOKUP('Procedure details'!E235,Lists!$M$2:$P$40,4,FALSE),"")</f>
        <v/>
      </c>
      <c r="AD235" s="35" t="str">
        <f>IF('Procedure details'!E235&lt;&gt;"",VLOOKUP('Procedure details'!E235,Lists!$M$2:$Q$40,5,FALSE),"")</f>
        <v/>
      </c>
      <c r="AE235" s="35" t="str">
        <f>IF('Procedure details'!O235&lt;&gt;"",VLOOKUP('Procedure details'!O235,Lists!$B$75:$G$83,6,FALSE),"")</f>
        <v/>
      </c>
      <c r="AF235" s="35" t="str">
        <f>IF('Procedure details'!H235&lt;&gt;"",VLOOKUP('Procedure details'!H235,Lists!$AP$2:$AQ$3,2,FALSE),"")</f>
        <v/>
      </c>
      <c r="AG235" s="35" t="str">
        <f>IF('Procedure details'!P235&lt;&gt;"",VLOOKUP('Procedure details'!P235,Lists!$D$75:$F$150,3,FALSE),"")</f>
        <v/>
      </c>
      <c r="AH235" s="35" t="str">
        <f>IF('Procedure details'!R235&lt;&gt;"",VLOOKUP('Procedure details'!R235,Lists!$AD$2:$AE$11,2,FALSE),"")</f>
        <v/>
      </c>
      <c r="AI235">
        <f>IF(AND(AB235=1,'Procedure details'!G235&gt;99,'Procedure details'!X235=""),1,0)</f>
        <v>0</v>
      </c>
      <c r="AJ235">
        <f>IF(AND(AC235=1,'Procedure details'!G235&gt;999,'Procedure details'!X235=""),1,0)</f>
        <v>0</v>
      </c>
      <c r="AK235">
        <f>IF(AND(AD235=1,'Procedure details'!G235&gt;9999,'Procedure details'!X235=""),1,0)</f>
        <v>0</v>
      </c>
      <c r="AL235" s="35" t="str">
        <f>IF('Procedure details'!O235&lt;&gt;"",VLOOKUP('Procedure details'!O235,Lists!$B$75:$C$83,2,FALSE),"")</f>
        <v/>
      </c>
      <c r="AM235">
        <f>IFERROR(IF(AND(VLOOKUP('Procedure details'!E235,Lists!$M$1:$R$40,6,0),'Procedure details'!X235="",(OR('Procedure details'!I235="[O2_1] Animals born in the UK but NOT at a licensed establishment",'Procedure details'!I235="[O2_2] Animals born in the EU (non UK) but NOT at a registered breeder",'Procedure details'!J235="[NHPO1_1B] Animals born in the UK but NOT at a licensed establishment",'Procedure details'!J235="[NHPO1_2B] Animals born in the EU (non UK) but NOT at a registered breeder"))),1,0),0)</f>
        <v>0</v>
      </c>
      <c r="AN235" s="58">
        <f>IF(AND('Procedure details'!U235="Sub-threshold",'Procedure details'!N235="[N] No",'Procedure details'!O235&lt;&gt;"[PG] Breeding/maintenance of colonies of established genetically altered animals, not used in other procedures",'Procedure details'!O235&lt;&gt;"",'Procedure details'!X235=""),1,0)</f>
        <v>0</v>
      </c>
      <c r="AO235">
        <f>IF(AND('Procedure details'!G235&gt;999,'Procedure details'!O235="[PG] Breeding/maintenance of colonies of established genetically altered animals, not used in other procedures",'Procedure details'!U235="[SV4] Severe",'Procedure details'!X235=""),1,0)</f>
        <v>0</v>
      </c>
      <c r="AP235">
        <f>IF(AND('Procedure details'!M235="[GS1] Not genetically altered",'Procedure details'!O235="[PG] Breeding/maintenance of colonies of established genetically altered animals, not used in other procedures",'Procedure details'!X235=""),1,0)</f>
        <v>0</v>
      </c>
      <c r="AQ235">
        <f>IFERROR(IF(AND((VLOOKUP('Procedure details'!E235,Lists!M:S,7,0))=1,'Procedure details'!X235="",(OR('Procedure details'!I235="[O2_1] Animals born in the UK but NOT at a licensed establishment",'Procedure details'!I235="[O2_2] Animals born in the EU (non UK) but NOT at a registered breeder")),(OR('Procedure details'!M235="[GS2] Genetically altered without a harmful phenotype",'Procedure details'!M235="[GS3] Genetically altered with a harmful phenotype"))),1,0),0)</f>
        <v>0</v>
      </c>
    </row>
    <row r="236" spans="24:43" x14ac:dyDescent="0.25">
      <c r="X236" s="34">
        <v>236</v>
      </c>
      <c r="Y236" s="35">
        <f>COUNTA('Procedure details'!E236:'Procedure details'!Y236)</f>
        <v>0</v>
      </c>
      <c r="Z236" s="35"/>
      <c r="AA236" s="35" t="str">
        <f>IF('Procedure details'!E236&lt;&gt;"",VLOOKUP('Procedure details'!E236,Lists!$M$2:$N$40,2,FALSE),"")</f>
        <v/>
      </c>
      <c r="AB236" s="35" t="str">
        <f>IF('Procedure details'!E236&lt;&gt;"",VLOOKUP('Procedure details'!E236,Lists!$M$2:$O$40,3,FALSE),"")</f>
        <v/>
      </c>
      <c r="AC236" s="35" t="str">
        <f>IF('Procedure details'!E236&lt;&gt;"",VLOOKUP('Procedure details'!E236,Lists!$M$2:$P$40,4,FALSE),"")</f>
        <v/>
      </c>
      <c r="AD236" s="35" t="str">
        <f>IF('Procedure details'!E236&lt;&gt;"",VLOOKUP('Procedure details'!E236,Lists!$M$2:$Q$40,5,FALSE),"")</f>
        <v/>
      </c>
      <c r="AE236" s="35" t="str">
        <f>IF('Procedure details'!O236&lt;&gt;"",VLOOKUP('Procedure details'!O236,Lists!$B$75:$G$83,6,FALSE),"")</f>
        <v/>
      </c>
      <c r="AF236" s="35" t="str">
        <f>IF('Procedure details'!H236&lt;&gt;"",VLOOKUP('Procedure details'!H236,Lists!$AP$2:$AQ$3,2,FALSE),"")</f>
        <v/>
      </c>
      <c r="AG236" s="35" t="str">
        <f>IF('Procedure details'!P236&lt;&gt;"",VLOOKUP('Procedure details'!P236,Lists!$D$75:$F$150,3,FALSE),"")</f>
        <v/>
      </c>
      <c r="AH236" s="35" t="str">
        <f>IF('Procedure details'!R236&lt;&gt;"",VLOOKUP('Procedure details'!R236,Lists!$AD$2:$AE$11,2,FALSE),"")</f>
        <v/>
      </c>
      <c r="AI236">
        <f>IF(AND(AB236=1,'Procedure details'!G236&gt;99,'Procedure details'!X236=""),1,0)</f>
        <v>0</v>
      </c>
      <c r="AJ236">
        <f>IF(AND(AC236=1,'Procedure details'!G236&gt;999,'Procedure details'!X236=""),1,0)</f>
        <v>0</v>
      </c>
      <c r="AK236">
        <f>IF(AND(AD236=1,'Procedure details'!G236&gt;9999,'Procedure details'!X236=""),1,0)</f>
        <v>0</v>
      </c>
      <c r="AL236" s="35" t="str">
        <f>IF('Procedure details'!O236&lt;&gt;"",VLOOKUP('Procedure details'!O236,Lists!$B$75:$C$83,2,FALSE),"")</f>
        <v/>
      </c>
      <c r="AM236">
        <f>IFERROR(IF(AND(VLOOKUP('Procedure details'!E236,Lists!$M$1:$R$40,6,0),'Procedure details'!X236="",(OR('Procedure details'!I236="[O2_1] Animals born in the UK but NOT at a licensed establishment",'Procedure details'!I236="[O2_2] Animals born in the EU (non UK) but NOT at a registered breeder",'Procedure details'!J236="[NHPO1_1B] Animals born in the UK but NOT at a licensed establishment",'Procedure details'!J236="[NHPO1_2B] Animals born in the EU (non UK) but NOT at a registered breeder"))),1,0),0)</f>
        <v>0</v>
      </c>
      <c r="AN236" s="58">
        <f>IF(AND('Procedure details'!U236="Sub-threshold",'Procedure details'!N236="[N] No",'Procedure details'!O236&lt;&gt;"[PG] Breeding/maintenance of colonies of established genetically altered animals, not used in other procedures",'Procedure details'!O236&lt;&gt;"",'Procedure details'!X236=""),1,0)</f>
        <v>0</v>
      </c>
      <c r="AO236">
        <f>IF(AND('Procedure details'!G236&gt;999,'Procedure details'!O236="[PG] Breeding/maintenance of colonies of established genetically altered animals, not used in other procedures",'Procedure details'!U236="[SV4] Severe",'Procedure details'!X236=""),1,0)</f>
        <v>0</v>
      </c>
      <c r="AP236">
        <f>IF(AND('Procedure details'!M236="[GS1] Not genetically altered",'Procedure details'!O236="[PG] Breeding/maintenance of colonies of established genetically altered animals, not used in other procedures",'Procedure details'!X236=""),1,0)</f>
        <v>0</v>
      </c>
      <c r="AQ236">
        <f>IFERROR(IF(AND((VLOOKUP('Procedure details'!E236,Lists!M:S,7,0))=1,'Procedure details'!X236="",(OR('Procedure details'!I236="[O2_1] Animals born in the UK but NOT at a licensed establishment",'Procedure details'!I236="[O2_2] Animals born in the EU (non UK) but NOT at a registered breeder")),(OR('Procedure details'!M236="[GS2] Genetically altered without a harmful phenotype",'Procedure details'!M236="[GS3] Genetically altered with a harmful phenotype"))),1,0),0)</f>
        <v>0</v>
      </c>
    </row>
    <row r="237" spans="24:43" x14ac:dyDescent="0.25">
      <c r="X237" s="34">
        <v>237</v>
      </c>
      <c r="Y237" s="35">
        <f>COUNTA('Procedure details'!E237:'Procedure details'!Y237)</f>
        <v>0</v>
      </c>
      <c r="Z237" s="35"/>
      <c r="AA237" s="35" t="str">
        <f>IF('Procedure details'!E237&lt;&gt;"",VLOOKUP('Procedure details'!E237,Lists!$M$2:$N$40,2,FALSE),"")</f>
        <v/>
      </c>
      <c r="AB237" s="35" t="str">
        <f>IF('Procedure details'!E237&lt;&gt;"",VLOOKUP('Procedure details'!E237,Lists!$M$2:$O$40,3,FALSE),"")</f>
        <v/>
      </c>
      <c r="AC237" s="35" t="str">
        <f>IF('Procedure details'!E237&lt;&gt;"",VLOOKUP('Procedure details'!E237,Lists!$M$2:$P$40,4,FALSE),"")</f>
        <v/>
      </c>
      <c r="AD237" s="35" t="str">
        <f>IF('Procedure details'!E237&lt;&gt;"",VLOOKUP('Procedure details'!E237,Lists!$M$2:$Q$40,5,FALSE),"")</f>
        <v/>
      </c>
      <c r="AE237" s="35" t="str">
        <f>IF('Procedure details'!O237&lt;&gt;"",VLOOKUP('Procedure details'!O237,Lists!$B$75:$G$83,6,FALSE),"")</f>
        <v/>
      </c>
      <c r="AF237" s="35" t="str">
        <f>IF('Procedure details'!H237&lt;&gt;"",VLOOKUP('Procedure details'!H237,Lists!$AP$2:$AQ$3,2,FALSE),"")</f>
        <v/>
      </c>
      <c r="AG237" s="35" t="str">
        <f>IF('Procedure details'!P237&lt;&gt;"",VLOOKUP('Procedure details'!P237,Lists!$D$75:$F$150,3,FALSE),"")</f>
        <v/>
      </c>
      <c r="AH237" s="35" t="str">
        <f>IF('Procedure details'!R237&lt;&gt;"",VLOOKUP('Procedure details'!R237,Lists!$AD$2:$AE$11,2,FALSE),"")</f>
        <v/>
      </c>
      <c r="AI237">
        <f>IF(AND(AB237=1,'Procedure details'!G237&gt;99,'Procedure details'!X237=""),1,0)</f>
        <v>0</v>
      </c>
      <c r="AJ237">
        <f>IF(AND(AC237=1,'Procedure details'!G237&gt;999,'Procedure details'!X237=""),1,0)</f>
        <v>0</v>
      </c>
      <c r="AK237">
        <f>IF(AND(AD237=1,'Procedure details'!G237&gt;9999,'Procedure details'!X237=""),1,0)</f>
        <v>0</v>
      </c>
      <c r="AL237" s="35" t="str">
        <f>IF('Procedure details'!O237&lt;&gt;"",VLOOKUP('Procedure details'!O237,Lists!$B$75:$C$83,2,FALSE),"")</f>
        <v/>
      </c>
      <c r="AM237">
        <f>IFERROR(IF(AND(VLOOKUP('Procedure details'!E237,Lists!$M$1:$R$40,6,0),'Procedure details'!X237="",(OR('Procedure details'!I237="[O2_1] Animals born in the UK but NOT at a licensed establishment",'Procedure details'!I237="[O2_2] Animals born in the EU (non UK) but NOT at a registered breeder",'Procedure details'!J237="[NHPO1_1B] Animals born in the UK but NOT at a licensed establishment",'Procedure details'!J237="[NHPO1_2B] Animals born in the EU (non UK) but NOT at a registered breeder"))),1,0),0)</f>
        <v>0</v>
      </c>
      <c r="AN237" s="58">
        <f>IF(AND('Procedure details'!U237="Sub-threshold",'Procedure details'!N237="[N] No",'Procedure details'!O237&lt;&gt;"[PG] Breeding/maintenance of colonies of established genetically altered animals, not used in other procedures",'Procedure details'!O237&lt;&gt;"",'Procedure details'!X237=""),1,0)</f>
        <v>0</v>
      </c>
      <c r="AO237">
        <f>IF(AND('Procedure details'!G237&gt;999,'Procedure details'!O237="[PG] Breeding/maintenance of colonies of established genetically altered animals, not used in other procedures",'Procedure details'!U237="[SV4] Severe",'Procedure details'!X237=""),1,0)</f>
        <v>0</v>
      </c>
      <c r="AP237">
        <f>IF(AND('Procedure details'!M237="[GS1] Not genetically altered",'Procedure details'!O237="[PG] Breeding/maintenance of colonies of established genetically altered animals, not used in other procedures",'Procedure details'!X237=""),1,0)</f>
        <v>0</v>
      </c>
      <c r="AQ237">
        <f>IFERROR(IF(AND((VLOOKUP('Procedure details'!E237,Lists!M:S,7,0))=1,'Procedure details'!X237="",(OR('Procedure details'!I237="[O2_1] Animals born in the UK but NOT at a licensed establishment",'Procedure details'!I237="[O2_2] Animals born in the EU (non UK) but NOT at a registered breeder")),(OR('Procedure details'!M237="[GS2] Genetically altered without a harmful phenotype",'Procedure details'!M237="[GS3] Genetically altered with a harmful phenotype"))),1,0),0)</f>
        <v>0</v>
      </c>
    </row>
    <row r="238" spans="24:43" x14ac:dyDescent="0.25">
      <c r="X238" s="34">
        <v>238</v>
      </c>
      <c r="Y238" s="35">
        <f>COUNTA('Procedure details'!E238:'Procedure details'!Y238)</f>
        <v>0</v>
      </c>
      <c r="Z238" s="35"/>
      <c r="AA238" s="35" t="str">
        <f>IF('Procedure details'!E238&lt;&gt;"",VLOOKUP('Procedure details'!E238,Lists!$M$2:$N$40,2,FALSE),"")</f>
        <v/>
      </c>
      <c r="AB238" s="35" t="str">
        <f>IF('Procedure details'!E238&lt;&gt;"",VLOOKUP('Procedure details'!E238,Lists!$M$2:$O$40,3,FALSE),"")</f>
        <v/>
      </c>
      <c r="AC238" s="35" t="str">
        <f>IF('Procedure details'!E238&lt;&gt;"",VLOOKUP('Procedure details'!E238,Lists!$M$2:$P$40,4,FALSE),"")</f>
        <v/>
      </c>
      <c r="AD238" s="35" t="str">
        <f>IF('Procedure details'!E238&lt;&gt;"",VLOOKUP('Procedure details'!E238,Lists!$M$2:$Q$40,5,FALSE),"")</f>
        <v/>
      </c>
      <c r="AE238" s="35" t="str">
        <f>IF('Procedure details'!O238&lt;&gt;"",VLOOKUP('Procedure details'!O238,Lists!$B$75:$G$83,6,FALSE),"")</f>
        <v/>
      </c>
      <c r="AF238" s="35" t="str">
        <f>IF('Procedure details'!H238&lt;&gt;"",VLOOKUP('Procedure details'!H238,Lists!$AP$2:$AQ$3,2,FALSE),"")</f>
        <v/>
      </c>
      <c r="AG238" s="35" t="str">
        <f>IF('Procedure details'!P238&lt;&gt;"",VLOOKUP('Procedure details'!P238,Lists!$D$75:$F$150,3,FALSE),"")</f>
        <v/>
      </c>
      <c r="AH238" s="35" t="str">
        <f>IF('Procedure details'!R238&lt;&gt;"",VLOOKUP('Procedure details'!R238,Lists!$AD$2:$AE$11,2,FALSE),"")</f>
        <v/>
      </c>
      <c r="AI238">
        <f>IF(AND(AB238=1,'Procedure details'!G238&gt;99,'Procedure details'!X238=""),1,0)</f>
        <v>0</v>
      </c>
      <c r="AJ238">
        <f>IF(AND(AC238=1,'Procedure details'!G238&gt;999,'Procedure details'!X238=""),1,0)</f>
        <v>0</v>
      </c>
      <c r="AK238">
        <f>IF(AND(AD238=1,'Procedure details'!G238&gt;9999,'Procedure details'!X238=""),1,0)</f>
        <v>0</v>
      </c>
      <c r="AL238" s="35" t="str">
        <f>IF('Procedure details'!O238&lt;&gt;"",VLOOKUP('Procedure details'!O238,Lists!$B$75:$C$83,2,FALSE),"")</f>
        <v/>
      </c>
      <c r="AM238">
        <f>IFERROR(IF(AND(VLOOKUP('Procedure details'!E238,Lists!$M$1:$R$40,6,0),'Procedure details'!X238="",(OR('Procedure details'!I238="[O2_1] Animals born in the UK but NOT at a licensed establishment",'Procedure details'!I238="[O2_2] Animals born in the EU (non UK) but NOT at a registered breeder",'Procedure details'!J238="[NHPO1_1B] Animals born in the UK but NOT at a licensed establishment",'Procedure details'!J238="[NHPO1_2B] Animals born in the EU (non UK) but NOT at a registered breeder"))),1,0),0)</f>
        <v>0</v>
      </c>
      <c r="AN238" s="58">
        <f>IF(AND('Procedure details'!U238="Sub-threshold",'Procedure details'!N238="[N] No",'Procedure details'!O238&lt;&gt;"[PG] Breeding/maintenance of colonies of established genetically altered animals, not used in other procedures",'Procedure details'!O238&lt;&gt;"",'Procedure details'!X238=""),1,0)</f>
        <v>0</v>
      </c>
      <c r="AO238">
        <f>IF(AND('Procedure details'!G238&gt;999,'Procedure details'!O238="[PG] Breeding/maintenance of colonies of established genetically altered animals, not used in other procedures",'Procedure details'!U238="[SV4] Severe",'Procedure details'!X238=""),1,0)</f>
        <v>0</v>
      </c>
      <c r="AP238">
        <f>IF(AND('Procedure details'!M238="[GS1] Not genetically altered",'Procedure details'!O238="[PG] Breeding/maintenance of colonies of established genetically altered animals, not used in other procedures",'Procedure details'!X238=""),1,0)</f>
        <v>0</v>
      </c>
      <c r="AQ238">
        <f>IFERROR(IF(AND((VLOOKUP('Procedure details'!E238,Lists!M:S,7,0))=1,'Procedure details'!X238="",(OR('Procedure details'!I238="[O2_1] Animals born in the UK but NOT at a licensed establishment",'Procedure details'!I238="[O2_2] Animals born in the EU (non UK) but NOT at a registered breeder")),(OR('Procedure details'!M238="[GS2] Genetically altered without a harmful phenotype",'Procedure details'!M238="[GS3] Genetically altered with a harmful phenotype"))),1,0),0)</f>
        <v>0</v>
      </c>
    </row>
    <row r="239" spans="24:43" x14ac:dyDescent="0.25">
      <c r="X239" s="34">
        <v>239</v>
      </c>
      <c r="Y239" s="35">
        <f>COUNTA('Procedure details'!E239:'Procedure details'!Y239)</f>
        <v>0</v>
      </c>
      <c r="Z239" s="35"/>
      <c r="AA239" s="35" t="str">
        <f>IF('Procedure details'!E239&lt;&gt;"",VLOOKUP('Procedure details'!E239,Lists!$M$2:$N$40,2,FALSE),"")</f>
        <v/>
      </c>
      <c r="AB239" s="35" t="str">
        <f>IF('Procedure details'!E239&lt;&gt;"",VLOOKUP('Procedure details'!E239,Lists!$M$2:$O$40,3,FALSE),"")</f>
        <v/>
      </c>
      <c r="AC239" s="35" t="str">
        <f>IF('Procedure details'!E239&lt;&gt;"",VLOOKUP('Procedure details'!E239,Lists!$M$2:$P$40,4,FALSE),"")</f>
        <v/>
      </c>
      <c r="AD239" s="35" t="str">
        <f>IF('Procedure details'!E239&lt;&gt;"",VLOOKUP('Procedure details'!E239,Lists!$M$2:$Q$40,5,FALSE),"")</f>
        <v/>
      </c>
      <c r="AE239" s="35" t="str">
        <f>IF('Procedure details'!O239&lt;&gt;"",VLOOKUP('Procedure details'!O239,Lists!$B$75:$G$83,6,FALSE),"")</f>
        <v/>
      </c>
      <c r="AF239" s="35" t="str">
        <f>IF('Procedure details'!H239&lt;&gt;"",VLOOKUP('Procedure details'!H239,Lists!$AP$2:$AQ$3,2,FALSE),"")</f>
        <v/>
      </c>
      <c r="AG239" s="35" t="str">
        <f>IF('Procedure details'!P239&lt;&gt;"",VLOOKUP('Procedure details'!P239,Lists!$D$75:$F$150,3,FALSE),"")</f>
        <v/>
      </c>
      <c r="AH239" s="35" t="str">
        <f>IF('Procedure details'!R239&lt;&gt;"",VLOOKUP('Procedure details'!R239,Lists!$AD$2:$AE$11,2,FALSE),"")</f>
        <v/>
      </c>
      <c r="AI239">
        <f>IF(AND(AB239=1,'Procedure details'!G239&gt;99,'Procedure details'!X239=""),1,0)</f>
        <v>0</v>
      </c>
      <c r="AJ239">
        <f>IF(AND(AC239=1,'Procedure details'!G239&gt;999,'Procedure details'!X239=""),1,0)</f>
        <v>0</v>
      </c>
      <c r="AK239">
        <f>IF(AND(AD239=1,'Procedure details'!G239&gt;9999,'Procedure details'!X239=""),1,0)</f>
        <v>0</v>
      </c>
      <c r="AL239" s="35" t="str">
        <f>IF('Procedure details'!O239&lt;&gt;"",VLOOKUP('Procedure details'!O239,Lists!$B$75:$C$83,2,FALSE),"")</f>
        <v/>
      </c>
      <c r="AM239">
        <f>IFERROR(IF(AND(VLOOKUP('Procedure details'!E239,Lists!$M$1:$R$40,6,0),'Procedure details'!X239="",(OR('Procedure details'!I239="[O2_1] Animals born in the UK but NOT at a licensed establishment",'Procedure details'!I239="[O2_2] Animals born in the EU (non UK) but NOT at a registered breeder",'Procedure details'!J239="[NHPO1_1B] Animals born in the UK but NOT at a licensed establishment",'Procedure details'!J239="[NHPO1_2B] Animals born in the EU (non UK) but NOT at a registered breeder"))),1,0),0)</f>
        <v>0</v>
      </c>
      <c r="AN239" s="58">
        <f>IF(AND('Procedure details'!U239="Sub-threshold",'Procedure details'!N239="[N] No",'Procedure details'!O239&lt;&gt;"[PG] Breeding/maintenance of colonies of established genetically altered animals, not used in other procedures",'Procedure details'!O239&lt;&gt;"",'Procedure details'!X239=""),1,0)</f>
        <v>0</v>
      </c>
      <c r="AO239">
        <f>IF(AND('Procedure details'!G239&gt;999,'Procedure details'!O239="[PG] Breeding/maintenance of colonies of established genetically altered animals, not used in other procedures",'Procedure details'!U239="[SV4] Severe",'Procedure details'!X239=""),1,0)</f>
        <v>0</v>
      </c>
      <c r="AP239">
        <f>IF(AND('Procedure details'!M239="[GS1] Not genetically altered",'Procedure details'!O239="[PG] Breeding/maintenance of colonies of established genetically altered animals, not used in other procedures",'Procedure details'!X239=""),1,0)</f>
        <v>0</v>
      </c>
      <c r="AQ239">
        <f>IFERROR(IF(AND((VLOOKUP('Procedure details'!E239,Lists!M:S,7,0))=1,'Procedure details'!X239="",(OR('Procedure details'!I239="[O2_1] Animals born in the UK but NOT at a licensed establishment",'Procedure details'!I239="[O2_2] Animals born in the EU (non UK) but NOT at a registered breeder")),(OR('Procedure details'!M239="[GS2] Genetically altered without a harmful phenotype",'Procedure details'!M239="[GS3] Genetically altered with a harmful phenotype"))),1,0),0)</f>
        <v>0</v>
      </c>
    </row>
    <row r="240" spans="24:43" x14ac:dyDescent="0.25">
      <c r="X240" s="34">
        <v>240</v>
      </c>
      <c r="Y240" s="35">
        <f>COUNTA('Procedure details'!E240:'Procedure details'!Y240)</f>
        <v>0</v>
      </c>
      <c r="Z240" s="35"/>
      <c r="AA240" s="35" t="str">
        <f>IF('Procedure details'!E240&lt;&gt;"",VLOOKUP('Procedure details'!E240,Lists!$M$2:$N$40,2,FALSE),"")</f>
        <v/>
      </c>
      <c r="AB240" s="35" t="str">
        <f>IF('Procedure details'!E240&lt;&gt;"",VLOOKUP('Procedure details'!E240,Lists!$M$2:$O$40,3,FALSE),"")</f>
        <v/>
      </c>
      <c r="AC240" s="35" t="str">
        <f>IF('Procedure details'!E240&lt;&gt;"",VLOOKUP('Procedure details'!E240,Lists!$M$2:$P$40,4,FALSE),"")</f>
        <v/>
      </c>
      <c r="AD240" s="35" t="str">
        <f>IF('Procedure details'!E240&lt;&gt;"",VLOOKUP('Procedure details'!E240,Lists!$M$2:$Q$40,5,FALSE),"")</f>
        <v/>
      </c>
      <c r="AE240" s="35" t="str">
        <f>IF('Procedure details'!O240&lt;&gt;"",VLOOKUP('Procedure details'!O240,Lists!$B$75:$G$83,6,FALSE),"")</f>
        <v/>
      </c>
      <c r="AF240" s="35" t="str">
        <f>IF('Procedure details'!H240&lt;&gt;"",VLOOKUP('Procedure details'!H240,Lists!$AP$2:$AQ$3,2,FALSE),"")</f>
        <v/>
      </c>
      <c r="AG240" s="35" t="str">
        <f>IF('Procedure details'!P240&lt;&gt;"",VLOOKUP('Procedure details'!P240,Lists!$D$75:$F$150,3,FALSE),"")</f>
        <v/>
      </c>
      <c r="AH240" s="35" t="str">
        <f>IF('Procedure details'!R240&lt;&gt;"",VLOOKUP('Procedure details'!R240,Lists!$AD$2:$AE$11,2,FALSE),"")</f>
        <v/>
      </c>
      <c r="AI240">
        <f>IF(AND(AB240=1,'Procedure details'!G240&gt;99,'Procedure details'!X240=""),1,0)</f>
        <v>0</v>
      </c>
      <c r="AJ240">
        <f>IF(AND(AC240=1,'Procedure details'!G240&gt;999,'Procedure details'!X240=""),1,0)</f>
        <v>0</v>
      </c>
      <c r="AK240">
        <f>IF(AND(AD240=1,'Procedure details'!G240&gt;9999,'Procedure details'!X240=""),1,0)</f>
        <v>0</v>
      </c>
      <c r="AL240" s="35" t="str">
        <f>IF('Procedure details'!O240&lt;&gt;"",VLOOKUP('Procedure details'!O240,Lists!$B$75:$C$83,2,FALSE),"")</f>
        <v/>
      </c>
      <c r="AM240">
        <f>IFERROR(IF(AND(VLOOKUP('Procedure details'!E240,Lists!$M$1:$R$40,6,0),'Procedure details'!X240="",(OR('Procedure details'!I240="[O2_1] Animals born in the UK but NOT at a licensed establishment",'Procedure details'!I240="[O2_2] Animals born in the EU (non UK) but NOT at a registered breeder",'Procedure details'!J240="[NHPO1_1B] Animals born in the UK but NOT at a licensed establishment",'Procedure details'!J240="[NHPO1_2B] Animals born in the EU (non UK) but NOT at a registered breeder"))),1,0),0)</f>
        <v>0</v>
      </c>
      <c r="AN240" s="58">
        <f>IF(AND('Procedure details'!U240="Sub-threshold",'Procedure details'!N240="[N] No",'Procedure details'!O240&lt;&gt;"[PG] Breeding/maintenance of colonies of established genetically altered animals, not used in other procedures",'Procedure details'!O240&lt;&gt;"",'Procedure details'!X240=""),1,0)</f>
        <v>0</v>
      </c>
      <c r="AO240">
        <f>IF(AND('Procedure details'!G240&gt;999,'Procedure details'!O240="[PG] Breeding/maintenance of colonies of established genetically altered animals, not used in other procedures",'Procedure details'!U240="[SV4] Severe",'Procedure details'!X240=""),1,0)</f>
        <v>0</v>
      </c>
      <c r="AP240">
        <f>IF(AND('Procedure details'!M240="[GS1] Not genetically altered",'Procedure details'!O240="[PG] Breeding/maintenance of colonies of established genetically altered animals, not used in other procedures",'Procedure details'!X240=""),1,0)</f>
        <v>0</v>
      </c>
      <c r="AQ240">
        <f>IFERROR(IF(AND((VLOOKUP('Procedure details'!E240,Lists!M:S,7,0))=1,'Procedure details'!X240="",(OR('Procedure details'!I240="[O2_1] Animals born in the UK but NOT at a licensed establishment",'Procedure details'!I240="[O2_2] Animals born in the EU (non UK) but NOT at a registered breeder")),(OR('Procedure details'!M240="[GS2] Genetically altered without a harmful phenotype",'Procedure details'!M240="[GS3] Genetically altered with a harmful phenotype"))),1,0),0)</f>
        <v>0</v>
      </c>
    </row>
    <row r="241" spans="24:43" x14ac:dyDescent="0.25">
      <c r="X241" s="34">
        <v>241</v>
      </c>
      <c r="Y241" s="35">
        <f>COUNTA('Procedure details'!E241:'Procedure details'!Y241)</f>
        <v>0</v>
      </c>
      <c r="Z241" s="35"/>
      <c r="AA241" s="35" t="str">
        <f>IF('Procedure details'!E241&lt;&gt;"",VLOOKUP('Procedure details'!E241,Lists!$M$2:$N$40,2,FALSE),"")</f>
        <v/>
      </c>
      <c r="AB241" s="35" t="str">
        <f>IF('Procedure details'!E241&lt;&gt;"",VLOOKUP('Procedure details'!E241,Lists!$M$2:$O$40,3,FALSE),"")</f>
        <v/>
      </c>
      <c r="AC241" s="35" t="str">
        <f>IF('Procedure details'!E241&lt;&gt;"",VLOOKUP('Procedure details'!E241,Lists!$M$2:$P$40,4,FALSE),"")</f>
        <v/>
      </c>
      <c r="AD241" s="35" t="str">
        <f>IF('Procedure details'!E241&lt;&gt;"",VLOOKUP('Procedure details'!E241,Lists!$M$2:$Q$40,5,FALSE),"")</f>
        <v/>
      </c>
      <c r="AE241" s="35" t="str">
        <f>IF('Procedure details'!O241&lt;&gt;"",VLOOKUP('Procedure details'!O241,Lists!$B$75:$G$83,6,FALSE),"")</f>
        <v/>
      </c>
      <c r="AF241" s="35" t="str">
        <f>IF('Procedure details'!H241&lt;&gt;"",VLOOKUP('Procedure details'!H241,Lists!$AP$2:$AQ$3,2,FALSE),"")</f>
        <v/>
      </c>
      <c r="AG241" s="35" t="str">
        <f>IF('Procedure details'!P241&lt;&gt;"",VLOOKUP('Procedure details'!P241,Lists!$D$75:$F$150,3,FALSE),"")</f>
        <v/>
      </c>
      <c r="AH241" s="35" t="str">
        <f>IF('Procedure details'!R241&lt;&gt;"",VLOOKUP('Procedure details'!R241,Lists!$AD$2:$AE$11,2,FALSE),"")</f>
        <v/>
      </c>
      <c r="AI241">
        <f>IF(AND(AB241=1,'Procedure details'!G241&gt;99,'Procedure details'!X241=""),1,0)</f>
        <v>0</v>
      </c>
      <c r="AJ241">
        <f>IF(AND(AC241=1,'Procedure details'!G241&gt;999,'Procedure details'!X241=""),1,0)</f>
        <v>0</v>
      </c>
      <c r="AK241">
        <f>IF(AND(AD241=1,'Procedure details'!G241&gt;9999,'Procedure details'!X241=""),1,0)</f>
        <v>0</v>
      </c>
      <c r="AL241" s="35" t="str">
        <f>IF('Procedure details'!O241&lt;&gt;"",VLOOKUP('Procedure details'!O241,Lists!$B$75:$C$83,2,FALSE),"")</f>
        <v/>
      </c>
      <c r="AM241">
        <f>IFERROR(IF(AND(VLOOKUP('Procedure details'!E241,Lists!$M$1:$R$40,6,0),'Procedure details'!X241="",(OR('Procedure details'!I241="[O2_1] Animals born in the UK but NOT at a licensed establishment",'Procedure details'!I241="[O2_2] Animals born in the EU (non UK) but NOT at a registered breeder",'Procedure details'!J241="[NHPO1_1B] Animals born in the UK but NOT at a licensed establishment",'Procedure details'!J241="[NHPO1_2B] Animals born in the EU (non UK) but NOT at a registered breeder"))),1,0),0)</f>
        <v>0</v>
      </c>
      <c r="AN241" s="58">
        <f>IF(AND('Procedure details'!U241="Sub-threshold",'Procedure details'!N241="[N] No",'Procedure details'!O241&lt;&gt;"[PG] Breeding/maintenance of colonies of established genetically altered animals, not used in other procedures",'Procedure details'!O241&lt;&gt;"",'Procedure details'!X241=""),1,0)</f>
        <v>0</v>
      </c>
      <c r="AO241">
        <f>IF(AND('Procedure details'!G241&gt;999,'Procedure details'!O241="[PG] Breeding/maintenance of colonies of established genetically altered animals, not used in other procedures",'Procedure details'!U241="[SV4] Severe",'Procedure details'!X241=""),1,0)</f>
        <v>0</v>
      </c>
      <c r="AP241">
        <f>IF(AND('Procedure details'!M241="[GS1] Not genetically altered",'Procedure details'!O241="[PG] Breeding/maintenance of colonies of established genetically altered animals, not used in other procedures",'Procedure details'!X241=""),1,0)</f>
        <v>0</v>
      </c>
      <c r="AQ241">
        <f>IFERROR(IF(AND((VLOOKUP('Procedure details'!E241,Lists!M:S,7,0))=1,'Procedure details'!X241="",(OR('Procedure details'!I241="[O2_1] Animals born in the UK but NOT at a licensed establishment",'Procedure details'!I241="[O2_2] Animals born in the EU (non UK) but NOT at a registered breeder")),(OR('Procedure details'!M241="[GS2] Genetically altered without a harmful phenotype",'Procedure details'!M241="[GS3] Genetically altered with a harmful phenotype"))),1,0),0)</f>
        <v>0</v>
      </c>
    </row>
    <row r="242" spans="24:43" x14ac:dyDescent="0.25">
      <c r="X242" s="34">
        <v>242</v>
      </c>
      <c r="Y242" s="35">
        <f>COUNTA('Procedure details'!E242:'Procedure details'!Y242)</f>
        <v>0</v>
      </c>
      <c r="Z242" s="35"/>
      <c r="AA242" s="35" t="str">
        <f>IF('Procedure details'!E242&lt;&gt;"",VLOOKUP('Procedure details'!E242,Lists!$M$2:$N$40,2,FALSE),"")</f>
        <v/>
      </c>
      <c r="AB242" s="35" t="str">
        <f>IF('Procedure details'!E242&lt;&gt;"",VLOOKUP('Procedure details'!E242,Lists!$M$2:$O$40,3,FALSE),"")</f>
        <v/>
      </c>
      <c r="AC242" s="35" t="str">
        <f>IF('Procedure details'!E242&lt;&gt;"",VLOOKUP('Procedure details'!E242,Lists!$M$2:$P$40,4,FALSE),"")</f>
        <v/>
      </c>
      <c r="AD242" s="35" t="str">
        <f>IF('Procedure details'!E242&lt;&gt;"",VLOOKUP('Procedure details'!E242,Lists!$M$2:$Q$40,5,FALSE),"")</f>
        <v/>
      </c>
      <c r="AE242" s="35" t="str">
        <f>IF('Procedure details'!O242&lt;&gt;"",VLOOKUP('Procedure details'!O242,Lists!$B$75:$G$83,6,FALSE),"")</f>
        <v/>
      </c>
      <c r="AF242" s="35" t="str">
        <f>IF('Procedure details'!H242&lt;&gt;"",VLOOKUP('Procedure details'!H242,Lists!$AP$2:$AQ$3,2,FALSE),"")</f>
        <v/>
      </c>
      <c r="AG242" s="35" t="str">
        <f>IF('Procedure details'!P242&lt;&gt;"",VLOOKUP('Procedure details'!P242,Lists!$D$75:$F$150,3,FALSE),"")</f>
        <v/>
      </c>
      <c r="AH242" s="35" t="str">
        <f>IF('Procedure details'!R242&lt;&gt;"",VLOOKUP('Procedure details'!R242,Lists!$AD$2:$AE$11,2,FALSE),"")</f>
        <v/>
      </c>
      <c r="AI242">
        <f>IF(AND(AB242=1,'Procedure details'!G242&gt;99,'Procedure details'!X242=""),1,0)</f>
        <v>0</v>
      </c>
      <c r="AJ242">
        <f>IF(AND(AC242=1,'Procedure details'!G242&gt;999,'Procedure details'!X242=""),1,0)</f>
        <v>0</v>
      </c>
      <c r="AK242">
        <f>IF(AND(AD242=1,'Procedure details'!G242&gt;9999,'Procedure details'!X242=""),1,0)</f>
        <v>0</v>
      </c>
      <c r="AL242" s="35" t="str">
        <f>IF('Procedure details'!O242&lt;&gt;"",VLOOKUP('Procedure details'!O242,Lists!$B$75:$C$83,2,FALSE),"")</f>
        <v/>
      </c>
      <c r="AM242">
        <f>IFERROR(IF(AND(VLOOKUP('Procedure details'!E242,Lists!$M$1:$R$40,6,0),'Procedure details'!X242="",(OR('Procedure details'!I242="[O2_1] Animals born in the UK but NOT at a licensed establishment",'Procedure details'!I242="[O2_2] Animals born in the EU (non UK) but NOT at a registered breeder",'Procedure details'!J242="[NHPO1_1B] Animals born in the UK but NOT at a licensed establishment",'Procedure details'!J242="[NHPO1_2B] Animals born in the EU (non UK) but NOT at a registered breeder"))),1,0),0)</f>
        <v>0</v>
      </c>
      <c r="AN242" s="58">
        <f>IF(AND('Procedure details'!U242="Sub-threshold",'Procedure details'!N242="[N] No",'Procedure details'!O242&lt;&gt;"[PG] Breeding/maintenance of colonies of established genetically altered animals, not used in other procedures",'Procedure details'!O242&lt;&gt;"",'Procedure details'!X242=""),1,0)</f>
        <v>0</v>
      </c>
      <c r="AO242">
        <f>IF(AND('Procedure details'!G242&gt;999,'Procedure details'!O242="[PG] Breeding/maintenance of colonies of established genetically altered animals, not used in other procedures",'Procedure details'!U242="[SV4] Severe",'Procedure details'!X242=""),1,0)</f>
        <v>0</v>
      </c>
      <c r="AP242">
        <f>IF(AND('Procedure details'!M242="[GS1] Not genetically altered",'Procedure details'!O242="[PG] Breeding/maintenance of colonies of established genetically altered animals, not used in other procedures",'Procedure details'!X242=""),1,0)</f>
        <v>0</v>
      </c>
      <c r="AQ242">
        <f>IFERROR(IF(AND((VLOOKUP('Procedure details'!E242,Lists!M:S,7,0))=1,'Procedure details'!X242="",(OR('Procedure details'!I242="[O2_1] Animals born in the UK but NOT at a licensed establishment",'Procedure details'!I242="[O2_2] Animals born in the EU (non UK) but NOT at a registered breeder")),(OR('Procedure details'!M242="[GS2] Genetically altered without a harmful phenotype",'Procedure details'!M242="[GS3] Genetically altered with a harmful phenotype"))),1,0),0)</f>
        <v>0</v>
      </c>
    </row>
    <row r="243" spans="24:43" x14ac:dyDescent="0.25">
      <c r="X243" s="34">
        <v>243</v>
      </c>
      <c r="Y243" s="35">
        <f>COUNTA('Procedure details'!E243:'Procedure details'!Y243)</f>
        <v>0</v>
      </c>
      <c r="Z243" s="35"/>
      <c r="AA243" s="35" t="str">
        <f>IF('Procedure details'!E243&lt;&gt;"",VLOOKUP('Procedure details'!E243,Lists!$M$2:$N$40,2,FALSE),"")</f>
        <v/>
      </c>
      <c r="AB243" s="35" t="str">
        <f>IF('Procedure details'!E243&lt;&gt;"",VLOOKUP('Procedure details'!E243,Lists!$M$2:$O$40,3,FALSE),"")</f>
        <v/>
      </c>
      <c r="AC243" s="35" t="str">
        <f>IF('Procedure details'!E243&lt;&gt;"",VLOOKUP('Procedure details'!E243,Lists!$M$2:$P$40,4,FALSE),"")</f>
        <v/>
      </c>
      <c r="AD243" s="35" t="str">
        <f>IF('Procedure details'!E243&lt;&gt;"",VLOOKUP('Procedure details'!E243,Lists!$M$2:$Q$40,5,FALSE),"")</f>
        <v/>
      </c>
      <c r="AE243" s="35" t="str">
        <f>IF('Procedure details'!O243&lt;&gt;"",VLOOKUP('Procedure details'!O243,Lists!$B$75:$G$83,6,FALSE),"")</f>
        <v/>
      </c>
      <c r="AF243" s="35" t="str">
        <f>IF('Procedure details'!H243&lt;&gt;"",VLOOKUP('Procedure details'!H243,Lists!$AP$2:$AQ$3,2,FALSE),"")</f>
        <v/>
      </c>
      <c r="AG243" s="35" t="str">
        <f>IF('Procedure details'!P243&lt;&gt;"",VLOOKUP('Procedure details'!P243,Lists!$D$75:$F$150,3,FALSE),"")</f>
        <v/>
      </c>
      <c r="AH243" s="35" t="str">
        <f>IF('Procedure details'!R243&lt;&gt;"",VLOOKUP('Procedure details'!R243,Lists!$AD$2:$AE$11,2,FALSE),"")</f>
        <v/>
      </c>
      <c r="AI243">
        <f>IF(AND(AB243=1,'Procedure details'!G243&gt;99,'Procedure details'!X243=""),1,0)</f>
        <v>0</v>
      </c>
      <c r="AJ243">
        <f>IF(AND(AC243=1,'Procedure details'!G243&gt;999,'Procedure details'!X243=""),1,0)</f>
        <v>0</v>
      </c>
      <c r="AK243">
        <f>IF(AND(AD243=1,'Procedure details'!G243&gt;9999,'Procedure details'!X243=""),1,0)</f>
        <v>0</v>
      </c>
      <c r="AL243" s="35" t="str">
        <f>IF('Procedure details'!O243&lt;&gt;"",VLOOKUP('Procedure details'!O243,Lists!$B$75:$C$83,2,FALSE),"")</f>
        <v/>
      </c>
      <c r="AM243">
        <f>IFERROR(IF(AND(VLOOKUP('Procedure details'!E243,Lists!$M$1:$R$40,6,0),'Procedure details'!X243="",(OR('Procedure details'!I243="[O2_1] Animals born in the UK but NOT at a licensed establishment",'Procedure details'!I243="[O2_2] Animals born in the EU (non UK) but NOT at a registered breeder",'Procedure details'!J243="[NHPO1_1B] Animals born in the UK but NOT at a licensed establishment",'Procedure details'!J243="[NHPO1_2B] Animals born in the EU (non UK) but NOT at a registered breeder"))),1,0),0)</f>
        <v>0</v>
      </c>
      <c r="AN243" s="58">
        <f>IF(AND('Procedure details'!U243="Sub-threshold",'Procedure details'!N243="[N] No",'Procedure details'!O243&lt;&gt;"[PG] Breeding/maintenance of colonies of established genetically altered animals, not used in other procedures",'Procedure details'!O243&lt;&gt;"",'Procedure details'!X243=""),1,0)</f>
        <v>0</v>
      </c>
      <c r="AO243">
        <f>IF(AND('Procedure details'!G243&gt;999,'Procedure details'!O243="[PG] Breeding/maintenance of colonies of established genetically altered animals, not used in other procedures",'Procedure details'!U243="[SV4] Severe",'Procedure details'!X243=""),1,0)</f>
        <v>0</v>
      </c>
      <c r="AP243">
        <f>IF(AND('Procedure details'!M243="[GS1] Not genetically altered",'Procedure details'!O243="[PG] Breeding/maintenance of colonies of established genetically altered animals, not used in other procedures",'Procedure details'!X243=""),1,0)</f>
        <v>0</v>
      </c>
      <c r="AQ243">
        <f>IFERROR(IF(AND((VLOOKUP('Procedure details'!E243,Lists!M:S,7,0))=1,'Procedure details'!X243="",(OR('Procedure details'!I243="[O2_1] Animals born in the UK but NOT at a licensed establishment",'Procedure details'!I243="[O2_2] Animals born in the EU (non UK) but NOT at a registered breeder")),(OR('Procedure details'!M243="[GS2] Genetically altered without a harmful phenotype",'Procedure details'!M243="[GS3] Genetically altered with a harmful phenotype"))),1,0),0)</f>
        <v>0</v>
      </c>
    </row>
    <row r="244" spans="24:43" x14ac:dyDescent="0.25">
      <c r="X244" s="34">
        <v>244</v>
      </c>
      <c r="Y244" s="35">
        <f>COUNTA('Procedure details'!E244:'Procedure details'!Y244)</f>
        <v>0</v>
      </c>
      <c r="Z244" s="35"/>
      <c r="AA244" s="35" t="str">
        <f>IF('Procedure details'!E244&lt;&gt;"",VLOOKUP('Procedure details'!E244,Lists!$M$2:$N$40,2,FALSE),"")</f>
        <v/>
      </c>
      <c r="AB244" s="35" t="str">
        <f>IF('Procedure details'!E244&lt;&gt;"",VLOOKUP('Procedure details'!E244,Lists!$M$2:$O$40,3,FALSE),"")</f>
        <v/>
      </c>
      <c r="AC244" s="35" t="str">
        <f>IF('Procedure details'!E244&lt;&gt;"",VLOOKUP('Procedure details'!E244,Lists!$M$2:$P$40,4,FALSE),"")</f>
        <v/>
      </c>
      <c r="AD244" s="35" t="str">
        <f>IF('Procedure details'!E244&lt;&gt;"",VLOOKUP('Procedure details'!E244,Lists!$M$2:$Q$40,5,FALSE),"")</f>
        <v/>
      </c>
      <c r="AE244" s="35" t="str">
        <f>IF('Procedure details'!O244&lt;&gt;"",VLOOKUP('Procedure details'!O244,Lists!$B$75:$G$83,6,FALSE),"")</f>
        <v/>
      </c>
      <c r="AF244" s="35" t="str">
        <f>IF('Procedure details'!H244&lt;&gt;"",VLOOKUP('Procedure details'!H244,Lists!$AP$2:$AQ$3,2,FALSE),"")</f>
        <v/>
      </c>
      <c r="AG244" s="35" t="str">
        <f>IF('Procedure details'!P244&lt;&gt;"",VLOOKUP('Procedure details'!P244,Lists!$D$75:$F$150,3,FALSE),"")</f>
        <v/>
      </c>
      <c r="AH244" s="35" t="str">
        <f>IF('Procedure details'!R244&lt;&gt;"",VLOOKUP('Procedure details'!R244,Lists!$AD$2:$AE$11,2,FALSE),"")</f>
        <v/>
      </c>
      <c r="AI244">
        <f>IF(AND(AB244=1,'Procedure details'!G244&gt;99,'Procedure details'!X244=""),1,0)</f>
        <v>0</v>
      </c>
      <c r="AJ244">
        <f>IF(AND(AC244=1,'Procedure details'!G244&gt;999,'Procedure details'!X244=""),1,0)</f>
        <v>0</v>
      </c>
      <c r="AK244">
        <f>IF(AND(AD244=1,'Procedure details'!G244&gt;9999,'Procedure details'!X244=""),1,0)</f>
        <v>0</v>
      </c>
      <c r="AL244" s="35" t="str">
        <f>IF('Procedure details'!O244&lt;&gt;"",VLOOKUP('Procedure details'!O244,Lists!$B$75:$C$83,2,FALSE),"")</f>
        <v/>
      </c>
      <c r="AM244">
        <f>IFERROR(IF(AND(VLOOKUP('Procedure details'!E244,Lists!$M$1:$R$40,6,0),'Procedure details'!X244="",(OR('Procedure details'!I244="[O2_1] Animals born in the UK but NOT at a licensed establishment",'Procedure details'!I244="[O2_2] Animals born in the EU (non UK) but NOT at a registered breeder",'Procedure details'!J244="[NHPO1_1B] Animals born in the UK but NOT at a licensed establishment",'Procedure details'!J244="[NHPO1_2B] Animals born in the EU (non UK) but NOT at a registered breeder"))),1,0),0)</f>
        <v>0</v>
      </c>
      <c r="AN244" s="58">
        <f>IF(AND('Procedure details'!U244="Sub-threshold",'Procedure details'!N244="[N] No",'Procedure details'!O244&lt;&gt;"[PG] Breeding/maintenance of colonies of established genetically altered animals, not used in other procedures",'Procedure details'!O244&lt;&gt;"",'Procedure details'!X244=""),1,0)</f>
        <v>0</v>
      </c>
      <c r="AO244">
        <f>IF(AND('Procedure details'!G244&gt;999,'Procedure details'!O244="[PG] Breeding/maintenance of colonies of established genetically altered animals, not used in other procedures",'Procedure details'!U244="[SV4] Severe",'Procedure details'!X244=""),1,0)</f>
        <v>0</v>
      </c>
      <c r="AP244">
        <f>IF(AND('Procedure details'!M244="[GS1] Not genetically altered",'Procedure details'!O244="[PG] Breeding/maintenance of colonies of established genetically altered animals, not used in other procedures",'Procedure details'!X244=""),1,0)</f>
        <v>0</v>
      </c>
      <c r="AQ244">
        <f>IFERROR(IF(AND((VLOOKUP('Procedure details'!E244,Lists!M:S,7,0))=1,'Procedure details'!X244="",(OR('Procedure details'!I244="[O2_1] Animals born in the UK but NOT at a licensed establishment",'Procedure details'!I244="[O2_2] Animals born in the EU (non UK) but NOT at a registered breeder")),(OR('Procedure details'!M244="[GS2] Genetically altered without a harmful phenotype",'Procedure details'!M244="[GS3] Genetically altered with a harmful phenotype"))),1,0),0)</f>
        <v>0</v>
      </c>
    </row>
    <row r="245" spans="24:43" x14ac:dyDescent="0.25">
      <c r="X245" s="34">
        <v>245</v>
      </c>
      <c r="Y245" s="35">
        <f>COUNTA('Procedure details'!E245:'Procedure details'!Y245)</f>
        <v>0</v>
      </c>
      <c r="Z245" s="35"/>
      <c r="AA245" s="35" t="str">
        <f>IF('Procedure details'!E245&lt;&gt;"",VLOOKUP('Procedure details'!E245,Lists!$M$2:$N$40,2,FALSE),"")</f>
        <v/>
      </c>
      <c r="AB245" s="35" t="str">
        <f>IF('Procedure details'!E245&lt;&gt;"",VLOOKUP('Procedure details'!E245,Lists!$M$2:$O$40,3,FALSE),"")</f>
        <v/>
      </c>
      <c r="AC245" s="35" t="str">
        <f>IF('Procedure details'!E245&lt;&gt;"",VLOOKUP('Procedure details'!E245,Lists!$M$2:$P$40,4,FALSE),"")</f>
        <v/>
      </c>
      <c r="AD245" s="35" t="str">
        <f>IF('Procedure details'!E245&lt;&gt;"",VLOOKUP('Procedure details'!E245,Lists!$M$2:$Q$40,5,FALSE),"")</f>
        <v/>
      </c>
      <c r="AE245" s="35" t="str">
        <f>IF('Procedure details'!O245&lt;&gt;"",VLOOKUP('Procedure details'!O245,Lists!$B$75:$G$83,6,FALSE),"")</f>
        <v/>
      </c>
      <c r="AF245" s="35" t="str">
        <f>IF('Procedure details'!H245&lt;&gt;"",VLOOKUP('Procedure details'!H245,Lists!$AP$2:$AQ$3,2,FALSE),"")</f>
        <v/>
      </c>
      <c r="AG245" s="35" t="str">
        <f>IF('Procedure details'!P245&lt;&gt;"",VLOOKUP('Procedure details'!P245,Lists!$D$75:$F$150,3,FALSE),"")</f>
        <v/>
      </c>
      <c r="AH245" s="35" t="str">
        <f>IF('Procedure details'!R245&lt;&gt;"",VLOOKUP('Procedure details'!R245,Lists!$AD$2:$AE$11,2,FALSE),"")</f>
        <v/>
      </c>
      <c r="AI245">
        <f>IF(AND(AB245=1,'Procedure details'!G245&gt;99,'Procedure details'!X245=""),1,0)</f>
        <v>0</v>
      </c>
      <c r="AJ245">
        <f>IF(AND(AC245=1,'Procedure details'!G245&gt;999,'Procedure details'!X245=""),1,0)</f>
        <v>0</v>
      </c>
      <c r="AK245">
        <f>IF(AND(AD245=1,'Procedure details'!G245&gt;9999,'Procedure details'!X245=""),1,0)</f>
        <v>0</v>
      </c>
      <c r="AL245" s="35" t="str">
        <f>IF('Procedure details'!O245&lt;&gt;"",VLOOKUP('Procedure details'!O245,Lists!$B$75:$C$83,2,FALSE),"")</f>
        <v/>
      </c>
      <c r="AM245">
        <f>IFERROR(IF(AND(VLOOKUP('Procedure details'!E245,Lists!$M$1:$R$40,6,0),'Procedure details'!X245="",(OR('Procedure details'!I245="[O2_1] Animals born in the UK but NOT at a licensed establishment",'Procedure details'!I245="[O2_2] Animals born in the EU (non UK) but NOT at a registered breeder",'Procedure details'!J245="[NHPO1_1B] Animals born in the UK but NOT at a licensed establishment",'Procedure details'!J245="[NHPO1_2B] Animals born in the EU (non UK) but NOT at a registered breeder"))),1,0),0)</f>
        <v>0</v>
      </c>
      <c r="AN245" s="58">
        <f>IF(AND('Procedure details'!U245="Sub-threshold",'Procedure details'!N245="[N] No",'Procedure details'!O245&lt;&gt;"[PG] Breeding/maintenance of colonies of established genetically altered animals, not used in other procedures",'Procedure details'!O245&lt;&gt;"",'Procedure details'!X245=""),1,0)</f>
        <v>0</v>
      </c>
      <c r="AO245">
        <f>IF(AND('Procedure details'!G245&gt;999,'Procedure details'!O245="[PG] Breeding/maintenance of colonies of established genetically altered animals, not used in other procedures",'Procedure details'!U245="[SV4] Severe",'Procedure details'!X245=""),1,0)</f>
        <v>0</v>
      </c>
      <c r="AP245">
        <f>IF(AND('Procedure details'!M245="[GS1] Not genetically altered",'Procedure details'!O245="[PG] Breeding/maintenance of colonies of established genetically altered animals, not used in other procedures",'Procedure details'!X245=""),1,0)</f>
        <v>0</v>
      </c>
      <c r="AQ245">
        <f>IFERROR(IF(AND((VLOOKUP('Procedure details'!E245,Lists!M:S,7,0))=1,'Procedure details'!X245="",(OR('Procedure details'!I245="[O2_1] Animals born in the UK but NOT at a licensed establishment",'Procedure details'!I245="[O2_2] Animals born in the EU (non UK) but NOT at a registered breeder")),(OR('Procedure details'!M245="[GS2] Genetically altered without a harmful phenotype",'Procedure details'!M245="[GS3] Genetically altered with a harmful phenotype"))),1,0),0)</f>
        <v>0</v>
      </c>
    </row>
    <row r="246" spans="24:43" x14ac:dyDescent="0.25">
      <c r="X246" s="34">
        <v>246</v>
      </c>
      <c r="Y246" s="35">
        <f>COUNTA('Procedure details'!E246:'Procedure details'!Y246)</f>
        <v>0</v>
      </c>
      <c r="Z246" s="35"/>
      <c r="AA246" s="35" t="str">
        <f>IF('Procedure details'!E246&lt;&gt;"",VLOOKUP('Procedure details'!E246,Lists!$M$2:$N$40,2,FALSE),"")</f>
        <v/>
      </c>
      <c r="AB246" s="35" t="str">
        <f>IF('Procedure details'!E246&lt;&gt;"",VLOOKUP('Procedure details'!E246,Lists!$M$2:$O$40,3,FALSE),"")</f>
        <v/>
      </c>
      <c r="AC246" s="35" t="str">
        <f>IF('Procedure details'!E246&lt;&gt;"",VLOOKUP('Procedure details'!E246,Lists!$M$2:$P$40,4,FALSE),"")</f>
        <v/>
      </c>
      <c r="AD246" s="35" t="str">
        <f>IF('Procedure details'!E246&lt;&gt;"",VLOOKUP('Procedure details'!E246,Lists!$M$2:$Q$40,5,FALSE),"")</f>
        <v/>
      </c>
      <c r="AE246" s="35" t="str">
        <f>IF('Procedure details'!O246&lt;&gt;"",VLOOKUP('Procedure details'!O246,Lists!$B$75:$G$83,6,FALSE),"")</f>
        <v/>
      </c>
      <c r="AF246" s="35" t="str">
        <f>IF('Procedure details'!H246&lt;&gt;"",VLOOKUP('Procedure details'!H246,Lists!$AP$2:$AQ$3,2,FALSE),"")</f>
        <v/>
      </c>
      <c r="AG246" s="35" t="str">
        <f>IF('Procedure details'!P246&lt;&gt;"",VLOOKUP('Procedure details'!P246,Lists!$D$75:$F$150,3,FALSE),"")</f>
        <v/>
      </c>
      <c r="AH246" s="35" t="str">
        <f>IF('Procedure details'!R246&lt;&gt;"",VLOOKUP('Procedure details'!R246,Lists!$AD$2:$AE$11,2,FALSE),"")</f>
        <v/>
      </c>
      <c r="AI246">
        <f>IF(AND(AB246=1,'Procedure details'!G246&gt;99,'Procedure details'!X246=""),1,0)</f>
        <v>0</v>
      </c>
      <c r="AJ246">
        <f>IF(AND(AC246=1,'Procedure details'!G246&gt;999,'Procedure details'!X246=""),1,0)</f>
        <v>0</v>
      </c>
      <c r="AK246">
        <f>IF(AND(AD246=1,'Procedure details'!G246&gt;9999,'Procedure details'!X246=""),1,0)</f>
        <v>0</v>
      </c>
      <c r="AL246" s="35" t="str">
        <f>IF('Procedure details'!O246&lt;&gt;"",VLOOKUP('Procedure details'!O246,Lists!$B$75:$C$83,2,FALSE),"")</f>
        <v/>
      </c>
      <c r="AM246">
        <f>IFERROR(IF(AND(VLOOKUP('Procedure details'!E246,Lists!$M$1:$R$40,6,0),'Procedure details'!X246="",(OR('Procedure details'!I246="[O2_1] Animals born in the UK but NOT at a licensed establishment",'Procedure details'!I246="[O2_2] Animals born in the EU (non UK) but NOT at a registered breeder",'Procedure details'!J246="[NHPO1_1B] Animals born in the UK but NOT at a licensed establishment",'Procedure details'!J246="[NHPO1_2B] Animals born in the EU (non UK) but NOT at a registered breeder"))),1,0),0)</f>
        <v>0</v>
      </c>
      <c r="AN246" s="58">
        <f>IF(AND('Procedure details'!U246="Sub-threshold",'Procedure details'!N246="[N] No",'Procedure details'!O246&lt;&gt;"[PG] Breeding/maintenance of colonies of established genetically altered animals, not used in other procedures",'Procedure details'!O246&lt;&gt;"",'Procedure details'!X246=""),1,0)</f>
        <v>0</v>
      </c>
      <c r="AO246">
        <f>IF(AND('Procedure details'!G246&gt;999,'Procedure details'!O246="[PG] Breeding/maintenance of colonies of established genetically altered animals, not used in other procedures",'Procedure details'!U246="[SV4] Severe",'Procedure details'!X246=""),1,0)</f>
        <v>0</v>
      </c>
      <c r="AP246">
        <f>IF(AND('Procedure details'!M246="[GS1] Not genetically altered",'Procedure details'!O246="[PG] Breeding/maintenance of colonies of established genetically altered animals, not used in other procedures",'Procedure details'!X246=""),1,0)</f>
        <v>0</v>
      </c>
      <c r="AQ246">
        <f>IFERROR(IF(AND((VLOOKUP('Procedure details'!E246,Lists!M:S,7,0))=1,'Procedure details'!X246="",(OR('Procedure details'!I246="[O2_1] Animals born in the UK but NOT at a licensed establishment",'Procedure details'!I246="[O2_2] Animals born in the EU (non UK) but NOT at a registered breeder")),(OR('Procedure details'!M246="[GS2] Genetically altered without a harmful phenotype",'Procedure details'!M246="[GS3] Genetically altered with a harmful phenotype"))),1,0),0)</f>
        <v>0</v>
      </c>
    </row>
    <row r="247" spans="24:43" x14ac:dyDescent="0.25">
      <c r="X247" s="34">
        <v>247</v>
      </c>
      <c r="Y247" s="35">
        <f>COUNTA('Procedure details'!E247:'Procedure details'!Y247)</f>
        <v>0</v>
      </c>
      <c r="Z247" s="35"/>
      <c r="AA247" s="35" t="str">
        <f>IF('Procedure details'!E247&lt;&gt;"",VLOOKUP('Procedure details'!E247,Lists!$M$2:$N$40,2,FALSE),"")</f>
        <v/>
      </c>
      <c r="AB247" s="35" t="str">
        <f>IF('Procedure details'!E247&lt;&gt;"",VLOOKUP('Procedure details'!E247,Lists!$M$2:$O$40,3,FALSE),"")</f>
        <v/>
      </c>
      <c r="AC247" s="35" t="str">
        <f>IF('Procedure details'!E247&lt;&gt;"",VLOOKUP('Procedure details'!E247,Lists!$M$2:$P$40,4,FALSE),"")</f>
        <v/>
      </c>
      <c r="AD247" s="35" t="str">
        <f>IF('Procedure details'!E247&lt;&gt;"",VLOOKUP('Procedure details'!E247,Lists!$M$2:$Q$40,5,FALSE),"")</f>
        <v/>
      </c>
      <c r="AE247" s="35" t="str">
        <f>IF('Procedure details'!O247&lt;&gt;"",VLOOKUP('Procedure details'!O247,Lists!$B$75:$G$83,6,FALSE),"")</f>
        <v/>
      </c>
      <c r="AF247" s="35" t="str">
        <f>IF('Procedure details'!H247&lt;&gt;"",VLOOKUP('Procedure details'!H247,Lists!$AP$2:$AQ$3,2,FALSE),"")</f>
        <v/>
      </c>
      <c r="AG247" s="35" t="str">
        <f>IF('Procedure details'!P247&lt;&gt;"",VLOOKUP('Procedure details'!P247,Lists!$D$75:$F$150,3,FALSE),"")</f>
        <v/>
      </c>
      <c r="AH247" s="35" t="str">
        <f>IF('Procedure details'!R247&lt;&gt;"",VLOOKUP('Procedure details'!R247,Lists!$AD$2:$AE$11,2,FALSE),"")</f>
        <v/>
      </c>
      <c r="AI247">
        <f>IF(AND(AB247=1,'Procedure details'!G247&gt;99,'Procedure details'!X247=""),1,0)</f>
        <v>0</v>
      </c>
      <c r="AJ247">
        <f>IF(AND(AC247=1,'Procedure details'!G247&gt;999,'Procedure details'!X247=""),1,0)</f>
        <v>0</v>
      </c>
      <c r="AK247">
        <f>IF(AND(AD247=1,'Procedure details'!G247&gt;9999,'Procedure details'!X247=""),1,0)</f>
        <v>0</v>
      </c>
      <c r="AL247" s="35" t="str">
        <f>IF('Procedure details'!O247&lt;&gt;"",VLOOKUP('Procedure details'!O247,Lists!$B$75:$C$83,2,FALSE),"")</f>
        <v/>
      </c>
      <c r="AM247">
        <f>IFERROR(IF(AND(VLOOKUP('Procedure details'!E247,Lists!$M$1:$R$40,6,0),'Procedure details'!X247="",(OR('Procedure details'!I247="[O2_1] Animals born in the UK but NOT at a licensed establishment",'Procedure details'!I247="[O2_2] Animals born in the EU (non UK) but NOT at a registered breeder",'Procedure details'!J247="[NHPO1_1B] Animals born in the UK but NOT at a licensed establishment",'Procedure details'!J247="[NHPO1_2B] Animals born in the EU (non UK) but NOT at a registered breeder"))),1,0),0)</f>
        <v>0</v>
      </c>
      <c r="AN247" s="58">
        <f>IF(AND('Procedure details'!U247="Sub-threshold",'Procedure details'!N247="[N] No",'Procedure details'!O247&lt;&gt;"[PG] Breeding/maintenance of colonies of established genetically altered animals, not used in other procedures",'Procedure details'!O247&lt;&gt;"",'Procedure details'!X247=""),1,0)</f>
        <v>0</v>
      </c>
      <c r="AO247">
        <f>IF(AND('Procedure details'!G247&gt;999,'Procedure details'!O247="[PG] Breeding/maintenance of colonies of established genetically altered animals, not used in other procedures",'Procedure details'!U247="[SV4] Severe",'Procedure details'!X247=""),1,0)</f>
        <v>0</v>
      </c>
      <c r="AP247">
        <f>IF(AND('Procedure details'!M247="[GS1] Not genetically altered",'Procedure details'!O247="[PG] Breeding/maintenance of colonies of established genetically altered animals, not used in other procedures",'Procedure details'!X247=""),1,0)</f>
        <v>0</v>
      </c>
      <c r="AQ247">
        <f>IFERROR(IF(AND((VLOOKUP('Procedure details'!E247,Lists!M:S,7,0))=1,'Procedure details'!X247="",(OR('Procedure details'!I247="[O2_1] Animals born in the UK but NOT at a licensed establishment",'Procedure details'!I247="[O2_2] Animals born in the EU (non UK) but NOT at a registered breeder")),(OR('Procedure details'!M247="[GS2] Genetically altered without a harmful phenotype",'Procedure details'!M247="[GS3] Genetically altered with a harmful phenotype"))),1,0),0)</f>
        <v>0</v>
      </c>
    </row>
    <row r="248" spans="24:43" x14ac:dyDescent="0.25">
      <c r="X248" s="34">
        <v>248</v>
      </c>
      <c r="Y248" s="35">
        <f>COUNTA('Procedure details'!E248:'Procedure details'!Y248)</f>
        <v>0</v>
      </c>
      <c r="Z248" s="35"/>
      <c r="AA248" s="35" t="str">
        <f>IF('Procedure details'!E248&lt;&gt;"",VLOOKUP('Procedure details'!E248,Lists!$M$2:$N$40,2,FALSE),"")</f>
        <v/>
      </c>
      <c r="AB248" s="35" t="str">
        <f>IF('Procedure details'!E248&lt;&gt;"",VLOOKUP('Procedure details'!E248,Lists!$M$2:$O$40,3,FALSE),"")</f>
        <v/>
      </c>
      <c r="AC248" s="35" t="str">
        <f>IF('Procedure details'!E248&lt;&gt;"",VLOOKUP('Procedure details'!E248,Lists!$M$2:$P$40,4,FALSE),"")</f>
        <v/>
      </c>
      <c r="AD248" s="35" t="str">
        <f>IF('Procedure details'!E248&lt;&gt;"",VLOOKUP('Procedure details'!E248,Lists!$M$2:$Q$40,5,FALSE),"")</f>
        <v/>
      </c>
      <c r="AE248" s="35" t="str">
        <f>IF('Procedure details'!O248&lt;&gt;"",VLOOKUP('Procedure details'!O248,Lists!$B$75:$G$83,6,FALSE),"")</f>
        <v/>
      </c>
      <c r="AF248" s="35" t="str">
        <f>IF('Procedure details'!H248&lt;&gt;"",VLOOKUP('Procedure details'!H248,Lists!$AP$2:$AQ$3,2,FALSE),"")</f>
        <v/>
      </c>
      <c r="AG248" s="35" t="str">
        <f>IF('Procedure details'!P248&lt;&gt;"",VLOOKUP('Procedure details'!P248,Lists!$D$75:$F$150,3,FALSE),"")</f>
        <v/>
      </c>
      <c r="AH248" s="35" t="str">
        <f>IF('Procedure details'!R248&lt;&gt;"",VLOOKUP('Procedure details'!R248,Lists!$AD$2:$AE$11,2,FALSE),"")</f>
        <v/>
      </c>
      <c r="AI248">
        <f>IF(AND(AB248=1,'Procedure details'!G248&gt;99,'Procedure details'!X248=""),1,0)</f>
        <v>0</v>
      </c>
      <c r="AJ248">
        <f>IF(AND(AC248=1,'Procedure details'!G248&gt;999,'Procedure details'!X248=""),1,0)</f>
        <v>0</v>
      </c>
      <c r="AK248">
        <f>IF(AND(AD248=1,'Procedure details'!G248&gt;9999,'Procedure details'!X248=""),1,0)</f>
        <v>0</v>
      </c>
      <c r="AL248" s="35" t="str">
        <f>IF('Procedure details'!O248&lt;&gt;"",VLOOKUP('Procedure details'!O248,Lists!$B$75:$C$83,2,FALSE),"")</f>
        <v/>
      </c>
      <c r="AM248">
        <f>IFERROR(IF(AND(VLOOKUP('Procedure details'!E248,Lists!$M$1:$R$40,6,0),'Procedure details'!X248="",(OR('Procedure details'!I248="[O2_1] Animals born in the UK but NOT at a licensed establishment",'Procedure details'!I248="[O2_2] Animals born in the EU (non UK) but NOT at a registered breeder",'Procedure details'!J248="[NHPO1_1B] Animals born in the UK but NOT at a licensed establishment",'Procedure details'!J248="[NHPO1_2B] Animals born in the EU (non UK) but NOT at a registered breeder"))),1,0),0)</f>
        <v>0</v>
      </c>
      <c r="AN248" s="58">
        <f>IF(AND('Procedure details'!U248="Sub-threshold",'Procedure details'!N248="[N] No",'Procedure details'!O248&lt;&gt;"[PG] Breeding/maintenance of colonies of established genetically altered animals, not used in other procedures",'Procedure details'!O248&lt;&gt;"",'Procedure details'!X248=""),1,0)</f>
        <v>0</v>
      </c>
      <c r="AO248">
        <f>IF(AND('Procedure details'!G248&gt;999,'Procedure details'!O248="[PG] Breeding/maintenance of colonies of established genetically altered animals, not used in other procedures",'Procedure details'!U248="[SV4] Severe",'Procedure details'!X248=""),1,0)</f>
        <v>0</v>
      </c>
      <c r="AP248">
        <f>IF(AND('Procedure details'!M248="[GS1] Not genetically altered",'Procedure details'!O248="[PG] Breeding/maintenance of colonies of established genetically altered animals, not used in other procedures",'Procedure details'!X248=""),1,0)</f>
        <v>0</v>
      </c>
      <c r="AQ248">
        <f>IFERROR(IF(AND((VLOOKUP('Procedure details'!E248,Lists!M:S,7,0))=1,'Procedure details'!X248="",(OR('Procedure details'!I248="[O2_1] Animals born in the UK but NOT at a licensed establishment",'Procedure details'!I248="[O2_2] Animals born in the EU (non UK) but NOT at a registered breeder")),(OR('Procedure details'!M248="[GS2] Genetically altered without a harmful phenotype",'Procedure details'!M248="[GS3] Genetically altered with a harmful phenotype"))),1,0),0)</f>
        <v>0</v>
      </c>
    </row>
    <row r="249" spans="24:43" x14ac:dyDescent="0.25">
      <c r="X249" s="34">
        <v>249</v>
      </c>
      <c r="Y249" s="35">
        <f>COUNTA('Procedure details'!E249:'Procedure details'!Y249)</f>
        <v>0</v>
      </c>
      <c r="Z249" s="35"/>
      <c r="AA249" s="35" t="str">
        <f>IF('Procedure details'!E249&lt;&gt;"",VLOOKUP('Procedure details'!E249,Lists!$M$2:$N$40,2,FALSE),"")</f>
        <v/>
      </c>
      <c r="AB249" s="35" t="str">
        <f>IF('Procedure details'!E249&lt;&gt;"",VLOOKUP('Procedure details'!E249,Lists!$M$2:$O$40,3,FALSE),"")</f>
        <v/>
      </c>
      <c r="AC249" s="35" t="str">
        <f>IF('Procedure details'!E249&lt;&gt;"",VLOOKUP('Procedure details'!E249,Lists!$M$2:$P$40,4,FALSE),"")</f>
        <v/>
      </c>
      <c r="AD249" s="35" t="str">
        <f>IF('Procedure details'!E249&lt;&gt;"",VLOOKUP('Procedure details'!E249,Lists!$M$2:$Q$40,5,FALSE),"")</f>
        <v/>
      </c>
      <c r="AE249" s="35" t="str">
        <f>IF('Procedure details'!O249&lt;&gt;"",VLOOKUP('Procedure details'!O249,Lists!$B$75:$G$83,6,FALSE),"")</f>
        <v/>
      </c>
      <c r="AF249" s="35" t="str">
        <f>IF('Procedure details'!H249&lt;&gt;"",VLOOKUP('Procedure details'!H249,Lists!$AP$2:$AQ$3,2,FALSE),"")</f>
        <v/>
      </c>
      <c r="AG249" s="35" t="str">
        <f>IF('Procedure details'!P249&lt;&gt;"",VLOOKUP('Procedure details'!P249,Lists!$D$75:$F$150,3,FALSE),"")</f>
        <v/>
      </c>
      <c r="AH249" s="35" t="str">
        <f>IF('Procedure details'!R249&lt;&gt;"",VLOOKUP('Procedure details'!R249,Lists!$AD$2:$AE$11,2,FALSE),"")</f>
        <v/>
      </c>
      <c r="AI249">
        <f>IF(AND(AB249=1,'Procedure details'!G249&gt;99,'Procedure details'!X249=""),1,0)</f>
        <v>0</v>
      </c>
      <c r="AJ249">
        <f>IF(AND(AC249=1,'Procedure details'!G249&gt;999,'Procedure details'!X249=""),1,0)</f>
        <v>0</v>
      </c>
      <c r="AK249">
        <f>IF(AND(AD249=1,'Procedure details'!G249&gt;9999,'Procedure details'!X249=""),1,0)</f>
        <v>0</v>
      </c>
      <c r="AL249" s="35" t="str">
        <f>IF('Procedure details'!O249&lt;&gt;"",VLOOKUP('Procedure details'!O249,Lists!$B$75:$C$83,2,FALSE),"")</f>
        <v/>
      </c>
      <c r="AM249">
        <f>IFERROR(IF(AND(VLOOKUP('Procedure details'!E249,Lists!$M$1:$R$40,6,0),'Procedure details'!X249="",(OR('Procedure details'!I249="[O2_1] Animals born in the UK but NOT at a licensed establishment",'Procedure details'!I249="[O2_2] Animals born in the EU (non UK) but NOT at a registered breeder",'Procedure details'!J249="[NHPO1_1B] Animals born in the UK but NOT at a licensed establishment",'Procedure details'!J249="[NHPO1_2B] Animals born in the EU (non UK) but NOT at a registered breeder"))),1,0),0)</f>
        <v>0</v>
      </c>
      <c r="AN249" s="58">
        <f>IF(AND('Procedure details'!U249="Sub-threshold",'Procedure details'!N249="[N] No",'Procedure details'!O249&lt;&gt;"[PG] Breeding/maintenance of colonies of established genetically altered animals, not used in other procedures",'Procedure details'!O249&lt;&gt;"",'Procedure details'!X249=""),1,0)</f>
        <v>0</v>
      </c>
      <c r="AO249">
        <f>IF(AND('Procedure details'!G249&gt;999,'Procedure details'!O249="[PG] Breeding/maintenance of colonies of established genetically altered animals, not used in other procedures",'Procedure details'!U249="[SV4] Severe",'Procedure details'!X249=""),1,0)</f>
        <v>0</v>
      </c>
      <c r="AP249">
        <f>IF(AND('Procedure details'!M249="[GS1] Not genetically altered",'Procedure details'!O249="[PG] Breeding/maintenance of colonies of established genetically altered animals, not used in other procedures",'Procedure details'!X249=""),1,0)</f>
        <v>0</v>
      </c>
      <c r="AQ249">
        <f>IFERROR(IF(AND((VLOOKUP('Procedure details'!E249,Lists!M:S,7,0))=1,'Procedure details'!X249="",(OR('Procedure details'!I249="[O2_1] Animals born in the UK but NOT at a licensed establishment",'Procedure details'!I249="[O2_2] Animals born in the EU (non UK) but NOT at a registered breeder")),(OR('Procedure details'!M249="[GS2] Genetically altered without a harmful phenotype",'Procedure details'!M249="[GS3] Genetically altered with a harmful phenotype"))),1,0),0)</f>
        <v>0</v>
      </c>
    </row>
    <row r="250" spans="24:43" x14ac:dyDescent="0.25">
      <c r="X250" s="34">
        <v>250</v>
      </c>
      <c r="Y250" s="35">
        <f>COUNTA('Procedure details'!E250:'Procedure details'!Y250)</f>
        <v>0</v>
      </c>
      <c r="Z250" s="35"/>
      <c r="AA250" s="35" t="str">
        <f>IF('Procedure details'!E250&lt;&gt;"",VLOOKUP('Procedure details'!E250,Lists!$M$2:$N$40,2,FALSE),"")</f>
        <v/>
      </c>
      <c r="AB250" s="35" t="str">
        <f>IF('Procedure details'!E250&lt;&gt;"",VLOOKUP('Procedure details'!E250,Lists!$M$2:$O$40,3,FALSE),"")</f>
        <v/>
      </c>
      <c r="AC250" s="35" t="str">
        <f>IF('Procedure details'!E250&lt;&gt;"",VLOOKUP('Procedure details'!E250,Lists!$M$2:$P$40,4,FALSE),"")</f>
        <v/>
      </c>
      <c r="AD250" s="35" t="str">
        <f>IF('Procedure details'!E250&lt;&gt;"",VLOOKUP('Procedure details'!E250,Lists!$M$2:$Q$40,5,FALSE),"")</f>
        <v/>
      </c>
      <c r="AE250" s="35" t="str">
        <f>IF('Procedure details'!O250&lt;&gt;"",VLOOKUP('Procedure details'!O250,Lists!$B$75:$G$83,6,FALSE),"")</f>
        <v/>
      </c>
      <c r="AF250" s="35" t="str">
        <f>IF('Procedure details'!H250&lt;&gt;"",VLOOKUP('Procedure details'!H250,Lists!$AP$2:$AQ$3,2,FALSE),"")</f>
        <v/>
      </c>
      <c r="AG250" s="35" t="str">
        <f>IF('Procedure details'!P250&lt;&gt;"",VLOOKUP('Procedure details'!P250,Lists!$D$75:$F$150,3,FALSE),"")</f>
        <v/>
      </c>
      <c r="AH250" s="35" t="str">
        <f>IF('Procedure details'!R250&lt;&gt;"",VLOOKUP('Procedure details'!R250,Lists!$AD$2:$AE$11,2,FALSE),"")</f>
        <v/>
      </c>
      <c r="AI250">
        <f>IF(AND(AB250=1,'Procedure details'!G250&gt;99,'Procedure details'!X250=""),1,0)</f>
        <v>0</v>
      </c>
      <c r="AJ250">
        <f>IF(AND(AC250=1,'Procedure details'!G250&gt;999,'Procedure details'!X250=""),1,0)</f>
        <v>0</v>
      </c>
      <c r="AK250">
        <f>IF(AND(AD250=1,'Procedure details'!G250&gt;9999,'Procedure details'!X250=""),1,0)</f>
        <v>0</v>
      </c>
      <c r="AL250" s="35" t="str">
        <f>IF('Procedure details'!O250&lt;&gt;"",VLOOKUP('Procedure details'!O250,Lists!$B$75:$C$83,2,FALSE),"")</f>
        <v/>
      </c>
      <c r="AM250">
        <f>IFERROR(IF(AND(VLOOKUP('Procedure details'!E250,Lists!$M$1:$R$40,6,0),'Procedure details'!X250="",(OR('Procedure details'!I250="[O2_1] Animals born in the UK but NOT at a licensed establishment",'Procedure details'!I250="[O2_2] Animals born in the EU (non UK) but NOT at a registered breeder",'Procedure details'!J250="[NHPO1_1B] Animals born in the UK but NOT at a licensed establishment",'Procedure details'!J250="[NHPO1_2B] Animals born in the EU (non UK) but NOT at a registered breeder"))),1,0),0)</f>
        <v>0</v>
      </c>
      <c r="AN250" s="58">
        <f>IF(AND('Procedure details'!U250="Sub-threshold",'Procedure details'!N250="[N] No",'Procedure details'!O250&lt;&gt;"[PG] Breeding/maintenance of colonies of established genetically altered animals, not used in other procedures",'Procedure details'!O250&lt;&gt;"",'Procedure details'!X250=""),1,0)</f>
        <v>0</v>
      </c>
      <c r="AO250">
        <f>IF(AND('Procedure details'!G250&gt;999,'Procedure details'!O250="[PG] Breeding/maintenance of colonies of established genetically altered animals, not used in other procedures",'Procedure details'!U250="[SV4] Severe",'Procedure details'!X250=""),1,0)</f>
        <v>0</v>
      </c>
      <c r="AP250">
        <f>IF(AND('Procedure details'!M250="[GS1] Not genetically altered",'Procedure details'!O250="[PG] Breeding/maintenance of colonies of established genetically altered animals, not used in other procedures",'Procedure details'!X250=""),1,0)</f>
        <v>0</v>
      </c>
      <c r="AQ250">
        <f>IFERROR(IF(AND((VLOOKUP('Procedure details'!E250,Lists!M:S,7,0))=1,'Procedure details'!X250="",(OR('Procedure details'!I250="[O2_1] Animals born in the UK but NOT at a licensed establishment",'Procedure details'!I250="[O2_2] Animals born in the EU (non UK) but NOT at a registered breeder")),(OR('Procedure details'!M250="[GS2] Genetically altered without a harmful phenotype",'Procedure details'!M250="[GS3] Genetically altered with a harmful phenotype"))),1,0),0)</f>
        <v>0</v>
      </c>
    </row>
    <row r="251" spans="24:43" x14ac:dyDescent="0.25">
      <c r="X251" s="34">
        <v>251</v>
      </c>
      <c r="Y251" s="35">
        <f>COUNTA('Procedure details'!E251:'Procedure details'!Y251)</f>
        <v>0</v>
      </c>
      <c r="Z251" s="35"/>
      <c r="AA251" s="35" t="str">
        <f>IF('Procedure details'!E251&lt;&gt;"",VLOOKUP('Procedure details'!E251,Lists!$M$2:$N$40,2,FALSE),"")</f>
        <v/>
      </c>
      <c r="AB251" s="35" t="str">
        <f>IF('Procedure details'!E251&lt;&gt;"",VLOOKUP('Procedure details'!E251,Lists!$M$2:$O$40,3,FALSE),"")</f>
        <v/>
      </c>
      <c r="AC251" s="35" t="str">
        <f>IF('Procedure details'!E251&lt;&gt;"",VLOOKUP('Procedure details'!E251,Lists!$M$2:$P$40,4,FALSE),"")</f>
        <v/>
      </c>
      <c r="AD251" s="35" t="str">
        <f>IF('Procedure details'!E251&lt;&gt;"",VLOOKUP('Procedure details'!E251,Lists!$M$2:$Q$40,5,FALSE),"")</f>
        <v/>
      </c>
      <c r="AE251" s="35" t="str">
        <f>IF('Procedure details'!O251&lt;&gt;"",VLOOKUP('Procedure details'!O251,Lists!$B$75:$G$83,6,FALSE),"")</f>
        <v/>
      </c>
      <c r="AF251" s="35" t="str">
        <f>IF('Procedure details'!H251&lt;&gt;"",VLOOKUP('Procedure details'!H251,Lists!$AP$2:$AQ$3,2,FALSE),"")</f>
        <v/>
      </c>
      <c r="AG251" s="35" t="str">
        <f>IF('Procedure details'!P251&lt;&gt;"",VLOOKUP('Procedure details'!P251,Lists!$D$75:$F$150,3,FALSE),"")</f>
        <v/>
      </c>
      <c r="AH251" s="35" t="str">
        <f>IF('Procedure details'!R251&lt;&gt;"",VLOOKUP('Procedure details'!R251,Lists!$AD$2:$AE$11,2,FALSE),"")</f>
        <v/>
      </c>
      <c r="AI251">
        <f>IF(AND(AB251=1,'Procedure details'!G251&gt;99,'Procedure details'!X251=""),1,0)</f>
        <v>0</v>
      </c>
      <c r="AJ251">
        <f>IF(AND(AC251=1,'Procedure details'!G251&gt;999,'Procedure details'!X251=""),1,0)</f>
        <v>0</v>
      </c>
      <c r="AK251">
        <f>IF(AND(AD251=1,'Procedure details'!G251&gt;9999,'Procedure details'!X251=""),1,0)</f>
        <v>0</v>
      </c>
      <c r="AL251" s="35" t="str">
        <f>IF('Procedure details'!O251&lt;&gt;"",VLOOKUP('Procedure details'!O251,Lists!$B$75:$C$83,2,FALSE),"")</f>
        <v/>
      </c>
      <c r="AM251">
        <f>IFERROR(IF(AND(VLOOKUP('Procedure details'!E251,Lists!$M$1:$R$40,6,0),'Procedure details'!X251="",(OR('Procedure details'!I251="[O2_1] Animals born in the UK but NOT at a licensed establishment",'Procedure details'!I251="[O2_2] Animals born in the EU (non UK) but NOT at a registered breeder",'Procedure details'!J251="[NHPO1_1B] Animals born in the UK but NOT at a licensed establishment",'Procedure details'!J251="[NHPO1_2B] Animals born in the EU (non UK) but NOT at a registered breeder"))),1,0),0)</f>
        <v>0</v>
      </c>
      <c r="AN251" s="58">
        <f>IF(AND('Procedure details'!U251="Sub-threshold",'Procedure details'!N251="[N] No",'Procedure details'!O251&lt;&gt;"[PG] Breeding/maintenance of colonies of established genetically altered animals, not used in other procedures",'Procedure details'!O251&lt;&gt;"",'Procedure details'!X251=""),1,0)</f>
        <v>0</v>
      </c>
      <c r="AO251">
        <f>IF(AND('Procedure details'!G251&gt;999,'Procedure details'!O251="[PG] Breeding/maintenance of colonies of established genetically altered animals, not used in other procedures",'Procedure details'!U251="[SV4] Severe",'Procedure details'!X251=""),1,0)</f>
        <v>0</v>
      </c>
      <c r="AP251">
        <f>IF(AND('Procedure details'!M251="[GS1] Not genetically altered",'Procedure details'!O251="[PG] Breeding/maintenance of colonies of established genetically altered animals, not used in other procedures",'Procedure details'!X251=""),1,0)</f>
        <v>0</v>
      </c>
      <c r="AQ251">
        <f>IFERROR(IF(AND((VLOOKUP('Procedure details'!E251,Lists!M:S,7,0))=1,'Procedure details'!X251="",(OR('Procedure details'!I251="[O2_1] Animals born in the UK but NOT at a licensed establishment",'Procedure details'!I251="[O2_2] Animals born in the EU (non UK) but NOT at a registered breeder")),(OR('Procedure details'!M251="[GS2] Genetically altered without a harmful phenotype",'Procedure details'!M251="[GS3] Genetically altered with a harmful phenotype"))),1,0),0)</f>
        <v>0</v>
      </c>
    </row>
    <row r="252" spans="24:43" x14ac:dyDescent="0.25">
      <c r="X252" s="34">
        <v>252</v>
      </c>
      <c r="Y252" s="35">
        <f>COUNTA('Procedure details'!E252:'Procedure details'!Y252)</f>
        <v>0</v>
      </c>
      <c r="Z252" s="35"/>
      <c r="AA252" s="35" t="str">
        <f>IF('Procedure details'!E252&lt;&gt;"",VLOOKUP('Procedure details'!E252,Lists!$M$2:$N$40,2,FALSE),"")</f>
        <v/>
      </c>
      <c r="AB252" s="35" t="str">
        <f>IF('Procedure details'!E252&lt;&gt;"",VLOOKUP('Procedure details'!E252,Lists!$M$2:$O$40,3,FALSE),"")</f>
        <v/>
      </c>
      <c r="AC252" s="35" t="str">
        <f>IF('Procedure details'!E252&lt;&gt;"",VLOOKUP('Procedure details'!E252,Lists!$M$2:$P$40,4,FALSE),"")</f>
        <v/>
      </c>
      <c r="AD252" s="35" t="str">
        <f>IF('Procedure details'!E252&lt;&gt;"",VLOOKUP('Procedure details'!E252,Lists!$M$2:$Q$40,5,FALSE),"")</f>
        <v/>
      </c>
      <c r="AE252" s="35" t="str">
        <f>IF('Procedure details'!O252&lt;&gt;"",VLOOKUP('Procedure details'!O252,Lists!$B$75:$G$83,6,FALSE),"")</f>
        <v/>
      </c>
      <c r="AF252" s="35" t="str">
        <f>IF('Procedure details'!H252&lt;&gt;"",VLOOKUP('Procedure details'!H252,Lists!$AP$2:$AQ$3,2,FALSE),"")</f>
        <v/>
      </c>
      <c r="AG252" s="35" t="str">
        <f>IF('Procedure details'!P252&lt;&gt;"",VLOOKUP('Procedure details'!P252,Lists!$D$75:$F$150,3,FALSE),"")</f>
        <v/>
      </c>
      <c r="AH252" s="35" t="str">
        <f>IF('Procedure details'!R252&lt;&gt;"",VLOOKUP('Procedure details'!R252,Lists!$AD$2:$AE$11,2,FALSE),"")</f>
        <v/>
      </c>
      <c r="AI252">
        <f>IF(AND(AB252=1,'Procedure details'!G252&gt;99,'Procedure details'!X252=""),1,0)</f>
        <v>0</v>
      </c>
      <c r="AJ252">
        <f>IF(AND(AC252=1,'Procedure details'!G252&gt;999,'Procedure details'!X252=""),1,0)</f>
        <v>0</v>
      </c>
      <c r="AK252">
        <f>IF(AND(AD252=1,'Procedure details'!G252&gt;9999,'Procedure details'!X252=""),1,0)</f>
        <v>0</v>
      </c>
      <c r="AL252" s="35" t="str">
        <f>IF('Procedure details'!O252&lt;&gt;"",VLOOKUP('Procedure details'!O252,Lists!$B$75:$C$83,2,FALSE),"")</f>
        <v/>
      </c>
      <c r="AM252">
        <f>IFERROR(IF(AND(VLOOKUP('Procedure details'!E252,Lists!$M$1:$R$40,6,0),'Procedure details'!X252="",(OR('Procedure details'!I252="[O2_1] Animals born in the UK but NOT at a licensed establishment",'Procedure details'!I252="[O2_2] Animals born in the EU (non UK) but NOT at a registered breeder",'Procedure details'!J252="[NHPO1_1B] Animals born in the UK but NOT at a licensed establishment",'Procedure details'!J252="[NHPO1_2B] Animals born in the EU (non UK) but NOT at a registered breeder"))),1,0),0)</f>
        <v>0</v>
      </c>
      <c r="AN252" s="58">
        <f>IF(AND('Procedure details'!U252="Sub-threshold",'Procedure details'!N252="[N] No",'Procedure details'!O252&lt;&gt;"[PG] Breeding/maintenance of colonies of established genetically altered animals, not used in other procedures",'Procedure details'!O252&lt;&gt;"",'Procedure details'!X252=""),1,0)</f>
        <v>0</v>
      </c>
      <c r="AO252">
        <f>IF(AND('Procedure details'!G252&gt;999,'Procedure details'!O252="[PG] Breeding/maintenance of colonies of established genetically altered animals, not used in other procedures",'Procedure details'!U252="[SV4] Severe",'Procedure details'!X252=""),1,0)</f>
        <v>0</v>
      </c>
      <c r="AP252">
        <f>IF(AND('Procedure details'!M252="[GS1] Not genetically altered",'Procedure details'!O252="[PG] Breeding/maintenance of colonies of established genetically altered animals, not used in other procedures",'Procedure details'!X252=""),1,0)</f>
        <v>0</v>
      </c>
      <c r="AQ252">
        <f>IFERROR(IF(AND((VLOOKUP('Procedure details'!E252,Lists!M:S,7,0))=1,'Procedure details'!X252="",(OR('Procedure details'!I252="[O2_1] Animals born in the UK but NOT at a licensed establishment",'Procedure details'!I252="[O2_2] Animals born in the EU (non UK) but NOT at a registered breeder")),(OR('Procedure details'!M252="[GS2] Genetically altered without a harmful phenotype",'Procedure details'!M252="[GS3] Genetically altered with a harmful phenotype"))),1,0),0)</f>
        <v>0</v>
      </c>
    </row>
    <row r="253" spans="24:43" x14ac:dyDescent="0.25">
      <c r="X253" s="34">
        <v>253</v>
      </c>
      <c r="Y253" s="35">
        <f>COUNTA('Procedure details'!E253:'Procedure details'!Y253)</f>
        <v>0</v>
      </c>
      <c r="Z253" s="35"/>
      <c r="AA253" s="35" t="str">
        <f>IF('Procedure details'!E253&lt;&gt;"",VLOOKUP('Procedure details'!E253,Lists!$M$2:$N$40,2,FALSE),"")</f>
        <v/>
      </c>
      <c r="AB253" s="35" t="str">
        <f>IF('Procedure details'!E253&lt;&gt;"",VLOOKUP('Procedure details'!E253,Lists!$M$2:$O$40,3,FALSE),"")</f>
        <v/>
      </c>
      <c r="AC253" s="35" t="str">
        <f>IF('Procedure details'!E253&lt;&gt;"",VLOOKUP('Procedure details'!E253,Lists!$M$2:$P$40,4,FALSE),"")</f>
        <v/>
      </c>
      <c r="AD253" s="35" t="str">
        <f>IF('Procedure details'!E253&lt;&gt;"",VLOOKUP('Procedure details'!E253,Lists!$M$2:$Q$40,5,FALSE),"")</f>
        <v/>
      </c>
      <c r="AE253" s="35" t="str">
        <f>IF('Procedure details'!O253&lt;&gt;"",VLOOKUP('Procedure details'!O253,Lists!$B$75:$G$83,6,FALSE),"")</f>
        <v/>
      </c>
      <c r="AF253" s="35" t="str">
        <f>IF('Procedure details'!H253&lt;&gt;"",VLOOKUP('Procedure details'!H253,Lists!$AP$2:$AQ$3,2,FALSE),"")</f>
        <v/>
      </c>
      <c r="AG253" s="35" t="str">
        <f>IF('Procedure details'!P253&lt;&gt;"",VLOOKUP('Procedure details'!P253,Lists!$D$75:$F$150,3,FALSE),"")</f>
        <v/>
      </c>
      <c r="AH253" s="35" t="str">
        <f>IF('Procedure details'!R253&lt;&gt;"",VLOOKUP('Procedure details'!R253,Lists!$AD$2:$AE$11,2,FALSE),"")</f>
        <v/>
      </c>
      <c r="AI253">
        <f>IF(AND(AB253=1,'Procedure details'!G253&gt;99,'Procedure details'!X253=""),1,0)</f>
        <v>0</v>
      </c>
      <c r="AJ253">
        <f>IF(AND(AC253=1,'Procedure details'!G253&gt;999,'Procedure details'!X253=""),1,0)</f>
        <v>0</v>
      </c>
      <c r="AK253">
        <f>IF(AND(AD253=1,'Procedure details'!G253&gt;9999,'Procedure details'!X253=""),1,0)</f>
        <v>0</v>
      </c>
      <c r="AL253" s="35" t="str">
        <f>IF('Procedure details'!O253&lt;&gt;"",VLOOKUP('Procedure details'!O253,Lists!$B$75:$C$83,2,FALSE),"")</f>
        <v/>
      </c>
      <c r="AM253">
        <f>IFERROR(IF(AND(VLOOKUP('Procedure details'!E253,Lists!$M$1:$R$40,6,0),'Procedure details'!X253="",(OR('Procedure details'!I253="[O2_1] Animals born in the UK but NOT at a licensed establishment",'Procedure details'!I253="[O2_2] Animals born in the EU (non UK) but NOT at a registered breeder",'Procedure details'!J253="[NHPO1_1B] Animals born in the UK but NOT at a licensed establishment",'Procedure details'!J253="[NHPO1_2B] Animals born in the EU (non UK) but NOT at a registered breeder"))),1,0),0)</f>
        <v>0</v>
      </c>
      <c r="AN253" s="58">
        <f>IF(AND('Procedure details'!U253="Sub-threshold",'Procedure details'!N253="[N] No",'Procedure details'!O253&lt;&gt;"[PG] Breeding/maintenance of colonies of established genetically altered animals, not used in other procedures",'Procedure details'!O253&lt;&gt;"",'Procedure details'!X253=""),1,0)</f>
        <v>0</v>
      </c>
      <c r="AO253">
        <f>IF(AND('Procedure details'!G253&gt;999,'Procedure details'!O253="[PG] Breeding/maintenance of colonies of established genetically altered animals, not used in other procedures",'Procedure details'!U253="[SV4] Severe",'Procedure details'!X253=""),1,0)</f>
        <v>0</v>
      </c>
      <c r="AP253">
        <f>IF(AND('Procedure details'!M253="[GS1] Not genetically altered",'Procedure details'!O253="[PG] Breeding/maintenance of colonies of established genetically altered animals, not used in other procedures",'Procedure details'!X253=""),1,0)</f>
        <v>0</v>
      </c>
      <c r="AQ253">
        <f>IFERROR(IF(AND((VLOOKUP('Procedure details'!E253,Lists!M:S,7,0))=1,'Procedure details'!X253="",(OR('Procedure details'!I253="[O2_1] Animals born in the UK but NOT at a licensed establishment",'Procedure details'!I253="[O2_2] Animals born in the EU (non UK) but NOT at a registered breeder")),(OR('Procedure details'!M253="[GS2] Genetically altered without a harmful phenotype",'Procedure details'!M253="[GS3] Genetically altered with a harmful phenotype"))),1,0),0)</f>
        <v>0</v>
      </c>
    </row>
    <row r="254" spans="24:43" x14ac:dyDescent="0.25">
      <c r="X254" s="34">
        <v>254</v>
      </c>
      <c r="Y254" s="35">
        <f>COUNTA('Procedure details'!E254:'Procedure details'!Y254)</f>
        <v>0</v>
      </c>
      <c r="Z254" s="35"/>
      <c r="AA254" s="35" t="str">
        <f>IF('Procedure details'!E254&lt;&gt;"",VLOOKUP('Procedure details'!E254,Lists!$M$2:$N$40,2,FALSE),"")</f>
        <v/>
      </c>
      <c r="AB254" s="35" t="str">
        <f>IF('Procedure details'!E254&lt;&gt;"",VLOOKUP('Procedure details'!E254,Lists!$M$2:$O$40,3,FALSE),"")</f>
        <v/>
      </c>
      <c r="AC254" s="35" t="str">
        <f>IF('Procedure details'!E254&lt;&gt;"",VLOOKUP('Procedure details'!E254,Lists!$M$2:$P$40,4,FALSE),"")</f>
        <v/>
      </c>
      <c r="AD254" s="35" t="str">
        <f>IF('Procedure details'!E254&lt;&gt;"",VLOOKUP('Procedure details'!E254,Lists!$M$2:$Q$40,5,FALSE),"")</f>
        <v/>
      </c>
      <c r="AE254" s="35" t="str">
        <f>IF('Procedure details'!O254&lt;&gt;"",VLOOKUP('Procedure details'!O254,Lists!$B$75:$G$83,6,FALSE),"")</f>
        <v/>
      </c>
      <c r="AF254" s="35" t="str">
        <f>IF('Procedure details'!H254&lt;&gt;"",VLOOKUP('Procedure details'!H254,Lists!$AP$2:$AQ$3,2,FALSE),"")</f>
        <v/>
      </c>
      <c r="AG254" s="35" t="str">
        <f>IF('Procedure details'!P254&lt;&gt;"",VLOOKUP('Procedure details'!P254,Lists!$D$75:$F$150,3,FALSE),"")</f>
        <v/>
      </c>
      <c r="AH254" s="35" t="str">
        <f>IF('Procedure details'!R254&lt;&gt;"",VLOOKUP('Procedure details'!R254,Lists!$AD$2:$AE$11,2,FALSE),"")</f>
        <v/>
      </c>
      <c r="AI254">
        <f>IF(AND(AB254=1,'Procedure details'!G254&gt;99,'Procedure details'!X254=""),1,0)</f>
        <v>0</v>
      </c>
      <c r="AJ254">
        <f>IF(AND(AC254=1,'Procedure details'!G254&gt;999,'Procedure details'!X254=""),1,0)</f>
        <v>0</v>
      </c>
      <c r="AK254">
        <f>IF(AND(AD254=1,'Procedure details'!G254&gt;9999,'Procedure details'!X254=""),1,0)</f>
        <v>0</v>
      </c>
      <c r="AL254" s="35" t="str">
        <f>IF('Procedure details'!O254&lt;&gt;"",VLOOKUP('Procedure details'!O254,Lists!$B$75:$C$83,2,FALSE),"")</f>
        <v/>
      </c>
      <c r="AM254">
        <f>IFERROR(IF(AND(VLOOKUP('Procedure details'!E254,Lists!$M$1:$R$40,6,0),'Procedure details'!X254="",(OR('Procedure details'!I254="[O2_1] Animals born in the UK but NOT at a licensed establishment",'Procedure details'!I254="[O2_2] Animals born in the EU (non UK) but NOT at a registered breeder",'Procedure details'!J254="[NHPO1_1B] Animals born in the UK but NOT at a licensed establishment",'Procedure details'!J254="[NHPO1_2B] Animals born in the EU (non UK) but NOT at a registered breeder"))),1,0),0)</f>
        <v>0</v>
      </c>
      <c r="AN254" s="58">
        <f>IF(AND('Procedure details'!U254="Sub-threshold",'Procedure details'!N254="[N] No",'Procedure details'!O254&lt;&gt;"[PG] Breeding/maintenance of colonies of established genetically altered animals, not used in other procedures",'Procedure details'!O254&lt;&gt;"",'Procedure details'!X254=""),1,0)</f>
        <v>0</v>
      </c>
      <c r="AO254">
        <f>IF(AND('Procedure details'!G254&gt;999,'Procedure details'!O254="[PG] Breeding/maintenance of colonies of established genetically altered animals, not used in other procedures",'Procedure details'!U254="[SV4] Severe",'Procedure details'!X254=""),1,0)</f>
        <v>0</v>
      </c>
      <c r="AP254">
        <f>IF(AND('Procedure details'!M254="[GS1] Not genetically altered",'Procedure details'!O254="[PG] Breeding/maintenance of colonies of established genetically altered animals, not used in other procedures",'Procedure details'!X254=""),1,0)</f>
        <v>0</v>
      </c>
      <c r="AQ254">
        <f>IFERROR(IF(AND((VLOOKUP('Procedure details'!E254,Lists!M:S,7,0))=1,'Procedure details'!X254="",(OR('Procedure details'!I254="[O2_1] Animals born in the UK but NOT at a licensed establishment",'Procedure details'!I254="[O2_2] Animals born in the EU (non UK) but NOT at a registered breeder")),(OR('Procedure details'!M254="[GS2] Genetically altered without a harmful phenotype",'Procedure details'!M254="[GS3] Genetically altered with a harmful phenotype"))),1,0),0)</f>
        <v>0</v>
      </c>
    </row>
    <row r="255" spans="24:43" x14ac:dyDescent="0.25">
      <c r="X255" s="34">
        <v>255</v>
      </c>
      <c r="Y255" s="35">
        <f>COUNTA('Procedure details'!E255:'Procedure details'!Y255)</f>
        <v>0</v>
      </c>
      <c r="Z255" s="35"/>
      <c r="AA255" s="35" t="str">
        <f>IF('Procedure details'!E255&lt;&gt;"",VLOOKUP('Procedure details'!E255,Lists!$M$2:$N$40,2,FALSE),"")</f>
        <v/>
      </c>
      <c r="AB255" s="35" t="str">
        <f>IF('Procedure details'!E255&lt;&gt;"",VLOOKUP('Procedure details'!E255,Lists!$M$2:$O$40,3,FALSE),"")</f>
        <v/>
      </c>
      <c r="AC255" s="35" t="str">
        <f>IF('Procedure details'!E255&lt;&gt;"",VLOOKUP('Procedure details'!E255,Lists!$M$2:$P$40,4,FALSE),"")</f>
        <v/>
      </c>
      <c r="AD255" s="35" t="str">
        <f>IF('Procedure details'!E255&lt;&gt;"",VLOOKUP('Procedure details'!E255,Lists!$M$2:$Q$40,5,FALSE),"")</f>
        <v/>
      </c>
      <c r="AE255" s="35" t="str">
        <f>IF('Procedure details'!O255&lt;&gt;"",VLOOKUP('Procedure details'!O255,Lists!$B$75:$G$83,6,FALSE),"")</f>
        <v/>
      </c>
      <c r="AF255" s="35" t="str">
        <f>IF('Procedure details'!H255&lt;&gt;"",VLOOKUP('Procedure details'!H255,Lists!$AP$2:$AQ$3,2,FALSE),"")</f>
        <v/>
      </c>
      <c r="AG255" s="35" t="str">
        <f>IF('Procedure details'!P255&lt;&gt;"",VLOOKUP('Procedure details'!P255,Lists!$D$75:$F$150,3,FALSE),"")</f>
        <v/>
      </c>
      <c r="AH255" s="35" t="str">
        <f>IF('Procedure details'!R255&lt;&gt;"",VLOOKUP('Procedure details'!R255,Lists!$AD$2:$AE$11,2,FALSE),"")</f>
        <v/>
      </c>
      <c r="AI255">
        <f>IF(AND(AB255=1,'Procedure details'!G255&gt;99,'Procedure details'!X255=""),1,0)</f>
        <v>0</v>
      </c>
      <c r="AJ255">
        <f>IF(AND(AC255=1,'Procedure details'!G255&gt;999,'Procedure details'!X255=""),1,0)</f>
        <v>0</v>
      </c>
      <c r="AK255">
        <f>IF(AND(AD255=1,'Procedure details'!G255&gt;9999,'Procedure details'!X255=""),1,0)</f>
        <v>0</v>
      </c>
      <c r="AL255" s="35" t="str">
        <f>IF('Procedure details'!O255&lt;&gt;"",VLOOKUP('Procedure details'!O255,Lists!$B$75:$C$83,2,FALSE),"")</f>
        <v/>
      </c>
      <c r="AM255">
        <f>IFERROR(IF(AND(VLOOKUP('Procedure details'!E255,Lists!$M$1:$R$40,6,0),'Procedure details'!X255="",(OR('Procedure details'!I255="[O2_1] Animals born in the UK but NOT at a licensed establishment",'Procedure details'!I255="[O2_2] Animals born in the EU (non UK) but NOT at a registered breeder",'Procedure details'!J255="[NHPO1_1B] Animals born in the UK but NOT at a licensed establishment",'Procedure details'!J255="[NHPO1_2B] Animals born in the EU (non UK) but NOT at a registered breeder"))),1,0),0)</f>
        <v>0</v>
      </c>
      <c r="AN255" s="58">
        <f>IF(AND('Procedure details'!U255="Sub-threshold",'Procedure details'!N255="[N] No",'Procedure details'!O255&lt;&gt;"[PG] Breeding/maintenance of colonies of established genetically altered animals, not used in other procedures",'Procedure details'!O255&lt;&gt;"",'Procedure details'!X255=""),1,0)</f>
        <v>0</v>
      </c>
      <c r="AO255">
        <f>IF(AND('Procedure details'!G255&gt;999,'Procedure details'!O255="[PG] Breeding/maintenance of colonies of established genetically altered animals, not used in other procedures",'Procedure details'!U255="[SV4] Severe",'Procedure details'!X255=""),1,0)</f>
        <v>0</v>
      </c>
      <c r="AP255">
        <f>IF(AND('Procedure details'!M255="[GS1] Not genetically altered",'Procedure details'!O255="[PG] Breeding/maintenance of colonies of established genetically altered animals, not used in other procedures",'Procedure details'!X255=""),1,0)</f>
        <v>0</v>
      </c>
      <c r="AQ255">
        <f>IFERROR(IF(AND((VLOOKUP('Procedure details'!E255,Lists!M:S,7,0))=1,'Procedure details'!X255="",(OR('Procedure details'!I255="[O2_1] Animals born in the UK but NOT at a licensed establishment",'Procedure details'!I255="[O2_2] Animals born in the EU (non UK) but NOT at a registered breeder")),(OR('Procedure details'!M255="[GS2] Genetically altered without a harmful phenotype",'Procedure details'!M255="[GS3] Genetically altered with a harmful phenotype"))),1,0),0)</f>
        <v>0</v>
      </c>
    </row>
    <row r="256" spans="24:43" x14ac:dyDescent="0.25">
      <c r="X256" s="34">
        <v>256</v>
      </c>
      <c r="Y256" s="35">
        <f>COUNTA('Procedure details'!E256:'Procedure details'!Y256)</f>
        <v>0</v>
      </c>
      <c r="Z256" s="35"/>
      <c r="AA256" s="35" t="str">
        <f>IF('Procedure details'!E256&lt;&gt;"",VLOOKUP('Procedure details'!E256,Lists!$M$2:$N$40,2,FALSE),"")</f>
        <v/>
      </c>
      <c r="AB256" s="35" t="str">
        <f>IF('Procedure details'!E256&lt;&gt;"",VLOOKUP('Procedure details'!E256,Lists!$M$2:$O$40,3,FALSE),"")</f>
        <v/>
      </c>
      <c r="AC256" s="35" t="str">
        <f>IF('Procedure details'!E256&lt;&gt;"",VLOOKUP('Procedure details'!E256,Lists!$M$2:$P$40,4,FALSE),"")</f>
        <v/>
      </c>
      <c r="AD256" s="35" t="str">
        <f>IF('Procedure details'!E256&lt;&gt;"",VLOOKUP('Procedure details'!E256,Lists!$M$2:$Q$40,5,FALSE),"")</f>
        <v/>
      </c>
      <c r="AE256" s="35" t="str">
        <f>IF('Procedure details'!O256&lt;&gt;"",VLOOKUP('Procedure details'!O256,Lists!$B$75:$G$83,6,FALSE),"")</f>
        <v/>
      </c>
      <c r="AF256" s="35" t="str">
        <f>IF('Procedure details'!H256&lt;&gt;"",VLOOKUP('Procedure details'!H256,Lists!$AP$2:$AQ$3,2,FALSE),"")</f>
        <v/>
      </c>
      <c r="AG256" s="35" t="str">
        <f>IF('Procedure details'!P256&lt;&gt;"",VLOOKUP('Procedure details'!P256,Lists!$D$75:$F$150,3,FALSE),"")</f>
        <v/>
      </c>
      <c r="AH256" s="35" t="str">
        <f>IF('Procedure details'!R256&lt;&gt;"",VLOOKUP('Procedure details'!R256,Lists!$AD$2:$AE$11,2,FALSE),"")</f>
        <v/>
      </c>
      <c r="AI256">
        <f>IF(AND(AB256=1,'Procedure details'!G256&gt;99,'Procedure details'!X256=""),1,0)</f>
        <v>0</v>
      </c>
      <c r="AJ256">
        <f>IF(AND(AC256=1,'Procedure details'!G256&gt;999,'Procedure details'!X256=""),1,0)</f>
        <v>0</v>
      </c>
      <c r="AK256">
        <f>IF(AND(AD256=1,'Procedure details'!G256&gt;9999,'Procedure details'!X256=""),1,0)</f>
        <v>0</v>
      </c>
      <c r="AL256" s="35" t="str">
        <f>IF('Procedure details'!O256&lt;&gt;"",VLOOKUP('Procedure details'!O256,Lists!$B$75:$C$83,2,FALSE),"")</f>
        <v/>
      </c>
      <c r="AM256">
        <f>IFERROR(IF(AND(VLOOKUP('Procedure details'!E256,Lists!$M$1:$R$40,6,0),'Procedure details'!X256="",(OR('Procedure details'!I256="[O2_1] Animals born in the UK but NOT at a licensed establishment",'Procedure details'!I256="[O2_2] Animals born in the EU (non UK) but NOT at a registered breeder",'Procedure details'!J256="[NHPO1_1B] Animals born in the UK but NOT at a licensed establishment",'Procedure details'!J256="[NHPO1_2B] Animals born in the EU (non UK) but NOT at a registered breeder"))),1,0),0)</f>
        <v>0</v>
      </c>
      <c r="AN256" s="58">
        <f>IF(AND('Procedure details'!U256="Sub-threshold",'Procedure details'!N256="[N] No",'Procedure details'!O256&lt;&gt;"[PG] Breeding/maintenance of colonies of established genetically altered animals, not used in other procedures",'Procedure details'!O256&lt;&gt;"",'Procedure details'!X256=""),1,0)</f>
        <v>0</v>
      </c>
      <c r="AO256">
        <f>IF(AND('Procedure details'!G256&gt;999,'Procedure details'!O256="[PG] Breeding/maintenance of colonies of established genetically altered animals, not used in other procedures",'Procedure details'!U256="[SV4] Severe",'Procedure details'!X256=""),1,0)</f>
        <v>0</v>
      </c>
      <c r="AP256">
        <f>IF(AND('Procedure details'!M256="[GS1] Not genetically altered",'Procedure details'!O256="[PG] Breeding/maintenance of colonies of established genetically altered animals, not used in other procedures",'Procedure details'!X256=""),1,0)</f>
        <v>0</v>
      </c>
      <c r="AQ256">
        <f>IFERROR(IF(AND((VLOOKUP('Procedure details'!E256,Lists!M:S,7,0))=1,'Procedure details'!X256="",(OR('Procedure details'!I256="[O2_1] Animals born in the UK but NOT at a licensed establishment",'Procedure details'!I256="[O2_2] Animals born in the EU (non UK) but NOT at a registered breeder")),(OR('Procedure details'!M256="[GS2] Genetically altered without a harmful phenotype",'Procedure details'!M256="[GS3] Genetically altered with a harmful phenotype"))),1,0),0)</f>
        <v>0</v>
      </c>
    </row>
    <row r="257" spans="24:43" x14ac:dyDescent="0.25">
      <c r="X257" s="34">
        <v>257</v>
      </c>
      <c r="Y257" s="35">
        <f>COUNTA('Procedure details'!E257:'Procedure details'!Y257)</f>
        <v>0</v>
      </c>
      <c r="Z257" s="35"/>
      <c r="AA257" s="35" t="str">
        <f>IF('Procedure details'!E257&lt;&gt;"",VLOOKUP('Procedure details'!E257,Lists!$M$2:$N$40,2,FALSE),"")</f>
        <v/>
      </c>
      <c r="AB257" s="35" t="str">
        <f>IF('Procedure details'!E257&lt;&gt;"",VLOOKUP('Procedure details'!E257,Lists!$M$2:$O$40,3,FALSE),"")</f>
        <v/>
      </c>
      <c r="AC257" s="35" t="str">
        <f>IF('Procedure details'!E257&lt;&gt;"",VLOOKUP('Procedure details'!E257,Lists!$M$2:$P$40,4,FALSE),"")</f>
        <v/>
      </c>
      <c r="AD257" s="35" t="str">
        <f>IF('Procedure details'!E257&lt;&gt;"",VLOOKUP('Procedure details'!E257,Lists!$M$2:$Q$40,5,FALSE),"")</f>
        <v/>
      </c>
      <c r="AE257" s="35" t="str">
        <f>IF('Procedure details'!O257&lt;&gt;"",VLOOKUP('Procedure details'!O257,Lists!$B$75:$G$83,6,FALSE),"")</f>
        <v/>
      </c>
      <c r="AF257" s="35" t="str">
        <f>IF('Procedure details'!H257&lt;&gt;"",VLOOKUP('Procedure details'!H257,Lists!$AP$2:$AQ$3,2,FALSE),"")</f>
        <v/>
      </c>
      <c r="AG257" s="35" t="str">
        <f>IF('Procedure details'!P257&lt;&gt;"",VLOOKUP('Procedure details'!P257,Lists!$D$75:$F$150,3,FALSE),"")</f>
        <v/>
      </c>
      <c r="AH257" s="35" t="str">
        <f>IF('Procedure details'!R257&lt;&gt;"",VLOOKUP('Procedure details'!R257,Lists!$AD$2:$AE$11,2,FALSE),"")</f>
        <v/>
      </c>
      <c r="AI257">
        <f>IF(AND(AB257=1,'Procedure details'!G257&gt;99,'Procedure details'!X257=""),1,0)</f>
        <v>0</v>
      </c>
      <c r="AJ257">
        <f>IF(AND(AC257=1,'Procedure details'!G257&gt;999,'Procedure details'!X257=""),1,0)</f>
        <v>0</v>
      </c>
      <c r="AK257">
        <f>IF(AND(AD257=1,'Procedure details'!G257&gt;9999,'Procedure details'!X257=""),1,0)</f>
        <v>0</v>
      </c>
      <c r="AL257" s="35" t="str">
        <f>IF('Procedure details'!O257&lt;&gt;"",VLOOKUP('Procedure details'!O257,Lists!$B$75:$C$83,2,FALSE),"")</f>
        <v/>
      </c>
      <c r="AM257">
        <f>IFERROR(IF(AND(VLOOKUP('Procedure details'!E257,Lists!$M$1:$R$40,6,0),'Procedure details'!X257="",(OR('Procedure details'!I257="[O2_1] Animals born in the UK but NOT at a licensed establishment",'Procedure details'!I257="[O2_2] Animals born in the EU (non UK) but NOT at a registered breeder",'Procedure details'!J257="[NHPO1_1B] Animals born in the UK but NOT at a licensed establishment",'Procedure details'!J257="[NHPO1_2B] Animals born in the EU (non UK) but NOT at a registered breeder"))),1,0),0)</f>
        <v>0</v>
      </c>
      <c r="AN257" s="58">
        <f>IF(AND('Procedure details'!U257="Sub-threshold",'Procedure details'!N257="[N] No",'Procedure details'!O257&lt;&gt;"[PG] Breeding/maintenance of colonies of established genetically altered animals, not used in other procedures",'Procedure details'!O257&lt;&gt;"",'Procedure details'!X257=""),1,0)</f>
        <v>0</v>
      </c>
      <c r="AO257">
        <f>IF(AND('Procedure details'!G257&gt;999,'Procedure details'!O257="[PG] Breeding/maintenance of colonies of established genetically altered animals, not used in other procedures",'Procedure details'!U257="[SV4] Severe",'Procedure details'!X257=""),1,0)</f>
        <v>0</v>
      </c>
      <c r="AP257">
        <f>IF(AND('Procedure details'!M257="[GS1] Not genetically altered",'Procedure details'!O257="[PG] Breeding/maintenance of colonies of established genetically altered animals, not used in other procedures",'Procedure details'!X257=""),1,0)</f>
        <v>0</v>
      </c>
      <c r="AQ257">
        <f>IFERROR(IF(AND((VLOOKUP('Procedure details'!E257,Lists!M:S,7,0))=1,'Procedure details'!X257="",(OR('Procedure details'!I257="[O2_1] Animals born in the UK but NOT at a licensed establishment",'Procedure details'!I257="[O2_2] Animals born in the EU (non UK) but NOT at a registered breeder")),(OR('Procedure details'!M257="[GS2] Genetically altered without a harmful phenotype",'Procedure details'!M257="[GS3] Genetically altered with a harmful phenotype"))),1,0),0)</f>
        <v>0</v>
      </c>
    </row>
    <row r="258" spans="24:43" x14ac:dyDescent="0.25">
      <c r="X258" s="34">
        <v>258</v>
      </c>
      <c r="Y258" s="35">
        <f>COUNTA('Procedure details'!E258:'Procedure details'!Y258)</f>
        <v>0</v>
      </c>
      <c r="Z258" s="35"/>
      <c r="AA258" s="35" t="str">
        <f>IF('Procedure details'!E258&lt;&gt;"",VLOOKUP('Procedure details'!E258,Lists!$M$2:$N$40,2,FALSE),"")</f>
        <v/>
      </c>
      <c r="AB258" s="35" t="str">
        <f>IF('Procedure details'!E258&lt;&gt;"",VLOOKUP('Procedure details'!E258,Lists!$M$2:$O$40,3,FALSE),"")</f>
        <v/>
      </c>
      <c r="AC258" s="35" t="str">
        <f>IF('Procedure details'!E258&lt;&gt;"",VLOOKUP('Procedure details'!E258,Lists!$M$2:$P$40,4,FALSE),"")</f>
        <v/>
      </c>
      <c r="AD258" s="35" t="str">
        <f>IF('Procedure details'!E258&lt;&gt;"",VLOOKUP('Procedure details'!E258,Lists!$M$2:$Q$40,5,FALSE),"")</f>
        <v/>
      </c>
      <c r="AE258" s="35" t="str">
        <f>IF('Procedure details'!O258&lt;&gt;"",VLOOKUP('Procedure details'!O258,Lists!$B$75:$G$83,6,FALSE),"")</f>
        <v/>
      </c>
      <c r="AF258" s="35" t="str">
        <f>IF('Procedure details'!H258&lt;&gt;"",VLOOKUP('Procedure details'!H258,Lists!$AP$2:$AQ$3,2,FALSE),"")</f>
        <v/>
      </c>
      <c r="AG258" s="35" t="str">
        <f>IF('Procedure details'!P258&lt;&gt;"",VLOOKUP('Procedure details'!P258,Lists!$D$75:$F$150,3,FALSE),"")</f>
        <v/>
      </c>
      <c r="AH258" s="35" t="str">
        <f>IF('Procedure details'!R258&lt;&gt;"",VLOOKUP('Procedure details'!R258,Lists!$AD$2:$AE$11,2,FALSE),"")</f>
        <v/>
      </c>
      <c r="AI258">
        <f>IF(AND(AB258=1,'Procedure details'!G258&gt;99,'Procedure details'!X258=""),1,0)</f>
        <v>0</v>
      </c>
      <c r="AJ258">
        <f>IF(AND(AC258=1,'Procedure details'!G258&gt;999,'Procedure details'!X258=""),1,0)</f>
        <v>0</v>
      </c>
      <c r="AK258">
        <f>IF(AND(AD258=1,'Procedure details'!G258&gt;9999,'Procedure details'!X258=""),1,0)</f>
        <v>0</v>
      </c>
      <c r="AL258" s="35" t="str">
        <f>IF('Procedure details'!O258&lt;&gt;"",VLOOKUP('Procedure details'!O258,Lists!$B$75:$C$83,2,FALSE),"")</f>
        <v/>
      </c>
      <c r="AM258">
        <f>IFERROR(IF(AND(VLOOKUP('Procedure details'!E258,Lists!$M$1:$R$40,6,0),'Procedure details'!X258="",(OR('Procedure details'!I258="[O2_1] Animals born in the UK but NOT at a licensed establishment",'Procedure details'!I258="[O2_2] Animals born in the EU (non UK) but NOT at a registered breeder",'Procedure details'!J258="[NHPO1_1B] Animals born in the UK but NOT at a licensed establishment",'Procedure details'!J258="[NHPO1_2B] Animals born in the EU (non UK) but NOT at a registered breeder"))),1,0),0)</f>
        <v>0</v>
      </c>
      <c r="AN258" s="58">
        <f>IF(AND('Procedure details'!U258="Sub-threshold",'Procedure details'!N258="[N] No",'Procedure details'!O258&lt;&gt;"[PG] Breeding/maintenance of colonies of established genetically altered animals, not used in other procedures",'Procedure details'!O258&lt;&gt;"",'Procedure details'!X258=""),1,0)</f>
        <v>0</v>
      </c>
      <c r="AO258">
        <f>IF(AND('Procedure details'!G258&gt;999,'Procedure details'!O258="[PG] Breeding/maintenance of colonies of established genetically altered animals, not used in other procedures",'Procedure details'!U258="[SV4] Severe",'Procedure details'!X258=""),1,0)</f>
        <v>0</v>
      </c>
      <c r="AP258">
        <f>IF(AND('Procedure details'!M258="[GS1] Not genetically altered",'Procedure details'!O258="[PG] Breeding/maintenance of colonies of established genetically altered animals, not used in other procedures",'Procedure details'!X258=""),1,0)</f>
        <v>0</v>
      </c>
      <c r="AQ258">
        <f>IFERROR(IF(AND((VLOOKUP('Procedure details'!E258,Lists!M:S,7,0))=1,'Procedure details'!X258="",(OR('Procedure details'!I258="[O2_1] Animals born in the UK but NOT at a licensed establishment",'Procedure details'!I258="[O2_2] Animals born in the EU (non UK) but NOT at a registered breeder")),(OR('Procedure details'!M258="[GS2] Genetically altered without a harmful phenotype",'Procedure details'!M258="[GS3] Genetically altered with a harmful phenotype"))),1,0),0)</f>
        <v>0</v>
      </c>
    </row>
    <row r="259" spans="24:43" x14ac:dyDescent="0.25">
      <c r="X259" s="34">
        <v>259</v>
      </c>
      <c r="Y259" s="35">
        <f>COUNTA('Procedure details'!E259:'Procedure details'!Y259)</f>
        <v>0</v>
      </c>
      <c r="Z259" s="35"/>
      <c r="AA259" s="35" t="str">
        <f>IF('Procedure details'!E259&lt;&gt;"",VLOOKUP('Procedure details'!E259,Lists!$M$2:$N$40,2,FALSE),"")</f>
        <v/>
      </c>
      <c r="AB259" s="35" t="str">
        <f>IF('Procedure details'!E259&lt;&gt;"",VLOOKUP('Procedure details'!E259,Lists!$M$2:$O$40,3,FALSE),"")</f>
        <v/>
      </c>
      <c r="AC259" s="35" t="str">
        <f>IF('Procedure details'!E259&lt;&gt;"",VLOOKUP('Procedure details'!E259,Lists!$M$2:$P$40,4,FALSE),"")</f>
        <v/>
      </c>
      <c r="AD259" s="35" t="str">
        <f>IF('Procedure details'!E259&lt;&gt;"",VLOOKUP('Procedure details'!E259,Lists!$M$2:$Q$40,5,FALSE),"")</f>
        <v/>
      </c>
      <c r="AE259" s="35" t="str">
        <f>IF('Procedure details'!O259&lt;&gt;"",VLOOKUP('Procedure details'!O259,Lists!$B$75:$G$83,6,FALSE),"")</f>
        <v/>
      </c>
      <c r="AF259" s="35" t="str">
        <f>IF('Procedure details'!H259&lt;&gt;"",VLOOKUP('Procedure details'!H259,Lists!$AP$2:$AQ$3,2,FALSE),"")</f>
        <v/>
      </c>
      <c r="AG259" s="35" t="str">
        <f>IF('Procedure details'!P259&lt;&gt;"",VLOOKUP('Procedure details'!P259,Lists!$D$75:$F$150,3,FALSE),"")</f>
        <v/>
      </c>
      <c r="AH259" s="35" t="str">
        <f>IF('Procedure details'!R259&lt;&gt;"",VLOOKUP('Procedure details'!R259,Lists!$AD$2:$AE$11,2,FALSE),"")</f>
        <v/>
      </c>
      <c r="AI259">
        <f>IF(AND(AB259=1,'Procedure details'!G259&gt;99,'Procedure details'!X259=""),1,0)</f>
        <v>0</v>
      </c>
      <c r="AJ259">
        <f>IF(AND(AC259=1,'Procedure details'!G259&gt;999,'Procedure details'!X259=""),1,0)</f>
        <v>0</v>
      </c>
      <c r="AK259">
        <f>IF(AND(AD259=1,'Procedure details'!G259&gt;9999,'Procedure details'!X259=""),1,0)</f>
        <v>0</v>
      </c>
      <c r="AL259" s="35" t="str">
        <f>IF('Procedure details'!O259&lt;&gt;"",VLOOKUP('Procedure details'!O259,Lists!$B$75:$C$83,2,FALSE),"")</f>
        <v/>
      </c>
      <c r="AM259">
        <f>IFERROR(IF(AND(VLOOKUP('Procedure details'!E259,Lists!$M$1:$R$40,6,0),'Procedure details'!X259="",(OR('Procedure details'!I259="[O2_1] Animals born in the UK but NOT at a licensed establishment",'Procedure details'!I259="[O2_2] Animals born in the EU (non UK) but NOT at a registered breeder",'Procedure details'!J259="[NHPO1_1B] Animals born in the UK but NOT at a licensed establishment",'Procedure details'!J259="[NHPO1_2B] Animals born in the EU (non UK) but NOT at a registered breeder"))),1,0),0)</f>
        <v>0</v>
      </c>
      <c r="AN259" s="58">
        <f>IF(AND('Procedure details'!U259="Sub-threshold",'Procedure details'!N259="[N] No",'Procedure details'!O259&lt;&gt;"[PG] Breeding/maintenance of colonies of established genetically altered animals, not used in other procedures",'Procedure details'!O259&lt;&gt;"",'Procedure details'!X259=""),1,0)</f>
        <v>0</v>
      </c>
      <c r="AO259">
        <f>IF(AND('Procedure details'!G259&gt;999,'Procedure details'!O259="[PG] Breeding/maintenance of colonies of established genetically altered animals, not used in other procedures",'Procedure details'!U259="[SV4] Severe",'Procedure details'!X259=""),1,0)</f>
        <v>0</v>
      </c>
      <c r="AP259">
        <f>IF(AND('Procedure details'!M259="[GS1] Not genetically altered",'Procedure details'!O259="[PG] Breeding/maintenance of colonies of established genetically altered animals, not used in other procedures",'Procedure details'!X259=""),1,0)</f>
        <v>0</v>
      </c>
      <c r="AQ259">
        <f>IFERROR(IF(AND((VLOOKUP('Procedure details'!E259,Lists!M:S,7,0))=1,'Procedure details'!X259="",(OR('Procedure details'!I259="[O2_1] Animals born in the UK but NOT at a licensed establishment",'Procedure details'!I259="[O2_2] Animals born in the EU (non UK) but NOT at a registered breeder")),(OR('Procedure details'!M259="[GS2] Genetically altered without a harmful phenotype",'Procedure details'!M259="[GS3] Genetically altered with a harmful phenotype"))),1,0),0)</f>
        <v>0</v>
      </c>
    </row>
    <row r="260" spans="24:43" x14ac:dyDescent="0.25">
      <c r="X260" s="34">
        <v>260</v>
      </c>
      <c r="Y260" s="35">
        <f>COUNTA('Procedure details'!E260:'Procedure details'!Y260)</f>
        <v>0</v>
      </c>
      <c r="Z260" s="35"/>
      <c r="AA260" s="35" t="str">
        <f>IF('Procedure details'!E260&lt;&gt;"",VLOOKUP('Procedure details'!E260,Lists!$M$2:$N$40,2,FALSE),"")</f>
        <v/>
      </c>
      <c r="AB260" s="35" t="str">
        <f>IF('Procedure details'!E260&lt;&gt;"",VLOOKUP('Procedure details'!E260,Lists!$M$2:$O$40,3,FALSE),"")</f>
        <v/>
      </c>
      <c r="AC260" s="35" t="str">
        <f>IF('Procedure details'!E260&lt;&gt;"",VLOOKUP('Procedure details'!E260,Lists!$M$2:$P$40,4,FALSE),"")</f>
        <v/>
      </c>
      <c r="AD260" s="35" t="str">
        <f>IF('Procedure details'!E260&lt;&gt;"",VLOOKUP('Procedure details'!E260,Lists!$M$2:$Q$40,5,FALSE),"")</f>
        <v/>
      </c>
      <c r="AE260" s="35" t="str">
        <f>IF('Procedure details'!O260&lt;&gt;"",VLOOKUP('Procedure details'!O260,Lists!$B$75:$G$83,6,FALSE),"")</f>
        <v/>
      </c>
      <c r="AF260" s="35" t="str">
        <f>IF('Procedure details'!H260&lt;&gt;"",VLOOKUP('Procedure details'!H260,Lists!$AP$2:$AQ$3,2,FALSE),"")</f>
        <v/>
      </c>
      <c r="AG260" s="35" t="str">
        <f>IF('Procedure details'!P260&lt;&gt;"",VLOOKUP('Procedure details'!P260,Lists!$D$75:$F$150,3,FALSE),"")</f>
        <v/>
      </c>
      <c r="AH260" s="35" t="str">
        <f>IF('Procedure details'!R260&lt;&gt;"",VLOOKUP('Procedure details'!R260,Lists!$AD$2:$AE$11,2,FALSE),"")</f>
        <v/>
      </c>
      <c r="AI260">
        <f>IF(AND(AB260=1,'Procedure details'!G260&gt;99,'Procedure details'!X260=""),1,0)</f>
        <v>0</v>
      </c>
      <c r="AJ260">
        <f>IF(AND(AC260=1,'Procedure details'!G260&gt;999,'Procedure details'!X260=""),1,0)</f>
        <v>0</v>
      </c>
      <c r="AK260">
        <f>IF(AND(AD260=1,'Procedure details'!G260&gt;9999,'Procedure details'!X260=""),1,0)</f>
        <v>0</v>
      </c>
      <c r="AL260" s="35" t="str">
        <f>IF('Procedure details'!O260&lt;&gt;"",VLOOKUP('Procedure details'!O260,Lists!$B$75:$C$83,2,FALSE),"")</f>
        <v/>
      </c>
      <c r="AM260">
        <f>IFERROR(IF(AND(VLOOKUP('Procedure details'!E260,Lists!$M$1:$R$40,6,0),'Procedure details'!X260="",(OR('Procedure details'!I260="[O2_1] Animals born in the UK but NOT at a licensed establishment",'Procedure details'!I260="[O2_2] Animals born in the EU (non UK) but NOT at a registered breeder",'Procedure details'!J260="[NHPO1_1B] Animals born in the UK but NOT at a licensed establishment",'Procedure details'!J260="[NHPO1_2B] Animals born in the EU (non UK) but NOT at a registered breeder"))),1,0),0)</f>
        <v>0</v>
      </c>
      <c r="AN260" s="58">
        <f>IF(AND('Procedure details'!U260="Sub-threshold",'Procedure details'!N260="[N] No",'Procedure details'!O260&lt;&gt;"[PG] Breeding/maintenance of colonies of established genetically altered animals, not used in other procedures",'Procedure details'!O260&lt;&gt;"",'Procedure details'!X260=""),1,0)</f>
        <v>0</v>
      </c>
      <c r="AO260">
        <f>IF(AND('Procedure details'!G260&gt;999,'Procedure details'!O260="[PG] Breeding/maintenance of colonies of established genetically altered animals, not used in other procedures",'Procedure details'!U260="[SV4] Severe",'Procedure details'!X260=""),1,0)</f>
        <v>0</v>
      </c>
      <c r="AP260">
        <f>IF(AND('Procedure details'!M260="[GS1] Not genetically altered",'Procedure details'!O260="[PG] Breeding/maintenance of colonies of established genetically altered animals, not used in other procedures",'Procedure details'!X260=""),1,0)</f>
        <v>0</v>
      </c>
      <c r="AQ260">
        <f>IFERROR(IF(AND((VLOOKUP('Procedure details'!E260,Lists!M:S,7,0))=1,'Procedure details'!X260="",(OR('Procedure details'!I260="[O2_1] Animals born in the UK but NOT at a licensed establishment",'Procedure details'!I260="[O2_2] Animals born in the EU (non UK) but NOT at a registered breeder")),(OR('Procedure details'!M260="[GS2] Genetically altered without a harmful phenotype",'Procedure details'!M260="[GS3] Genetically altered with a harmful phenotype"))),1,0),0)</f>
        <v>0</v>
      </c>
    </row>
    <row r="261" spans="24:43" x14ac:dyDescent="0.25">
      <c r="X261" s="34">
        <v>261</v>
      </c>
      <c r="Y261" s="35">
        <f>COUNTA('Procedure details'!E261:'Procedure details'!Y261)</f>
        <v>0</v>
      </c>
      <c r="Z261" s="35"/>
      <c r="AA261" s="35" t="str">
        <f>IF('Procedure details'!E261&lt;&gt;"",VLOOKUP('Procedure details'!E261,Lists!$M$2:$N$40,2,FALSE),"")</f>
        <v/>
      </c>
      <c r="AB261" s="35" t="str">
        <f>IF('Procedure details'!E261&lt;&gt;"",VLOOKUP('Procedure details'!E261,Lists!$M$2:$O$40,3,FALSE),"")</f>
        <v/>
      </c>
      <c r="AC261" s="35" t="str">
        <f>IF('Procedure details'!E261&lt;&gt;"",VLOOKUP('Procedure details'!E261,Lists!$M$2:$P$40,4,FALSE),"")</f>
        <v/>
      </c>
      <c r="AD261" s="35" t="str">
        <f>IF('Procedure details'!E261&lt;&gt;"",VLOOKUP('Procedure details'!E261,Lists!$M$2:$Q$40,5,FALSE),"")</f>
        <v/>
      </c>
      <c r="AE261" s="35" t="str">
        <f>IF('Procedure details'!O261&lt;&gt;"",VLOOKUP('Procedure details'!O261,Lists!$B$75:$G$83,6,FALSE),"")</f>
        <v/>
      </c>
      <c r="AF261" s="35" t="str">
        <f>IF('Procedure details'!H261&lt;&gt;"",VLOOKUP('Procedure details'!H261,Lists!$AP$2:$AQ$3,2,FALSE),"")</f>
        <v/>
      </c>
      <c r="AG261" s="35" t="str">
        <f>IF('Procedure details'!P261&lt;&gt;"",VLOOKUP('Procedure details'!P261,Lists!$D$75:$F$150,3,FALSE),"")</f>
        <v/>
      </c>
      <c r="AH261" s="35" t="str">
        <f>IF('Procedure details'!R261&lt;&gt;"",VLOOKUP('Procedure details'!R261,Lists!$AD$2:$AE$11,2,FALSE),"")</f>
        <v/>
      </c>
      <c r="AI261">
        <f>IF(AND(AB261=1,'Procedure details'!G261&gt;99,'Procedure details'!X261=""),1,0)</f>
        <v>0</v>
      </c>
      <c r="AJ261">
        <f>IF(AND(AC261=1,'Procedure details'!G261&gt;999,'Procedure details'!X261=""),1,0)</f>
        <v>0</v>
      </c>
      <c r="AK261">
        <f>IF(AND(AD261=1,'Procedure details'!G261&gt;9999,'Procedure details'!X261=""),1,0)</f>
        <v>0</v>
      </c>
      <c r="AL261" s="35" t="str">
        <f>IF('Procedure details'!O261&lt;&gt;"",VLOOKUP('Procedure details'!O261,Lists!$B$75:$C$83,2,FALSE),"")</f>
        <v/>
      </c>
      <c r="AM261">
        <f>IFERROR(IF(AND(VLOOKUP('Procedure details'!E261,Lists!$M$1:$R$40,6,0),'Procedure details'!X261="",(OR('Procedure details'!I261="[O2_1] Animals born in the UK but NOT at a licensed establishment",'Procedure details'!I261="[O2_2] Animals born in the EU (non UK) but NOT at a registered breeder",'Procedure details'!J261="[NHPO1_1B] Animals born in the UK but NOT at a licensed establishment",'Procedure details'!J261="[NHPO1_2B] Animals born in the EU (non UK) but NOT at a registered breeder"))),1,0),0)</f>
        <v>0</v>
      </c>
      <c r="AN261" s="58">
        <f>IF(AND('Procedure details'!U261="Sub-threshold",'Procedure details'!N261="[N] No",'Procedure details'!O261&lt;&gt;"[PG] Breeding/maintenance of colonies of established genetically altered animals, not used in other procedures",'Procedure details'!O261&lt;&gt;"",'Procedure details'!X261=""),1,0)</f>
        <v>0</v>
      </c>
      <c r="AO261">
        <f>IF(AND('Procedure details'!G261&gt;999,'Procedure details'!O261="[PG] Breeding/maintenance of colonies of established genetically altered animals, not used in other procedures",'Procedure details'!U261="[SV4] Severe",'Procedure details'!X261=""),1,0)</f>
        <v>0</v>
      </c>
      <c r="AP261">
        <f>IF(AND('Procedure details'!M261="[GS1] Not genetically altered",'Procedure details'!O261="[PG] Breeding/maintenance of colonies of established genetically altered animals, not used in other procedures",'Procedure details'!X261=""),1,0)</f>
        <v>0</v>
      </c>
      <c r="AQ261">
        <f>IFERROR(IF(AND((VLOOKUP('Procedure details'!E261,Lists!M:S,7,0))=1,'Procedure details'!X261="",(OR('Procedure details'!I261="[O2_1] Animals born in the UK but NOT at a licensed establishment",'Procedure details'!I261="[O2_2] Animals born in the EU (non UK) but NOT at a registered breeder")),(OR('Procedure details'!M261="[GS2] Genetically altered without a harmful phenotype",'Procedure details'!M261="[GS3] Genetically altered with a harmful phenotype"))),1,0),0)</f>
        <v>0</v>
      </c>
    </row>
    <row r="262" spans="24:43" x14ac:dyDescent="0.25">
      <c r="X262" s="34">
        <v>262</v>
      </c>
      <c r="Y262" s="35">
        <f>COUNTA('Procedure details'!E262:'Procedure details'!Y262)</f>
        <v>0</v>
      </c>
      <c r="Z262" s="35"/>
      <c r="AA262" s="35" t="str">
        <f>IF('Procedure details'!E262&lt;&gt;"",VLOOKUP('Procedure details'!E262,Lists!$M$2:$N$40,2,FALSE),"")</f>
        <v/>
      </c>
      <c r="AB262" s="35" t="str">
        <f>IF('Procedure details'!E262&lt;&gt;"",VLOOKUP('Procedure details'!E262,Lists!$M$2:$O$40,3,FALSE),"")</f>
        <v/>
      </c>
      <c r="AC262" s="35" t="str">
        <f>IF('Procedure details'!E262&lt;&gt;"",VLOOKUP('Procedure details'!E262,Lists!$M$2:$P$40,4,FALSE),"")</f>
        <v/>
      </c>
      <c r="AD262" s="35" t="str">
        <f>IF('Procedure details'!E262&lt;&gt;"",VLOOKUP('Procedure details'!E262,Lists!$M$2:$Q$40,5,FALSE),"")</f>
        <v/>
      </c>
      <c r="AE262" s="35" t="str">
        <f>IF('Procedure details'!O262&lt;&gt;"",VLOOKUP('Procedure details'!O262,Lists!$B$75:$G$83,6,FALSE),"")</f>
        <v/>
      </c>
      <c r="AF262" s="35" t="str">
        <f>IF('Procedure details'!H262&lt;&gt;"",VLOOKUP('Procedure details'!H262,Lists!$AP$2:$AQ$3,2,FALSE),"")</f>
        <v/>
      </c>
      <c r="AG262" s="35" t="str">
        <f>IF('Procedure details'!P262&lt;&gt;"",VLOOKUP('Procedure details'!P262,Lists!$D$75:$F$150,3,FALSE),"")</f>
        <v/>
      </c>
      <c r="AH262" s="35" t="str">
        <f>IF('Procedure details'!R262&lt;&gt;"",VLOOKUP('Procedure details'!R262,Lists!$AD$2:$AE$11,2,FALSE),"")</f>
        <v/>
      </c>
      <c r="AI262">
        <f>IF(AND(AB262=1,'Procedure details'!G262&gt;99,'Procedure details'!X262=""),1,0)</f>
        <v>0</v>
      </c>
      <c r="AJ262">
        <f>IF(AND(AC262=1,'Procedure details'!G262&gt;999,'Procedure details'!X262=""),1,0)</f>
        <v>0</v>
      </c>
      <c r="AK262">
        <f>IF(AND(AD262=1,'Procedure details'!G262&gt;9999,'Procedure details'!X262=""),1,0)</f>
        <v>0</v>
      </c>
      <c r="AL262" s="35" t="str">
        <f>IF('Procedure details'!O262&lt;&gt;"",VLOOKUP('Procedure details'!O262,Lists!$B$75:$C$83,2,FALSE),"")</f>
        <v/>
      </c>
      <c r="AM262">
        <f>IFERROR(IF(AND(VLOOKUP('Procedure details'!E262,Lists!$M$1:$R$40,6,0),'Procedure details'!X262="",(OR('Procedure details'!I262="[O2_1] Animals born in the UK but NOT at a licensed establishment",'Procedure details'!I262="[O2_2] Animals born in the EU (non UK) but NOT at a registered breeder",'Procedure details'!J262="[NHPO1_1B] Animals born in the UK but NOT at a licensed establishment",'Procedure details'!J262="[NHPO1_2B] Animals born in the EU (non UK) but NOT at a registered breeder"))),1,0),0)</f>
        <v>0</v>
      </c>
      <c r="AN262" s="58">
        <f>IF(AND('Procedure details'!U262="Sub-threshold",'Procedure details'!N262="[N] No",'Procedure details'!O262&lt;&gt;"[PG] Breeding/maintenance of colonies of established genetically altered animals, not used in other procedures",'Procedure details'!O262&lt;&gt;"",'Procedure details'!X262=""),1,0)</f>
        <v>0</v>
      </c>
      <c r="AO262">
        <f>IF(AND('Procedure details'!G262&gt;999,'Procedure details'!O262="[PG] Breeding/maintenance of colonies of established genetically altered animals, not used in other procedures",'Procedure details'!U262="[SV4] Severe",'Procedure details'!X262=""),1,0)</f>
        <v>0</v>
      </c>
      <c r="AP262">
        <f>IF(AND('Procedure details'!M262="[GS1] Not genetically altered",'Procedure details'!O262="[PG] Breeding/maintenance of colonies of established genetically altered animals, not used in other procedures",'Procedure details'!X262=""),1,0)</f>
        <v>0</v>
      </c>
      <c r="AQ262">
        <f>IFERROR(IF(AND((VLOOKUP('Procedure details'!E262,Lists!M:S,7,0))=1,'Procedure details'!X262="",(OR('Procedure details'!I262="[O2_1] Animals born in the UK but NOT at a licensed establishment",'Procedure details'!I262="[O2_2] Animals born in the EU (non UK) but NOT at a registered breeder")),(OR('Procedure details'!M262="[GS2] Genetically altered without a harmful phenotype",'Procedure details'!M262="[GS3] Genetically altered with a harmful phenotype"))),1,0),0)</f>
        <v>0</v>
      </c>
    </row>
    <row r="263" spans="24:43" x14ac:dyDescent="0.25">
      <c r="X263" s="34">
        <v>263</v>
      </c>
      <c r="Y263" s="35">
        <f>COUNTA('Procedure details'!E263:'Procedure details'!Y263)</f>
        <v>0</v>
      </c>
      <c r="Z263" s="35"/>
      <c r="AA263" s="35" t="str">
        <f>IF('Procedure details'!E263&lt;&gt;"",VLOOKUP('Procedure details'!E263,Lists!$M$2:$N$40,2,FALSE),"")</f>
        <v/>
      </c>
      <c r="AB263" s="35" t="str">
        <f>IF('Procedure details'!E263&lt;&gt;"",VLOOKUP('Procedure details'!E263,Lists!$M$2:$O$40,3,FALSE),"")</f>
        <v/>
      </c>
      <c r="AC263" s="35" t="str">
        <f>IF('Procedure details'!E263&lt;&gt;"",VLOOKUP('Procedure details'!E263,Lists!$M$2:$P$40,4,FALSE),"")</f>
        <v/>
      </c>
      <c r="AD263" s="35" t="str">
        <f>IF('Procedure details'!E263&lt;&gt;"",VLOOKUP('Procedure details'!E263,Lists!$M$2:$Q$40,5,FALSE),"")</f>
        <v/>
      </c>
      <c r="AE263" s="35" t="str">
        <f>IF('Procedure details'!O263&lt;&gt;"",VLOOKUP('Procedure details'!O263,Lists!$B$75:$G$83,6,FALSE),"")</f>
        <v/>
      </c>
      <c r="AF263" s="35" t="str">
        <f>IF('Procedure details'!H263&lt;&gt;"",VLOOKUP('Procedure details'!H263,Lists!$AP$2:$AQ$3,2,FALSE),"")</f>
        <v/>
      </c>
      <c r="AG263" s="35" t="str">
        <f>IF('Procedure details'!P263&lt;&gt;"",VLOOKUP('Procedure details'!P263,Lists!$D$75:$F$150,3,FALSE),"")</f>
        <v/>
      </c>
      <c r="AH263" s="35" t="str">
        <f>IF('Procedure details'!R263&lt;&gt;"",VLOOKUP('Procedure details'!R263,Lists!$AD$2:$AE$11,2,FALSE),"")</f>
        <v/>
      </c>
      <c r="AI263">
        <f>IF(AND(AB263=1,'Procedure details'!G263&gt;99,'Procedure details'!X263=""),1,0)</f>
        <v>0</v>
      </c>
      <c r="AJ263">
        <f>IF(AND(AC263=1,'Procedure details'!G263&gt;999,'Procedure details'!X263=""),1,0)</f>
        <v>0</v>
      </c>
      <c r="AK263">
        <f>IF(AND(AD263=1,'Procedure details'!G263&gt;9999,'Procedure details'!X263=""),1,0)</f>
        <v>0</v>
      </c>
      <c r="AL263" s="35" t="str">
        <f>IF('Procedure details'!O263&lt;&gt;"",VLOOKUP('Procedure details'!O263,Lists!$B$75:$C$83,2,FALSE),"")</f>
        <v/>
      </c>
      <c r="AM263">
        <f>IFERROR(IF(AND(VLOOKUP('Procedure details'!E263,Lists!$M$1:$R$40,6,0),'Procedure details'!X263="",(OR('Procedure details'!I263="[O2_1] Animals born in the UK but NOT at a licensed establishment",'Procedure details'!I263="[O2_2] Animals born in the EU (non UK) but NOT at a registered breeder",'Procedure details'!J263="[NHPO1_1B] Animals born in the UK but NOT at a licensed establishment",'Procedure details'!J263="[NHPO1_2B] Animals born in the EU (non UK) but NOT at a registered breeder"))),1,0),0)</f>
        <v>0</v>
      </c>
      <c r="AN263" s="58">
        <f>IF(AND('Procedure details'!U263="Sub-threshold",'Procedure details'!N263="[N] No",'Procedure details'!O263&lt;&gt;"[PG] Breeding/maintenance of colonies of established genetically altered animals, not used in other procedures",'Procedure details'!O263&lt;&gt;"",'Procedure details'!X263=""),1,0)</f>
        <v>0</v>
      </c>
      <c r="AO263">
        <f>IF(AND('Procedure details'!G263&gt;999,'Procedure details'!O263="[PG] Breeding/maintenance of colonies of established genetically altered animals, not used in other procedures",'Procedure details'!U263="[SV4] Severe",'Procedure details'!X263=""),1,0)</f>
        <v>0</v>
      </c>
      <c r="AP263">
        <f>IF(AND('Procedure details'!M263="[GS1] Not genetically altered",'Procedure details'!O263="[PG] Breeding/maintenance of colonies of established genetically altered animals, not used in other procedures",'Procedure details'!X263=""),1,0)</f>
        <v>0</v>
      </c>
      <c r="AQ263">
        <f>IFERROR(IF(AND((VLOOKUP('Procedure details'!E263,Lists!M:S,7,0))=1,'Procedure details'!X263="",(OR('Procedure details'!I263="[O2_1] Animals born in the UK but NOT at a licensed establishment",'Procedure details'!I263="[O2_2] Animals born in the EU (non UK) but NOT at a registered breeder")),(OR('Procedure details'!M263="[GS2] Genetically altered without a harmful phenotype",'Procedure details'!M263="[GS3] Genetically altered with a harmful phenotype"))),1,0),0)</f>
        <v>0</v>
      </c>
    </row>
    <row r="264" spans="24:43" x14ac:dyDescent="0.25">
      <c r="X264" s="34">
        <v>264</v>
      </c>
      <c r="Y264" s="35">
        <f>COUNTA('Procedure details'!E264:'Procedure details'!Y264)</f>
        <v>0</v>
      </c>
      <c r="Z264" s="35"/>
      <c r="AA264" s="35" t="str">
        <f>IF('Procedure details'!E264&lt;&gt;"",VLOOKUP('Procedure details'!E264,Lists!$M$2:$N$40,2,FALSE),"")</f>
        <v/>
      </c>
      <c r="AB264" s="35" t="str">
        <f>IF('Procedure details'!E264&lt;&gt;"",VLOOKUP('Procedure details'!E264,Lists!$M$2:$O$40,3,FALSE),"")</f>
        <v/>
      </c>
      <c r="AC264" s="35" t="str">
        <f>IF('Procedure details'!E264&lt;&gt;"",VLOOKUP('Procedure details'!E264,Lists!$M$2:$P$40,4,FALSE),"")</f>
        <v/>
      </c>
      <c r="AD264" s="35" t="str">
        <f>IF('Procedure details'!E264&lt;&gt;"",VLOOKUP('Procedure details'!E264,Lists!$M$2:$Q$40,5,FALSE),"")</f>
        <v/>
      </c>
      <c r="AE264" s="35" t="str">
        <f>IF('Procedure details'!O264&lt;&gt;"",VLOOKUP('Procedure details'!O264,Lists!$B$75:$G$83,6,FALSE),"")</f>
        <v/>
      </c>
      <c r="AF264" s="35" t="str">
        <f>IF('Procedure details'!H264&lt;&gt;"",VLOOKUP('Procedure details'!H264,Lists!$AP$2:$AQ$3,2,FALSE),"")</f>
        <v/>
      </c>
      <c r="AG264" s="35" t="str">
        <f>IF('Procedure details'!P264&lt;&gt;"",VLOOKUP('Procedure details'!P264,Lists!$D$75:$F$150,3,FALSE),"")</f>
        <v/>
      </c>
      <c r="AH264" s="35" t="str">
        <f>IF('Procedure details'!R264&lt;&gt;"",VLOOKUP('Procedure details'!R264,Lists!$AD$2:$AE$11,2,FALSE),"")</f>
        <v/>
      </c>
      <c r="AI264">
        <f>IF(AND(AB264=1,'Procedure details'!G264&gt;99,'Procedure details'!X264=""),1,0)</f>
        <v>0</v>
      </c>
      <c r="AJ264">
        <f>IF(AND(AC264=1,'Procedure details'!G264&gt;999,'Procedure details'!X264=""),1,0)</f>
        <v>0</v>
      </c>
      <c r="AK264">
        <f>IF(AND(AD264=1,'Procedure details'!G264&gt;9999,'Procedure details'!X264=""),1,0)</f>
        <v>0</v>
      </c>
      <c r="AL264" s="35" t="str">
        <f>IF('Procedure details'!O264&lt;&gt;"",VLOOKUP('Procedure details'!O264,Lists!$B$75:$C$83,2,FALSE),"")</f>
        <v/>
      </c>
      <c r="AM264">
        <f>IFERROR(IF(AND(VLOOKUP('Procedure details'!E264,Lists!$M$1:$R$40,6,0),'Procedure details'!X264="",(OR('Procedure details'!I264="[O2_1] Animals born in the UK but NOT at a licensed establishment",'Procedure details'!I264="[O2_2] Animals born in the EU (non UK) but NOT at a registered breeder",'Procedure details'!J264="[NHPO1_1B] Animals born in the UK but NOT at a licensed establishment",'Procedure details'!J264="[NHPO1_2B] Animals born in the EU (non UK) but NOT at a registered breeder"))),1,0),0)</f>
        <v>0</v>
      </c>
      <c r="AN264" s="58">
        <f>IF(AND('Procedure details'!U264="Sub-threshold",'Procedure details'!N264="[N] No",'Procedure details'!O264&lt;&gt;"[PG] Breeding/maintenance of colonies of established genetically altered animals, not used in other procedures",'Procedure details'!O264&lt;&gt;"",'Procedure details'!X264=""),1,0)</f>
        <v>0</v>
      </c>
      <c r="AO264">
        <f>IF(AND('Procedure details'!G264&gt;999,'Procedure details'!O264="[PG] Breeding/maintenance of colonies of established genetically altered animals, not used in other procedures",'Procedure details'!U264="[SV4] Severe",'Procedure details'!X264=""),1,0)</f>
        <v>0</v>
      </c>
      <c r="AP264">
        <f>IF(AND('Procedure details'!M264="[GS1] Not genetically altered",'Procedure details'!O264="[PG] Breeding/maintenance of colonies of established genetically altered animals, not used in other procedures",'Procedure details'!X264=""),1,0)</f>
        <v>0</v>
      </c>
      <c r="AQ264">
        <f>IFERROR(IF(AND((VLOOKUP('Procedure details'!E264,Lists!M:S,7,0))=1,'Procedure details'!X264="",(OR('Procedure details'!I264="[O2_1] Animals born in the UK but NOT at a licensed establishment",'Procedure details'!I264="[O2_2] Animals born in the EU (non UK) but NOT at a registered breeder")),(OR('Procedure details'!M264="[GS2] Genetically altered without a harmful phenotype",'Procedure details'!M264="[GS3] Genetically altered with a harmful phenotype"))),1,0),0)</f>
        <v>0</v>
      </c>
    </row>
    <row r="265" spans="24:43" x14ac:dyDescent="0.25">
      <c r="X265" s="34">
        <v>265</v>
      </c>
      <c r="Y265" s="35">
        <f>COUNTA('Procedure details'!E265:'Procedure details'!Y265)</f>
        <v>0</v>
      </c>
      <c r="Z265" s="35"/>
      <c r="AA265" s="35" t="str">
        <f>IF('Procedure details'!E265&lt;&gt;"",VLOOKUP('Procedure details'!E265,Lists!$M$2:$N$40,2,FALSE),"")</f>
        <v/>
      </c>
      <c r="AB265" s="35" t="str">
        <f>IF('Procedure details'!E265&lt;&gt;"",VLOOKUP('Procedure details'!E265,Lists!$M$2:$O$40,3,FALSE),"")</f>
        <v/>
      </c>
      <c r="AC265" s="35" t="str">
        <f>IF('Procedure details'!E265&lt;&gt;"",VLOOKUP('Procedure details'!E265,Lists!$M$2:$P$40,4,FALSE),"")</f>
        <v/>
      </c>
      <c r="AD265" s="35" t="str">
        <f>IF('Procedure details'!E265&lt;&gt;"",VLOOKUP('Procedure details'!E265,Lists!$M$2:$Q$40,5,FALSE),"")</f>
        <v/>
      </c>
      <c r="AE265" s="35" t="str">
        <f>IF('Procedure details'!O265&lt;&gt;"",VLOOKUP('Procedure details'!O265,Lists!$B$75:$G$83,6,FALSE),"")</f>
        <v/>
      </c>
      <c r="AF265" s="35" t="str">
        <f>IF('Procedure details'!H265&lt;&gt;"",VLOOKUP('Procedure details'!H265,Lists!$AP$2:$AQ$3,2,FALSE),"")</f>
        <v/>
      </c>
      <c r="AG265" s="35" t="str">
        <f>IF('Procedure details'!P265&lt;&gt;"",VLOOKUP('Procedure details'!P265,Lists!$D$75:$F$150,3,FALSE),"")</f>
        <v/>
      </c>
      <c r="AH265" s="35" t="str">
        <f>IF('Procedure details'!R265&lt;&gt;"",VLOOKUP('Procedure details'!R265,Lists!$AD$2:$AE$11,2,FALSE),"")</f>
        <v/>
      </c>
      <c r="AI265">
        <f>IF(AND(AB265=1,'Procedure details'!G265&gt;99,'Procedure details'!X265=""),1,0)</f>
        <v>0</v>
      </c>
      <c r="AJ265">
        <f>IF(AND(AC265=1,'Procedure details'!G265&gt;999,'Procedure details'!X265=""),1,0)</f>
        <v>0</v>
      </c>
      <c r="AK265">
        <f>IF(AND(AD265=1,'Procedure details'!G265&gt;9999,'Procedure details'!X265=""),1,0)</f>
        <v>0</v>
      </c>
      <c r="AL265" s="35" t="str">
        <f>IF('Procedure details'!O265&lt;&gt;"",VLOOKUP('Procedure details'!O265,Lists!$B$75:$C$83,2,FALSE),"")</f>
        <v/>
      </c>
      <c r="AM265">
        <f>IFERROR(IF(AND(VLOOKUP('Procedure details'!E265,Lists!$M$1:$R$40,6,0),'Procedure details'!X265="",(OR('Procedure details'!I265="[O2_1] Animals born in the UK but NOT at a licensed establishment",'Procedure details'!I265="[O2_2] Animals born in the EU (non UK) but NOT at a registered breeder",'Procedure details'!J265="[NHPO1_1B] Animals born in the UK but NOT at a licensed establishment",'Procedure details'!J265="[NHPO1_2B] Animals born in the EU (non UK) but NOT at a registered breeder"))),1,0),0)</f>
        <v>0</v>
      </c>
      <c r="AN265" s="58">
        <f>IF(AND('Procedure details'!U265="Sub-threshold",'Procedure details'!N265="[N] No",'Procedure details'!O265&lt;&gt;"[PG] Breeding/maintenance of colonies of established genetically altered animals, not used in other procedures",'Procedure details'!O265&lt;&gt;"",'Procedure details'!X265=""),1,0)</f>
        <v>0</v>
      </c>
      <c r="AO265">
        <f>IF(AND('Procedure details'!G265&gt;999,'Procedure details'!O265="[PG] Breeding/maintenance of colonies of established genetically altered animals, not used in other procedures",'Procedure details'!U265="[SV4] Severe",'Procedure details'!X265=""),1,0)</f>
        <v>0</v>
      </c>
      <c r="AP265">
        <f>IF(AND('Procedure details'!M265="[GS1] Not genetically altered",'Procedure details'!O265="[PG] Breeding/maintenance of colonies of established genetically altered animals, not used in other procedures",'Procedure details'!X265=""),1,0)</f>
        <v>0</v>
      </c>
      <c r="AQ265">
        <f>IFERROR(IF(AND((VLOOKUP('Procedure details'!E265,Lists!M:S,7,0))=1,'Procedure details'!X265="",(OR('Procedure details'!I265="[O2_1] Animals born in the UK but NOT at a licensed establishment",'Procedure details'!I265="[O2_2] Animals born in the EU (non UK) but NOT at a registered breeder")),(OR('Procedure details'!M265="[GS2] Genetically altered without a harmful phenotype",'Procedure details'!M265="[GS3] Genetically altered with a harmful phenotype"))),1,0),0)</f>
        <v>0</v>
      </c>
    </row>
    <row r="266" spans="24:43" x14ac:dyDescent="0.25">
      <c r="X266" s="34">
        <v>266</v>
      </c>
      <c r="Y266" s="35">
        <f>COUNTA('Procedure details'!E266:'Procedure details'!Y266)</f>
        <v>0</v>
      </c>
      <c r="Z266" s="35"/>
      <c r="AA266" s="35" t="str">
        <f>IF('Procedure details'!E266&lt;&gt;"",VLOOKUP('Procedure details'!E266,Lists!$M$2:$N$40,2,FALSE),"")</f>
        <v/>
      </c>
      <c r="AB266" s="35" t="str">
        <f>IF('Procedure details'!E266&lt;&gt;"",VLOOKUP('Procedure details'!E266,Lists!$M$2:$O$40,3,FALSE),"")</f>
        <v/>
      </c>
      <c r="AC266" s="35" t="str">
        <f>IF('Procedure details'!E266&lt;&gt;"",VLOOKUP('Procedure details'!E266,Lists!$M$2:$P$40,4,FALSE),"")</f>
        <v/>
      </c>
      <c r="AD266" s="35" t="str">
        <f>IF('Procedure details'!E266&lt;&gt;"",VLOOKUP('Procedure details'!E266,Lists!$M$2:$Q$40,5,FALSE),"")</f>
        <v/>
      </c>
      <c r="AE266" s="35" t="str">
        <f>IF('Procedure details'!O266&lt;&gt;"",VLOOKUP('Procedure details'!O266,Lists!$B$75:$G$83,6,FALSE),"")</f>
        <v/>
      </c>
      <c r="AF266" s="35" t="str">
        <f>IF('Procedure details'!H266&lt;&gt;"",VLOOKUP('Procedure details'!H266,Lists!$AP$2:$AQ$3,2,FALSE),"")</f>
        <v/>
      </c>
      <c r="AG266" s="35" t="str">
        <f>IF('Procedure details'!P266&lt;&gt;"",VLOOKUP('Procedure details'!P266,Lists!$D$75:$F$150,3,FALSE),"")</f>
        <v/>
      </c>
      <c r="AH266" s="35" t="str">
        <f>IF('Procedure details'!R266&lt;&gt;"",VLOOKUP('Procedure details'!R266,Lists!$AD$2:$AE$11,2,FALSE),"")</f>
        <v/>
      </c>
      <c r="AI266">
        <f>IF(AND(AB266=1,'Procedure details'!G266&gt;99,'Procedure details'!X266=""),1,0)</f>
        <v>0</v>
      </c>
      <c r="AJ266">
        <f>IF(AND(AC266=1,'Procedure details'!G266&gt;999,'Procedure details'!X266=""),1,0)</f>
        <v>0</v>
      </c>
      <c r="AK266">
        <f>IF(AND(AD266=1,'Procedure details'!G266&gt;9999,'Procedure details'!X266=""),1,0)</f>
        <v>0</v>
      </c>
      <c r="AL266" s="35" t="str">
        <f>IF('Procedure details'!O266&lt;&gt;"",VLOOKUP('Procedure details'!O266,Lists!$B$75:$C$83,2,FALSE),"")</f>
        <v/>
      </c>
      <c r="AM266">
        <f>IFERROR(IF(AND(VLOOKUP('Procedure details'!E266,Lists!$M$1:$R$40,6,0),'Procedure details'!X266="",(OR('Procedure details'!I266="[O2_1] Animals born in the UK but NOT at a licensed establishment",'Procedure details'!I266="[O2_2] Animals born in the EU (non UK) but NOT at a registered breeder",'Procedure details'!J266="[NHPO1_1B] Animals born in the UK but NOT at a licensed establishment",'Procedure details'!J266="[NHPO1_2B] Animals born in the EU (non UK) but NOT at a registered breeder"))),1,0),0)</f>
        <v>0</v>
      </c>
      <c r="AN266" s="58">
        <f>IF(AND('Procedure details'!U266="Sub-threshold",'Procedure details'!N266="[N] No",'Procedure details'!O266&lt;&gt;"[PG] Breeding/maintenance of colonies of established genetically altered animals, not used in other procedures",'Procedure details'!O266&lt;&gt;"",'Procedure details'!X266=""),1,0)</f>
        <v>0</v>
      </c>
      <c r="AO266">
        <f>IF(AND('Procedure details'!G266&gt;999,'Procedure details'!O266="[PG] Breeding/maintenance of colonies of established genetically altered animals, not used in other procedures",'Procedure details'!U266="[SV4] Severe",'Procedure details'!X266=""),1,0)</f>
        <v>0</v>
      </c>
      <c r="AP266">
        <f>IF(AND('Procedure details'!M266="[GS1] Not genetically altered",'Procedure details'!O266="[PG] Breeding/maintenance of colonies of established genetically altered animals, not used in other procedures",'Procedure details'!X266=""),1,0)</f>
        <v>0</v>
      </c>
      <c r="AQ266">
        <f>IFERROR(IF(AND((VLOOKUP('Procedure details'!E266,Lists!M:S,7,0))=1,'Procedure details'!X266="",(OR('Procedure details'!I266="[O2_1] Animals born in the UK but NOT at a licensed establishment",'Procedure details'!I266="[O2_2] Animals born in the EU (non UK) but NOT at a registered breeder")),(OR('Procedure details'!M266="[GS2] Genetically altered without a harmful phenotype",'Procedure details'!M266="[GS3] Genetically altered with a harmful phenotype"))),1,0),0)</f>
        <v>0</v>
      </c>
    </row>
    <row r="267" spans="24:43" x14ac:dyDescent="0.25">
      <c r="X267" s="34">
        <v>267</v>
      </c>
      <c r="Y267" s="35">
        <f>COUNTA('Procedure details'!E267:'Procedure details'!Y267)</f>
        <v>0</v>
      </c>
      <c r="Z267" s="35"/>
      <c r="AA267" s="35" t="str">
        <f>IF('Procedure details'!E267&lt;&gt;"",VLOOKUP('Procedure details'!E267,Lists!$M$2:$N$40,2,FALSE),"")</f>
        <v/>
      </c>
      <c r="AB267" s="35" t="str">
        <f>IF('Procedure details'!E267&lt;&gt;"",VLOOKUP('Procedure details'!E267,Lists!$M$2:$O$40,3,FALSE),"")</f>
        <v/>
      </c>
      <c r="AC267" s="35" t="str">
        <f>IF('Procedure details'!E267&lt;&gt;"",VLOOKUP('Procedure details'!E267,Lists!$M$2:$P$40,4,FALSE),"")</f>
        <v/>
      </c>
      <c r="AD267" s="35" t="str">
        <f>IF('Procedure details'!E267&lt;&gt;"",VLOOKUP('Procedure details'!E267,Lists!$M$2:$Q$40,5,FALSE),"")</f>
        <v/>
      </c>
      <c r="AE267" s="35" t="str">
        <f>IF('Procedure details'!O267&lt;&gt;"",VLOOKUP('Procedure details'!O267,Lists!$B$75:$G$83,6,FALSE),"")</f>
        <v/>
      </c>
      <c r="AF267" s="35" t="str">
        <f>IF('Procedure details'!H267&lt;&gt;"",VLOOKUP('Procedure details'!H267,Lists!$AP$2:$AQ$3,2,FALSE),"")</f>
        <v/>
      </c>
      <c r="AG267" s="35" t="str">
        <f>IF('Procedure details'!P267&lt;&gt;"",VLOOKUP('Procedure details'!P267,Lists!$D$75:$F$150,3,FALSE),"")</f>
        <v/>
      </c>
      <c r="AH267" s="35" t="str">
        <f>IF('Procedure details'!R267&lt;&gt;"",VLOOKUP('Procedure details'!R267,Lists!$AD$2:$AE$11,2,FALSE),"")</f>
        <v/>
      </c>
      <c r="AI267">
        <f>IF(AND(AB267=1,'Procedure details'!G267&gt;99,'Procedure details'!X267=""),1,0)</f>
        <v>0</v>
      </c>
      <c r="AJ267">
        <f>IF(AND(AC267=1,'Procedure details'!G267&gt;999,'Procedure details'!X267=""),1,0)</f>
        <v>0</v>
      </c>
      <c r="AK267">
        <f>IF(AND(AD267=1,'Procedure details'!G267&gt;9999,'Procedure details'!X267=""),1,0)</f>
        <v>0</v>
      </c>
      <c r="AL267" s="35" t="str">
        <f>IF('Procedure details'!O267&lt;&gt;"",VLOOKUP('Procedure details'!O267,Lists!$B$75:$C$83,2,FALSE),"")</f>
        <v/>
      </c>
      <c r="AM267">
        <f>IFERROR(IF(AND(VLOOKUP('Procedure details'!E267,Lists!$M$1:$R$40,6,0),'Procedure details'!X267="",(OR('Procedure details'!I267="[O2_1] Animals born in the UK but NOT at a licensed establishment",'Procedure details'!I267="[O2_2] Animals born in the EU (non UK) but NOT at a registered breeder",'Procedure details'!J267="[NHPO1_1B] Animals born in the UK but NOT at a licensed establishment",'Procedure details'!J267="[NHPO1_2B] Animals born in the EU (non UK) but NOT at a registered breeder"))),1,0),0)</f>
        <v>0</v>
      </c>
      <c r="AN267" s="58">
        <f>IF(AND('Procedure details'!U267="Sub-threshold",'Procedure details'!N267="[N] No",'Procedure details'!O267&lt;&gt;"[PG] Breeding/maintenance of colonies of established genetically altered animals, not used in other procedures",'Procedure details'!O267&lt;&gt;"",'Procedure details'!X267=""),1,0)</f>
        <v>0</v>
      </c>
      <c r="AO267">
        <f>IF(AND('Procedure details'!G267&gt;999,'Procedure details'!O267="[PG] Breeding/maintenance of colonies of established genetically altered animals, not used in other procedures",'Procedure details'!U267="[SV4] Severe",'Procedure details'!X267=""),1,0)</f>
        <v>0</v>
      </c>
      <c r="AP267">
        <f>IF(AND('Procedure details'!M267="[GS1] Not genetically altered",'Procedure details'!O267="[PG] Breeding/maintenance of colonies of established genetically altered animals, not used in other procedures",'Procedure details'!X267=""),1,0)</f>
        <v>0</v>
      </c>
      <c r="AQ267">
        <f>IFERROR(IF(AND((VLOOKUP('Procedure details'!E267,Lists!M:S,7,0))=1,'Procedure details'!X267="",(OR('Procedure details'!I267="[O2_1] Animals born in the UK but NOT at a licensed establishment",'Procedure details'!I267="[O2_2] Animals born in the EU (non UK) but NOT at a registered breeder")),(OR('Procedure details'!M267="[GS2] Genetically altered without a harmful phenotype",'Procedure details'!M267="[GS3] Genetically altered with a harmful phenotype"))),1,0),0)</f>
        <v>0</v>
      </c>
    </row>
    <row r="268" spans="24:43" x14ac:dyDescent="0.25">
      <c r="X268" s="34">
        <v>268</v>
      </c>
      <c r="Y268" s="35">
        <f>COUNTA('Procedure details'!E268:'Procedure details'!Y268)</f>
        <v>0</v>
      </c>
      <c r="Z268" s="35"/>
      <c r="AA268" s="35" t="str">
        <f>IF('Procedure details'!E268&lt;&gt;"",VLOOKUP('Procedure details'!E268,Lists!$M$2:$N$40,2,FALSE),"")</f>
        <v/>
      </c>
      <c r="AB268" s="35" t="str">
        <f>IF('Procedure details'!E268&lt;&gt;"",VLOOKUP('Procedure details'!E268,Lists!$M$2:$O$40,3,FALSE),"")</f>
        <v/>
      </c>
      <c r="AC268" s="35" t="str">
        <f>IF('Procedure details'!E268&lt;&gt;"",VLOOKUP('Procedure details'!E268,Lists!$M$2:$P$40,4,FALSE),"")</f>
        <v/>
      </c>
      <c r="AD268" s="35" t="str">
        <f>IF('Procedure details'!E268&lt;&gt;"",VLOOKUP('Procedure details'!E268,Lists!$M$2:$Q$40,5,FALSE),"")</f>
        <v/>
      </c>
      <c r="AE268" s="35" t="str">
        <f>IF('Procedure details'!O268&lt;&gt;"",VLOOKUP('Procedure details'!O268,Lists!$B$75:$G$83,6,FALSE),"")</f>
        <v/>
      </c>
      <c r="AF268" s="35" t="str">
        <f>IF('Procedure details'!H268&lt;&gt;"",VLOOKUP('Procedure details'!H268,Lists!$AP$2:$AQ$3,2,FALSE),"")</f>
        <v/>
      </c>
      <c r="AG268" s="35" t="str">
        <f>IF('Procedure details'!P268&lt;&gt;"",VLOOKUP('Procedure details'!P268,Lists!$D$75:$F$150,3,FALSE),"")</f>
        <v/>
      </c>
      <c r="AH268" s="35" t="str">
        <f>IF('Procedure details'!R268&lt;&gt;"",VLOOKUP('Procedure details'!R268,Lists!$AD$2:$AE$11,2,FALSE),"")</f>
        <v/>
      </c>
      <c r="AI268">
        <f>IF(AND(AB268=1,'Procedure details'!G268&gt;99,'Procedure details'!X268=""),1,0)</f>
        <v>0</v>
      </c>
      <c r="AJ268">
        <f>IF(AND(AC268=1,'Procedure details'!G268&gt;999,'Procedure details'!X268=""),1,0)</f>
        <v>0</v>
      </c>
      <c r="AK268">
        <f>IF(AND(AD268=1,'Procedure details'!G268&gt;9999,'Procedure details'!X268=""),1,0)</f>
        <v>0</v>
      </c>
      <c r="AL268" s="35" t="str">
        <f>IF('Procedure details'!O268&lt;&gt;"",VLOOKUP('Procedure details'!O268,Lists!$B$75:$C$83,2,FALSE),"")</f>
        <v/>
      </c>
      <c r="AM268">
        <f>IFERROR(IF(AND(VLOOKUP('Procedure details'!E268,Lists!$M$1:$R$40,6,0),'Procedure details'!X268="",(OR('Procedure details'!I268="[O2_1] Animals born in the UK but NOT at a licensed establishment",'Procedure details'!I268="[O2_2] Animals born in the EU (non UK) but NOT at a registered breeder",'Procedure details'!J268="[NHPO1_1B] Animals born in the UK but NOT at a licensed establishment",'Procedure details'!J268="[NHPO1_2B] Animals born in the EU (non UK) but NOT at a registered breeder"))),1,0),0)</f>
        <v>0</v>
      </c>
      <c r="AN268" s="58">
        <f>IF(AND('Procedure details'!U268="Sub-threshold",'Procedure details'!N268="[N] No",'Procedure details'!O268&lt;&gt;"[PG] Breeding/maintenance of colonies of established genetically altered animals, not used in other procedures",'Procedure details'!O268&lt;&gt;"",'Procedure details'!X268=""),1,0)</f>
        <v>0</v>
      </c>
      <c r="AO268">
        <f>IF(AND('Procedure details'!G268&gt;999,'Procedure details'!O268="[PG] Breeding/maintenance of colonies of established genetically altered animals, not used in other procedures",'Procedure details'!U268="[SV4] Severe",'Procedure details'!X268=""),1,0)</f>
        <v>0</v>
      </c>
      <c r="AP268">
        <f>IF(AND('Procedure details'!M268="[GS1] Not genetically altered",'Procedure details'!O268="[PG] Breeding/maintenance of colonies of established genetically altered animals, not used in other procedures",'Procedure details'!X268=""),1,0)</f>
        <v>0</v>
      </c>
      <c r="AQ268">
        <f>IFERROR(IF(AND((VLOOKUP('Procedure details'!E268,Lists!M:S,7,0))=1,'Procedure details'!X268="",(OR('Procedure details'!I268="[O2_1] Animals born in the UK but NOT at a licensed establishment",'Procedure details'!I268="[O2_2] Animals born in the EU (non UK) but NOT at a registered breeder")),(OR('Procedure details'!M268="[GS2] Genetically altered without a harmful phenotype",'Procedure details'!M268="[GS3] Genetically altered with a harmful phenotype"))),1,0),0)</f>
        <v>0</v>
      </c>
    </row>
    <row r="269" spans="24:43" x14ac:dyDescent="0.25">
      <c r="X269" s="34">
        <v>269</v>
      </c>
      <c r="Y269" s="35">
        <f>COUNTA('Procedure details'!E269:'Procedure details'!Y269)</f>
        <v>0</v>
      </c>
      <c r="Z269" s="35"/>
      <c r="AA269" s="35" t="str">
        <f>IF('Procedure details'!E269&lt;&gt;"",VLOOKUP('Procedure details'!E269,Lists!$M$2:$N$40,2,FALSE),"")</f>
        <v/>
      </c>
      <c r="AB269" s="35" t="str">
        <f>IF('Procedure details'!E269&lt;&gt;"",VLOOKUP('Procedure details'!E269,Lists!$M$2:$O$40,3,FALSE),"")</f>
        <v/>
      </c>
      <c r="AC269" s="35" t="str">
        <f>IF('Procedure details'!E269&lt;&gt;"",VLOOKUP('Procedure details'!E269,Lists!$M$2:$P$40,4,FALSE),"")</f>
        <v/>
      </c>
      <c r="AD269" s="35" t="str">
        <f>IF('Procedure details'!E269&lt;&gt;"",VLOOKUP('Procedure details'!E269,Lists!$M$2:$Q$40,5,FALSE),"")</f>
        <v/>
      </c>
      <c r="AE269" s="35" t="str">
        <f>IF('Procedure details'!O269&lt;&gt;"",VLOOKUP('Procedure details'!O269,Lists!$B$75:$G$83,6,FALSE),"")</f>
        <v/>
      </c>
      <c r="AF269" s="35" t="str">
        <f>IF('Procedure details'!H269&lt;&gt;"",VLOOKUP('Procedure details'!H269,Lists!$AP$2:$AQ$3,2,FALSE),"")</f>
        <v/>
      </c>
      <c r="AG269" s="35" t="str">
        <f>IF('Procedure details'!P269&lt;&gt;"",VLOOKUP('Procedure details'!P269,Lists!$D$75:$F$150,3,FALSE),"")</f>
        <v/>
      </c>
      <c r="AH269" s="35" t="str">
        <f>IF('Procedure details'!R269&lt;&gt;"",VLOOKUP('Procedure details'!R269,Lists!$AD$2:$AE$11,2,FALSE),"")</f>
        <v/>
      </c>
      <c r="AI269">
        <f>IF(AND(AB269=1,'Procedure details'!G269&gt;99,'Procedure details'!X269=""),1,0)</f>
        <v>0</v>
      </c>
      <c r="AJ269">
        <f>IF(AND(AC269=1,'Procedure details'!G269&gt;999,'Procedure details'!X269=""),1,0)</f>
        <v>0</v>
      </c>
      <c r="AK269">
        <f>IF(AND(AD269=1,'Procedure details'!G269&gt;9999,'Procedure details'!X269=""),1,0)</f>
        <v>0</v>
      </c>
      <c r="AL269" s="35" t="str">
        <f>IF('Procedure details'!O269&lt;&gt;"",VLOOKUP('Procedure details'!O269,Lists!$B$75:$C$83,2,FALSE),"")</f>
        <v/>
      </c>
      <c r="AM269">
        <f>IFERROR(IF(AND(VLOOKUP('Procedure details'!E269,Lists!$M$1:$R$40,6,0),'Procedure details'!X269="",(OR('Procedure details'!I269="[O2_1] Animals born in the UK but NOT at a licensed establishment",'Procedure details'!I269="[O2_2] Animals born in the EU (non UK) but NOT at a registered breeder",'Procedure details'!J269="[NHPO1_1B] Animals born in the UK but NOT at a licensed establishment",'Procedure details'!J269="[NHPO1_2B] Animals born in the EU (non UK) but NOT at a registered breeder"))),1,0),0)</f>
        <v>0</v>
      </c>
      <c r="AN269" s="58">
        <f>IF(AND('Procedure details'!U269="Sub-threshold",'Procedure details'!N269="[N] No",'Procedure details'!O269&lt;&gt;"[PG] Breeding/maintenance of colonies of established genetically altered animals, not used in other procedures",'Procedure details'!O269&lt;&gt;"",'Procedure details'!X269=""),1,0)</f>
        <v>0</v>
      </c>
      <c r="AO269">
        <f>IF(AND('Procedure details'!G269&gt;999,'Procedure details'!O269="[PG] Breeding/maintenance of colonies of established genetically altered animals, not used in other procedures",'Procedure details'!U269="[SV4] Severe",'Procedure details'!X269=""),1,0)</f>
        <v>0</v>
      </c>
      <c r="AP269">
        <f>IF(AND('Procedure details'!M269="[GS1] Not genetically altered",'Procedure details'!O269="[PG] Breeding/maintenance of colonies of established genetically altered animals, not used in other procedures",'Procedure details'!X269=""),1,0)</f>
        <v>0</v>
      </c>
      <c r="AQ269">
        <f>IFERROR(IF(AND((VLOOKUP('Procedure details'!E269,Lists!M:S,7,0))=1,'Procedure details'!X269="",(OR('Procedure details'!I269="[O2_1] Animals born in the UK but NOT at a licensed establishment",'Procedure details'!I269="[O2_2] Animals born in the EU (non UK) but NOT at a registered breeder")),(OR('Procedure details'!M269="[GS2] Genetically altered without a harmful phenotype",'Procedure details'!M269="[GS3] Genetically altered with a harmful phenotype"))),1,0),0)</f>
        <v>0</v>
      </c>
    </row>
    <row r="270" spans="24:43" x14ac:dyDescent="0.25">
      <c r="X270" s="34">
        <v>270</v>
      </c>
      <c r="Y270" s="35">
        <f>COUNTA('Procedure details'!E270:'Procedure details'!Y270)</f>
        <v>0</v>
      </c>
      <c r="Z270" s="35"/>
      <c r="AA270" s="35" t="str">
        <f>IF('Procedure details'!E270&lt;&gt;"",VLOOKUP('Procedure details'!E270,Lists!$M$2:$N$40,2,FALSE),"")</f>
        <v/>
      </c>
      <c r="AB270" s="35" t="str">
        <f>IF('Procedure details'!E270&lt;&gt;"",VLOOKUP('Procedure details'!E270,Lists!$M$2:$O$40,3,FALSE),"")</f>
        <v/>
      </c>
      <c r="AC270" s="35" t="str">
        <f>IF('Procedure details'!E270&lt;&gt;"",VLOOKUP('Procedure details'!E270,Lists!$M$2:$P$40,4,FALSE),"")</f>
        <v/>
      </c>
      <c r="AD270" s="35" t="str">
        <f>IF('Procedure details'!E270&lt;&gt;"",VLOOKUP('Procedure details'!E270,Lists!$M$2:$Q$40,5,FALSE),"")</f>
        <v/>
      </c>
      <c r="AE270" s="35" t="str">
        <f>IF('Procedure details'!O270&lt;&gt;"",VLOOKUP('Procedure details'!O270,Lists!$B$75:$G$83,6,FALSE),"")</f>
        <v/>
      </c>
      <c r="AF270" s="35" t="str">
        <f>IF('Procedure details'!H270&lt;&gt;"",VLOOKUP('Procedure details'!H270,Lists!$AP$2:$AQ$3,2,FALSE),"")</f>
        <v/>
      </c>
      <c r="AG270" s="35" t="str">
        <f>IF('Procedure details'!P270&lt;&gt;"",VLOOKUP('Procedure details'!P270,Lists!$D$75:$F$150,3,FALSE),"")</f>
        <v/>
      </c>
      <c r="AH270" s="35" t="str">
        <f>IF('Procedure details'!R270&lt;&gt;"",VLOOKUP('Procedure details'!R270,Lists!$AD$2:$AE$11,2,FALSE),"")</f>
        <v/>
      </c>
      <c r="AI270">
        <f>IF(AND(AB270=1,'Procedure details'!G270&gt;99,'Procedure details'!X270=""),1,0)</f>
        <v>0</v>
      </c>
      <c r="AJ270">
        <f>IF(AND(AC270=1,'Procedure details'!G270&gt;999,'Procedure details'!X270=""),1,0)</f>
        <v>0</v>
      </c>
      <c r="AK270">
        <f>IF(AND(AD270=1,'Procedure details'!G270&gt;9999,'Procedure details'!X270=""),1,0)</f>
        <v>0</v>
      </c>
      <c r="AL270" s="35" t="str">
        <f>IF('Procedure details'!O270&lt;&gt;"",VLOOKUP('Procedure details'!O270,Lists!$B$75:$C$83,2,FALSE),"")</f>
        <v/>
      </c>
      <c r="AM270">
        <f>IFERROR(IF(AND(VLOOKUP('Procedure details'!E270,Lists!$M$1:$R$40,6,0),'Procedure details'!X270="",(OR('Procedure details'!I270="[O2_1] Animals born in the UK but NOT at a licensed establishment",'Procedure details'!I270="[O2_2] Animals born in the EU (non UK) but NOT at a registered breeder",'Procedure details'!J270="[NHPO1_1B] Animals born in the UK but NOT at a licensed establishment",'Procedure details'!J270="[NHPO1_2B] Animals born in the EU (non UK) but NOT at a registered breeder"))),1,0),0)</f>
        <v>0</v>
      </c>
      <c r="AN270" s="58">
        <f>IF(AND('Procedure details'!U270="Sub-threshold",'Procedure details'!N270="[N] No",'Procedure details'!O270&lt;&gt;"[PG] Breeding/maintenance of colonies of established genetically altered animals, not used in other procedures",'Procedure details'!O270&lt;&gt;"",'Procedure details'!X270=""),1,0)</f>
        <v>0</v>
      </c>
      <c r="AO270">
        <f>IF(AND('Procedure details'!G270&gt;999,'Procedure details'!O270="[PG] Breeding/maintenance of colonies of established genetically altered animals, not used in other procedures",'Procedure details'!U270="[SV4] Severe",'Procedure details'!X270=""),1,0)</f>
        <v>0</v>
      </c>
      <c r="AP270">
        <f>IF(AND('Procedure details'!M270="[GS1] Not genetically altered",'Procedure details'!O270="[PG] Breeding/maintenance of colonies of established genetically altered animals, not used in other procedures",'Procedure details'!X270=""),1,0)</f>
        <v>0</v>
      </c>
      <c r="AQ270">
        <f>IFERROR(IF(AND((VLOOKUP('Procedure details'!E270,Lists!M:S,7,0))=1,'Procedure details'!X270="",(OR('Procedure details'!I270="[O2_1] Animals born in the UK but NOT at a licensed establishment",'Procedure details'!I270="[O2_2] Animals born in the EU (non UK) but NOT at a registered breeder")),(OR('Procedure details'!M270="[GS2] Genetically altered without a harmful phenotype",'Procedure details'!M270="[GS3] Genetically altered with a harmful phenotype"))),1,0),0)</f>
        <v>0</v>
      </c>
    </row>
    <row r="271" spans="24:43" x14ac:dyDescent="0.25">
      <c r="X271" s="34">
        <v>271</v>
      </c>
      <c r="Y271" s="35">
        <f>COUNTA('Procedure details'!E271:'Procedure details'!Y271)</f>
        <v>0</v>
      </c>
      <c r="Z271" s="35"/>
      <c r="AA271" s="35" t="str">
        <f>IF('Procedure details'!E271&lt;&gt;"",VLOOKUP('Procedure details'!E271,Lists!$M$2:$N$40,2,FALSE),"")</f>
        <v/>
      </c>
      <c r="AB271" s="35" t="str">
        <f>IF('Procedure details'!E271&lt;&gt;"",VLOOKUP('Procedure details'!E271,Lists!$M$2:$O$40,3,FALSE),"")</f>
        <v/>
      </c>
      <c r="AC271" s="35" t="str">
        <f>IF('Procedure details'!E271&lt;&gt;"",VLOOKUP('Procedure details'!E271,Lists!$M$2:$P$40,4,FALSE),"")</f>
        <v/>
      </c>
      <c r="AD271" s="35" t="str">
        <f>IF('Procedure details'!E271&lt;&gt;"",VLOOKUP('Procedure details'!E271,Lists!$M$2:$Q$40,5,FALSE),"")</f>
        <v/>
      </c>
      <c r="AE271" s="35" t="str">
        <f>IF('Procedure details'!O271&lt;&gt;"",VLOOKUP('Procedure details'!O271,Lists!$B$75:$G$83,6,FALSE),"")</f>
        <v/>
      </c>
      <c r="AF271" s="35" t="str">
        <f>IF('Procedure details'!H271&lt;&gt;"",VLOOKUP('Procedure details'!H271,Lists!$AP$2:$AQ$3,2,FALSE),"")</f>
        <v/>
      </c>
      <c r="AG271" s="35" t="str">
        <f>IF('Procedure details'!P271&lt;&gt;"",VLOOKUP('Procedure details'!P271,Lists!$D$75:$F$150,3,FALSE),"")</f>
        <v/>
      </c>
      <c r="AH271" s="35" t="str">
        <f>IF('Procedure details'!R271&lt;&gt;"",VLOOKUP('Procedure details'!R271,Lists!$AD$2:$AE$11,2,FALSE),"")</f>
        <v/>
      </c>
      <c r="AI271">
        <f>IF(AND(AB271=1,'Procedure details'!G271&gt;99,'Procedure details'!X271=""),1,0)</f>
        <v>0</v>
      </c>
      <c r="AJ271">
        <f>IF(AND(AC271=1,'Procedure details'!G271&gt;999,'Procedure details'!X271=""),1,0)</f>
        <v>0</v>
      </c>
      <c r="AK271">
        <f>IF(AND(AD271=1,'Procedure details'!G271&gt;9999,'Procedure details'!X271=""),1,0)</f>
        <v>0</v>
      </c>
      <c r="AL271" s="35" t="str">
        <f>IF('Procedure details'!O271&lt;&gt;"",VLOOKUP('Procedure details'!O271,Lists!$B$75:$C$83,2,FALSE),"")</f>
        <v/>
      </c>
      <c r="AM271">
        <f>IFERROR(IF(AND(VLOOKUP('Procedure details'!E271,Lists!$M$1:$R$40,6,0),'Procedure details'!X271="",(OR('Procedure details'!I271="[O2_1] Animals born in the UK but NOT at a licensed establishment",'Procedure details'!I271="[O2_2] Animals born in the EU (non UK) but NOT at a registered breeder",'Procedure details'!J271="[NHPO1_1B] Animals born in the UK but NOT at a licensed establishment",'Procedure details'!J271="[NHPO1_2B] Animals born in the EU (non UK) but NOT at a registered breeder"))),1,0),0)</f>
        <v>0</v>
      </c>
      <c r="AN271" s="58">
        <f>IF(AND('Procedure details'!U271="Sub-threshold",'Procedure details'!N271="[N] No",'Procedure details'!O271&lt;&gt;"[PG] Breeding/maintenance of colonies of established genetically altered animals, not used in other procedures",'Procedure details'!O271&lt;&gt;"",'Procedure details'!X271=""),1,0)</f>
        <v>0</v>
      </c>
      <c r="AO271">
        <f>IF(AND('Procedure details'!G271&gt;999,'Procedure details'!O271="[PG] Breeding/maintenance of colonies of established genetically altered animals, not used in other procedures",'Procedure details'!U271="[SV4] Severe",'Procedure details'!X271=""),1,0)</f>
        <v>0</v>
      </c>
      <c r="AP271">
        <f>IF(AND('Procedure details'!M271="[GS1] Not genetically altered",'Procedure details'!O271="[PG] Breeding/maintenance of colonies of established genetically altered animals, not used in other procedures",'Procedure details'!X271=""),1,0)</f>
        <v>0</v>
      </c>
      <c r="AQ271">
        <f>IFERROR(IF(AND((VLOOKUP('Procedure details'!E271,Lists!M:S,7,0))=1,'Procedure details'!X271="",(OR('Procedure details'!I271="[O2_1] Animals born in the UK but NOT at a licensed establishment",'Procedure details'!I271="[O2_2] Animals born in the EU (non UK) but NOT at a registered breeder")),(OR('Procedure details'!M271="[GS2] Genetically altered without a harmful phenotype",'Procedure details'!M271="[GS3] Genetically altered with a harmful phenotype"))),1,0),0)</f>
        <v>0</v>
      </c>
    </row>
    <row r="272" spans="24:43" x14ac:dyDescent="0.25">
      <c r="X272" s="34">
        <v>272</v>
      </c>
      <c r="Y272" s="35">
        <f>COUNTA('Procedure details'!E272:'Procedure details'!Y272)</f>
        <v>0</v>
      </c>
      <c r="Z272" s="35"/>
      <c r="AA272" s="35" t="str">
        <f>IF('Procedure details'!E272&lt;&gt;"",VLOOKUP('Procedure details'!E272,Lists!$M$2:$N$40,2,FALSE),"")</f>
        <v/>
      </c>
      <c r="AB272" s="35" t="str">
        <f>IF('Procedure details'!E272&lt;&gt;"",VLOOKUP('Procedure details'!E272,Lists!$M$2:$O$40,3,FALSE),"")</f>
        <v/>
      </c>
      <c r="AC272" s="35" t="str">
        <f>IF('Procedure details'!E272&lt;&gt;"",VLOOKUP('Procedure details'!E272,Lists!$M$2:$P$40,4,FALSE),"")</f>
        <v/>
      </c>
      <c r="AD272" s="35" t="str">
        <f>IF('Procedure details'!E272&lt;&gt;"",VLOOKUP('Procedure details'!E272,Lists!$M$2:$Q$40,5,FALSE),"")</f>
        <v/>
      </c>
      <c r="AE272" s="35" t="str">
        <f>IF('Procedure details'!O272&lt;&gt;"",VLOOKUP('Procedure details'!O272,Lists!$B$75:$G$83,6,FALSE),"")</f>
        <v/>
      </c>
      <c r="AF272" s="35" t="str">
        <f>IF('Procedure details'!H272&lt;&gt;"",VLOOKUP('Procedure details'!H272,Lists!$AP$2:$AQ$3,2,FALSE),"")</f>
        <v/>
      </c>
      <c r="AG272" s="35" t="str">
        <f>IF('Procedure details'!P272&lt;&gt;"",VLOOKUP('Procedure details'!P272,Lists!$D$75:$F$150,3,FALSE),"")</f>
        <v/>
      </c>
      <c r="AH272" s="35" t="str">
        <f>IF('Procedure details'!R272&lt;&gt;"",VLOOKUP('Procedure details'!R272,Lists!$AD$2:$AE$11,2,FALSE),"")</f>
        <v/>
      </c>
      <c r="AI272">
        <f>IF(AND(AB272=1,'Procedure details'!G272&gt;99,'Procedure details'!X272=""),1,0)</f>
        <v>0</v>
      </c>
      <c r="AJ272">
        <f>IF(AND(AC272=1,'Procedure details'!G272&gt;999,'Procedure details'!X272=""),1,0)</f>
        <v>0</v>
      </c>
      <c r="AK272">
        <f>IF(AND(AD272=1,'Procedure details'!G272&gt;9999,'Procedure details'!X272=""),1,0)</f>
        <v>0</v>
      </c>
      <c r="AL272" s="35" t="str">
        <f>IF('Procedure details'!O272&lt;&gt;"",VLOOKUP('Procedure details'!O272,Lists!$B$75:$C$83,2,FALSE),"")</f>
        <v/>
      </c>
      <c r="AM272">
        <f>IFERROR(IF(AND(VLOOKUP('Procedure details'!E272,Lists!$M$1:$R$40,6,0),'Procedure details'!X272="",(OR('Procedure details'!I272="[O2_1] Animals born in the UK but NOT at a licensed establishment",'Procedure details'!I272="[O2_2] Animals born in the EU (non UK) but NOT at a registered breeder",'Procedure details'!J272="[NHPO1_1B] Animals born in the UK but NOT at a licensed establishment",'Procedure details'!J272="[NHPO1_2B] Animals born in the EU (non UK) but NOT at a registered breeder"))),1,0),0)</f>
        <v>0</v>
      </c>
      <c r="AN272" s="58">
        <f>IF(AND('Procedure details'!U272="Sub-threshold",'Procedure details'!N272="[N] No",'Procedure details'!O272&lt;&gt;"[PG] Breeding/maintenance of colonies of established genetically altered animals, not used in other procedures",'Procedure details'!O272&lt;&gt;"",'Procedure details'!X272=""),1,0)</f>
        <v>0</v>
      </c>
      <c r="AO272">
        <f>IF(AND('Procedure details'!G272&gt;999,'Procedure details'!O272="[PG] Breeding/maintenance of colonies of established genetically altered animals, not used in other procedures",'Procedure details'!U272="[SV4] Severe",'Procedure details'!X272=""),1,0)</f>
        <v>0</v>
      </c>
      <c r="AP272">
        <f>IF(AND('Procedure details'!M272="[GS1] Not genetically altered",'Procedure details'!O272="[PG] Breeding/maintenance of colonies of established genetically altered animals, not used in other procedures",'Procedure details'!X272=""),1,0)</f>
        <v>0</v>
      </c>
      <c r="AQ272">
        <f>IFERROR(IF(AND((VLOOKUP('Procedure details'!E272,Lists!M:S,7,0))=1,'Procedure details'!X272="",(OR('Procedure details'!I272="[O2_1] Animals born in the UK but NOT at a licensed establishment",'Procedure details'!I272="[O2_2] Animals born in the EU (non UK) but NOT at a registered breeder")),(OR('Procedure details'!M272="[GS2] Genetically altered without a harmful phenotype",'Procedure details'!M272="[GS3] Genetically altered with a harmful phenotype"))),1,0),0)</f>
        <v>0</v>
      </c>
    </row>
    <row r="273" spans="24:43" x14ac:dyDescent="0.25">
      <c r="X273" s="34">
        <v>273</v>
      </c>
      <c r="Y273" s="35">
        <f>COUNTA('Procedure details'!E273:'Procedure details'!Y273)</f>
        <v>0</v>
      </c>
      <c r="Z273" s="35"/>
      <c r="AA273" s="35" t="str">
        <f>IF('Procedure details'!E273&lt;&gt;"",VLOOKUP('Procedure details'!E273,Lists!$M$2:$N$40,2,FALSE),"")</f>
        <v/>
      </c>
      <c r="AB273" s="35" t="str">
        <f>IF('Procedure details'!E273&lt;&gt;"",VLOOKUP('Procedure details'!E273,Lists!$M$2:$O$40,3,FALSE),"")</f>
        <v/>
      </c>
      <c r="AC273" s="35" t="str">
        <f>IF('Procedure details'!E273&lt;&gt;"",VLOOKUP('Procedure details'!E273,Lists!$M$2:$P$40,4,FALSE),"")</f>
        <v/>
      </c>
      <c r="AD273" s="35" t="str">
        <f>IF('Procedure details'!E273&lt;&gt;"",VLOOKUP('Procedure details'!E273,Lists!$M$2:$Q$40,5,FALSE),"")</f>
        <v/>
      </c>
      <c r="AE273" s="35" t="str">
        <f>IF('Procedure details'!O273&lt;&gt;"",VLOOKUP('Procedure details'!O273,Lists!$B$75:$G$83,6,FALSE),"")</f>
        <v/>
      </c>
      <c r="AF273" s="35" t="str">
        <f>IF('Procedure details'!H273&lt;&gt;"",VLOOKUP('Procedure details'!H273,Lists!$AP$2:$AQ$3,2,FALSE),"")</f>
        <v/>
      </c>
      <c r="AG273" s="35" t="str">
        <f>IF('Procedure details'!P273&lt;&gt;"",VLOOKUP('Procedure details'!P273,Lists!$D$75:$F$150,3,FALSE),"")</f>
        <v/>
      </c>
      <c r="AH273" s="35" t="str">
        <f>IF('Procedure details'!R273&lt;&gt;"",VLOOKUP('Procedure details'!R273,Lists!$AD$2:$AE$11,2,FALSE),"")</f>
        <v/>
      </c>
      <c r="AI273">
        <f>IF(AND(AB273=1,'Procedure details'!G273&gt;99,'Procedure details'!X273=""),1,0)</f>
        <v>0</v>
      </c>
      <c r="AJ273">
        <f>IF(AND(AC273=1,'Procedure details'!G273&gt;999,'Procedure details'!X273=""),1,0)</f>
        <v>0</v>
      </c>
      <c r="AK273">
        <f>IF(AND(AD273=1,'Procedure details'!G273&gt;9999,'Procedure details'!X273=""),1,0)</f>
        <v>0</v>
      </c>
      <c r="AL273" s="35" t="str">
        <f>IF('Procedure details'!O273&lt;&gt;"",VLOOKUP('Procedure details'!O273,Lists!$B$75:$C$83,2,FALSE),"")</f>
        <v/>
      </c>
      <c r="AM273">
        <f>IFERROR(IF(AND(VLOOKUP('Procedure details'!E273,Lists!$M$1:$R$40,6,0),'Procedure details'!X273="",(OR('Procedure details'!I273="[O2_1] Animals born in the UK but NOT at a licensed establishment",'Procedure details'!I273="[O2_2] Animals born in the EU (non UK) but NOT at a registered breeder",'Procedure details'!J273="[NHPO1_1B] Animals born in the UK but NOT at a licensed establishment",'Procedure details'!J273="[NHPO1_2B] Animals born in the EU (non UK) but NOT at a registered breeder"))),1,0),0)</f>
        <v>0</v>
      </c>
      <c r="AN273" s="58">
        <f>IF(AND('Procedure details'!U273="Sub-threshold",'Procedure details'!N273="[N] No",'Procedure details'!O273&lt;&gt;"[PG] Breeding/maintenance of colonies of established genetically altered animals, not used in other procedures",'Procedure details'!O273&lt;&gt;"",'Procedure details'!X273=""),1,0)</f>
        <v>0</v>
      </c>
      <c r="AO273">
        <f>IF(AND('Procedure details'!G273&gt;999,'Procedure details'!O273="[PG] Breeding/maintenance of colonies of established genetically altered animals, not used in other procedures",'Procedure details'!U273="[SV4] Severe",'Procedure details'!X273=""),1,0)</f>
        <v>0</v>
      </c>
      <c r="AP273">
        <f>IF(AND('Procedure details'!M273="[GS1] Not genetically altered",'Procedure details'!O273="[PG] Breeding/maintenance of colonies of established genetically altered animals, not used in other procedures",'Procedure details'!X273=""),1,0)</f>
        <v>0</v>
      </c>
      <c r="AQ273">
        <f>IFERROR(IF(AND((VLOOKUP('Procedure details'!E273,Lists!M:S,7,0))=1,'Procedure details'!X273="",(OR('Procedure details'!I273="[O2_1] Animals born in the UK but NOT at a licensed establishment",'Procedure details'!I273="[O2_2] Animals born in the EU (non UK) but NOT at a registered breeder")),(OR('Procedure details'!M273="[GS2] Genetically altered without a harmful phenotype",'Procedure details'!M273="[GS3] Genetically altered with a harmful phenotype"))),1,0),0)</f>
        <v>0</v>
      </c>
    </row>
    <row r="274" spans="24:43" x14ac:dyDescent="0.25">
      <c r="X274" s="34">
        <v>274</v>
      </c>
      <c r="Y274" s="35">
        <f>COUNTA('Procedure details'!E274:'Procedure details'!Y274)</f>
        <v>0</v>
      </c>
      <c r="Z274" s="35"/>
      <c r="AA274" s="35" t="str">
        <f>IF('Procedure details'!E274&lt;&gt;"",VLOOKUP('Procedure details'!E274,Lists!$M$2:$N$40,2,FALSE),"")</f>
        <v/>
      </c>
      <c r="AB274" s="35" t="str">
        <f>IF('Procedure details'!E274&lt;&gt;"",VLOOKUP('Procedure details'!E274,Lists!$M$2:$O$40,3,FALSE),"")</f>
        <v/>
      </c>
      <c r="AC274" s="35" t="str">
        <f>IF('Procedure details'!E274&lt;&gt;"",VLOOKUP('Procedure details'!E274,Lists!$M$2:$P$40,4,FALSE),"")</f>
        <v/>
      </c>
      <c r="AD274" s="35" t="str">
        <f>IF('Procedure details'!E274&lt;&gt;"",VLOOKUP('Procedure details'!E274,Lists!$M$2:$Q$40,5,FALSE),"")</f>
        <v/>
      </c>
      <c r="AE274" s="35" t="str">
        <f>IF('Procedure details'!O274&lt;&gt;"",VLOOKUP('Procedure details'!O274,Lists!$B$75:$G$83,6,FALSE),"")</f>
        <v/>
      </c>
      <c r="AF274" s="35" t="str">
        <f>IF('Procedure details'!H274&lt;&gt;"",VLOOKUP('Procedure details'!H274,Lists!$AP$2:$AQ$3,2,FALSE),"")</f>
        <v/>
      </c>
      <c r="AG274" s="35" t="str">
        <f>IF('Procedure details'!P274&lt;&gt;"",VLOOKUP('Procedure details'!P274,Lists!$D$75:$F$150,3,FALSE),"")</f>
        <v/>
      </c>
      <c r="AH274" s="35" t="str">
        <f>IF('Procedure details'!R274&lt;&gt;"",VLOOKUP('Procedure details'!R274,Lists!$AD$2:$AE$11,2,FALSE),"")</f>
        <v/>
      </c>
      <c r="AI274">
        <f>IF(AND(AB274=1,'Procedure details'!G274&gt;99,'Procedure details'!X274=""),1,0)</f>
        <v>0</v>
      </c>
      <c r="AJ274">
        <f>IF(AND(AC274=1,'Procedure details'!G274&gt;999,'Procedure details'!X274=""),1,0)</f>
        <v>0</v>
      </c>
      <c r="AK274">
        <f>IF(AND(AD274=1,'Procedure details'!G274&gt;9999,'Procedure details'!X274=""),1,0)</f>
        <v>0</v>
      </c>
      <c r="AL274" s="35" t="str">
        <f>IF('Procedure details'!O274&lt;&gt;"",VLOOKUP('Procedure details'!O274,Lists!$B$75:$C$83,2,FALSE),"")</f>
        <v/>
      </c>
      <c r="AM274">
        <f>IFERROR(IF(AND(VLOOKUP('Procedure details'!E274,Lists!$M$1:$R$40,6,0),'Procedure details'!X274="",(OR('Procedure details'!I274="[O2_1] Animals born in the UK but NOT at a licensed establishment",'Procedure details'!I274="[O2_2] Animals born in the EU (non UK) but NOT at a registered breeder",'Procedure details'!J274="[NHPO1_1B] Animals born in the UK but NOT at a licensed establishment",'Procedure details'!J274="[NHPO1_2B] Animals born in the EU (non UK) but NOT at a registered breeder"))),1,0),0)</f>
        <v>0</v>
      </c>
      <c r="AN274" s="58">
        <f>IF(AND('Procedure details'!U274="Sub-threshold",'Procedure details'!N274="[N] No",'Procedure details'!O274&lt;&gt;"[PG] Breeding/maintenance of colonies of established genetically altered animals, not used in other procedures",'Procedure details'!O274&lt;&gt;"",'Procedure details'!X274=""),1,0)</f>
        <v>0</v>
      </c>
      <c r="AO274">
        <f>IF(AND('Procedure details'!G274&gt;999,'Procedure details'!O274="[PG] Breeding/maintenance of colonies of established genetically altered animals, not used in other procedures",'Procedure details'!U274="[SV4] Severe",'Procedure details'!X274=""),1,0)</f>
        <v>0</v>
      </c>
      <c r="AP274">
        <f>IF(AND('Procedure details'!M274="[GS1] Not genetically altered",'Procedure details'!O274="[PG] Breeding/maintenance of colonies of established genetically altered animals, not used in other procedures",'Procedure details'!X274=""),1,0)</f>
        <v>0</v>
      </c>
      <c r="AQ274">
        <f>IFERROR(IF(AND((VLOOKUP('Procedure details'!E274,Lists!M:S,7,0))=1,'Procedure details'!X274="",(OR('Procedure details'!I274="[O2_1] Animals born in the UK but NOT at a licensed establishment",'Procedure details'!I274="[O2_2] Animals born in the EU (non UK) but NOT at a registered breeder")),(OR('Procedure details'!M274="[GS2] Genetically altered without a harmful phenotype",'Procedure details'!M274="[GS3] Genetically altered with a harmful phenotype"))),1,0),0)</f>
        <v>0</v>
      </c>
    </row>
    <row r="275" spans="24:43" x14ac:dyDescent="0.25">
      <c r="X275" s="34">
        <v>275</v>
      </c>
      <c r="Y275" s="35">
        <f>COUNTA('Procedure details'!E275:'Procedure details'!Y275)</f>
        <v>0</v>
      </c>
      <c r="Z275" s="35"/>
      <c r="AA275" s="35" t="str">
        <f>IF('Procedure details'!E275&lt;&gt;"",VLOOKUP('Procedure details'!E275,Lists!$M$2:$N$40,2,FALSE),"")</f>
        <v/>
      </c>
      <c r="AB275" s="35" t="str">
        <f>IF('Procedure details'!E275&lt;&gt;"",VLOOKUP('Procedure details'!E275,Lists!$M$2:$O$40,3,FALSE),"")</f>
        <v/>
      </c>
      <c r="AC275" s="35" t="str">
        <f>IF('Procedure details'!E275&lt;&gt;"",VLOOKUP('Procedure details'!E275,Lists!$M$2:$P$40,4,FALSE),"")</f>
        <v/>
      </c>
      <c r="AD275" s="35" t="str">
        <f>IF('Procedure details'!E275&lt;&gt;"",VLOOKUP('Procedure details'!E275,Lists!$M$2:$Q$40,5,FALSE),"")</f>
        <v/>
      </c>
      <c r="AE275" s="35" t="str">
        <f>IF('Procedure details'!O275&lt;&gt;"",VLOOKUP('Procedure details'!O275,Lists!$B$75:$G$83,6,FALSE),"")</f>
        <v/>
      </c>
      <c r="AF275" s="35" t="str">
        <f>IF('Procedure details'!H275&lt;&gt;"",VLOOKUP('Procedure details'!H275,Lists!$AP$2:$AQ$3,2,FALSE),"")</f>
        <v/>
      </c>
      <c r="AG275" s="35" t="str">
        <f>IF('Procedure details'!P275&lt;&gt;"",VLOOKUP('Procedure details'!P275,Lists!$D$75:$F$150,3,FALSE),"")</f>
        <v/>
      </c>
      <c r="AH275" s="35" t="str">
        <f>IF('Procedure details'!R275&lt;&gt;"",VLOOKUP('Procedure details'!R275,Lists!$AD$2:$AE$11,2,FALSE),"")</f>
        <v/>
      </c>
      <c r="AI275">
        <f>IF(AND(AB275=1,'Procedure details'!G275&gt;99,'Procedure details'!X275=""),1,0)</f>
        <v>0</v>
      </c>
      <c r="AJ275">
        <f>IF(AND(AC275=1,'Procedure details'!G275&gt;999,'Procedure details'!X275=""),1,0)</f>
        <v>0</v>
      </c>
      <c r="AK275">
        <f>IF(AND(AD275=1,'Procedure details'!G275&gt;9999,'Procedure details'!X275=""),1,0)</f>
        <v>0</v>
      </c>
      <c r="AL275" s="35" t="str">
        <f>IF('Procedure details'!O275&lt;&gt;"",VLOOKUP('Procedure details'!O275,Lists!$B$75:$C$83,2,FALSE),"")</f>
        <v/>
      </c>
      <c r="AM275">
        <f>IFERROR(IF(AND(VLOOKUP('Procedure details'!E275,Lists!$M$1:$R$40,6,0),'Procedure details'!X275="",(OR('Procedure details'!I275="[O2_1] Animals born in the UK but NOT at a licensed establishment",'Procedure details'!I275="[O2_2] Animals born in the EU (non UK) but NOT at a registered breeder",'Procedure details'!J275="[NHPO1_1B] Animals born in the UK but NOT at a licensed establishment",'Procedure details'!J275="[NHPO1_2B] Animals born in the EU (non UK) but NOT at a registered breeder"))),1,0),0)</f>
        <v>0</v>
      </c>
      <c r="AN275" s="58">
        <f>IF(AND('Procedure details'!U275="Sub-threshold",'Procedure details'!N275="[N] No",'Procedure details'!O275&lt;&gt;"[PG] Breeding/maintenance of colonies of established genetically altered animals, not used in other procedures",'Procedure details'!O275&lt;&gt;"",'Procedure details'!X275=""),1,0)</f>
        <v>0</v>
      </c>
      <c r="AO275">
        <f>IF(AND('Procedure details'!G275&gt;999,'Procedure details'!O275="[PG] Breeding/maintenance of colonies of established genetically altered animals, not used in other procedures",'Procedure details'!U275="[SV4] Severe",'Procedure details'!X275=""),1,0)</f>
        <v>0</v>
      </c>
      <c r="AP275">
        <f>IF(AND('Procedure details'!M275="[GS1] Not genetically altered",'Procedure details'!O275="[PG] Breeding/maintenance of colonies of established genetically altered animals, not used in other procedures",'Procedure details'!X275=""),1,0)</f>
        <v>0</v>
      </c>
      <c r="AQ275">
        <f>IFERROR(IF(AND((VLOOKUP('Procedure details'!E275,Lists!M:S,7,0))=1,'Procedure details'!X275="",(OR('Procedure details'!I275="[O2_1] Animals born in the UK but NOT at a licensed establishment",'Procedure details'!I275="[O2_2] Animals born in the EU (non UK) but NOT at a registered breeder")),(OR('Procedure details'!M275="[GS2] Genetically altered without a harmful phenotype",'Procedure details'!M275="[GS3] Genetically altered with a harmful phenotype"))),1,0),0)</f>
        <v>0</v>
      </c>
    </row>
    <row r="276" spans="24:43" x14ac:dyDescent="0.25">
      <c r="X276" s="34">
        <v>276</v>
      </c>
      <c r="Y276" s="35">
        <f>COUNTA('Procedure details'!E276:'Procedure details'!Y276)</f>
        <v>0</v>
      </c>
      <c r="Z276" s="35"/>
      <c r="AA276" s="35" t="str">
        <f>IF('Procedure details'!E276&lt;&gt;"",VLOOKUP('Procedure details'!E276,Lists!$M$2:$N$40,2,FALSE),"")</f>
        <v/>
      </c>
      <c r="AB276" s="35" t="str">
        <f>IF('Procedure details'!E276&lt;&gt;"",VLOOKUP('Procedure details'!E276,Lists!$M$2:$O$40,3,FALSE),"")</f>
        <v/>
      </c>
      <c r="AC276" s="35" t="str">
        <f>IF('Procedure details'!E276&lt;&gt;"",VLOOKUP('Procedure details'!E276,Lists!$M$2:$P$40,4,FALSE),"")</f>
        <v/>
      </c>
      <c r="AD276" s="35" t="str">
        <f>IF('Procedure details'!E276&lt;&gt;"",VLOOKUP('Procedure details'!E276,Lists!$M$2:$Q$40,5,FALSE),"")</f>
        <v/>
      </c>
      <c r="AE276" s="35" t="str">
        <f>IF('Procedure details'!O276&lt;&gt;"",VLOOKUP('Procedure details'!O276,Lists!$B$75:$G$83,6,FALSE),"")</f>
        <v/>
      </c>
      <c r="AF276" s="35" t="str">
        <f>IF('Procedure details'!H276&lt;&gt;"",VLOOKUP('Procedure details'!H276,Lists!$AP$2:$AQ$3,2,FALSE),"")</f>
        <v/>
      </c>
      <c r="AG276" s="35" t="str">
        <f>IF('Procedure details'!P276&lt;&gt;"",VLOOKUP('Procedure details'!P276,Lists!$D$75:$F$150,3,FALSE),"")</f>
        <v/>
      </c>
      <c r="AH276" s="35" t="str">
        <f>IF('Procedure details'!R276&lt;&gt;"",VLOOKUP('Procedure details'!R276,Lists!$AD$2:$AE$11,2,FALSE),"")</f>
        <v/>
      </c>
      <c r="AI276">
        <f>IF(AND(AB276=1,'Procedure details'!G276&gt;99,'Procedure details'!X276=""),1,0)</f>
        <v>0</v>
      </c>
      <c r="AJ276">
        <f>IF(AND(AC276=1,'Procedure details'!G276&gt;999,'Procedure details'!X276=""),1,0)</f>
        <v>0</v>
      </c>
      <c r="AK276">
        <f>IF(AND(AD276=1,'Procedure details'!G276&gt;9999,'Procedure details'!X276=""),1,0)</f>
        <v>0</v>
      </c>
      <c r="AL276" s="35" t="str">
        <f>IF('Procedure details'!O276&lt;&gt;"",VLOOKUP('Procedure details'!O276,Lists!$B$75:$C$83,2,FALSE),"")</f>
        <v/>
      </c>
      <c r="AM276">
        <f>IFERROR(IF(AND(VLOOKUP('Procedure details'!E276,Lists!$M$1:$R$40,6,0),'Procedure details'!X276="",(OR('Procedure details'!I276="[O2_1] Animals born in the UK but NOT at a licensed establishment",'Procedure details'!I276="[O2_2] Animals born in the EU (non UK) but NOT at a registered breeder",'Procedure details'!J276="[NHPO1_1B] Animals born in the UK but NOT at a licensed establishment",'Procedure details'!J276="[NHPO1_2B] Animals born in the EU (non UK) but NOT at a registered breeder"))),1,0),0)</f>
        <v>0</v>
      </c>
      <c r="AN276" s="58">
        <f>IF(AND('Procedure details'!U276="Sub-threshold",'Procedure details'!N276="[N] No",'Procedure details'!O276&lt;&gt;"[PG] Breeding/maintenance of colonies of established genetically altered animals, not used in other procedures",'Procedure details'!O276&lt;&gt;"",'Procedure details'!X276=""),1,0)</f>
        <v>0</v>
      </c>
      <c r="AO276">
        <f>IF(AND('Procedure details'!G276&gt;999,'Procedure details'!O276="[PG] Breeding/maintenance of colonies of established genetically altered animals, not used in other procedures",'Procedure details'!U276="[SV4] Severe",'Procedure details'!X276=""),1,0)</f>
        <v>0</v>
      </c>
      <c r="AP276">
        <f>IF(AND('Procedure details'!M276="[GS1] Not genetically altered",'Procedure details'!O276="[PG] Breeding/maintenance of colonies of established genetically altered animals, not used in other procedures",'Procedure details'!X276=""),1,0)</f>
        <v>0</v>
      </c>
      <c r="AQ276">
        <f>IFERROR(IF(AND((VLOOKUP('Procedure details'!E276,Lists!M:S,7,0))=1,'Procedure details'!X276="",(OR('Procedure details'!I276="[O2_1] Animals born in the UK but NOT at a licensed establishment",'Procedure details'!I276="[O2_2] Animals born in the EU (non UK) but NOT at a registered breeder")),(OR('Procedure details'!M276="[GS2] Genetically altered without a harmful phenotype",'Procedure details'!M276="[GS3] Genetically altered with a harmful phenotype"))),1,0),0)</f>
        <v>0</v>
      </c>
    </row>
    <row r="277" spans="24:43" x14ac:dyDescent="0.25">
      <c r="X277" s="34">
        <v>277</v>
      </c>
      <c r="Y277" s="35">
        <f>COUNTA('Procedure details'!E277:'Procedure details'!Y277)</f>
        <v>0</v>
      </c>
      <c r="Z277" s="35"/>
      <c r="AA277" s="35" t="str">
        <f>IF('Procedure details'!E277&lt;&gt;"",VLOOKUP('Procedure details'!E277,Lists!$M$2:$N$40,2,FALSE),"")</f>
        <v/>
      </c>
      <c r="AB277" s="35" t="str">
        <f>IF('Procedure details'!E277&lt;&gt;"",VLOOKUP('Procedure details'!E277,Lists!$M$2:$O$40,3,FALSE),"")</f>
        <v/>
      </c>
      <c r="AC277" s="35" t="str">
        <f>IF('Procedure details'!E277&lt;&gt;"",VLOOKUP('Procedure details'!E277,Lists!$M$2:$P$40,4,FALSE),"")</f>
        <v/>
      </c>
      <c r="AD277" s="35" t="str">
        <f>IF('Procedure details'!E277&lt;&gt;"",VLOOKUP('Procedure details'!E277,Lists!$M$2:$Q$40,5,FALSE),"")</f>
        <v/>
      </c>
      <c r="AE277" s="35" t="str">
        <f>IF('Procedure details'!O277&lt;&gt;"",VLOOKUP('Procedure details'!O277,Lists!$B$75:$G$83,6,FALSE),"")</f>
        <v/>
      </c>
      <c r="AF277" s="35" t="str">
        <f>IF('Procedure details'!H277&lt;&gt;"",VLOOKUP('Procedure details'!H277,Lists!$AP$2:$AQ$3,2,FALSE),"")</f>
        <v/>
      </c>
      <c r="AG277" s="35" t="str">
        <f>IF('Procedure details'!P277&lt;&gt;"",VLOOKUP('Procedure details'!P277,Lists!$D$75:$F$150,3,FALSE),"")</f>
        <v/>
      </c>
      <c r="AH277" s="35" t="str">
        <f>IF('Procedure details'!R277&lt;&gt;"",VLOOKUP('Procedure details'!R277,Lists!$AD$2:$AE$11,2,FALSE),"")</f>
        <v/>
      </c>
      <c r="AI277">
        <f>IF(AND(AB277=1,'Procedure details'!G277&gt;99,'Procedure details'!X277=""),1,0)</f>
        <v>0</v>
      </c>
      <c r="AJ277">
        <f>IF(AND(AC277=1,'Procedure details'!G277&gt;999,'Procedure details'!X277=""),1,0)</f>
        <v>0</v>
      </c>
      <c r="AK277">
        <f>IF(AND(AD277=1,'Procedure details'!G277&gt;9999,'Procedure details'!X277=""),1,0)</f>
        <v>0</v>
      </c>
      <c r="AL277" s="35" t="str">
        <f>IF('Procedure details'!O277&lt;&gt;"",VLOOKUP('Procedure details'!O277,Lists!$B$75:$C$83,2,FALSE),"")</f>
        <v/>
      </c>
      <c r="AM277">
        <f>IFERROR(IF(AND(VLOOKUP('Procedure details'!E277,Lists!$M$1:$R$40,6,0),'Procedure details'!X277="",(OR('Procedure details'!I277="[O2_1] Animals born in the UK but NOT at a licensed establishment",'Procedure details'!I277="[O2_2] Animals born in the EU (non UK) but NOT at a registered breeder",'Procedure details'!J277="[NHPO1_1B] Animals born in the UK but NOT at a licensed establishment",'Procedure details'!J277="[NHPO1_2B] Animals born in the EU (non UK) but NOT at a registered breeder"))),1,0),0)</f>
        <v>0</v>
      </c>
      <c r="AN277" s="58">
        <f>IF(AND('Procedure details'!U277="Sub-threshold",'Procedure details'!N277="[N] No",'Procedure details'!O277&lt;&gt;"[PG] Breeding/maintenance of colonies of established genetically altered animals, not used in other procedures",'Procedure details'!O277&lt;&gt;"",'Procedure details'!X277=""),1,0)</f>
        <v>0</v>
      </c>
      <c r="AO277">
        <f>IF(AND('Procedure details'!G277&gt;999,'Procedure details'!O277="[PG] Breeding/maintenance of colonies of established genetically altered animals, not used in other procedures",'Procedure details'!U277="[SV4] Severe",'Procedure details'!X277=""),1,0)</f>
        <v>0</v>
      </c>
      <c r="AP277">
        <f>IF(AND('Procedure details'!M277="[GS1] Not genetically altered",'Procedure details'!O277="[PG] Breeding/maintenance of colonies of established genetically altered animals, not used in other procedures",'Procedure details'!X277=""),1,0)</f>
        <v>0</v>
      </c>
      <c r="AQ277">
        <f>IFERROR(IF(AND((VLOOKUP('Procedure details'!E277,Lists!M:S,7,0))=1,'Procedure details'!X277="",(OR('Procedure details'!I277="[O2_1] Animals born in the UK but NOT at a licensed establishment",'Procedure details'!I277="[O2_2] Animals born in the EU (non UK) but NOT at a registered breeder")),(OR('Procedure details'!M277="[GS2] Genetically altered without a harmful phenotype",'Procedure details'!M277="[GS3] Genetically altered with a harmful phenotype"))),1,0),0)</f>
        <v>0</v>
      </c>
    </row>
    <row r="278" spans="24:43" x14ac:dyDescent="0.25">
      <c r="X278" s="34">
        <v>278</v>
      </c>
      <c r="Y278" s="35">
        <f>COUNTA('Procedure details'!E278:'Procedure details'!Y278)</f>
        <v>0</v>
      </c>
      <c r="Z278" s="35"/>
      <c r="AA278" s="35" t="str">
        <f>IF('Procedure details'!E278&lt;&gt;"",VLOOKUP('Procedure details'!E278,Lists!$M$2:$N$40,2,FALSE),"")</f>
        <v/>
      </c>
      <c r="AB278" s="35" t="str">
        <f>IF('Procedure details'!E278&lt;&gt;"",VLOOKUP('Procedure details'!E278,Lists!$M$2:$O$40,3,FALSE),"")</f>
        <v/>
      </c>
      <c r="AC278" s="35" t="str">
        <f>IF('Procedure details'!E278&lt;&gt;"",VLOOKUP('Procedure details'!E278,Lists!$M$2:$P$40,4,FALSE),"")</f>
        <v/>
      </c>
      <c r="AD278" s="35" t="str">
        <f>IF('Procedure details'!E278&lt;&gt;"",VLOOKUP('Procedure details'!E278,Lists!$M$2:$Q$40,5,FALSE),"")</f>
        <v/>
      </c>
      <c r="AE278" s="35" t="str">
        <f>IF('Procedure details'!O278&lt;&gt;"",VLOOKUP('Procedure details'!O278,Lists!$B$75:$G$83,6,FALSE),"")</f>
        <v/>
      </c>
      <c r="AF278" s="35" t="str">
        <f>IF('Procedure details'!H278&lt;&gt;"",VLOOKUP('Procedure details'!H278,Lists!$AP$2:$AQ$3,2,FALSE),"")</f>
        <v/>
      </c>
      <c r="AG278" s="35" t="str">
        <f>IF('Procedure details'!P278&lt;&gt;"",VLOOKUP('Procedure details'!P278,Lists!$D$75:$F$150,3,FALSE),"")</f>
        <v/>
      </c>
      <c r="AH278" s="35" t="str">
        <f>IF('Procedure details'!R278&lt;&gt;"",VLOOKUP('Procedure details'!R278,Lists!$AD$2:$AE$11,2,FALSE),"")</f>
        <v/>
      </c>
      <c r="AI278">
        <f>IF(AND(AB278=1,'Procedure details'!G278&gt;99,'Procedure details'!X278=""),1,0)</f>
        <v>0</v>
      </c>
      <c r="AJ278">
        <f>IF(AND(AC278=1,'Procedure details'!G278&gt;999,'Procedure details'!X278=""),1,0)</f>
        <v>0</v>
      </c>
      <c r="AK278">
        <f>IF(AND(AD278=1,'Procedure details'!G278&gt;9999,'Procedure details'!X278=""),1,0)</f>
        <v>0</v>
      </c>
      <c r="AL278" s="35" t="str">
        <f>IF('Procedure details'!O278&lt;&gt;"",VLOOKUP('Procedure details'!O278,Lists!$B$75:$C$83,2,FALSE),"")</f>
        <v/>
      </c>
      <c r="AM278">
        <f>IFERROR(IF(AND(VLOOKUP('Procedure details'!E278,Lists!$M$1:$R$40,6,0),'Procedure details'!X278="",(OR('Procedure details'!I278="[O2_1] Animals born in the UK but NOT at a licensed establishment",'Procedure details'!I278="[O2_2] Animals born in the EU (non UK) but NOT at a registered breeder",'Procedure details'!J278="[NHPO1_1B] Animals born in the UK but NOT at a licensed establishment",'Procedure details'!J278="[NHPO1_2B] Animals born in the EU (non UK) but NOT at a registered breeder"))),1,0),0)</f>
        <v>0</v>
      </c>
      <c r="AN278" s="58">
        <f>IF(AND('Procedure details'!U278="Sub-threshold",'Procedure details'!N278="[N] No",'Procedure details'!O278&lt;&gt;"[PG] Breeding/maintenance of colonies of established genetically altered animals, not used in other procedures",'Procedure details'!O278&lt;&gt;"",'Procedure details'!X278=""),1,0)</f>
        <v>0</v>
      </c>
      <c r="AO278">
        <f>IF(AND('Procedure details'!G278&gt;999,'Procedure details'!O278="[PG] Breeding/maintenance of colonies of established genetically altered animals, not used in other procedures",'Procedure details'!U278="[SV4] Severe",'Procedure details'!X278=""),1,0)</f>
        <v>0</v>
      </c>
      <c r="AP278">
        <f>IF(AND('Procedure details'!M278="[GS1] Not genetically altered",'Procedure details'!O278="[PG] Breeding/maintenance of colonies of established genetically altered animals, not used in other procedures",'Procedure details'!X278=""),1,0)</f>
        <v>0</v>
      </c>
      <c r="AQ278">
        <f>IFERROR(IF(AND((VLOOKUP('Procedure details'!E278,Lists!M:S,7,0))=1,'Procedure details'!X278="",(OR('Procedure details'!I278="[O2_1] Animals born in the UK but NOT at a licensed establishment",'Procedure details'!I278="[O2_2] Animals born in the EU (non UK) but NOT at a registered breeder")),(OR('Procedure details'!M278="[GS2] Genetically altered without a harmful phenotype",'Procedure details'!M278="[GS3] Genetically altered with a harmful phenotype"))),1,0),0)</f>
        <v>0</v>
      </c>
    </row>
    <row r="279" spans="24:43" x14ac:dyDescent="0.25">
      <c r="X279" s="34">
        <v>279</v>
      </c>
      <c r="Y279" s="35">
        <f>COUNTA('Procedure details'!E279:'Procedure details'!Y279)</f>
        <v>0</v>
      </c>
      <c r="Z279" s="35"/>
      <c r="AA279" s="35" t="str">
        <f>IF('Procedure details'!E279&lt;&gt;"",VLOOKUP('Procedure details'!E279,Lists!$M$2:$N$40,2,FALSE),"")</f>
        <v/>
      </c>
      <c r="AB279" s="35" t="str">
        <f>IF('Procedure details'!E279&lt;&gt;"",VLOOKUP('Procedure details'!E279,Lists!$M$2:$O$40,3,FALSE),"")</f>
        <v/>
      </c>
      <c r="AC279" s="35" t="str">
        <f>IF('Procedure details'!E279&lt;&gt;"",VLOOKUP('Procedure details'!E279,Lists!$M$2:$P$40,4,FALSE),"")</f>
        <v/>
      </c>
      <c r="AD279" s="35" t="str">
        <f>IF('Procedure details'!E279&lt;&gt;"",VLOOKUP('Procedure details'!E279,Lists!$M$2:$Q$40,5,FALSE),"")</f>
        <v/>
      </c>
      <c r="AE279" s="35" t="str">
        <f>IF('Procedure details'!O279&lt;&gt;"",VLOOKUP('Procedure details'!O279,Lists!$B$75:$G$83,6,FALSE),"")</f>
        <v/>
      </c>
      <c r="AF279" s="35" t="str">
        <f>IF('Procedure details'!H279&lt;&gt;"",VLOOKUP('Procedure details'!H279,Lists!$AP$2:$AQ$3,2,FALSE),"")</f>
        <v/>
      </c>
      <c r="AG279" s="35" t="str">
        <f>IF('Procedure details'!P279&lt;&gt;"",VLOOKUP('Procedure details'!P279,Lists!$D$75:$F$150,3,FALSE),"")</f>
        <v/>
      </c>
      <c r="AH279" s="35" t="str">
        <f>IF('Procedure details'!R279&lt;&gt;"",VLOOKUP('Procedure details'!R279,Lists!$AD$2:$AE$11,2,FALSE),"")</f>
        <v/>
      </c>
      <c r="AI279">
        <f>IF(AND(AB279=1,'Procedure details'!G279&gt;99,'Procedure details'!X279=""),1,0)</f>
        <v>0</v>
      </c>
      <c r="AJ279">
        <f>IF(AND(AC279=1,'Procedure details'!G279&gt;999,'Procedure details'!X279=""),1,0)</f>
        <v>0</v>
      </c>
      <c r="AK279">
        <f>IF(AND(AD279=1,'Procedure details'!G279&gt;9999,'Procedure details'!X279=""),1,0)</f>
        <v>0</v>
      </c>
      <c r="AL279" s="35" t="str">
        <f>IF('Procedure details'!O279&lt;&gt;"",VLOOKUP('Procedure details'!O279,Lists!$B$75:$C$83,2,FALSE),"")</f>
        <v/>
      </c>
      <c r="AM279">
        <f>IFERROR(IF(AND(VLOOKUP('Procedure details'!E279,Lists!$M$1:$R$40,6,0),'Procedure details'!X279="",(OR('Procedure details'!I279="[O2_1] Animals born in the UK but NOT at a licensed establishment",'Procedure details'!I279="[O2_2] Animals born in the EU (non UK) but NOT at a registered breeder",'Procedure details'!J279="[NHPO1_1B] Animals born in the UK but NOT at a licensed establishment",'Procedure details'!J279="[NHPO1_2B] Animals born in the EU (non UK) but NOT at a registered breeder"))),1,0),0)</f>
        <v>0</v>
      </c>
      <c r="AN279" s="58">
        <f>IF(AND('Procedure details'!U279="Sub-threshold",'Procedure details'!N279="[N] No",'Procedure details'!O279&lt;&gt;"[PG] Breeding/maintenance of colonies of established genetically altered animals, not used in other procedures",'Procedure details'!O279&lt;&gt;"",'Procedure details'!X279=""),1,0)</f>
        <v>0</v>
      </c>
      <c r="AO279">
        <f>IF(AND('Procedure details'!G279&gt;999,'Procedure details'!O279="[PG] Breeding/maintenance of colonies of established genetically altered animals, not used in other procedures",'Procedure details'!U279="[SV4] Severe",'Procedure details'!X279=""),1,0)</f>
        <v>0</v>
      </c>
      <c r="AP279">
        <f>IF(AND('Procedure details'!M279="[GS1] Not genetically altered",'Procedure details'!O279="[PG] Breeding/maintenance of colonies of established genetically altered animals, not used in other procedures",'Procedure details'!X279=""),1,0)</f>
        <v>0</v>
      </c>
      <c r="AQ279">
        <f>IFERROR(IF(AND((VLOOKUP('Procedure details'!E279,Lists!M:S,7,0))=1,'Procedure details'!X279="",(OR('Procedure details'!I279="[O2_1] Animals born in the UK but NOT at a licensed establishment",'Procedure details'!I279="[O2_2] Animals born in the EU (non UK) but NOT at a registered breeder")),(OR('Procedure details'!M279="[GS2] Genetically altered without a harmful phenotype",'Procedure details'!M279="[GS3] Genetically altered with a harmful phenotype"))),1,0),0)</f>
        <v>0</v>
      </c>
    </row>
    <row r="280" spans="24:43" x14ac:dyDescent="0.25">
      <c r="X280" s="34">
        <v>280</v>
      </c>
      <c r="Y280" s="35">
        <f>COUNTA('Procedure details'!E280:'Procedure details'!Y280)</f>
        <v>0</v>
      </c>
      <c r="Z280" s="35"/>
      <c r="AA280" s="35" t="str">
        <f>IF('Procedure details'!E280&lt;&gt;"",VLOOKUP('Procedure details'!E280,Lists!$M$2:$N$40,2,FALSE),"")</f>
        <v/>
      </c>
      <c r="AB280" s="35" t="str">
        <f>IF('Procedure details'!E280&lt;&gt;"",VLOOKUP('Procedure details'!E280,Lists!$M$2:$O$40,3,FALSE),"")</f>
        <v/>
      </c>
      <c r="AC280" s="35" t="str">
        <f>IF('Procedure details'!E280&lt;&gt;"",VLOOKUP('Procedure details'!E280,Lists!$M$2:$P$40,4,FALSE),"")</f>
        <v/>
      </c>
      <c r="AD280" s="35" t="str">
        <f>IF('Procedure details'!E280&lt;&gt;"",VLOOKUP('Procedure details'!E280,Lists!$M$2:$Q$40,5,FALSE),"")</f>
        <v/>
      </c>
      <c r="AE280" s="35" t="str">
        <f>IF('Procedure details'!O280&lt;&gt;"",VLOOKUP('Procedure details'!O280,Lists!$B$75:$G$83,6,FALSE),"")</f>
        <v/>
      </c>
      <c r="AF280" s="35" t="str">
        <f>IF('Procedure details'!H280&lt;&gt;"",VLOOKUP('Procedure details'!H280,Lists!$AP$2:$AQ$3,2,FALSE),"")</f>
        <v/>
      </c>
      <c r="AG280" s="35" t="str">
        <f>IF('Procedure details'!P280&lt;&gt;"",VLOOKUP('Procedure details'!P280,Lists!$D$75:$F$150,3,FALSE),"")</f>
        <v/>
      </c>
      <c r="AH280" s="35" t="str">
        <f>IF('Procedure details'!R280&lt;&gt;"",VLOOKUP('Procedure details'!R280,Lists!$AD$2:$AE$11,2,FALSE),"")</f>
        <v/>
      </c>
      <c r="AI280">
        <f>IF(AND(AB280=1,'Procedure details'!G280&gt;99,'Procedure details'!X280=""),1,0)</f>
        <v>0</v>
      </c>
      <c r="AJ280">
        <f>IF(AND(AC280=1,'Procedure details'!G280&gt;999,'Procedure details'!X280=""),1,0)</f>
        <v>0</v>
      </c>
      <c r="AK280">
        <f>IF(AND(AD280=1,'Procedure details'!G280&gt;9999,'Procedure details'!X280=""),1,0)</f>
        <v>0</v>
      </c>
      <c r="AL280" s="35" t="str">
        <f>IF('Procedure details'!O280&lt;&gt;"",VLOOKUP('Procedure details'!O280,Lists!$B$75:$C$83,2,FALSE),"")</f>
        <v/>
      </c>
      <c r="AM280">
        <f>IFERROR(IF(AND(VLOOKUP('Procedure details'!E280,Lists!$M$1:$R$40,6,0),'Procedure details'!X280="",(OR('Procedure details'!I280="[O2_1] Animals born in the UK but NOT at a licensed establishment",'Procedure details'!I280="[O2_2] Animals born in the EU (non UK) but NOT at a registered breeder",'Procedure details'!J280="[NHPO1_1B] Animals born in the UK but NOT at a licensed establishment",'Procedure details'!J280="[NHPO1_2B] Animals born in the EU (non UK) but NOT at a registered breeder"))),1,0),0)</f>
        <v>0</v>
      </c>
      <c r="AN280" s="58">
        <f>IF(AND('Procedure details'!U280="Sub-threshold",'Procedure details'!N280="[N] No",'Procedure details'!O280&lt;&gt;"[PG] Breeding/maintenance of colonies of established genetically altered animals, not used in other procedures",'Procedure details'!O280&lt;&gt;"",'Procedure details'!X280=""),1,0)</f>
        <v>0</v>
      </c>
      <c r="AO280">
        <f>IF(AND('Procedure details'!G280&gt;999,'Procedure details'!O280="[PG] Breeding/maintenance of colonies of established genetically altered animals, not used in other procedures",'Procedure details'!U280="[SV4] Severe",'Procedure details'!X280=""),1,0)</f>
        <v>0</v>
      </c>
      <c r="AP280">
        <f>IF(AND('Procedure details'!M280="[GS1] Not genetically altered",'Procedure details'!O280="[PG] Breeding/maintenance of colonies of established genetically altered animals, not used in other procedures",'Procedure details'!X280=""),1,0)</f>
        <v>0</v>
      </c>
      <c r="AQ280">
        <f>IFERROR(IF(AND((VLOOKUP('Procedure details'!E280,Lists!M:S,7,0))=1,'Procedure details'!X280="",(OR('Procedure details'!I280="[O2_1] Animals born in the UK but NOT at a licensed establishment",'Procedure details'!I280="[O2_2] Animals born in the EU (non UK) but NOT at a registered breeder")),(OR('Procedure details'!M280="[GS2] Genetically altered without a harmful phenotype",'Procedure details'!M280="[GS3] Genetically altered with a harmful phenotype"))),1,0),0)</f>
        <v>0</v>
      </c>
    </row>
    <row r="281" spans="24:43" x14ac:dyDescent="0.25">
      <c r="X281" s="34">
        <v>281</v>
      </c>
      <c r="Y281" s="35">
        <f>COUNTA('Procedure details'!E281:'Procedure details'!Y281)</f>
        <v>0</v>
      </c>
      <c r="Z281" s="35"/>
      <c r="AA281" s="35" t="str">
        <f>IF('Procedure details'!E281&lt;&gt;"",VLOOKUP('Procedure details'!E281,Lists!$M$2:$N$40,2,FALSE),"")</f>
        <v/>
      </c>
      <c r="AB281" s="35" t="str">
        <f>IF('Procedure details'!E281&lt;&gt;"",VLOOKUP('Procedure details'!E281,Lists!$M$2:$O$40,3,FALSE),"")</f>
        <v/>
      </c>
      <c r="AC281" s="35" t="str">
        <f>IF('Procedure details'!E281&lt;&gt;"",VLOOKUP('Procedure details'!E281,Lists!$M$2:$P$40,4,FALSE),"")</f>
        <v/>
      </c>
      <c r="AD281" s="35" t="str">
        <f>IF('Procedure details'!E281&lt;&gt;"",VLOOKUP('Procedure details'!E281,Lists!$M$2:$Q$40,5,FALSE),"")</f>
        <v/>
      </c>
      <c r="AE281" s="35" t="str">
        <f>IF('Procedure details'!O281&lt;&gt;"",VLOOKUP('Procedure details'!O281,Lists!$B$75:$G$83,6,FALSE),"")</f>
        <v/>
      </c>
      <c r="AF281" s="35" t="str">
        <f>IF('Procedure details'!H281&lt;&gt;"",VLOOKUP('Procedure details'!H281,Lists!$AP$2:$AQ$3,2,FALSE),"")</f>
        <v/>
      </c>
      <c r="AG281" s="35" t="str">
        <f>IF('Procedure details'!P281&lt;&gt;"",VLOOKUP('Procedure details'!P281,Lists!$D$75:$F$150,3,FALSE),"")</f>
        <v/>
      </c>
      <c r="AH281" s="35" t="str">
        <f>IF('Procedure details'!R281&lt;&gt;"",VLOOKUP('Procedure details'!R281,Lists!$AD$2:$AE$11,2,FALSE),"")</f>
        <v/>
      </c>
      <c r="AI281">
        <f>IF(AND(AB281=1,'Procedure details'!G281&gt;99,'Procedure details'!X281=""),1,0)</f>
        <v>0</v>
      </c>
      <c r="AJ281">
        <f>IF(AND(AC281=1,'Procedure details'!G281&gt;999,'Procedure details'!X281=""),1,0)</f>
        <v>0</v>
      </c>
      <c r="AK281">
        <f>IF(AND(AD281=1,'Procedure details'!G281&gt;9999,'Procedure details'!X281=""),1,0)</f>
        <v>0</v>
      </c>
      <c r="AL281" s="35" t="str">
        <f>IF('Procedure details'!O281&lt;&gt;"",VLOOKUP('Procedure details'!O281,Lists!$B$75:$C$83,2,FALSE),"")</f>
        <v/>
      </c>
      <c r="AM281">
        <f>IFERROR(IF(AND(VLOOKUP('Procedure details'!E281,Lists!$M$1:$R$40,6,0),'Procedure details'!X281="",(OR('Procedure details'!I281="[O2_1] Animals born in the UK but NOT at a licensed establishment",'Procedure details'!I281="[O2_2] Animals born in the EU (non UK) but NOT at a registered breeder",'Procedure details'!J281="[NHPO1_1B] Animals born in the UK but NOT at a licensed establishment",'Procedure details'!J281="[NHPO1_2B] Animals born in the EU (non UK) but NOT at a registered breeder"))),1,0),0)</f>
        <v>0</v>
      </c>
      <c r="AN281" s="58">
        <f>IF(AND('Procedure details'!U281="Sub-threshold",'Procedure details'!N281="[N] No",'Procedure details'!O281&lt;&gt;"[PG] Breeding/maintenance of colonies of established genetically altered animals, not used in other procedures",'Procedure details'!O281&lt;&gt;"",'Procedure details'!X281=""),1,0)</f>
        <v>0</v>
      </c>
      <c r="AO281">
        <f>IF(AND('Procedure details'!G281&gt;999,'Procedure details'!O281="[PG] Breeding/maintenance of colonies of established genetically altered animals, not used in other procedures",'Procedure details'!U281="[SV4] Severe",'Procedure details'!X281=""),1,0)</f>
        <v>0</v>
      </c>
      <c r="AP281">
        <f>IF(AND('Procedure details'!M281="[GS1] Not genetically altered",'Procedure details'!O281="[PG] Breeding/maintenance of colonies of established genetically altered animals, not used in other procedures",'Procedure details'!X281=""),1,0)</f>
        <v>0</v>
      </c>
      <c r="AQ281">
        <f>IFERROR(IF(AND((VLOOKUP('Procedure details'!E281,Lists!M:S,7,0))=1,'Procedure details'!X281="",(OR('Procedure details'!I281="[O2_1] Animals born in the UK but NOT at a licensed establishment",'Procedure details'!I281="[O2_2] Animals born in the EU (non UK) but NOT at a registered breeder")),(OR('Procedure details'!M281="[GS2] Genetically altered without a harmful phenotype",'Procedure details'!M281="[GS3] Genetically altered with a harmful phenotype"))),1,0),0)</f>
        <v>0</v>
      </c>
    </row>
    <row r="282" spans="24:43" x14ac:dyDescent="0.25">
      <c r="X282" s="34">
        <v>282</v>
      </c>
      <c r="Y282" s="35">
        <f>COUNTA('Procedure details'!E282:'Procedure details'!Y282)</f>
        <v>0</v>
      </c>
      <c r="Z282" s="35"/>
      <c r="AA282" s="35" t="str">
        <f>IF('Procedure details'!E282&lt;&gt;"",VLOOKUP('Procedure details'!E282,Lists!$M$2:$N$40,2,FALSE),"")</f>
        <v/>
      </c>
      <c r="AB282" s="35" t="str">
        <f>IF('Procedure details'!E282&lt;&gt;"",VLOOKUP('Procedure details'!E282,Lists!$M$2:$O$40,3,FALSE),"")</f>
        <v/>
      </c>
      <c r="AC282" s="35" t="str">
        <f>IF('Procedure details'!E282&lt;&gt;"",VLOOKUP('Procedure details'!E282,Lists!$M$2:$P$40,4,FALSE),"")</f>
        <v/>
      </c>
      <c r="AD282" s="35" t="str">
        <f>IF('Procedure details'!E282&lt;&gt;"",VLOOKUP('Procedure details'!E282,Lists!$M$2:$Q$40,5,FALSE),"")</f>
        <v/>
      </c>
      <c r="AE282" s="35" t="str">
        <f>IF('Procedure details'!O282&lt;&gt;"",VLOOKUP('Procedure details'!O282,Lists!$B$75:$G$83,6,FALSE),"")</f>
        <v/>
      </c>
      <c r="AF282" s="35" t="str">
        <f>IF('Procedure details'!H282&lt;&gt;"",VLOOKUP('Procedure details'!H282,Lists!$AP$2:$AQ$3,2,FALSE),"")</f>
        <v/>
      </c>
      <c r="AG282" s="35" t="str">
        <f>IF('Procedure details'!P282&lt;&gt;"",VLOOKUP('Procedure details'!P282,Lists!$D$75:$F$150,3,FALSE),"")</f>
        <v/>
      </c>
      <c r="AH282" s="35" t="str">
        <f>IF('Procedure details'!R282&lt;&gt;"",VLOOKUP('Procedure details'!R282,Lists!$AD$2:$AE$11,2,FALSE),"")</f>
        <v/>
      </c>
      <c r="AI282">
        <f>IF(AND(AB282=1,'Procedure details'!G282&gt;99,'Procedure details'!X282=""),1,0)</f>
        <v>0</v>
      </c>
      <c r="AJ282">
        <f>IF(AND(AC282=1,'Procedure details'!G282&gt;999,'Procedure details'!X282=""),1,0)</f>
        <v>0</v>
      </c>
      <c r="AK282">
        <f>IF(AND(AD282=1,'Procedure details'!G282&gt;9999,'Procedure details'!X282=""),1,0)</f>
        <v>0</v>
      </c>
      <c r="AL282" s="35" t="str">
        <f>IF('Procedure details'!O282&lt;&gt;"",VLOOKUP('Procedure details'!O282,Lists!$B$75:$C$83,2,FALSE),"")</f>
        <v/>
      </c>
      <c r="AM282">
        <f>IFERROR(IF(AND(VLOOKUP('Procedure details'!E282,Lists!$M$1:$R$40,6,0),'Procedure details'!X282="",(OR('Procedure details'!I282="[O2_1] Animals born in the UK but NOT at a licensed establishment",'Procedure details'!I282="[O2_2] Animals born in the EU (non UK) but NOT at a registered breeder",'Procedure details'!J282="[NHPO1_1B] Animals born in the UK but NOT at a licensed establishment",'Procedure details'!J282="[NHPO1_2B] Animals born in the EU (non UK) but NOT at a registered breeder"))),1,0),0)</f>
        <v>0</v>
      </c>
      <c r="AN282" s="58">
        <f>IF(AND('Procedure details'!U282="Sub-threshold",'Procedure details'!N282="[N] No",'Procedure details'!O282&lt;&gt;"[PG] Breeding/maintenance of colonies of established genetically altered animals, not used in other procedures",'Procedure details'!O282&lt;&gt;"",'Procedure details'!X282=""),1,0)</f>
        <v>0</v>
      </c>
      <c r="AO282">
        <f>IF(AND('Procedure details'!G282&gt;999,'Procedure details'!O282="[PG] Breeding/maintenance of colonies of established genetically altered animals, not used in other procedures",'Procedure details'!U282="[SV4] Severe",'Procedure details'!X282=""),1,0)</f>
        <v>0</v>
      </c>
      <c r="AP282">
        <f>IF(AND('Procedure details'!M282="[GS1] Not genetically altered",'Procedure details'!O282="[PG] Breeding/maintenance of colonies of established genetically altered animals, not used in other procedures",'Procedure details'!X282=""),1,0)</f>
        <v>0</v>
      </c>
      <c r="AQ282">
        <f>IFERROR(IF(AND((VLOOKUP('Procedure details'!E282,Lists!M:S,7,0))=1,'Procedure details'!X282="",(OR('Procedure details'!I282="[O2_1] Animals born in the UK but NOT at a licensed establishment",'Procedure details'!I282="[O2_2] Animals born in the EU (non UK) but NOT at a registered breeder")),(OR('Procedure details'!M282="[GS2] Genetically altered without a harmful phenotype",'Procedure details'!M282="[GS3] Genetically altered with a harmful phenotype"))),1,0),0)</f>
        <v>0</v>
      </c>
    </row>
    <row r="283" spans="24:43" x14ac:dyDescent="0.25">
      <c r="X283" s="34">
        <v>283</v>
      </c>
      <c r="Y283" s="35">
        <f>COUNTA('Procedure details'!E283:'Procedure details'!Y283)</f>
        <v>0</v>
      </c>
      <c r="Z283" s="35"/>
      <c r="AA283" s="35" t="str">
        <f>IF('Procedure details'!E283&lt;&gt;"",VLOOKUP('Procedure details'!E283,Lists!$M$2:$N$40,2,FALSE),"")</f>
        <v/>
      </c>
      <c r="AB283" s="35" t="str">
        <f>IF('Procedure details'!E283&lt;&gt;"",VLOOKUP('Procedure details'!E283,Lists!$M$2:$O$40,3,FALSE),"")</f>
        <v/>
      </c>
      <c r="AC283" s="35" t="str">
        <f>IF('Procedure details'!E283&lt;&gt;"",VLOOKUP('Procedure details'!E283,Lists!$M$2:$P$40,4,FALSE),"")</f>
        <v/>
      </c>
      <c r="AD283" s="35" t="str">
        <f>IF('Procedure details'!E283&lt;&gt;"",VLOOKUP('Procedure details'!E283,Lists!$M$2:$Q$40,5,FALSE),"")</f>
        <v/>
      </c>
      <c r="AE283" s="35" t="str">
        <f>IF('Procedure details'!O283&lt;&gt;"",VLOOKUP('Procedure details'!O283,Lists!$B$75:$G$83,6,FALSE),"")</f>
        <v/>
      </c>
      <c r="AF283" s="35" t="str">
        <f>IF('Procedure details'!H283&lt;&gt;"",VLOOKUP('Procedure details'!H283,Lists!$AP$2:$AQ$3,2,FALSE),"")</f>
        <v/>
      </c>
      <c r="AG283" s="35" t="str">
        <f>IF('Procedure details'!P283&lt;&gt;"",VLOOKUP('Procedure details'!P283,Lists!$D$75:$F$150,3,FALSE),"")</f>
        <v/>
      </c>
      <c r="AH283" s="35" t="str">
        <f>IF('Procedure details'!R283&lt;&gt;"",VLOOKUP('Procedure details'!R283,Lists!$AD$2:$AE$11,2,FALSE),"")</f>
        <v/>
      </c>
      <c r="AI283">
        <f>IF(AND(AB283=1,'Procedure details'!G283&gt;99,'Procedure details'!X283=""),1,0)</f>
        <v>0</v>
      </c>
      <c r="AJ283">
        <f>IF(AND(AC283=1,'Procedure details'!G283&gt;999,'Procedure details'!X283=""),1,0)</f>
        <v>0</v>
      </c>
      <c r="AK283">
        <f>IF(AND(AD283=1,'Procedure details'!G283&gt;9999,'Procedure details'!X283=""),1,0)</f>
        <v>0</v>
      </c>
      <c r="AL283" s="35" t="str">
        <f>IF('Procedure details'!O283&lt;&gt;"",VLOOKUP('Procedure details'!O283,Lists!$B$75:$C$83,2,FALSE),"")</f>
        <v/>
      </c>
      <c r="AM283">
        <f>IFERROR(IF(AND(VLOOKUP('Procedure details'!E283,Lists!$M$1:$R$40,6,0),'Procedure details'!X283="",(OR('Procedure details'!I283="[O2_1] Animals born in the UK but NOT at a licensed establishment",'Procedure details'!I283="[O2_2] Animals born in the EU (non UK) but NOT at a registered breeder",'Procedure details'!J283="[NHPO1_1B] Animals born in the UK but NOT at a licensed establishment",'Procedure details'!J283="[NHPO1_2B] Animals born in the EU (non UK) but NOT at a registered breeder"))),1,0),0)</f>
        <v>0</v>
      </c>
      <c r="AN283" s="58">
        <f>IF(AND('Procedure details'!U283="Sub-threshold",'Procedure details'!N283="[N] No",'Procedure details'!O283&lt;&gt;"[PG] Breeding/maintenance of colonies of established genetically altered animals, not used in other procedures",'Procedure details'!O283&lt;&gt;"",'Procedure details'!X283=""),1,0)</f>
        <v>0</v>
      </c>
      <c r="AO283">
        <f>IF(AND('Procedure details'!G283&gt;999,'Procedure details'!O283="[PG] Breeding/maintenance of colonies of established genetically altered animals, not used in other procedures",'Procedure details'!U283="[SV4] Severe",'Procedure details'!X283=""),1,0)</f>
        <v>0</v>
      </c>
      <c r="AP283">
        <f>IF(AND('Procedure details'!M283="[GS1] Not genetically altered",'Procedure details'!O283="[PG] Breeding/maintenance of colonies of established genetically altered animals, not used in other procedures",'Procedure details'!X283=""),1,0)</f>
        <v>0</v>
      </c>
      <c r="AQ283">
        <f>IFERROR(IF(AND((VLOOKUP('Procedure details'!E283,Lists!M:S,7,0))=1,'Procedure details'!X283="",(OR('Procedure details'!I283="[O2_1] Animals born in the UK but NOT at a licensed establishment",'Procedure details'!I283="[O2_2] Animals born in the EU (non UK) but NOT at a registered breeder")),(OR('Procedure details'!M283="[GS2] Genetically altered without a harmful phenotype",'Procedure details'!M283="[GS3] Genetically altered with a harmful phenotype"))),1,0),0)</f>
        <v>0</v>
      </c>
    </row>
    <row r="284" spans="24:43" x14ac:dyDescent="0.25">
      <c r="X284" s="34">
        <v>284</v>
      </c>
      <c r="Y284" s="35">
        <f>COUNTA('Procedure details'!E284:'Procedure details'!Y284)</f>
        <v>0</v>
      </c>
      <c r="Z284" s="35"/>
      <c r="AA284" s="35" t="str">
        <f>IF('Procedure details'!E284&lt;&gt;"",VLOOKUP('Procedure details'!E284,Lists!$M$2:$N$40,2,FALSE),"")</f>
        <v/>
      </c>
      <c r="AB284" s="35" t="str">
        <f>IF('Procedure details'!E284&lt;&gt;"",VLOOKUP('Procedure details'!E284,Lists!$M$2:$O$40,3,FALSE),"")</f>
        <v/>
      </c>
      <c r="AC284" s="35" t="str">
        <f>IF('Procedure details'!E284&lt;&gt;"",VLOOKUP('Procedure details'!E284,Lists!$M$2:$P$40,4,FALSE),"")</f>
        <v/>
      </c>
      <c r="AD284" s="35" t="str">
        <f>IF('Procedure details'!E284&lt;&gt;"",VLOOKUP('Procedure details'!E284,Lists!$M$2:$Q$40,5,FALSE),"")</f>
        <v/>
      </c>
      <c r="AE284" s="35" t="str">
        <f>IF('Procedure details'!O284&lt;&gt;"",VLOOKUP('Procedure details'!O284,Lists!$B$75:$G$83,6,FALSE),"")</f>
        <v/>
      </c>
      <c r="AF284" s="35" t="str">
        <f>IF('Procedure details'!H284&lt;&gt;"",VLOOKUP('Procedure details'!H284,Lists!$AP$2:$AQ$3,2,FALSE),"")</f>
        <v/>
      </c>
      <c r="AG284" s="35" t="str">
        <f>IF('Procedure details'!P284&lt;&gt;"",VLOOKUP('Procedure details'!P284,Lists!$D$75:$F$150,3,FALSE),"")</f>
        <v/>
      </c>
      <c r="AH284" s="35" t="str">
        <f>IF('Procedure details'!R284&lt;&gt;"",VLOOKUP('Procedure details'!R284,Lists!$AD$2:$AE$11,2,FALSE),"")</f>
        <v/>
      </c>
      <c r="AI284">
        <f>IF(AND(AB284=1,'Procedure details'!G284&gt;99,'Procedure details'!X284=""),1,0)</f>
        <v>0</v>
      </c>
      <c r="AJ284">
        <f>IF(AND(AC284=1,'Procedure details'!G284&gt;999,'Procedure details'!X284=""),1,0)</f>
        <v>0</v>
      </c>
      <c r="AK284">
        <f>IF(AND(AD284=1,'Procedure details'!G284&gt;9999,'Procedure details'!X284=""),1,0)</f>
        <v>0</v>
      </c>
      <c r="AL284" s="35" t="str">
        <f>IF('Procedure details'!O284&lt;&gt;"",VLOOKUP('Procedure details'!O284,Lists!$B$75:$C$83,2,FALSE),"")</f>
        <v/>
      </c>
      <c r="AM284">
        <f>IFERROR(IF(AND(VLOOKUP('Procedure details'!E284,Lists!$M$1:$R$40,6,0),'Procedure details'!X284="",(OR('Procedure details'!I284="[O2_1] Animals born in the UK but NOT at a licensed establishment",'Procedure details'!I284="[O2_2] Animals born in the EU (non UK) but NOT at a registered breeder",'Procedure details'!J284="[NHPO1_1B] Animals born in the UK but NOT at a licensed establishment",'Procedure details'!J284="[NHPO1_2B] Animals born in the EU (non UK) but NOT at a registered breeder"))),1,0),0)</f>
        <v>0</v>
      </c>
      <c r="AN284" s="58">
        <f>IF(AND('Procedure details'!U284="Sub-threshold",'Procedure details'!N284="[N] No",'Procedure details'!O284&lt;&gt;"[PG] Breeding/maintenance of colonies of established genetically altered animals, not used in other procedures",'Procedure details'!O284&lt;&gt;"",'Procedure details'!X284=""),1,0)</f>
        <v>0</v>
      </c>
      <c r="AO284">
        <f>IF(AND('Procedure details'!G284&gt;999,'Procedure details'!O284="[PG] Breeding/maintenance of colonies of established genetically altered animals, not used in other procedures",'Procedure details'!U284="[SV4] Severe",'Procedure details'!X284=""),1,0)</f>
        <v>0</v>
      </c>
      <c r="AP284">
        <f>IF(AND('Procedure details'!M284="[GS1] Not genetically altered",'Procedure details'!O284="[PG] Breeding/maintenance of colonies of established genetically altered animals, not used in other procedures",'Procedure details'!X284=""),1,0)</f>
        <v>0</v>
      </c>
      <c r="AQ284">
        <f>IFERROR(IF(AND((VLOOKUP('Procedure details'!E284,Lists!M:S,7,0))=1,'Procedure details'!X284="",(OR('Procedure details'!I284="[O2_1] Animals born in the UK but NOT at a licensed establishment",'Procedure details'!I284="[O2_2] Animals born in the EU (non UK) but NOT at a registered breeder")),(OR('Procedure details'!M284="[GS2] Genetically altered without a harmful phenotype",'Procedure details'!M284="[GS3] Genetically altered with a harmful phenotype"))),1,0),0)</f>
        <v>0</v>
      </c>
    </row>
    <row r="285" spans="24:43" x14ac:dyDescent="0.25">
      <c r="X285" s="34">
        <v>285</v>
      </c>
      <c r="Y285" s="35">
        <f>COUNTA('Procedure details'!E285:'Procedure details'!Y285)</f>
        <v>0</v>
      </c>
      <c r="Z285" s="35"/>
      <c r="AA285" s="35" t="str">
        <f>IF('Procedure details'!E285&lt;&gt;"",VLOOKUP('Procedure details'!E285,Lists!$M$2:$N$40,2,FALSE),"")</f>
        <v/>
      </c>
      <c r="AB285" s="35" t="str">
        <f>IF('Procedure details'!E285&lt;&gt;"",VLOOKUP('Procedure details'!E285,Lists!$M$2:$O$40,3,FALSE),"")</f>
        <v/>
      </c>
      <c r="AC285" s="35" t="str">
        <f>IF('Procedure details'!E285&lt;&gt;"",VLOOKUP('Procedure details'!E285,Lists!$M$2:$P$40,4,FALSE),"")</f>
        <v/>
      </c>
      <c r="AD285" s="35" t="str">
        <f>IF('Procedure details'!E285&lt;&gt;"",VLOOKUP('Procedure details'!E285,Lists!$M$2:$Q$40,5,FALSE),"")</f>
        <v/>
      </c>
      <c r="AE285" s="35" t="str">
        <f>IF('Procedure details'!O285&lt;&gt;"",VLOOKUP('Procedure details'!O285,Lists!$B$75:$G$83,6,FALSE),"")</f>
        <v/>
      </c>
      <c r="AF285" s="35" t="str">
        <f>IF('Procedure details'!H285&lt;&gt;"",VLOOKUP('Procedure details'!H285,Lists!$AP$2:$AQ$3,2,FALSE),"")</f>
        <v/>
      </c>
      <c r="AG285" s="35" t="str">
        <f>IF('Procedure details'!P285&lt;&gt;"",VLOOKUP('Procedure details'!P285,Lists!$D$75:$F$150,3,FALSE),"")</f>
        <v/>
      </c>
      <c r="AH285" s="35" t="str">
        <f>IF('Procedure details'!R285&lt;&gt;"",VLOOKUP('Procedure details'!R285,Lists!$AD$2:$AE$11,2,FALSE),"")</f>
        <v/>
      </c>
      <c r="AI285">
        <f>IF(AND(AB285=1,'Procedure details'!G285&gt;99,'Procedure details'!X285=""),1,0)</f>
        <v>0</v>
      </c>
      <c r="AJ285">
        <f>IF(AND(AC285=1,'Procedure details'!G285&gt;999,'Procedure details'!X285=""),1,0)</f>
        <v>0</v>
      </c>
      <c r="AK285">
        <f>IF(AND(AD285=1,'Procedure details'!G285&gt;9999,'Procedure details'!X285=""),1,0)</f>
        <v>0</v>
      </c>
      <c r="AL285" s="35" t="str">
        <f>IF('Procedure details'!O285&lt;&gt;"",VLOOKUP('Procedure details'!O285,Lists!$B$75:$C$83,2,FALSE),"")</f>
        <v/>
      </c>
      <c r="AM285">
        <f>IFERROR(IF(AND(VLOOKUP('Procedure details'!E285,Lists!$M$1:$R$40,6,0),'Procedure details'!X285="",(OR('Procedure details'!I285="[O2_1] Animals born in the UK but NOT at a licensed establishment",'Procedure details'!I285="[O2_2] Animals born in the EU (non UK) but NOT at a registered breeder",'Procedure details'!J285="[NHPO1_1B] Animals born in the UK but NOT at a licensed establishment",'Procedure details'!J285="[NHPO1_2B] Animals born in the EU (non UK) but NOT at a registered breeder"))),1,0),0)</f>
        <v>0</v>
      </c>
      <c r="AN285" s="58">
        <f>IF(AND('Procedure details'!U285="Sub-threshold",'Procedure details'!N285="[N] No",'Procedure details'!O285&lt;&gt;"[PG] Breeding/maintenance of colonies of established genetically altered animals, not used in other procedures",'Procedure details'!O285&lt;&gt;"",'Procedure details'!X285=""),1,0)</f>
        <v>0</v>
      </c>
      <c r="AO285">
        <f>IF(AND('Procedure details'!G285&gt;999,'Procedure details'!O285="[PG] Breeding/maintenance of colonies of established genetically altered animals, not used in other procedures",'Procedure details'!U285="[SV4] Severe",'Procedure details'!X285=""),1,0)</f>
        <v>0</v>
      </c>
      <c r="AP285">
        <f>IF(AND('Procedure details'!M285="[GS1] Not genetically altered",'Procedure details'!O285="[PG] Breeding/maintenance of colonies of established genetically altered animals, not used in other procedures",'Procedure details'!X285=""),1,0)</f>
        <v>0</v>
      </c>
      <c r="AQ285">
        <f>IFERROR(IF(AND((VLOOKUP('Procedure details'!E285,Lists!M:S,7,0))=1,'Procedure details'!X285="",(OR('Procedure details'!I285="[O2_1] Animals born in the UK but NOT at a licensed establishment",'Procedure details'!I285="[O2_2] Animals born in the EU (non UK) but NOT at a registered breeder")),(OR('Procedure details'!M285="[GS2] Genetically altered without a harmful phenotype",'Procedure details'!M285="[GS3] Genetically altered with a harmful phenotype"))),1,0),0)</f>
        <v>0</v>
      </c>
    </row>
    <row r="286" spans="24:43" x14ac:dyDescent="0.25">
      <c r="X286" s="34">
        <v>286</v>
      </c>
      <c r="Y286" s="35">
        <f>COUNTA('Procedure details'!E286:'Procedure details'!Y286)</f>
        <v>0</v>
      </c>
      <c r="Z286" s="35"/>
      <c r="AA286" s="35" t="str">
        <f>IF('Procedure details'!E286&lt;&gt;"",VLOOKUP('Procedure details'!E286,Lists!$M$2:$N$40,2,FALSE),"")</f>
        <v/>
      </c>
      <c r="AB286" s="35" t="str">
        <f>IF('Procedure details'!E286&lt;&gt;"",VLOOKUP('Procedure details'!E286,Lists!$M$2:$O$40,3,FALSE),"")</f>
        <v/>
      </c>
      <c r="AC286" s="35" t="str">
        <f>IF('Procedure details'!E286&lt;&gt;"",VLOOKUP('Procedure details'!E286,Lists!$M$2:$P$40,4,FALSE),"")</f>
        <v/>
      </c>
      <c r="AD286" s="35" t="str">
        <f>IF('Procedure details'!E286&lt;&gt;"",VLOOKUP('Procedure details'!E286,Lists!$M$2:$Q$40,5,FALSE),"")</f>
        <v/>
      </c>
      <c r="AE286" s="35" t="str">
        <f>IF('Procedure details'!O286&lt;&gt;"",VLOOKUP('Procedure details'!O286,Lists!$B$75:$G$83,6,FALSE),"")</f>
        <v/>
      </c>
      <c r="AF286" s="35" t="str">
        <f>IF('Procedure details'!H286&lt;&gt;"",VLOOKUP('Procedure details'!H286,Lists!$AP$2:$AQ$3,2,FALSE),"")</f>
        <v/>
      </c>
      <c r="AG286" s="35" t="str">
        <f>IF('Procedure details'!P286&lt;&gt;"",VLOOKUP('Procedure details'!P286,Lists!$D$75:$F$150,3,FALSE),"")</f>
        <v/>
      </c>
      <c r="AH286" s="35" t="str">
        <f>IF('Procedure details'!R286&lt;&gt;"",VLOOKUP('Procedure details'!R286,Lists!$AD$2:$AE$11,2,FALSE),"")</f>
        <v/>
      </c>
      <c r="AI286">
        <f>IF(AND(AB286=1,'Procedure details'!G286&gt;99,'Procedure details'!X286=""),1,0)</f>
        <v>0</v>
      </c>
      <c r="AJ286">
        <f>IF(AND(AC286=1,'Procedure details'!G286&gt;999,'Procedure details'!X286=""),1,0)</f>
        <v>0</v>
      </c>
      <c r="AK286">
        <f>IF(AND(AD286=1,'Procedure details'!G286&gt;9999,'Procedure details'!X286=""),1,0)</f>
        <v>0</v>
      </c>
      <c r="AL286" s="35" t="str">
        <f>IF('Procedure details'!O286&lt;&gt;"",VLOOKUP('Procedure details'!O286,Lists!$B$75:$C$83,2,FALSE),"")</f>
        <v/>
      </c>
      <c r="AM286">
        <f>IFERROR(IF(AND(VLOOKUP('Procedure details'!E286,Lists!$M$1:$R$40,6,0),'Procedure details'!X286="",(OR('Procedure details'!I286="[O2_1] Animals born in the UK but NOT at a licensed establishment",'Procedure details'!I286="[O2_2] Animals born in the EU (non UK) but NOT at a registered breeder",'Procedure details'!J286="[NHPO1_1B] Animals born in the UK but NOT at a licensed establishment",'Procedure details'!J286="[NHPO1_2B] Animals born in the EU (non UK) but NOT at a registered breeder"))),1,0),0)</f>
        <v>0</v>
      </c>
      <c r="AN286" s="58">
        <f>IF(AND('Procedure details'!U286="Sub-threshold",'Procedure details'!N286="[N] No",'Procedure details'!O286&lt;&gt;"[PG] Breeding/maintenance of colonies of established genetically altered animals, not used in other procedures",'Procedure details'!O286&lt;&gt;"",'Procedure details'!X286=""),1,0)</f>
        <v>0</v>
      </c>
      <c r="AO286">
        <f>IF(AND('Procedure details'!G286&gt;999,'Procedure details'!O286="[PG] Breeding/maintenance of colonies of established genetically altered animals, not used in other procedures",'Procedure details'!U286="[SV4] Severe",'Procedure details'!X286=""),1,0)</f>
        <v>0</v>
      </c>
      <c r="AP286">
        <f>IF(AND('Procedure details'!M286="[GS1] Not genetically altered",'Procedure details'!O286="[PG] Breeding/maintenance of colonies of established genetically altered animals, not used in other procedures",'Procedure details'!X286=""),1,0)</f>
        <v>0</v>
      </c>
      <c r="AQ286">
        <f>IFERROR(IF(AND((VLOOKUP('Procedure details'!E286,Lists!M:S,7,0))=1,'Procedure details'!X286="",(OR('Procedure details'!I286="[O2_1] Animals born in the UK but NOT at a licensed establishment",'Procedure details'!I286="[O2_2] Animals born in the EU (non UK) but NOT at a registered breeder")),(OR('Procedure details'!M286="[GS2] Genetically altered without a harmful phenotype",'Procedure details'!M286="[GS3] Genetically altered with a harmful phenotype"))),1,0),0)</f>
        <v>0</v>
      </c>
    </row>
    <row r="287" spans="24:43" x14ac:dyDescent="0.25">
      <c r="X287" s="34">
        <v>287</v>
      </c>
      <c r="Y287" s="35">
        <f>COUNTA('Procedure details'!E287:'Procedure details'!Y287)</f>
        <v>0</v>
      </c>
      <c r="Z287" s="35"/>
      <c r="AA287" s="35" t="str">
        <f>IF('Procedure details'!E287&lt;&gt;"",VLOOKUP('Procedure details'!E287,Lists!$M$2:$N$40,2,FALSE),"")</f>
        <v/>
      </c>
      <c r="AB287" s="35" t="str">
        <f>IF('Procedure details'!E287&lt;&gt;"",VLOOKUP('Procedure details'!E287,Lists!$M$2:$O$40,3,FALSE),"")</f>
        <v/>
      </c>
      <c r="AC287" s="35" t="str">
        <f>IF('Procedure details'!E287&lt;&gt;"",VLOOKUP('Procedure details'!E287,Lists!$M$2:$P$40,4,FALSE),"")</f>
        <v/>
      </c>
      <c r="AD287" s="35" t="str">
        <f>IF('Procedure details'!E287&lt;&gt;"",VLOOKUP('Procedure details'!E287,Lists!$M$2:$Q$40,5,FALSE),"")</f>
        <v/>
      </c>
      <c r="AE287" s="35" t="str">
        <f>IF('Procedure details'!O287&lt;&gt;"",VLOOKUP('Procedure details'!O287,Lists!$B$75:$G$83,6,FALSE),"")</f>
        <v/>
      </c>
      <c r="AF287" s="35" t="str">
        <f>IF('Procedure details'!H287&lt;&gt;"",VLOOKUP('Procedure details'!H287,Lists!$AP$2:$AQ$3,2,FALSE),"")</f>
        <v/>
      </c>
      <c r="AG287" s="35" t="str">
        <f>IF('Procedure details'!P287&lt;&gt;"",VLOOKUP('Procedure details'!P287,Lists!$D$75:$F$150,3,FALSE),"")</f>
        <v/>
      </c>
      <c r="AH287" s="35" t="str">
        <f>IF('Procedure details'!R287&lt;&gt;"",VLOOKUP('Procedure details'!R287,Lists!$AD$2:$AE$11,2,FALSE),"")</f>
        <v/>
      </c>
      <c r="AI287">
        <f>IF(AND(AB287=1,'Procedure details'!G287&gt;99,'Procedure details'!X287=""),1,0)</f>
        <v>0</v>
      </c>
      <c r="AJ287">
        <f>IF(AND(AC287=1,'Procedure details'!G287&gt;999,'Procedure details'!X287=""),1,0)</f>
        <v>0</v>
      </c>
      <c r="AK287">
        <f>IF(AND(AD287=1,'Procedure details'!G287&gt;9999,'Procedure details'!X287=""),1,0)</f>
        <v>0</v>
      </c>
      <c r="AL287" s="35" t="str">
        <f>IF('Procedure details'!O287&lt;&gt;"",VLOOKUP('Procedure details'!O287,Lists!$B$75:$C$83,2,FALSE),"")</f>
        <v/>
      </c>
      <c r="AM287">
        <f>IFERROR(IF(AND(VLOOKUP('Procedure details'!E287,Lists!$M$1:$R$40,6,0),'Procedure details'!X287="",(OR('Procedure details'!I287="[O2_1] Animals born in the UK but NOT at a licensed establishment",'Procedure details'!I287="[O2_2] Animals born in the EU (non UK) but NOT at a registered breeder",'Procedure details'!J287="[NHPO1_1B] Animals born in the UK but NOT at a licensed establishment",'Procedure details'!J287="[NHPO1_2B] Animals born in the EU (non UK) but NOT at a registered breeder"))),1,0),0)</f>
        <v>0</v>
      </c>
      <c r="AN287" s="58">
        <f>IF(AND('Procedure details'!U287="Sub-threshold",'Procedure details'!N287="[N] No",'Procedure details'!O287&lt;&gt;"[PG] Breeding/maintenance of colonies of established genetically altered animals, not used in other procedures",'Procedure details'!O287&lt;&gt;"",'Procedure details'!X287=""),1,0)</f>
        <v>0</v>
      </c>
      <c r="AO287">
        <f>IF(AND('Procedure details'!G287&gt;999,'Procedure details'!O287="[PG] Breeding/maintenance of colonies of established genetically altered animals, not used in other procedures",'Procedure details'!U287="[SV4] Severe",'Procedure details'!X287=""),1,0)</f>
        <v>0</v>
      </c>
      <c r="AP287">
        <f>IF(AND('Procedure details'!M287="[GS1] Not genetically altered",'Procedure details'!O287="[PG] Breeding/maintenance of colonies of established genetically altered animals, not used in other procedures",'Procedure details'!X287=""),1,0)</f>
        <v>0</v>
      </c>
      <c r="AQ287">
        <f>IFERROR(IF(AND((VLOOKUP('Procedure details'!E287,Lists!M:S,7,0))=1,'Procedure details'!X287="",(OR('Procedure details'!I287="[O2_1] Animals born in the UK but NOT at a licensed establishment",'Procedure details'!I287="[O2_2] Animals born in the EU (non UK) but NOT at a registered breeder")),(OR('Procedure details'!M287="[GS2] Genetically altered without a harmful phenotype",'Procedure details'!M287="[GS3] Genetically altered with a harmful phenotype"))),1,0),0)</f>
        <v>0</v>
      </c>
    </row>
    <row r="288" spans="24:43" x14ac:dyDescent="0.25">
      <c r="X288" s="34">
        <v>288</v>
      </c>
      <c r="Y288" s="35">
        <f>COUNTA('Procedure details'!E288:'Procedure details'!Y288)</f>
        <v>0</v>
      </c>
      <c r="Z288" s="35"/>
      <c r="AA288" s="35" t="str">
        <f>IF('Procedure details'!E288&lt;&gt;"",VLOOKUP('Procedure details'!E288,Lists!$M$2:$N$40,2,FALSE),"")</f>
        <v/>
      </c>
      <c r="AB288" s="35" t="str">
        <f>IF('Procedure details'!E288&lt;&gt;"",VLOOKUP('Procedure details'!E288,Lists!$M$2:$O$40,3,FALSE),"")</f>
        <v/>
      </c>
      <c r="AC288" s="35" t="str">
        <f>IF('Procedure details'!E288&lt;&gt;"",VLOOKUP('Procedure details'!E288,Lists!$M$2:$P$40,4,FALSE),"")</f>
        <v/>
      </c>
      <c r="AD288" s="35" t="str">
        <f>IF('Procedure details'!E288&lt;&gt;"",VLOOKUP('Procedure details'!E288,Lists!$M$2:$Q$40,5,FALSE),"")</f>
        <v/>
      </c>
      <c r="AE288" s="35" t="str">
        <f>IF('Procedure details'!O288&lt;&gt;"",VLOOKUP('Procedure details'!O288,Lists!$B$75:$G$83,6,FALSE),"")</f>
        <v/>
      </c>
      <c r="AF288" s="35" t="str">
        <f>IF('Procedure details'!H288&lt;&gt;"",VLOOKUP('Procedure details'!H288,Lists!$AP$2:$AQ$3,2,FALSE),"")</f>
        <v/>
      </c>
      <c r="AG288" s="35" t="str">
        <f>IF('Procedure details'!P288&lt;&gt;"",VLOOKUP('Procedure details'!P288,Lists!$D$75:$F$150,3,FALSE),"")</f>
        <v/>
      </c>
      <c r="AH288" s="35" t="str">
        <f>IF('Procedure details'!R288&lt;&gt;"",VLOOKUP('Procedure details'!R288,Lists!$AD$2:$AE$11,2,FALSE),"")</f>
        <v/>
      </c>
      <c r="AI288">
        <f>IF(AND(AB288=1,'Procedure details'!G288&gt;99,'Procedure details'!X288=""),1,0)</f>
        <v>0</v>
      </c>
      <c r="AJ288">
        <f>IF(AND(AC288=1,'Procedure details'!G288&gt;999,'Procedure details'!X288=""),1,0)</f>
        <v>0</v>
      </c>
      <c r="AK288">
        <f>IF(AND(AD288=1,'Procedure details'!G288&gt;9999,'Procedure details'!X288=""),1,0)</f>
        <v>0</v>
      </c>
      <c r="AL288" s="35" t="str">
        <f>IF('Procedure details'!O288&lt;&gt;"",VLOOKUP('Procedure details'!O288,Lists!$B$75:$C$83,2,FALSE),"")</f>
        <v/>
      </c>
      <c r="AM288">
        <f>IFERROR(IF(AND(VLOOKUP('Procedure details'!E288,Lists!$M$1:$R$40,6,0),'Procedure details'!X288="",(OR('Procedure details'!I288="[O2_1] Animals born in the UK but NOT at a licensed establishment",'Procedure details'!I288="[O2_2] Animals born in the EU (non UK) but NOT at a registered breeder",'Procedure details'!J288="[NHPO1_1B] Animals born in the UK but NOT at a licensed establishment",'Procedure details'!J288="[NHPO1_2B] Animals born in the EU (non UK) but NOT at a registered breeder"))),1,0),0)</f>
        <v>0</v>
      </c>
      <c r="AN288" s="58">
        <f>IF(AND('Procedure details'!U288="Sub-threshold",'Procedure details'!N288="[N] No",'Procedure details'!O288&lt;&gt;"[PG] Breeding/maintenance of colonies of established genetically altered animals, not used in other procedures",'Procedure details'!O288&lt;&gt;"",'Procedure details'!X288=""),1,0)</f>
        <v>0</v>
      </c>
      <c r="AO288">
        <f>IF(AND('Procedure details'!G288&gt;999,'Procedure details'!O288="[PG] Breeding/maintenance of colonies of established genetically altered animals, not used in other procedures",'Procedure details'!U288="[SV4] Severe",'Procedure details'!X288=""),1,0)</f>
        <v>0</v>
      </c>
      <c r="AP288">
        <f>IF(AND('Procedure details'!M288="[GS1] Not genetically altered",'Procedure details'!O288="[PG] Breeding/maintenance of colonies of established genetically altered animals, not used in other procedures",'Procedure details'!X288=""),1,0)</f>
        <v>0</v>
      </c>
      <c r="AQ288">
        <f>IFERROR(IF(AND((VLOOKUP('Procedure details'!E288,Lists!M:S,7,0))=1,'Procedure details'!X288="",(OR('Procedure details'!I288="[O2_1] Animals born in the UK but NOT at a licensed establishment",'Procedure details'!I288="[O2_2] Animals born in the EU (non UK) but NOT at a registered breeder")),(OR('Procedure details'!M288="[GS2] Genetically altered without a harmful phenotype",'Procedure details'!M288="[GS3] Genetically altered with a harmful phenotype"))),1,0),0)</f>
        <v>0</v>
      </c>
    </row>
    <row r="289" spans="24:43" x14ac:dyDescent="0.25">
      <c r="X289" s="34">
        <v>289</v>
      </c>
      <c r="Y289" s="35">
        <f>COUNTA('Procedure details'!E289:'Procedure details'!Y289)</f>
        <v>0</v>
      </c>
      <c r="Z289" s="35"/>
      <c r="AA289" s="35" t="str">
        <f>IF('Procedure details'!E289&lt;&gt;"",VLOOKUP('Procedure details'!E289,Lists!$M$2:$N$40,2,FALSE),"")</f>
        <v/>
      </c>
      <c r="AB289" s="35" t="str">
        <f>IF('Procedure details'!E289&lt;&gt;"",VLOOKUP('Procedure details'!E289,Lists!$M$2:$O$40,3,FALSE),"")</f>
        <v/>
      </c>
      <c r="AC289" s="35" t="str">
        <f>IF('Procedure details'!E289&lt;&gt;"",VLOOKUP('Procedure details'!E289,Lists!$M$2:$P$40,4,FALSE),"")</f>
        <v/>
      </c>
      <c r="AD289" s="35" t="str">
        <f>IF('Procedure details'!E289&lt;&gt;"",VLOOKUP('Procedure details'!E289,Lists!$M$2:$Q$40,5,FALSE),"")</f>
        <v/>
      </c>
      <c r="AE289" s="35" t="str">
        <f>IF('Procedure details'!O289&lt;&gt;"",VLOOKUP('Procedure details'!O289,Lists!$B$75:$G$83,6,FALSE),"")</f>
        <v/>
      </c>
      <c r="AF289" s="35" t="str">
        <f>IF('Procedure details'!H289&lt;&gt;"",VLOOKUP('Procedure details'!H289,Lists!$AP$2:$AQ$3,2,FALSE),"")</f>
        <v/>
      </c>
      <c r="AG289" s="35" t="str">
        <f>IF('Procedure details'!P289&lt;&gt;"",VLOOKUP('Procedure details'!P289,Lists!$D$75:$F$150,3,FALSE),"")</f>
        <v/>
      </c>
      <c r="AH289" s="35" t="str">
        <f>IF('Procedure details'!R289&lt;&gt;"",VLOOKUP('Procedure details'!R289,Lists!$AD$2:$AE$11,2,FALSE),"")</f>
        <v/>
      </c>
      <c r="AI289">
        <f>IF(AND(AB289=1,'Procedure details'!G289&gt;99,'Procedure details'!X289=""),1,0)</f>
        <v>0</v>
      </c>
      <c r="AJ289">
        <f>IF(AND(AC289=1,'Procedure details'!G289&gt;999,'Procedure details'!X289=""),1,0)</f>
        <v>0</v>
      </c>
      <c r="AK289">
        <f>IF(AND(AD289=1,'Procedure details'!G289&gt;9999,'Procedure details'!X289=""),1,0)</f>
        <v>0</v>
      </c>
      <c r="AL289" s="35" t="str">
        <f>IF('Procedure details'!O289&lt;&gt;"",VLOOKUP('Procedure details'!O289,Lists!$B$75:$C$83,2,FALSE),"")</f>
        <v/>
      </c>
      <c r="AM289">
        <f>IFERROR(IF(AND(VLOOKUP('Procedure details'!E289,Lists!$M$1:$R$40,6,0),'Procedure details'!X289="",(OR('Procedure details'!I289="[O2_1] Animals born in the UK but NOT at a licensed establishment",'Procedure details'!I289="[O2_2] Animals born in the EU (non UK) but NOT at a registered breeder",'Procedure details'!J289="[NHPO1_1B] Animals born in the UK but NOT at a licensed establishment",'Procedure details'!J289="[NHPO1_2B] Animals born in the EU (non UK) but NOT at a registered breeder"))),1,0),0)</f>
        <v>0</v>
      </c>
      <c r="AN289" s="58">
        <f>IF(AND('Procedure details'!U289="Sub-threshold",'Procedure details'!N289="[N] No",'Procedure details'!O289&lt;&gt;"[PG] Breeding/maintenance of colonies of established genetically altered animals, not used in other procedures",'Procedure details'!O289&lt;&gt;"",'Procedure details'!X289=""),1,0)</f>
        <v>0</v>
      </c>
      <c r="AO289">
        <f>IF(AND('Procedure details'!G289&gt;999,'Procedure details'!O289="[PG] Breeding/maintenance of colonies of established genetically altered animals, not used in other procedures",'Procedure details'!U289="[SV4] Severe",'Procedure details'!X289=""),1,0)</f>
        <v>0</v>
      </c>
      <c r="AP289">
        <f>IF(AND('Procedure details'!M289="[GS1] Not genetically altered",'Procedure details'!O289="[PG] Breeding/maintenance of colonies of established genetically altered animals, not used in other procedures",'Procedure details'!X289=""),1,0)</f>
        <v>0</v>
      </c>
      <c r="AQ289">
        <f>IFERROR(IF(AND((VLOOKUP('Procedure details'!E289,Lists!M:S,7,0))=1,'Procedure details'!X289="",(OR('Procedure details'!I289="[O2_1] Animals born in the UK but NOT at a licensed establishment",'Procedure details'!I289="[O2_2] Animals born in the EU (non UK) but NOT at a registered breeder")),(OR('Procedure details'!M289="[GS2] Genetically altered without a harmful phenotype",'Procedure details'!M289="[GS3] Genetically altered with a harmful phenotype"))),1,0),0)</f>
        <v>0</v>
      </c>
    </row>
    <row r="290" spans="24:43" x14ac:dyDescent="0.25">
      <c r="X290" s="34">
        <v>290</v>
      </c>
      <c r="Y290" s="35">
        <f>COUNTA('Procedure details'!E290:'Procedure details'!Y290)</f>
        <v>0</v>
      </c>
      <c r="Z290" s="35"/>
      <c r="AA290" s="35" t="str">
        <f>IF('Procedure details'!E290&lt;&gt;"",VLOOKUP('Procedure details'!E290,Lists!$M$2:$N$40,2,FALSE),"")</f>
        <v/>
      </c>
      <c r="AB290" s="35" t="str">
        <f>IF('Procedure details'!E290&lt;&gt;"",VLOOKUP('Procedure details'!E290,Lists!$M$2:$O$40,3,FALSE),"")</f>
        <v/>
      </c>
      <c r="AC290" s="35" t="str">
        <f>IF('Procedure details'!E290&lt;&gt;"",VLOOKUP('Procedure details'!E290,Lists!$M$2:$P$40,4,FALSE),"")</f>
        <v/>
      </c>
      <c r="AD290" s="35" t="str">
        <f>IF('Procedure details'!E290&lt;&gt;"",VLOOKUP('Procedure details'!E290,Lists!$M$2:$Q$40,5,FALSE),"")</f>
        <v/>
      </c>
      <c r="AE290" s="35" t="str">
        <f>IF('Procedure details'!O290&lt;&gt;"",VLOOKUP('Procedure details'!O290,Lists!$B$75:$G$83,6,FALSE),"")</f>
        <v/>
      </c>
      <c r="AF290" s="35" t="str">
        <f>IF('Procedure details'!H290&lt;&gt;"",VLOOKUP('Procedure details'!H290,Lists!$AP$2:$AQ$3,2,FALSE),"")</f>
        <v/>
      </c>
      <c r="AG290" s="35" t="str">
        <f>IF('Procedure details'!P290&lt;&gt;"",VLOOKUP('Procedure details'!P290,Lists!$D$75:$F$150,3,FALSE),"")</f>
        <v/>
      </c>
      <c r="AH290" s="35" t="str">
        <f>IF('Procedure details'!R290&lt;&gt;"",VLOOKUP('Procedure details'!R290,Lists!$AD$2:$AE$11,2,FALSE),"")</f>
        <v/>
      </c>
      <c r="AI290">
        <f>IF(AND(AB290=1,'Procedure details'!G290&gt;99,'Procedure details'!X290=""),1,0)</f>
        <v>0</v>
      </c>
      <c r="AJ290">
        <f>IF(AND(AC290=1,'Procedure details'!G290&gt;999,'Procedure details'!X290=""),1,0)</f>
        <v>0</v>
      </c>
      <c r="AK290">
        <f>IF(AND(AD290=1,'Procedure details'!G290&gt;9999,'Procedure details'!X290=""),1,0)</f>
        <v>0</v>
      </c>
      <c r="AL290" s="35" t="str">
        <f>IF('Procedure details'!O290&lt;&gt;"",VLOOKUP('Procedure details'!O290,Lists!$B$75:$C$83,2,FALSE),"")</f>
        <v/>
      </c>
      <c r="AM290">
        <f>IFERROR(IF(AND(VLOOKUP('Procedure details'!E290,Lists!$M$1:$R$40,6,0),'Procedure details'!X290="",(OR('Procedure details'!I290="[O2_1] Animals born in the UK but NOT at a licensed establishment",'Procedure details'!I290="[O2_2] Animals born in the EU (non UK) but NOT at a registered breeder",'Procedure details'!J290="[NHPO1_1B] Animals born in the UK but NOT at a licensed establishment",'Procedure details'!J290="[NHPO1_2B] Animals born in the EU (non UK) but NOT at a registered breeder"))),1,0),0)</f>
        <v>0</v>
      </c>
      <c r="AN290" s="58">
        <f>IF(AND('Procedure details'!U290="Sub-threshold",'Procedure details'!N290="[N] No",'Procedure details'!O290&lt;&gt;"[PG] Breeding/maintenance of colonies of established genetically altered animals, not used in other procedures",'Procedure details'!O290&lt;&gt;"",'Procedure details'!X290=""),1,0)</f>
        <v>0</v>
      </c>
      <c r="AO290">
        <f>IF(AND('Procedure details'!G290&gt;999,'Procedure details'!O290="[PG] Breeding/maintenance of colonies of established genetically altered animals, not used in other procedures",'Procedure details'!U290="[SV4] Severe",'Procedure details'!X290=""),1,0)</f>
        <v>0</v>
      </c>
      <c r="AP290">
        <f>IF(AND('Procedure details'!M290="[GS1] Not genetically altered",'Procedure details'!O290="[PG] Breeding/maintenance of colonies of established genetically altered animals, not used in other procedures",'Procedure details'!X290=""),1,0)</f>
        <v>0</v>
      </c>
      <c r="AQ290">
        <f>IFERROR(IF(AND((VLOOKUP('Procedure details'!E290,Lists!M:S,7,0))=1,'Procedure details'!X290="",(OR('Procedure details'!I290="[O2_1] Animals born in the UK but NOT at a licensed establishment",'Procedure details'!I290="[O2_2] Animals born in the EU (non UK) but NOT at a registered breeder")),(OR('Procedure details'!M290="[GS2] Genetically altered without a harmful phenotype",'Procedure details'!M290="[GS3] Genetically altered with a harmful phenotype"))),1,0),0)</f>
        <v>0</v>
      </c>
    </row>
    <row r="291" spans="24:43" x14ac:dyDescent="0.25">
      <c r="X291" s="34">
        <v>291</v>
      </c>
      <c r="Y291" s="35">
        <f>COUNTA('Procedure details'!E291:'Procedure details'!Y291)</f>
        <v>0</v>
      </c>
      <c r="Z291" s="35"/>
      <c r="AA291" s="35" t="str">
        <f>IF('Procedure details'!E291&lt;&gt;"",VLOOKUP('Procedure details'!E291,Lists!$M$2:$N$40,2,FALSE),"")</f>
        <v/>
      </c>
      <c r="AB291" s="35" t="str">
        <f>IF('Procedure details'!E291&lt;&gt;"",VLOOKUP('Procedure details'!E291,Lists!$M$2:$O$40,3,FALSE),"")</f>
        <v/>
      </c>
      <c r="AC291" s="35" t="str">
        <f>IF('Procedure details'!E291&lt;&gt;"",VLOOKUP('Procedure details'!E291,Lists!$M$2:$P$40,4,FALSE),"")</f>
        <v/>
      </c>
      <c r="AD291" s="35" t="str">
        <f>IF('Procedure details'!E291&lt;&gt;"",VLOOKUP('Procedure details'!E291,Lists!$M$2:$Q$40,5,FALSE),"")</f>
        <v/>
      </c>
      <c r="AE291" s="35" t="str">
        <f>IF('Procedure details'!O291&lt;&gt;"",VLOOKUP('Procedure details'!O291,Lists!$B$75:$G$83,6,FALSE),"")</f>
        <v/>
      </c>
      <c r="AF291" s="35" t="str">
        <f>IF('Procedure details'!H291&lt;&gt;"",VLOOKUP('Procedure details'!H291,Lists!$AP$2:$AQ$3,2,FALSE),"")</f>
        <v/>
      </c>
      <c r="AG291" s="35" t="str">
        <f>IF('Procedure details'!P291&lt;&gt;"",VLOOKUP('Procedure details'!P291,Lists!$D$75:$F$150,3,FALSE),"")</f>
        <v/>
      </c>
      <c r="AH291" s="35" t="str">
        <f>IF('Procedure details'!R291&lt;&gt;"",VLOOKUP('Procedure details'!R291,Lists!$AD$2:$AE$11,2,FALSE),"")</f>
        <v/>
      </c>
      <c r="AI291">
        <f>IF(AND(AB291=1,'Procedure details'!G291&gt;99,'Procedure details'!X291=""),1,0)</f>
        <v>0</v>
      </c>
      <c r="AJ291">
        <f>IF(AND(AC291=1,'Procedure details'!G291&gt;999,'Procedure details'!X291=""),1,0)</f>
        <v>0</v>
      </c>
      <c r="AK291">
        <f>IF(AND(AD291=1,'Procedure details'!G291&gt;9999,'Procedure details'!X291=""),1,0)</f>
        <v>0</v>
      </c>
      <c r="AL291" s="35" t="str">
        <f>IF('Procedure details'!O291&lt;&gt;"",VLOOKUP('Procedure details'!O291,Lists!$B$75:$C$83,2,FALSE),"")</f>
        <v/>
      </c>
      <c r="AM291">
        <f>IFERROR(IF(AND(VLOOKUP('Procedure details'!E291,Lists!$M$1:$R$40,6,0),'Procedure details'!X291="",(OR('Procedure details'!I291="[O2_1] Animals born in the UK but NOT at a licensed establishment",'Procedure details'!I291="[O2_2] Animals born in the EU (non UK) but NOT at a registered breeder",'Procedure details'!J291="[NHPO1_1B] Animals born in the UK but NOT at a licensed establishment",'Procedure details'!J291="[NHPO1_2B] Animals born in the EU (non UK) but NOT at a registered breeder"))),1,0),0)</f>
        <v>0</v>
      </c>
      <c r="AN291" s="58">
        <f>IF(AND('Procedure details'!U291="Sub-threshold",'Procedure details'!N291="[N] No",'Procedure details'!O291&lt;&gt;"[PG] Breeding/maintenance of colonies of established genetically altered animals, not used in other procedures",'Procedure details'!O291&lt;&gt;"",'Procedure details'!X291=""),1,0)</f>
        <v>0</v>
      </c>
      <c r="AO291">
        <f>IF(AND('Procedure details'!G291&gt;999,'Procedure details'!O291="[PG] Breeding/maintenance of colonies of established genetically altered animals, not used in other procedures",'Procedure details'!U291="[SV4] Severe",'Procedure details'!X291=""),1,0)</f>
        <v>0</v>
      </c>
      <c r="AP291">
        <f>IF(AND('Procedure details'!M291="[GS1] Not genetically altered",'Procedure details'!O291="[PG] Breeding/maintenance of colonies of established genetically altered animals, not used in other procedures",'Procedure details'!X291=""),1,0)</f>
        <v>0</v>
      </c>
      <c r="AQ291">
        <f>IFERROR(IF(AND((VLOOKUP('Procedure details'!E291,Lists!M:S,7,0))=1,'Procedure details'!X291="",(OR('Procedure details'!I291="[O2_1] Animals born in the UK but NOT at a licensed establishment",'Procedure details'!I291="[O2_2] Animals born in the EU (non UK) but NOT at a registered breeder")),(OR('Procedure details'!M291="[GS2] Genetically altered without a harmful phenotype",'Procedure details'!M291="[GS3] Genetically altered with a harmful phenotype"))),1,0),0)</f>
        <v>0</v>
      </c>
    </row>
    <row r="292" spans="24:43" x14ac:dyDescent="0.25">
      <c r="X292" s="34">
        <v>292</v>
      </c>
      <c r="Y292" s="35">
        <f>COUNTA('Procedure details'!E292:'Procedure details'!Y292)</f>
        <v>0</v>
      </c>
      <c r="Z292" s="35"/>
      <c r="AA292" s="35" t="str">
        <f>IF('Procedure details'!E292&lt;&gt;"",VLOOKUP('Procedure details'!E292,Lists!$M$2:$N$40,2,FALSE),"")</f>
        <v/>
      </c>
      <c r="AB292" s="35" t="str">
        <f>IF('Procedure details'!E292&lt;&gt;"",VLOOKUP('Procedure details'!E292,Lists!$M$2:$O$40,3,FALSE),"")</f>
        <v/>
      </c>
      <c r="AC292" s="35" t="str">
        <f>IF('Procedure details'!E292&lt;&gt;"",VLOOKUP('Procedure details'!E292,Lists!$M$2:$P$40,4,FALSE),"")</f>
        <v/>
      </c>
      <c r="AD292" s="35" t="str">
        <f>IF('Procedure details'!E292&lt;&gt;"",VLOOKUP('Procedure details'!E292,Lists!$M$2:$Q$40,5,FALSE),"")</f>
        <v/>
      </c>
      <c r="AE292" s="35" t="str">
        <f>IF('Procedure details'!O292&lt;&gt;"",VLOOKUP('Procedure details'!O292,Lists!$B$75:$G$83,6,FALSE),"")</f>
        <v/>
      </c>
      <c r="AF292" s="35" t="str">
        <f>IF('Procedure details'!H292&lt;&gt;"",VLOOKUP('Procedure details'!H292,Lists!$AP$2:$AQ$3,2,FALSE),"")</f>
        <v/>
      </c>
      <c r="AG292" s="35" t="str">
        <f>IF('Procedure details'!P292&lt;&gt;"",VLOOKUP('Procedure details'!P292,Lists!$D$75:$F$150,3,FALSE),"")</f>
        <v/>
      </c>
      <c r="AH292" s="35" t="str">
        <f>IF('Procedure details'!R292&lt;&gt;"",VLOOKUP('Procedure details'!R292,Lists!$AD$2:$AE$11,2,FALSE),"")</f>
        <v/>
      </c>
      <c r="AI292">
        <f>IF(AND(AB292=1,'Procedure details'!G292&gt;99,'Procedure details'!X292=""),1,0)</f>
        <v>0</v>
      </c>
      <c r="AJ292">
        <f>IF(AND(AC292=1,'Procedure details'!G292&gt;999,'Procedure details'!X292=""),1,0)</f>
        <v>0</v>
      </c>
      <c r="AK292">
        <f>IF(AND(AD292=1,'Procedure details'!G292&gt;9999,'Procedure details'!X292=""),1,0)</f>
        <v>0</v>
      </c>
      <c r="AL292" s="35" t="str">
        <f>IF('Procedure details'!O292&lt;&gt;"",VLOOKUP('Procedure details'!O292,Lists!$B$75:$C$83,2,FALSE),"")</f>
        <v/>
      </c>
      <c r="AM292">
        <f>IFERROR(IF(AND(VLOOKUP('Procedure details'!E292,Lists!$M$1:$R$40,6,0),'Procedure details'!X292="",(OR('Procedure details'!I292="[O2_1] Animals born in the UK but NOT at a licensed establishment",'Procedure details'!I292="[O2_2] Animals born in the EU (non UK) but NOT at a registered breeder",'Procedure details'!J292="[NHPO1_1B] Animals born in the UK but NOT at a licensed establishment",'Procedure details'!J292="[NHPO1_2B] Animals born in the EU (non UK) but NOT at a registered breeder"))),1,0),0)</f>
        <v>0</v>
      </c>
      <c r="AN292" s="58">
        <f>IF(AND('Procedure details'!U292="Sub-threshold",'Procedure details'!N292="[N] No",'Procedure details'!O292&lt;&gt;"[PG] Breeding/maintenance of colonies of established genetically altered animals, not used in other procedures",'Procedure details'!O292&lt;&gt;"",'Procedure details'!X292=""),1,0)</f>
        <v>0</v>
      </c>
      <c r="AO292">
        <f>IF(AND('Procedure details'!G292&gt;999,'Procedure details'!O292="[PG] Breeding/maintenance of colonies of established genetically altered animals, not used in other procedures",'Procedure details'!U292="[SV4] Severe",'Procedure details'!X292=""),1,0)</f>
        <v>0</v>
      </c>
      <c r="AP292">
        <f>IF(AND('Procedure details'!M292="[GS1] Not genetically altered",'Procedure details'!O292="[PG] Breeding/maintenance of colonies of established genetically altered animals, not used in other procedures",'Procedure details'!X292=""),1,0)</f>
        <v>0</v>
      </c>
      <c r="AQ292">
        <f>IFERROR(IF(AND((VLOOKUP('Procedure details'!E292,Lists!M:S,7,0))=1,'Procedure details'!X292="",(OR('Procedure details'!I292="[O2_1] Animals born in the UK but NOT at a licensed establishment",'Procedure details'!I292="[O2_2] Animals born in the EU (non UK) but NOT at a registered breeder")),(OR('Procedure details'!M292="[GS2] Genetically altered without a harmful phenotype",'Procedure details'!M292="[GS3] Genetically altered with a harmful phenotype"))),1,0),0)</f>
        <v>0</v>
      </c>
    </row>
    <row r="293" spans="24:43" x14ac:dyDescent="0.25">
      <c r="X293" s="34">
        <v>293</v>
      </c>
      <c r="Y293" s="35">
        <f>COUNTA('Procedure details'!E293:'Procedure details'!Y293)</f>
        <v>0</v>
      </c>
      <c r="Z293" s="35"/>
      <c r="AA293" s="35" t="str">
        <f>IF('Procedure details'!E293&lt;&gt;"",VLOOKUP('Procedure details'!E293,Lists!$M$2:$N$40,2,FALSE),"")</f>
        <v/>
      </c>
      <c r="AB293" s="35" t="str">
        <f>IF('Procedure details'!E293&lt;&gt;"",VLOOKUP('Procedure details'!E293,Lists!$M$2:$O$40,3,FALSE),"")</f>
        <v/>
      </c>
      <c r="AC293" s="35" t="str">
        <f>IF('Procedure details'!E293&lt;&gt;"",VLOOKUP('Procedure details'!E293,Lists!$M$2:$P$40,4,FALSE),"")</f>
        <v/>
      </c>
      <c r="AD293" s="35" t="str">
        <f>IF('Procedure details'!E293&lt;&gt;"",VLOOKUP('Procedure details'!E293,Lists!$M$2:$Q$40,5,FALSE),"")</f>
        <v/>
      </c>
      <c r="AE293" s="35" t="str">
        <f>IF('Procedure details'!O293&lt;&gt;"",VLOOKUP('Procedure details'!O293,Lists!$B$75:$G$83,6,FALSE),"")</f>
        <v/>
      </c>
      <c r="AF293" s="35" t="str">
        <f>IF('Procedure details'!H293&lt;&gt;"",VLOOKUP('Procedure details'!H293,Lists!$AP$2:$AQ$3,2,FALSE),"")</f>
        <v/>
      </c>
      <c r="AG293" s="35" t="str">
        <f>IF('Procedure details'!P293&lt;&gt;"",VLOOKUP('Procedure details'!P293,Lists!$D$75:$F$150,3,FALSE),"")</f>
        <v/>
      </c>
      <c r="AH293" s="35" t="str">
        <f>IF('Procedure details'!R293&lt;&gt;"",VLOOKUP('Procedure details'!R293,Lists!$AD$2:$AE$11,2,FALSE),"")</f>
        <v/>
      </c>
      <c r="AI293">
        <f>IF(AND(AB293=1,'Procedure details'!G293&gt;99,'Procedure details'!X293=""),1,0)</f>
        <v>0</v>
      </c>
      <c r="AJ293">
        <f>IF(AND(AC293=1,'Procedure details'!G293&gt;999,'Procedure details'!X293=""),1,0)</f>
        <v>0</v>
      </c>
      <c r="AK293">
        <f>IF(AND(AD293=1,'Procedure details'!G293&gt;9999,'Procedure details'!X293=""),1,0)</f>
        <v>0</v>
      </c>
      <c r="AL293" s="35" t="str">
        <f>IF('Procedure details'!O293&lt;&gt;"",VLOOKUP('Procedure details'!O293,Lists!$B$75:$C$83,2,FALSE),"")</f>
        <v/>
      </c>
      <c r="AM293">
        <f>IFERROR(IF(AND(VLOOKUP('Procedure details'!E293,Lists!$M$1:$R$40,6,0),'Procedure details'!X293="",(OR('Procedure details'!I293="[O2_1] Animals born in the UK but NOT at a licensed establishment",'Procedure details'!I293="[O2_2] Animals born in the EU (non UK) but NOT at a registered breeder",'Procedure details'!J293="[NHPO1_1B] Animals born in the UK but NOT at a licensed establishment",'Procedure details'!J293="[NHPO1_2B] Animals born in the EU (non UK) but NOT at a registered breeder"))),1,0),0)</f>
        <v>0</v>
      </c>
      <c r="AN293" s="58">
        <f>IF(AND('Procedure details'!U293="Sub-threshold",'Procedure details'!N293="[N] No",'Procedure details'!O293&lt;&gt;"[PG] Breeding/maintenance of colonies of established genetically altered animals, not used in other procedures",'Procedure details'!O293&lt;&gt;"",'Procedure details'!X293=""),1,0)</f>
        <v>0</v>
      </c>
      <c r="AO293">
        <f>IF(AND('Procedure details'!G293&gt;999,'Procedure details'!O293="[PG] Breeding/maintenance of colonies of established genetically altered animals, not used in other procedures",'Procedure details'!U293="[SV4] Severe",'Procedure details'!X293=""),1,0)</f>
        <v>0</v>
      </c>
      <c r="AP293">
        <f>IF(AND('Procedure details'!M293="[GS1] Not genetically altered",'Procedure details'!O293="[PG] Breeding/maintenance of colonies of established genetically altered animals, not used in other procedures",'Procedure details'!X293=""),1,0)</f>
        <v>0</v>
      </c>
      <c r="AQ293">
        <f>IFERROR(IF(AND((VLOOKUP('Procedure details'!E293,Lists!M:S,7,0))=1,'Procedure details'!X293="",(OR('Procedure details'!I293="[O2_1] Animals born in the UK but NOT at a licensed establishment",'Procedure details'!I293="[O2_2] Animals born in the EU (non UK) but NOT at a registered breeder")),(OR('Procedure details'!M293="[GS2] Genetically altered without a harmful phenotype",'Procedure details'!M293="[GS3] Genetically altered with a harmful phenotype"))),1,0),0)</f>
        <v>0</v>
      </c>
    </row>
    <row r="294" spans="24:43" x14ac:dyDescent="0.25">
      <c r="X294" s="34">
        <v>294</v>
      </c>
      <c r="Y294" s="35">
        <f>COUNTA('Procedure details'!E294:'Procedure details'!Y294)</f>
        <v>0</v>
      </c>
      <c r="Z294" s="35"/>
      <c r="AA294" s="35" t="str">
        <f>IF('Procedure details'!E294&lt;&gt;"",VLOOKUP('Procedure details'!E294,Lists!$M$2:$N$40,2,FALSE),"")</f>
        <v/>
      </c>
      <c r="AB294" s="35" t="str">
        <f>IF('Procedure details'!E294&lt;&gt;"",VLOOKUP('Procedure details'!E294,Lists!$M$2:$O$40,3,FALSE),"")</f>
        <v/>
      </c>
      <c r="AC294" s="35" t="str">
        <f>IF('Procedure details'!E294&lt;&gt;"",VLOOKUP('Procedure details'!E294,Lists!$M$2:$P$40,4,FALSE),"")</f>
        <v/>
      </c>
      <c r="AD294" s="35" t="str">
        <f>IF('Procedure details'!E294&lt;&gt;"",VLOOKUP('Procedure details'!E294,Lists!$M$2:$Q$40,5,FALSE),"")</f>
        <v/>
      </c>
      <c r="AE294" s="35" t="str">
        <f>IF('Procedure details'!O294&lt;&gt;"",VLOOKUP('Procedure details'!O294,Lists!$B$75:$G$83,6,FALSE),"")</f>
        <v/>
      </c>
      <c r="AF294" s="35" t="str">
        <f>IF('Procedure details'!H294&lt;&gt;"",VLOOKUP('Procedure details'!H294,Lists!$AP$2:$AQ$3,2,FALSE),"")</f>
        <v/>
      </c>
      <c r="AG294" s="35" t="str">
        <f>IF('Procedure details'!P294&lt;&gt;"",VLOOKUP('Procedure details'!P294,Lists!$D$75:$F$150,3,FALSE),"")</f>
        <v/>
      </c>
      <c r="AH294" s="35" t="str">
        <f>IF('Procedure details'!R294&lt;&gt;"",VLOOKUP('Procedure details'!R294,Lists!$AD$2:$AE$11,2,FALSE),"")</f>
        <v/>
      </c>
      <c r="AI294">
        <f>IF(AND(AB294=1,'Procedure details'!G294&gt;99,'Procedure details'!X294=""),1,0)</f>
        <v>0</v>
      </c>
      <c r="AJ294">
        <f>IF(AND(AC294=1,'Procedure details'!G294&gt;999,'Procedure details'!X294=""),1,0)</f>
        <v>0</v>
      </c>
      <c r="AK294">
        <f>IF(AND(AD294=1,'Procedure details'!G294&gt;9999,'Procedure details'!X294=""),1,0)</f>
        <v>0</v>
      </c>
      <c r="AL294" s="35" t="str">
        <f>IF('Procedure details'!O294&lt;&gt;"",VLOOKUP('Procedure details'!O294,Lists!$B$75:$C$83,2,FALSE),"")</f>
        <v/>
      </c>
      <c r="AM294">
        <f>IFERROR(IF(AND(VLOOKUP('Procedure details'!E294,Lists!$M$1:$R$40,6,0),'Procedure details'!X294="",(OR('Procedure details'!I294="[O2_1] Animals born in the UK but NOT at a licensed establishment",'Procedure details'!I294="[O2_2] Animals born in the EU (non UK) but NOT at a registered breeder",'Procedure details'!J294="[NHPO1_1B] Animals born in the UK but NOT at a licensed establishment",'Procedure details'!J294="[NHPO1_2B] Animals born in the EU (non UK) but NOT at a registered breeder"))),1,0),0)</f>
        <v>0</v>
      </c>
      <c r="AN294" s="58">
        <f>IF(AND('Procedure details'!U294="Sub-threshold",'Procedure details'!N294="[N] No",'Procedure details'!O294&lt;&gt;"[PG] Breeding/maintenance of colonies of established genetically altered animals, not used in other procedures",'Procedure details'!O294&lt;&gt;"",'Procedure details'!X294=""),1,0)</f>
        <v>0</v>
      </c>
      <c r="AO294">
        <f>IF(AND('Procedure details'!G294&gt;999,'Procedure details'!O294="[PG] Breeding/maintenance of colonies of established genetically altered animals, not used in other procedures",'Procedure details'!U294="[SV4] Severe",'Procedure details'!X294=""),1,0)</f>
        <v>0</v>
      </c>
      <c r="AP294">
        <f>IF(AND('Procedure details'!M294="[GS1] Not genetically altered",'Procedure details'!O294="[PG] Breeding/maintenance of colonies of established genetically altered animals, not used in other procedures",'Procedure details'!X294=""),1,0)</f>
        <v>0</v>
      </c>
      <c r="AQ294">
        <f>IFERROR(IF(AND((VLOOKUP('Procedure details'!E294,Lists!M:S,7,0))=1,'Procedure details'!X294="",(OR('Procedure details'!I294="[O2_1] Animals born in the UK but NOT at a licensed establishment",'Procedure details'!I294="[O2_2] Animals born in the EU (non UK) but NOT at a registered breeder")),(OR('Procedure details'!M294="[GS2] Genetically altered without a harmful phenotype",'Procedure details'!M294="[GS3] Genetically altered with a harmful phenotype"))),1,0),0)</f>
        <v>0</v>
      </c>
    </row>
    <row r="295" spans="24:43" x14ac:dyDescent="0.25">
      <c r="X295" s="34">
        <v>295</v>
      </c>
      <c r="Y295" s="35">
        <f>COUNTA('Procedure details'!E295:'Procedure details'!Y295)</f>
        <v>0</v>
      </c>
      <c r="Z295" s="35"/>
      <c r="AA295" s="35" t="str">
        <f>IF('Procedure details'!E295&lt;&gt;"",VLOOKUP('Procedure details'!E295,Lists!$M$2:$N$40,2,FALSE),"")</f>
        <v/>
      </c>
      <c r="AB295" s="35" t="str">
        <f>IF('Procedure details'!E295&lt;&gt;"",VLOOKUP('Procedure details'!E295,Lists!$M$2:$O$40,3,FALSE),"")</f>
        <v/>
      </c>
      <c r="AC295" s="35" t="str">
        <f>IF('Procedure details'!E295&lt;&gt;"",VLOOKUP('Procedure details'!E295,Lists!$M$2:$P$40,4,FALSE),"")</f>
        <v/>
      </c>
      <c r="AD295" s="35" t="str">
        <f>IF('Procedure details'!E295&lt;&gt;"",VLOOKUP('Procedure details'!E295,Lists!$M$2:$Q$40,5,FALSE),"")</f>
        <v/>
      </c>
      <c r="AE295" s="35" t="str">
        <f>IF('Procedure details'!O295&lt;&gt;"",VLOOKUP('Procedure details'!O295,Lists!$B$75:$G$83,6,FALSE),"")</f>
        <v/>
      </c>
      <c r="AF295" s="35" t="str">
        <f>IF('Procedure details'!H295&lt;&gt;"",VLOOKUP('Procedure details'!H295,Lists!$AP$2:$AQ$3,2,FALSE),"")</f>
        <v/>
      </c>
      <c r="AG295" s="35" t="str">
        <f>IF('Procedure details'!P295&lt;&gt;"",VLOOKUP('Procedure details'!P295,Lists!$D$75:$F$150,3,FALSE),"")</f>
        <v/>
      </c>
      <c r="AH295" s="35" t="str">
        <f>IF('Procedure details'!R295&lt;&gt;"",VLOOKUP('Procedure details'!R295,Lists!$AD$2:$AE$11,2,FALSE),"")</f>
        <v/>
      </c>
      <c r="AI295">
        <f>IF(AND(AB295=1,'Procedure details'!G295&gt;99,'Procedure details'!X295=""),1,0)</f>
        <v>0</v>
      </c>
      <c r="AJ295">
        <f>IF(AND(AC295=1,'Procedure details'!G295&gt;999,'Procedure details'!X295=""),1,0)</f>
        <v>0</v>
      </c>
      <c r="AK295">
        <f>IF(AND(AD295=1,'Procedure details'!G295&gt;9999,'Procedure details'!X295=""),1,0)</f>
        <v>0</v>
      </c>
      <c r="AL295" s="35" t="str">
        <f>IF('Procedure details'!O295&lt;&gt;"",VLOOKUP('Procedure details'!O295,Lists!$B$75:$C$83,2,FALSE),"")</f>
        <v/>
      </c>
      <c r="AM295">
        <f>IFERROR(IF(AND(VLOOKUP('Procedure details'!E295,Lists!$M$1:$R$40,6,0),'Procedure details'!X295="",(OR('Procedure details'!I295="[O2_1] Animals born in the UK but NOT at a licensed establishment",'Procedure details'!I295="[O2_2] Animals born in the EU (non UK) but NOT at a registered breeder",'Procedure details'!J295="[NHPO1_1B] Animals born in the UK but NOT at a licensed establishment",'Procedure details'!J295="[NHPO1_2B] Animals born in the EU (non UK) but NOT at a registered breeder"))),1,0),0)</f>
        <v>0</v>
      </c>
      <c r="AN295" s="58">
        <f>IF(AND('Procedure details'!U295="Sub-threshold",'Procedure details'!N295="[N] No",'Procedure details'!O295&lt;&gt;"[PG] Breeding/maintenance of colonies of established genetically altered animals, not used in other procedures",'Procedure details'!O295&lt;&gt;"",'Procedure details'!X295=""),1,0)</f>
        <v>0</v>
      </c>
      <c r="AO295">
        <f>IF(AND('Procedure details'!G295&gt;999,'Procedure details'!O295="[PG] Breeding/maintenance of colonies of established genetically altered animals, not used in other procedures",'Procedure details'!U295="[SV4] Severe",'Procedure details'!X295=""),1,0)</f>
        <v>0</v>
      </c>
      <c r="AP295">
        <f>IF(AND('Procedure details'!M295="[GS1] Not genetically altered",'Procedure details'!O295="[PG] Breeding/maintenance of colonies of established genetically altered animals, not used in other procedures",'Procedure details'!X295=""),1,0)</f>
        <v>0</v>
      </c>
      <c r="AQ295">
        <f>IFERROR(IF(AND((VLOOKUP('Procedure details'!E295,Lists!M:S,7,0))=1,'Procedure details'!X295="",(OR('Procedure details'!I295="[O2_1] Animals born in the UK but NOT at a licensed establishment",'Procedure details'!I295="[O2_2] Animals born in the EU (non UK) but NOT at a registered breeder")),(OR('Procedure details'!M295="[GS2] Genetically altered without a harmful phenotype",'Procedure details'!M295="[GS3] Genetically altered with a harmful phenotype"))),1,0),0)</f>
        <v>0</v>
      </c>
    </row>
    <row r="296" spans="24:43" x14ac:dyDescent="0.25">
      <c r="X296" s="34">
        <v>296</v>
      </c>
      <c r="Y296" s="35">
        <f>COUNTA('Procedure details'!E296:'Procedure details'!Y296)</f>
        <v>0</v>
      </c>
      <c r="Z296" s="35"/>
      <c r="AA296" s="35" t="str">
        <f>IF('Procedure details'!E296&lt;&gt;"",VLOOKUP('Procedure details'!E296,Lists!$M$2:$N$40,2,FALSE),"")</f>
        <v/>
      </c>
      <c r="AB296" s="35" t="str">
        <f>IF('Procedure details'!E296&lt;&gt;"",VLOOKUP('Procedure details'!E296,Lists!$M$2:$O$40,3,FALSE),"")</f>
        <v/>
      </c>
      <c r="AC296" s="35" t="str">
        <f>IF('Procedure details'!E296&lt;&gt;"",VLOOKUP('Procedure details'!E296,Lists!$M$2:$P$40,4,FALSE),"")</f>
        <v/>
      </c>
      <c r="AD296" s="35" t="str">
        <f>IF('Procedure details'!E296&lt;&gt;"",VLOOKUP('Procedure details'!E296,Lists!$M$2:$Q$40,5,FALSE),"")</f>
        <v/>
      </c>
      <c r="AE296" s="35" t="str">
        <f>IF('Procedure details'!O296&lt;&gt;"",VLOOKUP('Procedure details'!O296,Lists!$B$75:$G$83,6,FALSE),"")</f>
        <v/>
      </c>
      <c r="AF296" s="35" t="str">
        <f>IF('Procedure details'!H296&lt;&gt;"",VLOOKUP('Procedure details'!H296,Lists!$AP$2:$AQ$3,2,FALSE),"")</f>
        <v/>
      </c>
      <c r="AG296" s="35" t="str">
        <f>IF('Procedure details'!P296&lt;&gt;"",VLOOKUP('Procedure details'!P296,Lists!$D$75:$F$150,3,FALSE),"")</f>
        <v/>
      </c>
      <c r="AH296" s="35" t="str">
        <f>IF('Procedure details'!R296&lt;&gt;"",VLOOKUP('Procedure details'!R296,Lists!$AD$2:$AE$11,2,FALSE),"")</f>
        <v/>
      </c>
      <c r="AI296">
        <f>IF(AND(AB296=1,'Procedure details'!G296&gt;99,'Procedure details'!X296=""),1,0)</f>
        <v>0</v>
      </c>
      <c r="AJ296">
        <f>IF(AND(AC296=1,'Procedure details'!G296&gt;999,'Procedure details'!X296=""),1,0)</f>
        <v>0</v>
      </c>
      <c r="AK296">
        <f>IF(AND(AD296=1,'Procedure details'!G296&gt;9999,'Procedure details'!X296=""),1,0)</f>
        <v>0</v>
      </c>
      <c r="AL296" s="35" t="str">
        <f>IF('Procedure details'!O296&lt;&gt;"",VLOOKUP('Procedure details'!O296,Lists!$B$75:$C$83,2,FALSE),"")</f>
        <v/>
      </c>
      <c r="AM296">
        <f>IFERROR(IF(AND(VLOOKUP('Procedure details'!E296,Lists!$M$1:$R$40,6,0),'Procedure details'!X296="",(OR('Procedure details'!I296="[O2_1] Animals born in the UK but NOT at a licensed establishment",'Procedure details'!I296="[O2_2] Animals born in the EU (non UK) but NOT at a registered breeder",'Procedure details'!J296="[NHPO1_1B] Animals born in the UK but NOT at a licensed establishment",'Procedure details'!J296="[NHPO1_2B] Animals born in the EU (non UK) but NOT at a registered breeder"))),1,0),0)</f>
        <v>0</v>
      </c>
      <c r="AN296" s="58">
        <f>IF(AND('Procedure details'!U296="Sub-threshold",'Procedure details'!N296="[N] No",'Procedure details'!O296&lt;&gt;"[PG] Breeding/maintenance of colonies of established genetically altered animals, not used in other procedures",'Procedure details'!O296&lt;&gt;"",'Procedure details'!X296=""),1,0)</f>
        <v>0</v>
      </c>
      <c r="AO296">
        <f>IF(AND('Procedure details'!G296&gt;999,'Procedure details'!O296="[PG] Breeding/maintenance of colonies of established genetically altered animals, not used in other procedures",'Procedure details'!U296="[SV4] Severe",'Procedure details'!X296=""),1,0)</f>
        <v>0</v>
      </c>
      <c r="AP296">
        <f>IF(AND('Procedure details'!M296="[GS1] Not genetically altered",'Procedure details'!O296="[PG] Breeding/maintenance of colonies of established genetically altered animals, not used in other procedures",'Procedure details'!X296=""),1,0)</f>
        <v>0</v>
      </c>
      <c r="AQ296">
        <f>IFERROR(IF(AND((VLOOKUP('Procedure details'!E296,Lists!M:S,7,0))=1,'Procedure details'!X296="",(OR('Procedure details'!I296="[O2_1] Animals born in the UK but NOT at a licensed establishment",'Procedure details'!I296="[O2_2] Animals born in the EU (non UK) but NOT at a registered breeder")),(OR('Procedure details'!M296="[GS2] Genetically altered without a harmful phenotype",'Procedure details'!M296="[GS3] Genetically altered with a harmful phenotype"))),1,0),0)</f>
        <v>0</v>
      </c>
    </row>
    <row r="297" spans="24:43" x14ac:dyDescent="0.25">
      <c r="X297" s="34">
        <v>297</v>
      </c>
      <c r="Y297" s="35">
        <f>COUNTA('Procedure details'!E297:'Procedure details'!Y297)</f>
        <v>0</v>
      </c>
      <c r="Z297" s="35"/>
      <c r="AA297" s="35" t="str">
        <f>IF('Procedure details'!E297&lt;&gt;"",VLOOKUP('Procedure details'!E297,Lists!$M$2:$N$40,2,FALSE),"")</f>
        <v/>
      </c>
      <c r="AB297" s="35" t="str">
        <f>IF('Procedure details'!E297&lt;&gt;"",VLOOKUP('Procedure details'!E297,Lists!$M$2:$O$40,3,FALSE),"")</f>
        <v/>
      </c>
      <c r="AC297" s="35" t="str">
        <f>IF('Procedure details'!E297&lt;&gt;"",VLOOKUP('Procedure details'!E297,Lists!$M$2:$P$40,4,FALSE),"")</f>
        <v/>
      </c>
      <c r="AD297" s="35" t="str">
        <f>IF('Procedure details'!E297&lt;&gt;"",VLOOKUP('Procedure details'!E297,Lists!$M$2:$Q$40,5,FALSE),"")</f>
        <v/>
      </c>
      <c r="AE297" s="35" t="str">
        <f>IF('Procedure details'!O297&lt;&gt;"",VLOOKUP('Procedure details'!O297,Lists!$B$75:$G$83,6,FALSE),"")</f>
        <v/>
      </c>
      <c r="AF297" s="35" t="str">
        <f>IF('Procedure details'!H297&lt;&gt;"",VLOOKUP('Procedure details'!H297,Lists!$AP$2:$AQ$3,2,FALSE),"")</f>
        <v/>
      </c>
      <c r="AG297" s="35" t="str">
        <f>IF('Procedure details'!P297&lt;&gt;"",VLOOKUP('Procedure details'!P297,Lists!$D$75:$F$150,3,FALSE),"")</f>
        <v/>
      </c>
      <c r="AH297" s="35" t="str">
        <f>IF('Procedure details'!R297&lt;&gt;"",VLOOKUP('Procedure details'!R297,Lists!$AD$2:$AE$11,2,FALSE),"")</f>
        <v/>
      </c>
      <c r="AI297">
        <f>IF(AND(AB297=1,'Procedure details'!G297&gt;99,'Procedure details'!X297=""),1,0)</f>
        <v>0</v>
      </c>
      <c r="AJ297">
        <f>IF(AND(AC297=1,'Procedure details'!G297&gt;999,'Procedure details'!X297=""),1,0)</f>
        <v>0</v>
      </c>
      <c r="AK297">
        <f>IF(AND(AD297=1,'Procedure details'!G297&gt;9999,'Procedure details'!X297=""),1,0)</f>
        <v>0</v>
      </c>
      <c r="AL297" s="35" t="str">
        <f>IF('Procedure details'!O297&lt;&gt;"",VLOOKUP('Procedure details'!O297,Lists!$B$75:$C$83,2,FALSE),"")</f>
        <v/>
      </c>
      <c r="AM297">
        <f>IFERROR(IF(AND(VLOOKUP('Procedure details'!E297,Lists!$M$1:$R$40,6,0),'Procedure details'!X297="",(OR('Procedure details'!I297="[O2_1] Animals born in the UK but NOT at a licensed establishment",'Procedure details'!I297="[O2_2] Animals born in the EU (non UK) but NOT at a registered breeder",'Procedure details'!J297="[NHPO1_1B] Animals born in the UK but NOT at a licensed establishment",'Procedure details'!J297="[NHPO1_2B] Animals born in the EU (non UK) but NOT at a registered breeder"))),1,0),0)</f>
        <v>0</v>
      </c>
      <c r="AN297" s="58">
        <f>IF(AND('Procedure details'!U297="Sub-threshold",'Procedure details'!N297="[N] No",'Procedure details'!O297&lt;&gt;"[PG] Breeding/maintenance of colonies of established genetically altered animals, not used in other procedures",'Procedure details'!O297&lt;&gt;"",'Procedure details'!X297=""),1,0)</f>
        <v>0</v>
      </c>
      <c r="AO297">
        <f>IF(AND('Procedure details'!G297&gt;999,'Procedure details'!O297="[PG] Breeding/maintenance of colonies of established genetically altered animals, not used in other procedures",'Procedure details'!U297="[SV4] Severe",'Procedure details'!X297=""),1,0)</f>
        <v>0</v>
      </c>
      <c r="AP297">
        <f>IF(AND('Procedure details'!M297="[GS1] Not genetically altered",'Procedure details'!O297="[PG] Breeding/maintenance of colonies of established genetically altered animals, not used in other procedures",'Procedure details'!X297=""),1,0)</f>
        <v>0</v>
      </c>
      <c r="AQ297">
        <f>IFERROR(IF(AND((VLOOKUP('Procedure details'!E297,Lists!M:S,7,0))=1,'Procedure details'!X297="",(OR('Procedure details'!I297="[O2_1] Animals born in the UK but NOT at a licensed establishment",'Procedure details'!I297="[O2_2] Animals born in the EU (non UK) but NOT at a registered breeder")),(OR('Procedure details'!M297="[GS2] Genetically altered without a harmful phenotype",'Procedure details'!M297="[GS3] Genetically altered with a harmful phenotype"))),1,0),0)</f>
        <v>0</v>
      </c>
    </row>
    <row r="298" spans="24:43" x14ac:dyDescent="0.25">
      <c r="X298" s="34">
        <v>298</v>
      </c>
      <c r="Y298" s="35">
        <f>COUNTA('Procedure details'!E298:'Procedure details'!Y298)</f>
        <v>0</v>
      </c>
      <c r="Z298" s="35"/>
      <c r="AA298" s="35" t="str">
        <f>IF('Procedure details'!E298&lt;&gt;"",VLOOKUP('Procedure details'!E298,Lists!$M$2:$N$40,2,FALSE),"")</f>
        <v/>
      </c>
      <c r="AB298" s="35" t="str">
        <f>IF('Procedure details'!E298&lt;&gt;"",VLOOKUP('Procedure details'!E298,Lists!$M$2:$O$40,3,FALSE),"")</f>
        <v/>
      </c>
      <c r="AC298" s="35" t="str">
        <f>IF('Procedure details'!E298&lt;&gt;"",VLOOKUP('Procedure details'!E298,Lists!$M$2:$P$40,4,FALSE),"")</f>
        <v/>
      </c>
      <c r="AD298" s="35" t="str">
        <f>IF('Procedure details'!E298&lt;&gt;"",VLOOKUP('Procedure details'!E298,Lists!$M$2:$Q$40,5,FALSE),"")</f>
        <v/>
      </c>
      <c r="AE298" s="35" t="str">
        <f>IF('Procedure details'!O298&lt;&gt;"",VLOOKUP('Procedure details'!O298,Lists!$B$75:$G$83,6,FALSE),"")</f>
        <v/>
      </c>
      <c r="AF298" s="35" t="str">
        <f>IF('Procedure details'!H298&lt;&gt;"",VLOOKUP('Procedure details'!H298,Lists!$AP$2:$AQ$3,2,FALSE),"")</f>
        <v/>
      </c>
      <c r="AG298" s="35" t="str">
        <f>IF('Procedure details'!P298&lt;&gt;"",VLOOKUP('Procedure details'!P298,Lists!$D$75:$F$150,3,FALSE),"")</f>
        <v/>
      </c>
      <c r="AH298" s="35" t="str">
        <f>IF('Procedure details'!R298&lt;&gt;"",VLOOKUP('Procedure details'!R298,Lists!$AD$2:$AE$11,2,FALSE),"")</f>
        <v/>
      </c>
      <c r="AI298">
        <f>IF(AND(AB298=1,'Procedure details'!G298&gt;99,'Procedure details'!X298=""),1,0)</f>
        <v>0</v>
      </c>
      <c r="AJ298">
        <f>IF(AND(AC298=1,'Procedure details'!G298&gt;999,'Procedure details'!X298=""),1,0)</f>
        <v>0</v>
      </c>
      <c r="AK298">
        <f>IF(AND(AD298=1,'Procedure details'!G298&gt;9999,'Procedure details'!X298=""),1,0)</f>
        <v>0</v>
      </c>
      <c r="AL298" s="35" t="str">
        <f>IF('Procedure details'!O298&lt;&gt;"",VLOOKUP('Procedure details'!O298,Lists!$B$75:$C$83,2,FALSE),"")</f>
        <v/>
      </c>
      <c r="AM298">
        <f>IFERROR(IF(AND(VLOOKUP('Procedure details'!E298,Lists!$M$1:$R$40,6,0),'Procedure details'!X298="",(OR('Procedure details'!I298="[O2_1] Animals born in the UK but NOT at a licensed establishment",'Procedure details'!I298="[O2_2] Animals born in the EU (non UK) but NOT at a registered breeder",'Procedure details'!J298="[NHPO1_1B] Animals born in the UK but NOT at a licensed establishment",'Procedure details'!J298="[NHPO1_2B] Animals born in the EU (non UK) but NOT at a registered breeder"))),1,0),0)</f>
        <v>0</v>
      </c>
      <c r="AN298" s="58">
        <f>IF(AND('Procedure details'!U298="Sub-threshold",'Procedure details'!N298="[N] No",'Procedure details'!O298&lt;&gt;"[PG] Breeding/maintenance of colonies of established genetically altered animals, not used in other procedures",'Procedure details'!O298&lt;&gt;"",'Procedure details'!X298=""),1,0)</f>
        <v>0</v>
      </c>
      <c r="AO298">
        <f>IF(AND('Procedure details'!G298&gt;999,'Procedure details'!O298="[PG] Breeding/maintenance of colonies of established genetically altered animals, not used in other procedures",'Procedure details'!U298="[SV4] Severe",'Procedure details'!X298=""),1,0)</f>
        <v>0</v>
      </c>
      <c r="AP298">
        <f>IF(AND('Procedure details'!M298="[GS1] Not genetically altered",'Procedure details'!O298="[PG] Breeding/maintenance of colonies of established genetically altered animals, not used in other procedures",'Procedure details'!X298=""),1,0)</f>
        <v>0</v>
      </c>
      <c r="AQ298">
        <f>IFERROR(IF(AND((VLOOKUP('Procedure details'!E298,Lists!M:S,7,0))=1,'Procedure details'!X298="",(OR('Procedure details'!I298="[O2_1] Animals born in the UK but NOT at a licensed establishment",'Procedure details'!I298="[O2_2] Animals born in the EU (non UK) but NOT at a registered breeder")),(OR('Procedure details'!M298="[GS2] Genetically altered without a harmful phenotype",'Procedure details'!M298="[GS3] Genetically altered with a harmful phenotype"))),1,0),0)</f>
        <v>0</v>
      </c>
    </row>
    <row r="299" spans="24:43" x14ac:dyDescent="0.25">
      <c r="X299" s="34">
        <v>299</v>
      </c>
      <c r="Y299" s="35">
        <f>COUNTA('Procedure details'!E299:'Procedure details'!Y299)</f>
        <v>0</v>
      </c>
      <c r="Z299" s="35"/>
      <c r="AA299" s="35" t="str">
        <f>IF('Procedure details'!E299&lt;&gt;"",VLOOKUP('Procedure details'!E299,Lists!$M$2:$N$40,2,FALSE),"")</f>
        <v/>
      </c>
      <c r="AB299" s="35" t="str">
        <f>IF('Procedure details'!E299&lt;&gt;"",VLOOKUP('Procedure details'!E299,Lists!$M$2:$O$40,3,FALSE),"")</f>
        <v/>
      </c>
      <c r="AC299" s="35" t="str">
        <f>IF('Procedure details'!E299&lt;&gt;"",VLOOKUP('Procedure details'!E299,Lists!$M$2:$P$40,4,FALSE),"")</f>
        <v/>
      </c>
      <c r="AD299" s="35" t="str">
        <f>IF('Procedure details'!E299&lt;&gt;"",VLOOKUP('Procedure details'!E299,Lists!$M$2:$Q$40,5,FALSE),"")</f>
        <v/>
      </c>
      <c r="AE299" s="35" t="str">
        <f>IF('Procedure details'!O299&lt;&gt;"",VLOOKUP('Procedure details'!O299,Lists!$B$75:$G$83,6,FALSE),"")</f>
        <v/>
      </c>
      <c r="AF299" s="35" t="str">
        <f>IF('Procedure details'!H299&lt;&gt;"",VLOOKUP('Procedure details'!H299,Lists!$AP$2:$AQ$3,2,FALSE),"")</f>
        <v/>
      </c>
      <c r="AG299" s="35" t="str">
        <f>IF('Procedure details'!P299&lt;&gt;"",VLOOKUP('Procedure details'!P299,Lists!$D$75:$F$150,3,FALSE),"")</f>
        <v/>
      </c>
      <c r="AH299" s="35" t="str">
        <f>IF('Procedure details'!R299&lt;&gt;"",VLOOKUP('Procedure details'!R299,Lists!$AD$2:$AE$11,2,FALSE),"")</f>
        <v/>
      </c>
      <c r="AI299">
        <f>IF(AND(AB299=1,'Procedure details'!G299&gt;99,'Procedure details'!X299=""),1,0)</f>
        <v>0</v>
      </c>
      <c r="AJ299">
        <f>IF(AND(AC299=1,'Procedure details'!G299&gt;999,'Procedure details'!X299=""),1,0)</f>
        <v>0</v>
      </c>
      <c r="AK299">
        <f>IF(AND(AD299=1,'Procedure details'!G299&gt;9999,'Procedure details'!X299=""),1,0)</f>
        <v>0</v>
      </c>
      <c r="AL299" s="35" t="str">
        <f>IF('Procedure details'!O299&lt;&gt;"",VLOOKUP('Procedure details'!O299,Lists!$B$75:$C$83,2,FALSE),"")</f>
        <v/>
      </c>
      <c r="AM299">
        <f>IFERROR(IF(AND(VLOOKUP('Procedure details'!E299,Lists!$M$1:$R$40,6,0),'Procedure details'!X299="",(OR('Procedure details'!I299="[O2_1] Animals born in the UK but NOT at a licensed establishment",'Procedure details'!I299="[O2_2] Animals born in the EU (non UK) but NOT at a registered breeder",'Procedure details'!J299="[NHPO1_1B] Animals born in the UK but NOT at a licensed establishment",'Procedure details'!J299="[NHPO1_2B] Animals born in the EU (non UK) but NOT at a registered breeder"))),1,0),0)</f>
        <v>0</v>
      </c>
      <c r="AN299" s="58">
        <f>IF(AND('Procedure details'!U299="Sub-threshold",'Procedure details'!N299="[N] No",'Procedure details'!O299&lt;&gt;"[PG] Breeding/maintenance of colonies of established genetically altered animals, not used in other procedures",'Procedure details'!O299&lt;&gt;"",'Procedure details'!X299=""),1,0)</f>
        <v>0</v>
      </c>
      <c r="AO299">
        <f>IF(AND('Procedure details'!G299&gt;999,'Procedure details'!O299="[PG] Breeding/maintenance of colonies of established genetically altered animals, not used in other procedures",'Procedure details'!U299="[SV4] Severe",'Procedure details'!X299=""),1,0)</f>
        <v>0</v>
      </c>
      <c r="AP299">
        <f>IF(AND('Procedure details'!M299="[GS1] Not genetically altered",'Procedure details'!O299="[PG] Breeding/maintenance of colonies of established genetically altered animals, not used in other procedures",'Procedure details'!X299=""),1,0)</f>
        <v>0</v>
      </c>
      <c r="AQ299">
        <f>IFERROR(IF(AND((VLOOKUP('Procedure details'!E299,Lists!M:S,7,0))=1,'Procedure details'!X299="",(OR('Procedure details'!I299="[O2_1] Animals born in the UK but NOT at a licensed establishment",'Procedure details'!I299="[O2_2] Animals born in the EU (non UK) but NOT at a registered breeder")),(OR('Procedure details'!M299="[GS2] Genetically altered without a harmful phenotype",'Procedure details'!M299="[GS3] Genetically altered with a harmful phenotype"))),1,0),0)</f>
        <v>0</v>
      </c>
    </row>
    <row r="300" spans="24:43" x14ac:dyDescent="0.25">
      <c r="X300" s="34">
        <v>300</v>
      </c>
      <c r="Y300" s="35">
        <f>COUNTA('Procedure details'!E300:'Procedure details'!Y300)</f>
        <v>0</v>
      </c>
      <c r="Z300" s="35"/>
      <c r="AA300" s="35" t="str">
        <f>IF('Procedure details'!E300&lt;&gt;"",VLOOKUP('Procedure details'!E300,Lists!$M$2:$N$40,2,FALSE),"")</f>
        <v/>
      </c>
      <c r="AB300" s="35" t="str">
        <f>IF('Procedure details'!E300&lt;&gt;"",VLOOKUP('Procedure details'!E300,Lists!$M$2:$O$40,3,FALSE),"")</f>
        <v/>
      </c>
      <c r="AC300" s="35" t="str">
        <f>IF('Procedure details'!E300&lt;&gt;"",VLOOKUP('Procedure details'!E300,Lists!$M$2:$P$40,4,FALSE),"")</f>
        <v/>
      </c>
      <c r="AD300" s="35" t="str">
        <f>IF('Procedure details'!E300&lt;&gt;"",VLOOKUP('Procedure details'!E300,Lists!$M$2:$Q$40,5,FALSE),"")</f>
        <v/>
      </c>
      <c r="AE300" s="35" t="str">
        <f>IF('Procedure details'!O300&lt;&gt;"",VLOOKUP('Procedure details'!O300,Lists!$B$75:$G$83,6,FALSE),"")</f>
        <v/>
      </c>
      <c r="AF300" s="35" t="str">
        <f>IF('Procedure details'!H300&lt;&gt;"",VLOOKUP('Procedure details'!H300,Lists!$AP$2:$AQ$3,2,FALSE),"")</f>
        <v/>
      </c>
      <c r="AG300" s="35" t="str">
        <f>IF('Procedure details'!P300&lt;&gt;"",VLOOKUP('Procedure details'!P300,Lists!$D$75:$F$150,3,FALSE),"")</f>
        <v/>
      </c>
      <c r="AH300" s="35" t="str">
        <f>IF('Procedure details'!R300&lt;&gt;"",VLOOKUP('Procedure details'!R300,Lists!$AD$2:$AE$11,2,FALSE),"")</f>
        <v/>
      </c>
      <c r="AI300">
        <f>IF(AND(AB300=1,'Procedure details'!G300&gt;99,'Procedure details'!X300=""),1,0)</f>
        <v>0</v>
      </c>
      <c r="AJ300">
        <f>IF(AND(AC300=1,'Procedure details'!G300&gt;999,'Procedure details'!X300=""),1,0)</f>
        <v>0</v>
      </c>
      <c r="AK300">
        <f>IF(AND(AD300=1,'Procedure details'!G300&gt;9999,'Procedure details'!X300=""),1,0)</f>
        <v>0</v>
      </c>
      <c r="AL300" s="35" t="str">
        <f>IF('Procedure details'!O300&lt;&gt;"",VLOOKUP('Procedure details'!O300,Lists!$B$75:$C$83,2,FALSE),"")</f>
        <v/>
      </c>
      <c r="AM300">
        <f>IFERROR(IF(AND(VLOOKUP('Procedure details'!E300,Lists!$M$1:$R$40,6,0),'Procedure details'!X300="",(OR('Procedure details'!I300="[O2_1] Animals born in the UK but NOT at a licensed establishment",'Procedure details'!I300="[O2_2] Animals born in the EU (non UK) but NOT at a registered breeder",'Procedure details'!J300="[NHPO1_1B] Animals born in the UK but NOT at a licensed establishment",'Procedure details'!J300="[NHPO1_2B] Animals born in the EU (non UK) but NOT at a registered breeder"))),1,0),0)</f>
        <v>0</v>
      </c>
      <c r="AN300" s="58">
        <f>IF(AND('Procedure details'!U300="Sub-threshold",'Procedure details'!N300="[N] No",'Procedure details'!O300&lt;&gt;"[PG] Breeding/maintenance of colonies of established genetically altered animals, not used in other procedures",'Procedure details'!O300&lt;&gt;"",'Procedure details'!X300=""),1,0)</f>
        <v>0</v>
      </c>
      <c r="AO300">
        <f>IF(AND('Procedure details'!G300&gt;999,'Procedure details'!O300="[PG] Breeding/maintenance of colonies of established genetically altered animals, not used in other procedures",'Procedure details'!U300="[SV4] Severe",'Procedure details'!X300=""),1,0)</f>
        <v>0</v>
      </c>
      <c r="AP300">
        <f>IF(AND('Procedure details'!M300="[GS1] Not genetically altered",'Procedure details'!O300="[PG] Breeding/maintenance of colonies of established genetically altered animals, not used in other procedures",'Procedure details'!X300=""),1,0)</f>
        <v>0</v>
      </c>
      <c r="AQ300">
        <f>IFERROR(IF(AND((VLOOKUP('Procedure details'!E300,Lists!M:S,7,0))=1,'Procedure details'!X300="",(OR('Procedure details'!I300="[O2_1] Animals born in the UK but NOT at a licensed establishment",'Procedure details'!I300="[O2_2] Animals born in the EU (non UK) but NOT at a registered breeder")),(OR('Procedure details'!M300="[GS2] Genetically altered without a harmful phenotype",'Procedure details'!M300="[GS3] Genetically altered with a harmful phenotype"))),1,0),0)</f>
        <v>0</v>
      </c>
    </row>
    <row r="301" spans="24:43" x14ac:dyDescent="0.25">
      <c r="X301" s="34">
        <v>301</v>
      </c>
      <c r="Y301" s="35">
        <f>COUNTA('Procedure details'!E301:'Procedure details'!Y301)</f>
        <v>0</v>
      </c>
      <c r="Z301" s="35"/>
      <c r="AA301" s="35" t="str">
        <f>IF('Procedure details'!E301&lt;&gt;"",VLOOKUP('Procedure details'!E301,Lists!$M$2:$N$40,2,FALSE),"")</f>
        <v/>
      </c>
      <c r="AB301" s="35" t="str">
        <f>IF('Procedure details'!E301&lt;&gt;"",VLOOKUP('Procedure details'!E301,Lists!$M$2:$O$40,3,FALSE),"")</f>
        <v/>
      </c>
      <c r="AC301" s="35" t="str">
        <f>IF('Procedure details'!E301&lt;&gt;"",VLOOKUP('Procedure details'!E301,Lists!$M$2:$P$40,4,FALSE),"")</f>
        <v/>
      </c>
      <c r="AD301" s="35" t="str">
        <f>IF('Procedure details'!E301&lt;&gt;"",VLOOKUP('Procedure details'!E301,Lists!$M$2:$Q$40,5,FALSE),"")</f>
        <v/>
      </c>
      <c r="AE301" s="35" t="str">
        <f>IF('Procedure details'!O301&lt;&gt;"",VLOOKUP('Procedure details'!O301,Lists!$B$75:$G$83,6,FALSE),"")</f>
        <v/>
      </c>
      <c r="AF301" s="35" t="str">
        <f>IF('Procedure details'!H301&lt;&gt;"",VLOOKUP('Procedure details'!H301,Lists!$AP$2:$AQ$3,2,FALSE),"")</f>
        <v/>
      </c>
      <c r="AG301" s="35" t="str">
        <f>IF('Procedure details'!P301&lt;&gt;"",VLOOKUP('Procedure details'!P301,Lists!$D$75:$F$150,3,FALSE),"")</f>
        <v/>
      </c>
      <c r="AH301" s="35" t="str">
        <f>IF('Procedure details'!R301&lt;&gt;"",VLOOKUP('Procedure details'!R301,Lists!$AD$2:$AE$11,2,FALSE),"")</f>
        <v/>
      </c>
      <c r="AI301">
        <f>IF(AND(AB301=1,'Procedure details'!G301&gt;99,'Procedure details'!X301=""),1,0)</f>
        <v>0</v>
      </c>
      <c r="AJ301">
        <f>IF(AND(AC301=1,'Procedure details'!G301&gt;999,'Procedure details'!X301=""),1,0)</f>
        <v>0</v>
      </c>
      <c r="AK301">
        <f>IF(AND(AD301=1,'Procedure details'!G301&gt;9999,'Procedure details'!X301=""),1,0)</f>
        <v>0</v>
      </c>
      <c r="AL301" s="35" t="str">
        <f>IF('Procedure details'!O301&lt;&gt;"",VLOOKUP('Procedure details'!O301,Lists!$B$75:$C$83,2,FALSE),"")</f>
        <v/>
      </c>
      <c r="AM301">
        <f>IFERROR(IF(AND(VLOOKUP('Procedure details'!E301,Lists!$M$1:$R$40,6,0),'Procedure details'!X301="",(OR('Procedure details'!I301="[O2_1] Animals born in the UK but NOT at a licensed establishment",'Procedure details'!I301="[O2_2] Animals born in the EU (non UK) but NOT at a registered breeder",'Procedure details'!J301="[NHPO1_1B] Animals born in the UK but NOT at a licensed establishment",'Procedure details'!J301="[NHPO1_2B] Animals born in the EU (non UK) but NOT at a registered breeder"))),1,0),0)</f>
        <v>0</v>
      </c>
      <c r="AN301" s="58">
        <f>IF(AND('Procedure details'!U301="Sub-threshold",'Procedure details'!N301="[N] No",'Procedure details'!O301&lt;&gt;"[PG] Breeding/maintenance of colonies of established genetically altered animals, not used in other procedures",'Procedure details'!O301&lt;&gt;"",'Procedure details'!X301=""),1,0)</f>
        <v>0</v>
      </c>
      <c r="AO301">
        <f>IF(AND('Procedure details'!G301&gt;999,'Procedure details'!O301="[PG] Breeding/maintenance of colonies of established genetically altered animals, not used in other procedures",'Procedure details'!U301="[SV4] Severe",'Procedure details'!X301=""),1,0)</f>
        <v>0</v>
      </c>
      <c r="AP301">
        <f>IF(AND('Procedure details'!M301="[GS1] Not genetically altered",'Procedure details'!O301="[PG] Breeding/maintenance of colonies of established genetically altered animals, not used in other procedures",'Procedure details'!X301=""),1,0)</f>
        <v>0</v>
      </c>
      <c r="AQ301">
        <f>IFERROR(IF(AND((VLOOKUP('Procedure details'!E301,Lists!M:S,7,0))=1,'Procedure details'!X301="",(OR('Procedure details'!I301="[O2_1] Animals born in the UK but NOT at a licensed establishment",'Procedure details'!I301="[O2_2] Animals born in the EU (non UK) but NOT at a registered breeder")),(OR('Procedure details'!M301="[GS2] Genetically altered without a harmful phenotype",'Procedure details'!M301="[GS3] Genetically altered with a harmful phenotype"))),1,0),0)</f>
        <v>0</v>
      </c>
    </row>
    <row r="302" spans="24:43" x14ac:dyDescent="0.25">
      <c r="X302" s="34">
        <v>302</v>
      </c>
      <c r="Y302" s="35">
        <f>COUNTA('Procedure details'!E302:'Procedure details'!Y302)</f>
        <v>0</v>
      </c>
      <c r="Z302" s="35"/>
      <c r="AA302" s="35" t="str">
        <f>IF('Procedure details'!E302&lt;&gt;"",VLOOKUP('Procedure details'!E302,Lists!$M$2:$N$40,2,FALSE),"")</f>
        <v/>
      </c>
      <c r="AB302" s="35" t="str">
        <f>IF('Procedure details'!E302&lt;&gt;"",VLOOKUP('Procedure details'!E302,Lists!$M$2:$O$40,3,FALSE),"")</f>
        <v/>
      </c>
      <c r="AC302" s="35" t="str">
        <f>IF('Procedure details'!E302&lt;&gt;"",VLOOKUP('Procedure details'!E302,Lists!$M$2:$P$40,4,FALSE),"")</f>
        <v/>
      </c>
      <c r="AD302" s="35" t="str">
        <f>IF('Procedure details'!E302&lt;&gt;"",VLOOKUP('Procedure details'!E302,Lists!$M$2:$Q$40,5,FALSE),"")</f>
        <v/>
      </c>
      <c r="AE302" s="35" t="str">
        <f>IF('Procedure details'!O302&lt;&gt;"",VLOOKUP('Procedure details'!O302,Lists!$B$75:$G$83,6,FALSE),"")</f>
        <v/>
      </c>
      <c r="AF302" s="35" t="str">
        <f>IF('Procedure details'!H302&lt;&gt;"",VLOOKUP('Procedure details'!H302,Lists!$AP$2:$AQ$3,2,FALSE),"")</f>
        <v/>
      </c>
      <c r="AG302" s="35" t="str">
        <f>IF('Procedure details'!P302&lt;&gt;"",VLOOKUP('Procedure details'!P302,Lists!$D$75:$F$150,3,FALSE),"")</f>
        <v/>
      </c>
      <c r="AH302" s="35" t="str">
        <f>IF('Procedure details'!R302&lt;&gt;"",VLOOKUP('Procedure details'!R302,Lists!$AD$2:$AE$11,2,FALSE),"")</f>
        <v/>
      </c>
      <c r="AI302">
        <f>IF(AND(AB302=1,'Procedure details'!G302&gt;99,'Procedure details'!X302=""),1,0)</f>
        <v>0</v>
      </c>
      <c r="AJ302">
        <f>IF(AND(AC302=1,'Procedure details'!G302&gt;999,'Procedure details'!X302=""),1,0)</f>
        <v>0</v>
      </c>
      <c r="AK302">
        <f>IF(AND(AD302=1,'Procedure details'!G302&gt;9999,'Procedure details'!X302=""),1,0)</f>
        <v>0</v>
      </c>
      <c r="AL302" s="35" t="str">
        <f>IF('Procedure details'!O302&lt;&gt;"",VLOOKUP('Procedure details'!O302,Lists!$B$75:$C$83,2,FALSE),"")</f>
        <v/>
      </c>
      <c r="AM302">
        <f>IFERROR(IF(AND(VLOOKUP('Procedure details'!E302,Lists!$M$1:$R$40,6,0),'Procedure details'!X302="",(OR('Procedure details'!I302="[O2_1] Animals born in the UK but NOT at a licensed establishment",'Procedure details'!I302="[O2_2] Animals born in the EU (non UK) but NOT at a registered breeder",'Procedure details'!J302="[NHPO1_1B] Animals born in the UK but NOT at a licensed establishment",'Procedure details'!J302="[NHPO1_2B] Animals born in the EU (non UK) but NOT at a registered breeder"))),1,0),0)</f>
        <v>0</v>
      </c>
      <c r="AN302" s="58">
        <f>IF(AND('Procedure details'!U302="Sub-threshold",'Procedure details'!N302="[N] No",'Procedure details'!O302&lt;&gt;"[PG] Breeding/maintenance of colonies of established genetically altered animals, not used in other procedures",'Procedure details'!O302&lt;&gt;"",'Procedure details'!X302=""),1,0)</f>
        <v>0</v>
      </c>
      <c r="AO302">
        <f>IF(AND('Procedure details'!G302&gt;999,'Procedure details'!O302="[PG] Breeding/maintenance of colonies of established genetically altered animals, not used in other procedures",'Procedure details'!U302="[SV4] Severe",'Procedure details'!X302=""),1,0)</f>
        <v>0</v>
      </c>
      <c r="AP302">
        <f>IF(AND('Procedure details'!M302="[GS1] Not genetically altered",'Procedure details'!O302="[PG] Breeding/maintenance of colonies of established genetically altered animals, not used in other procedures",'Procedure details'!X302=""),1,0)</f>
        <v>0</v>
      </c>
      <c r="AQ302">
        <f>IFERROR(IF(AND((VLOOKUP('Procedure details'!E302,Lists!M:S,7,0))=1,'Procedure details'!X302="",(OR('Procedure details'!I302="[O2_1] Animals born in the UK but NOT at a licensed establishment",'Procedure details'!I302="[O2_2] Animals born in the EU (non UK) but NOT at a registered breeder")),(OR('Procedure details'!M302="[GS2] Genetically altered without a harmful phenotype",'Procedure details'!M302="[GS3] Genetically altered with a harmful phenotype"))),1,0),0)</f>
        <v>0</v>
      </c>
    </row>
    <row r="303" spans="24:43" x14ac:dyDescent="0.25">
      <c r="X303" s="34">
        <v>303</v>
      </c>
      <c r="Y303" s="35">
        <f>COUNTA('Procedure details'!E303:'Procedure details'!Y303)</f>
        <v>0</v>
      </c>
      <c r="Z303" s="35"/>
      <c r="AA303" s="35" t="str">
        <f>IF('Procedure details'!E303&lt;&gt;"",VLOOKUP('Procedure details'!E303,Lists!$M$2:$N$40,2,FALSE),"")</f>
        <v/>
      </c>
      <c r="AB303" s="35" t="str">
        <f>IF('Procedure details'!E303&lt;&gt;"",VLOOKUP('Procedure details'!E303,Lists!$M$2:$O$40,3,FALSE),"")</f>
        <v/>
      </c>
      <c r="AC303" s="35" t="str">
        <f>IF('Procedure details'!E303&lt;&gt;"",VLOOKUP('Procedure details'!E303,Lists!$M$2:$P$40,4,FALSE),"")</f>
        <v/>
      </c>
      <c r="AD303" s="35" t="str">
        <f>IF('Procedure details'!E303&lt;&gt;"",VLOOKUP('Procedure details'!E303,Lists!$M$2:$Q$40,5,FALSE),"")</f>
        <v/>
      </c>
      <c r="AE303" s="35" t="str">
        <f>IF('Procedure details'!O303&lt;&gt;"",VLOOKUP('Procedure details'!O303,Lists!$B$75:$G$83,6,FALSE),"")</f>
        <v/>
      </c>
      <c r="AF303" s="35" t="str">
        <f>IF('Procedure details'!H303&lt;&gt;"",VLOOKUP('Procedure details'!H303,Lists!$AP$2:$AQ$3,2,FALSE),"")</f>
        <v/>
      </c>
      <c r="AG303" s="35" t="str">
        <f>IF('Procedure details'!P303&lt;&gt;"",VLOOKUP('Procedure details'!P303,Lists!$D$75:$F$150,3,FALSE),"")</f>
        <v/>
      </c>
      <c r="AH303" s="35" t="str">
        <f>IF('Procedure details'!R303&lt;&gt;"",VLOOKUP('Procedure details'!R303,Lists!$AD$2:$AE$11,2,FALSE),"")</f>
        <v/>
      </c>
      <c r="AI303">
        <f>IF(AND(AB303=1,'Procedure details'!G303&gt;99,'Procedure details'!X303=""),1,0)</f>
        <v>0</v>
      </c>
      <c r="AJ303">
        <f>IF(AND(AC303=1,'Procedure details'!G303&gt;999,'Procedure details'!X303=""),1,0)</f>
        <v>0</v>
      </c>
      <c r="AK303">
        <f>IF(AND(AD303=1,'Procedure details'!G303&gt;9999,'Procedure details'!X303=""),1,0)</f>
        <v>0</v>
      </c>
      <c r="AL303" s="35" t="str">
        <f>IF('Procedure details'!O303&lt;&gt;"",VLOOKUP('Procedure details'!O303,Lists!$B$75:$C$83,2,FALSE),"")</f>
        <v/>
      </c>
      <c r="AM303">
        <f>IFERROR(IF(AND(VLOOKUP('Procedure details'!E303,Lists!$M$1:$R$40,6,0),'Procedure details'!X303="",(OR('Procedure details'!I303="[O2_1] Animals born in the UK but NOT at a licensed establishment",'Procedure details'!I303="[O2_2] Animals born in the EU (non UK) but NOT at a registered breeder",'Procedure details'!J303="[NHPO1_1B] Animals born in the UK but NOT at a licensed establishment",'Procedure details'!J303="[NHPO1_2B] Animals born in the EU (non UK) but NOT at a registered breeder"))),1,0),0)</f>
        <v>0</v>
      </c>
      <c r="AN303" s="58">
        <f>IF(AND('Procedure details'!U303="Sub-threshold",'Procedure details'!N303="[N] No",'Procedure details'!O303&lt;&gt;"[PG] Breeding/maintenance of colonies of established genetically altered animals, not used in other procedures",'Procedure details'!O303&lt;&gt;"",'Procedure details'!X303=""),1,0)</f>
        <v>0</v>
      </c>
      <c r="AO303">
        <f>IF(AND('Procedure details'!G303&gt;999,'Procedure details'!O303="[PG] Breeding/maintenance of colonies of established genetically altered animals, not used in other procedures",'Procedure details'!U303="[SV4] Severe",'Procedure details'!X303=""),1,0)</f>
        <v>0</v>
      </c>
      <c r="AP303">
        <f>IF(AND('Procedure details'!M303="[GS1] Not genetically altered",'Procedure details'!O303="[PG] Breeding/maintenance of colonies of established genetically altered animals, not used in other procedures",'Procedure details'!X303=""),1,0)</f>
        <v>0</v>
      </c>
      <c r="AQ303">
        <f>IFERROR(IF(AND((VLOOKUP('Procedure details'!E303,Lists!M:S,7,0))=1,'Procedure details'!X303="",(OR('Procedure details'!I303="[O2_1] Animals born in the UK but NOT at a licensed establishment",'Procedure details'!I303="[O2_2] Animals born in the EU (non UK) but NOT at a registered breeder")),(OR('Procedure details'!M303="[GS2] Genetically altered without a harmful phenotype",'Procedure details'!M303="[GS3] Genetically altered with a harmful phenotype"))),1,0),0)</f>
        <v>0</v>
      </c>
    </row>
    <row r="304" spans="24:43" x14ac:dyDescent="0.25">
      <c r="X304" s="34">
        <v>304</v>
      </c>
      <c r="Y304" s="35">
        <f>COUNTA('Procedure details'!E304:'Procedure details'!Y304)</f>
        <v>0</v>
      </c>
      <c r="Z304" s="35"/>
      <c r="AA304" s="35" t="str">
        <f>IF('Procedure details'!E304&lt;&gt;"",VLOOKUP('Procedure details'!E304,Lists!$M$2:$N$40,2,FALSE),"")</f>
        <v/>
      </c>
      <c r="AB304" s="35" t="str">
        <f>IF('Procedure details'!E304&lt;&gt;"",VLOOKUP('Procedure details'!E304,Lists!$M$2:$O$40,3,FALSE),"")</f>
        <v/>
      </c>
      <c r="AC304" s="35" t="str">
        <f>IF('Procedure details'!E304&lt;&gt;"",VLOOKUP('Procedure details'!E304,Lists!$M$2:$P$40,4,FALSE),"")</f>
        <v/>
      </c>
      <c r="AD304" s="35" t="str">
        <f>IF('Procedure details'!E304&lt;&gt;"",VLOOKUP('Procedure details'!E304,Lists!$M$2:$Q$40,5,FALSE),"")</f>
        <v/>
      </c>
      <c r="AE304" s="35" t="str">
        <f>IF('Procedure details'!O304&lt;&gt;"",VLOOKUP('Procedure details'!O304,Lists!$B$75:$G$83,6,FALSE),"")</f>
        <v/>
      </c>
      <c r="AF304" s="35" t="str">
        <f>IF('Procedure details'!H304&lt;&gt;"",VLOOKUP('Procedure details'!H304,Lists!$AP$2:$AQ$3,2,FALSE),"")</f>
        <v/>
      </c>
      <c r="AG304" s="35" t="str">
        <f>IF('Procedure details'!P304&lt;&gt;"",VLOOKUP('Procedure details'!P304,Lists!$D$75:$F$150,3,FALSE),"")</f>
        <v/>
      </c>
      <c r="AH304" s="35" t="str">
        <f>IF('Procedure details'!R304&lt;&gt;"",VLOOKUP('Procedure details'!R304,Lists!$AD$2:$AE$11,2,FALSE),"")</f>
        <v/>
      </c>
      <c r="AI304">
        <f>IF(AND(AB304=1,'Procedure details'!G304&gt;99,'Procedure details'!X304=""),1,0)</f>
        <v>0</v>
      </c>
      <c r="AJ304">
        <f>IF(AND(AC304=1,'Procedure details'!G304&gt;999,'Procedure details'!X304=""),1,0)</f>
        <v>0</v>
      </c>
      <c r="AK304">
        <f>IF(AND(AD304=1,'Procedure details'!G304&gt;9999,'Procedure details'!X304=""),1,0)</f>
        <v>0</v>
      </c>
      <c r="AL304" s="35" t="str">
        <f>IF('Procedure details'!O304&lt;&gt;"",VLOOKUP('Procedure details'!O304,Lists!$B$75:$C$83,2,FALSE),"")</f>
        <v/>
      </c>
      <c r="AM304">
        <f>IFERROR(IF(AND(VLOOKUP('Procedure details'!E304,Lists!$M$1:$R$40,6,0),'Procedure details'!X304="",(OR('Procedure details'!I304="[O2_1] Animals born in the UK but NOT at a licensed establishment",'Procedure details'!I304="[O2_2] Animals born in the EU (non UK) but NOT at a registered breeder",'Procedure details'!J304="[NHPO1_1B] Animals born in the UK but NOT at a licensed establishment",'Procedure details'!J304="[NHPO1_2B] Animals born in the EU (non UK) but NOT at a registered breeder"))),1,0),0)</f>
        <v>0</v>
      </c>
      <c r="AN304" s="58">
        <f>IF(AND('Procedure details'!U304="Sub-threshold",'Procedure details'!N304="[N] No",'Procedure details'!O304&lt;&gt;"[PG] Breeding/maintenance of colonies of established genetically altered animals, not used in other procedures",'Procedure details'!O304&lt;&gt;"",'Procedure details'!X304=""),1,0)</f>
        <v>0</v>
      </c>
      <c r="AO304">
        <f>IF(AND('Procedure details'!G304&gt;999,'Procedure details'!O304="[PG] Breeding/maintenance of colonies of established genetically altered animals, not used in other procedures",'Procedure details'!U304="[SV4] Severe",'Procedure details'!X304=""),1,0)</f>
        <v>0</v>
      </c>
      <c r="AP304">
        <f>IF(AND('Procedure details'!M304="[GS1] Not genetically altered",'Procedure details'!O304="[PG] Breeding/maintenance of colonies of established genetically altered animals, not used in other procedures",'Procedure details'!X304=""),1,0)</f>
        <v>0</v>
      </c>
      <c r="AQ304">
        <f>IFERROR(IF(AND((VLOOKUP('Procedure details'!E304,Lists!M:S,7,0))=1,'Procedure details'!X304="",(OR('Procedure details'!I304="[O2_1] Animals born in the UK but NOT at a licensed establishment",'Procedure details'!I304="[O2_2] Animals born in the EU (non UK) but NOT at a registered breeder")),(OR('Procedure details'!M304="[GS2] Genetically altered without a harmful phenotype",'Procedure details'!M304="[GS3] Genetically altered with a harmful phenotype"))),1,0),0)</f>
        <v>0</v>
      </c>
    </row>
    <row r="305" spans="25:25" x14ac:dyDescent="0.25">
      <c r="Y305" s="49">
        <f>SUM(Y4:Y304)</f>
        <v>0</v>
      </c>
    </row>
  </sheetData>
  <sheetProtection selectLockedCells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G287"/>
  <sheetViews>
    <sheetView topLeftCell="B1" zoomScale="50" zoomScaleNormal="50" workbookViewId="0">
      <selection activeCell="B1" sqref="B1"/>
    </sheetView>
  </sheetViews>
  <sheetFormatPr defaultColWidth="9.140625" defaultRowHeight="15" x14ac:dyDescent="0.25"/>
  <cols>
    <col min="1" max="1" width="8.5703125" customWidth="1"/>
    <col min="2" max="2" width="115.5703125" customWidth="1"/>
    <col min="3" max="3" width="2" customWidth="1"/>
    <col min="4" max="4" width="115.5703125" customWidth="1"/>
    <col min="5" max="7" width="2" customWidth="1"/>
    <col min="8" max="8" width="4.28515625" customWidth="1"/>
    <col min="9" max="9" width="4.42578125" customWidth="1"/>
    <col min="10" max="10" width="12.7109375" customWidth="1"/>
    <col min="11" max="11" width="60" customWidth="1"/>
    <col min="12" max="12" width="10.5703125" customWidth="1"/>
    <col min="13" max="13" width="71.7109375" customWidth="1"/>
    <col min="14" max="14" width="5.85546875" customWidth="1"/>
    <col min="15" max="15" width="8.85546875" customWidth="1"/>
    <col min="16" max="16" width="13.140625" customWidth="1"/>
    <col min="17" max="17" width="14.140625" customWidth="1"/>
    <col min="18" max="18" width="10.42578125" customWidth="1"/>
    <col min="19" max="19" width="40.85546875" customWidth="1"/>
    <col min="20" max="20" width="15.42578125" customWidth="1"/>
    <col min="21" max="22" width="10.5703125" customWidth="1"/>
    <col min="23" max="23" width="55.28515625" customWidth="1"/>
    <col min="24" max="29" width="10.5703125" customWidth="1"/>
    <col min="30" max="30" width="103.5703125" customWidth="1"/>
    <col min="31" max="31" width="2" customWidth="1"/>
    <col min="32" max="34" width="10.5703125" customWidth="1"/>
    <col min="35" max="35" width="15" customWidth="1"/>
    <col min="36" max="37" width="10.5703125" customWidth="1"/>
    <col min="38" max="38" width="62.85546875" customWidth="1"/>
    <col min="39" max="41" width="10.5703125" customWidth="1"/>
    <col min="42" max="42" width="7.7109375" customWidth="1"/>
    <col min="43" max="43" width="2" customWidth="1"/>
    <col min="44" max="44" width="72.7109375" customWidth="1"/>
    <col min="45" max="45" width="2" customWidth="1"/>
    <col min="46" max="48" width="10.5703125" customWidth="1"/>
    <col min="49" max="49" width="12" customWidth="1"/>
    <col min="50" max="50" width="66.28515625" customWidth="1"/>
    <col min="51" max="51" width="78" customWidth="1"/>
    <col min="52" max="57" width="10.5703125" customWidth="1"/>
    <col min="58" max="58" width="32.140625" customWidth="1"/>
    <col min="59" max="61" width="10.5703125" customWidth="1"/>
    <col min="62" max="62" width="56.28515625" customWidth="1"/>
    <col min="63" max="68" width="10.5703125" customWidth="1"/>
    <col min="69" max="69" width="15.140625" customWidth="1"/>
    <col min="70" max="71" width="10.5703125" customWidth="1"/>
    <col min="72" max="72" width="105" customWidth="1"/>
    <col min="73" max="76" width="10.5703125" customWidth="1"/>
    <col min="77" max="77" width="52.5703125" customWidth="1"/>
    <col min="78" max="78" width="49.85546875" customWidth="1"/>
    <col min="79" max="79" width="10.5703125" customWidth="1"/>
    <col min="80" max="80" width="1.42578125" customWidth="1"/>
    <col min="81" max="81" width="39.7109375" customWidth="1"/>
    <col min="82" max="82" width="27.5703125" customWidth="1"/>
    <col min="83" max="83" width="6.28515625" customWidth="1"/>
  </cols>
  <sheetData>
    <row r="1" spans="1:85" x14ac:dyDescent="0.25">
      <c r="A1" s="25"/>
      <c r="B1" s="7" t="s">
        <v>0</v>
      </c>
      <c r="C1" s="8"/>
      <c r="J1" s="7" t="s">
        <v>1</v>
      </c>
      <c r="K1" s="7" t="s">
        <v>2</v>
      </c>
      <c r="L1" s="8"/>
      <c r="M1" s="7" t="s">
        <v>69</v>
      </c>
      <c r="N1" s="29" t="s">
        <v>315</v>
      </c>
      <c r="O1" s="29" t="s">
        <v>316</v>
      </c>
      <c r="P1" s="29" t="s">
        <v>374</v>
      </c>
      <c r="Q1" s="29" t="s">
        <v>375</v>
      </c>
      <c r="R1" s="29" t="s">
        <v>377</v>
      </c>
      <c r="S1" s="29" t="s">
        <v>380</v>
      </c>
      <c r="T1" s="7" t="s">
        <v>276</v>
      </c>
      <c r="W1" s="7" t="s">
        <v>71</v>
      </c>
      <c r="AD1" s="7" t="s">
        <v>108</v>
      </c>
      <c r="AL1" s="7" t="s">
        <v>70</v>
      </c>
      <c r="AP1" s="7" t="s">
        <v>72</v>
      </c>
      <c r="AR1" s="7" t="s">
        <v>73</v>
      </c>
      <c r="AY1" s="7" t="s">
        <v>74</v>
      </c>
      <c r="BF1" s="7" t="s">
        <v>75</v>
      </c>
      <c r="BJ1" s="7" t="s">
        <v>77</v>
      </c>
      <c r="BQ1" s="7" t="s">
        <v>106</v>
      </c>
      <c r="BT1" s="13" t="s">
        <v>191</v>
      </c>
      <c r="CB1" t="s">
        <v>76</v>
      </c>
      <c r="CG1" t="s">
        <v>691</v>
      </c>
    </row>
    <row r="2" spans="1:85" x14ac:dyDescent="0.25">
      <c r="A2" t="str">
        <f t="shared" ref="A2:A65" si="0">MID(B2,1,6)</f>
        <v xml:space="preserve">[PB1] </v>
      </c>
      <c r="B2" s="11" t="s">
        <v>260</v>
      </c>
      <c r="F2" s="11"/>
      <c r="J2" t="s">
        <v>3</v>
      </c>
      <c r="K2" t="s">
        <v>36</v>
      </c>
      <c r="M2" t="str">
        <f t="shared" ref="M2:M40" si="1">CONCATENATE("[",J2,"] ",K2)</f>
        <v>[A1] Mice (Mus musculus)</v>
      </c>
      <c r="Q2">
        <v>1</v>
      </c>
      <c r="R2">
        <v>1</v>
      </c>
      <c r="T2" t="s">
        <v>96</v>
      </c>
      <c r="W2" s="11" t="s">
        <v>189</v>
      </c>
      <c r="AD2" s="11" t="s">
        <v>179</v>
      </c>
      <c r="AL2" s="43" t="s">
        <v>282</v>
      </c>
      <c r="AP2" t="s">
        <v>177</v>
      </c>
      <c r="AQ2">
        <v>0</v>
      </c>
      <c r="AR2" s="42" t="s">
        <v>378</v>
      </c>
      <c r="AX2" s="41" t="s">
        <v>381</v>
      </c>
      <c r="AY2" s="41" t="s">
        <v>391</v>
      </c>
      <c r="BF2" s="11" t="s">
        <v>687</v>
      </c>
      <c r="BJ2" t="s">
        <v>167</v>
      </c>
      <c r="BQ2">
        <v>2013</v>
      </c>
      <c r="BT2" s="17" t="s">
        <v>272</v>
      </c>
      <c r="CB2" t="s">
        <v>76</v>
      </c>
      <c r="CG2" t="s">
        <v>695</v>
      </c>
    </row>
    <row r="3" spans="1:85" x14ac:dyDescent="0.25">
      <c r="A3" t="str">
        <f t="shared" si="0"/>
        <v xml:space="preserve">[PB2] </v>
      </c>
      <c r="B3" s="11" t="s">
        <v>112</v>
      </c>
      <c r="F3" s="11"/>
      <c r="J3" t="s">
        <v>4</v>
      </c>
      <c r="K3" t="s">
        <v>37</v>
      </c>
      <c r="M3" t="str">
        <f t="shared" si="1"/>
        <v>[A2] Rats (Rattus norvegicus)</v>
      </c>
      <c r="Q3">
        <v>1</v>
      </c>
      <c r="R3">
        <v>1</v>
      </c>
      <c r="T3" t="s">
        <v>78</v>
      </c>
      <c r="W3" s="11" t="s">
        <v>372</v>
      </c>
      <c r="AD3" s="11" t="s">
        <v>180</v>
      </c>
      <c r="AL3" s="2" t="s">
        <v>277</v>
      </c>
      <c r="AP3" t="s">
        <v>178</v>
      </c>
      <c r="AQ3">
        <v>1</v>
      </c>
      <c r="AR3" s="42" t="s">
        <v>394</v>
      </c>
      <c r="AX3" s="42" t="s">
        <v>382</v>
      </c>
      <c r="AY3" s="42" t="s">
        <v>396</v>
      </c>
      <c r="BF3" s="11" t="s">
        <v>688</v>
      </c>
      <c r="BJ3" t="s">
        <v>168</v>
      </c>
      <c r="BQ3">
        <v>2014</v>
      </c>
      <c r="BT3" s="19" t="s">
        <v>273</v>
      </c>
      <c r="CB3" t="s">
        <v>76</v>
      </c>
      <c r="CG3" t="s">
        <v>692</v>
      </c>
    </row>
    <row r="4" spans="1:85" x14ac:dyDescent="0.25">
      <c r="A4" t="str">
        <f t="shared" si="0"/>
        <v xml:space="preserve">[PB3] </v>
      </c>
      <c r="B4" s="11" t="s">
        <v>113</v>
      </c>
      <c r="F4" s="11"/>
      <c r="J4" t="s">
        <v>5</v>
      </c>
      <c r="K4" t="s">
        <v>38</v>
      </c>
      <c r="M4" t="str">
        <f t="shared" si="1"/>
        <v>[A3] Guinea-Pigs (Cavia porcellus)</v>
      </c>
      <c r="Q4">
        <v>1</v>
      </c>
      <c r="R4">
        <v>1</v>
      </c>
      <c r="T4" t="s">
        <v>79</v>
      </c>
      <c r="W4" s="11" t="s">
        <v>190</v>
      </c>
      <c r="AD4" s="11" t="s">
        <v>181</v>
      </c>
      <c r="AL4" s="2" t="s">
        <v>303</v>
      </c>
      <c r="AR4" s="42" t="s">
        <v>385</v>
      </c>
      <c r="AS4">
        <v>1</v>
      </c>
      <c r="AX4" s="11" t="s">
        <v>170</v>
      </c>
      <c r="AY4" s="42" t="s">
        <v>390</v>
      </c>
      <c r="BF4" s="11" t="s">
        <v>689</v>
      </c>
      <c r="BJ4" t="s">
        <v>169</v>
      </c>
      <c r="BQ4">
        <v>2015</v>
      </c>
      <c r="BT4" t="s">
        <v>135</v>
      </c>
      <c r="BU4" s="4"/>
      <c r="BV4" s="6"/>
      <c r="BW4" s="6"/>
      <c r="BX4" s="6"/>
      <c r="BY4" s="5"/>
      <c r="BZ4" s="6"/>
      <c r="CA4" s="6"/>
      <c r="CB4" t="s">
        <v>76</v>
      </c>
      <c r="CC4" s="6"/>
    </row>
    <row r="5" spans="1:85" x14ac:dyDescent="0.25">
      <c r="A5" t="str">
        <f t="shared" si="0"/>
        <v xml:space="preserve">[PB4] </v>
      </c>
      <c r="B5" s="11" t="s">
        <v>261</v>
      </c>
      <c r="F5" s="11"/>
      <c r="J5" t="s">
        <v>6</v>
      </c>
      <c r="K5" t="s">
        <v>39</v>
      </c>
      <c r="M5" t="str">
        <f t="shared" si="1"/>
        <v>[A4] Hamsters (Syrian) (Mesocricetus auratus)</v>
      </c>
      <c r="Q5">
        <v>1</v>
      </c>
      <c r="R5">
        <v>1</v>
      </c>
      <c r="T5" t="s">
        <v>275</v>
      </c>
      <c r="AD5" s="11" t="s">
        <v>182</v>
      </c>
      <c r="AL5" s="2" t="s">
        <v>278</v>
      </c>
      <c r="AR5" s="42" t="s">
        <v>395</v>
      </c>
      <c r="AS5">
        <v>1</v>
      </c>
      <c r="AX5" s="11" t="s">
        <v>171</v>
      </c>
      <c r="AY5" s="42" t="s">
        <v>397</v>
      </c>
      <c r="BF5" s="11" t="s">
        <v>690</v>
      </c>
      <c r="BJ5" s="1"/>
      <c r="BQ5">
        <v>2016</v>
      </c>
      <c r="BT5" s="5" t="s">
        <v>136</v>
      </c>
      <c r="BU5" s="4"/>
      <c r="BV5" s="6"/>
      <c r="BW5" s="6"/>
      <c r="BX5" s="6"/>
      <c r="BY5" s="5"/>
      <c r="BZ5" s="6"/>
      <c r="CA5" s="6"/>
      <c r="CB5" t="s">
        <v>76</v>
      </c>
      <c r="CC5" s="6"/>
    </row>
    <row r="6" spans="1:85" x14ac:dyDescent="0.25">
      <c r="A6" t="str">
        <f t="shared" si="0"/>
        <v xml:space="preserve">[PB5] </v>
      </c>
      <c r="B6" s="11" t="s">
        <v>114</v>
      </c>
      <c r="F6" s="11"/>
      <c r="J6" t="s">
        <v>7</v>
      </c>
      <c r="K6" t="s">
        <v>694</v>
      </c>
      <c r="M6" t="str">
        <f t="shared" si="1"/>
        <v>[A5] Hamsters (Chinese) (Cricetulus griseus)</v>
      </c>
      <c r="Q6">
        <v>1</v>
      </c>
      <c r="R6">
        <v>1</v>
      </c>
      <c r="T6" t="s">
        <v>89</v>
      </c>
      <c r="AD6" s="11" t="s">
        <v>183</v>
      </c>
      <c r="AL6" t="s">
        <v>279</v>
      </c>
      <c r="AR6" s="11" t="s">
        <v>175</v>
      </c>
      <c r="AX6" s="11" t="s">
        <v>172</v>
      </c>
      <c r="AY6" s="11" t="s">
        <v>170</v>
      </c>
      <c r="BF6" s="11"/>
      <c r="BQ6">
        <v>2017</v>
      </c>
      <c r="BT6" s="5" t="s">
        <v>137</v>
      </c>
      <c r="BU6" s="4"/>
      <c r="BV6" s="6"/>
      <c r="BW6" s="6"/>
      <c r="BX6" s="6"/>
      <c r="BY6" s="5"/>
      <c r="BZ6" s="6"/>
      <c r="CA6" s="6"/>
      <c r="CB6" t="s">
        <v>76</v>
      </c>
      <c r="CC6" s="6"/>
    </row>
    <row r="7" spans="1:85" x14ac:dyDescent="0.25">
      <c r="A7" s="59" t="str">
        <f>MID(B7,1,8)</f>
        <v xml:space="preserve">[PB6_1] </v>
      </c>
      <c r="B7" s="60" t="s">
        <v>419</v>
      </c>
      <c r="F7" s="11"/>
      <c r="J7" t="s">
        <v>8</v>
      </c>
      <c r="K7" t="s">
        <v>40</v>
      </c>
      <c r="M7" t="str">
        <f t="shared" si="1"/>
        <v>[A6] Mongolian gerbil (Meriones unguiculatus)</v>
      </c>
      <c r="Q7">
        <v>1</v>
      </c>
      <c r="R7">
        <v>1</v>
      </c>
      <c r="T7" t="s">
        <v>80</v>
      </c>
      <c r="AD7" s="11" t="s">
        <v>184</v>
      </c>
      <c r="AI7" s="2"/>
      <c r="AR7" s="11" t="s">
        <v>176</v>
      </c>
      <c r="AX7" s="11" t="s">
        <v>173</v>
      </c>
      <c r="AY7" s="11" t="s">
        <v>171</v>
      </c>
      <c r="BF7" s="11"/>
      <c r="BQ7">
        <v>2018</v>
      </c>
      <c r="BT7" s="5" t="s">
        <v>138</v>
      </c>
      <c r="BU7" s="4"/>
      <c r="BV7" s="6"/>
      <c r="BW7" s="6"/>
      <c r="BX7" s="6"/>
      <c r="BY7" s="5"/>
      <c r="BZ7" s="6"/>
      <c r="CA7" s="6"/>
      <c r="CB7" t="s">
        <v>76</v>
      </c>
      <c r="CC7" s="6"/>
    </row>
    <row r="8" spans="1:85" x14ac:dyDescent="0.25">
      <c r="A8" s="59" t="str">
        <f>MID(B8,1,8)</f>
        <v xml:space="preserve">[PB6_2] </v>
      </c>
      <c r="B8" s="60" t="s">
        <v>420</v>
      </c>
      <c r="F8" s="11"/>
      <c r="J8" t="s">
        <v>9</v>
      </c>
      <c r="K8" s="10" t="s">
        <v>41</v>
      </c>
      <c r="M8" t="str">
        <f t="shared" si="1"/>
        <v>[A7] Other Rodents (other Rodentia)</v>
      </c>
      <c r="N8">
        <v>1</v>
      </c>
      <c r="Q8">
        <v>1</v>
      </c>
      <c r="T8" t="s">
        <v>81</v>
      </c>
      <c r="AD8" s="11" t="s">
        <v>185</v>
      </c>
      <c r="AI8" s="2"/>
      <c r="AL8" s="6"/>
      <c r="AM8" s="6"/>
      <c r="AN8" s="6"/>
      <c r="AX8" s="11" t="s">
        <v>174</v>
      </c>
      <c r="AY8" s="11" t="s">
        <v>172</v>
      </c>
      <c r="BF8" s="11"/>
      <c r="BQ8">
        <v>2019</v>
      </c>
      <c r="BT8" s="5" t="s">
        <v>387</v>
      </c>
      <c r="BU8" s="4"/>
      <c r="BV8" s="6"/>
      <c r="BW8" s="6"/>
      <c r="BX8" s="6"/>
      <c r="BY8" s="5"/>
      <c r="BZ8" s="6"/>
      <c r="CA8" s="6"/>
      <c r="CB8" t="s">
        <v>76</v>
      </c>
      <c r="CC8" s="6"/>
    </row>
    <row r="9" spans="1:85" x14ac:dyDescent="0.25">
      <c r="A9" t="str">
        <f t="shared" si="0"/>
        <v xml:space="preserve">[PB7] </v>
      </c>
      <c r="B9" s="11" t="s">
        <v>115</v>
      </c>
      <c r="F9" s="11"/>
      <c r="J9" t="s">
        <v>10</v>
      </c>
      <c r="K9" t="s">
        <v>42</v>
      </c>
      <c r="M9" t="str">
        <f t="shared" si="1"/>
        <v>[A8] Rabbits (Oryctolagus cuniculus)</v>
      </c>
      <c r="Q9">
        <v>1</v>
      </c>
      <c r="R9">
        <v>1</v>
      </c>
      <c r="T9" t="s">
        <v>83</v>
      </c>
      <c r="AD9" s="11" t="s">
        <v>186</v>
      </c>
      <c r="AL9" s="6"/>
      <c r="AM9" s="6"/>
      <c r="AN9" s="6"/>
      <c r="AY9" s="11" t="s">
        <v>173</v>
      </c>
      <c r="BQ9">
        <v>2020</v>
      </c>
      <c r="BU9" s="4"/>
      <c r="BV9" s="6"/>
      <c r="BW9" s="6"/>
      <c r="BX9" s="6"/>
      <c r="BY9" s="5"/>
      <c r="BZ9" s="6"/>
      <c r="CA9" s="6"/>
      <c r="CB9" s="6"/>
      <c r="CC9" s="6"/>
    </row>
    <row r="10" spans="1:85" x14ac:dyDescent="0.25">
      <c r="A10" t="str">
        <f t="shared" si="0"/>
        <v xml:space="preserve">[PB8] </v>
      </c>
      <c r="B10" s="11" t="s">
        <v>116</v>
      </c>
      <c r="F10" s="11"/>
      <c r="J10" t="s">
        <v>11</v>
      </c>
      <c r="K10" t="s">
        <v>43</v>
      </c>
      <c r="M10" t="str">
        <f t="shared" si="1"/>
        <v>[A9] Cats (Felis catus)</v>
      </c>
      <c r="P10">
        <v>1</v>
      </c>
      <c r="R10">
        <v>1</v>
      </c>
      <c r="T10" t="s">
        <v>102</v>
      </c>
      <c r="AD10" s="11" t="s">
        <v>187</v>
      </c>
      <c r="AL10" s="6"/>
      <c r="AM10" s="6"/>
      <c r="AN10" s="6"/>
      <c r="AY10" s="11" t="s">
        <v>174</v>
      </c>
      <c r="BQ10">
        <v>2021</v>
      </c>
      <c r="BT10" s="16" t="s">
        <v>253</v>
      </c>
      <c r="BU10" s="4"/>
      <c r="BV10" s="6"/>
      <c r="BW10" s="6"/>
      <c r="BX10" s="6"/>
      <c r="BY10" s="19" t="s">
        <v>192</v>
      </c>
      <c r="BZ10" s="15"/>
      <c r="CA10" s="15"/>
      <c r="CB10" s="15"/>
      <c r="CC10" s="15"/>
    </row>
    <row r="11" spans="1:85" x14ac:dyDescent="0.25">
      <c r="A11" t="str">
        <f t="shared" si="0"/>
        <v xml:space="preserve">[PB9] </v>
      </c>
      <c r="B11" s="11" t="s">
        <v>117</v>
      </c>
      <c r="F11" s="11"/>
      <c r="J11" s="41" t="s">
        <v>331</v>
      </c>
      <c r="K11" s="41" t="s">
        <v>328</v>
      </c>
      <c r="L11" s="41"/>
      <c r="M11" s="41" t="str">
        <f t="shared" si="1"/>
        <v>[A10_1] Beagles (Canis lupus familiaris)</v>
      </c>
      <c r="P11">
        <v>1</v>
      </c>
      <c r="R11">
        <v>1</v>
      </c>
      <c r="T11" t="s">
        <v>87</v>
      </c>
      <c r="AD11" s="11" t="s">
        <v>188</v>
      </c>
      <c r="AE11" s="10">
        <v>1</v>
      </c>
      <c r="AL11" s="6"/>
      <c r="AM11" s="6"/>
      <c r="AN11" s="6"/>
      <c r="BT11" s="16" t="s">
        <v>195</v>
      </c>
      <c r="BU11" s="4"/>
      <c r="BV11" s="6"/>
      <c r="BW11" s="6"/>
      <c r="BX11" s="6"/>
      <c r="BY11" s="19" t="s">
        <v>219</v>
      </c>
      <c r="BZ11" s="6"/>
      <c r="CA11" s="6"/>
      <c r="CB11" s="6"/>
      <c r="CC11" s="6"/>
    </row>
    <row r="12" spans="1:85" x14ac:dyDescent="0.25">
      <c r="A12" t="str">
        <f t="shared" si="0"/>
        <v>[PB10]</v>
      </c>
      <c r="B12" s="11" t="s">
        <v>118</v>
      </c>
      <c r="F12" s="11"/>
      <c r="J12" s="41" t="s">
        <v>332</v>
      </c>
      <c r="K12" s="41" t="s">
        <v>329</v>
      </c>
      <c r="L12" s="41"/>
      <c r="M12" s="41" t="str">
        <f t="shared" si="1"/>
        <v>[A10_2] Other dogs (Other Canis)</v>
      </c>
      <c r="N12" s="40">
        <v>1</v>
      </c>
      <c r="P12">
        <v>1</v>
      </c>
      <c r="R12">
        <v>1</v>
      </c>
      <c r="T12" t="s">
        <v>82</v>
      </c>
      <c r="AL12" s="16" t="s">
        <v>280</v>
      </c>
      <c r="AM12" s="16"/>
      <c r="AN12" s="16"/>
      <c r="BT12" s="16" t="s">
        <v>196</v>
      </c>
      <c r="BU12" s="4"/>
      <c r="BV12" s="6"/>
      <c r="BW12" s="6"/>
      <c r="BX12" s="6"/>
      <c r="BY12" s="19" t="s">
        <v>193</v>
      </c>
      <c r="BZ12" s="9"/>
      <c r="CA12" s="6"/>
      <c r="CB12" s="6"/>
      <c r="CC12" s="6"/>
    </row>
    <row r="13" spans="1:85" x14ac:dyDescent="0.25">
      <c r="A13" t="str">
        <f t="shared" si="0"/>
        <v>[PB11]</v>
      </c>
      <c r="B13" s="11" t="s">
        <v>119</v>
      </c>
      <c r="F13" s="11"/>
      <c r="J13" t="s">
        <v>12</v>
      </c>
      <c r="K13" t="s">
        <v>44</v>
      </c>
      <c r="M13" t="str">
        <f t="shared" si="1"/>
        <v>[A11] Ferrets (Mustela putorius furo)</v>
      </c>
      <c r="P13">
        <v>1</v>
      </c>
      <c r="R13">
        <v>1</v>
      </c>
      <c r="T13" t="s">
        <v>85</v>
      </c>
      <c r="AL13" s="16" t="s">
        <v>282</v>
      </c>
      <c r="AM13" s="16"/>
      <c r="AN13" s="16"/>
      <c r="BT13" s="16" t="s">
        <v>252</v>
      </c>
      <c r="BU13" s="4"/>
      <c r="BV13" s="6"/>
      <c r="BW13" s="6"/>
      <c r="BX13" s="6"/>
      <c r="BY13" s="10" t="s">
        <v>194</v>
      </c>
      <c r="BZ13" s="21"/>
      <c r="CA13" s="6"/>
      <c r="CB13" s="6"/>
      <c r="CC13" s="6"/>
    </row>
    <row r="14" spans="1:85" x14ac:dyDescent="0.25">
      <c r="A14" t="str">
        <f t="shared" si="0"/>
        <v>[PB12]</v>
      </c>
      <c r="B14" s="11" t="s">
        <v>120</v>
      </c>
      <c r="F14" s="11"/>
      <c r="J14" t="s">
        <v>13</v>
      </c>
      <c r="K14" s="10" t="s">
        <v>45</v>
      </c>
      <c r="M14" t="str">
        <f t="shared" si="1"/>
        <v>[A12] Other carnivores (other Carnivora)</v>
      </c>
      <c r="N14">
        <v>1</v>
      </c>
      <c r="P14">
        <v>1</v>
      </c>
      <c r="T14" t="s">
        <v>93</v>
      </c>
      <c r="AL14" s="16" t="s">
        <v>281</v>
      </c>
      <c r="AM14" s="16"/>
      <c r="AN14" s="16"/>
      <c r="BT14" s="16" t="s">
        <v>197</v>
      </c>
      <c r="BU14" s="4"/>
      <c r="BV14" s="6"/>
      <c r="BW14" s="6"/>
      <c r="BX14" s="6"/>
      <c r="BY14" s="5"/>
      <c r="BZ14" s="6"/>
      <c r="CA14" s="6"/>
      <c r="CB14" s="6"/>
      <c r="CC14" s="16" t="s">
        <v>204</v>
      </c>
      <c r="CE14" s="16" t="s">
        <v>292</v>
      </c>
    </row>
    <row r="15" spans="1:85" x14ac:dyDescent="0.25">
      <c r="A15" t="str">
        <f t="shared" si="0"/>
        <v>[PB13]</v>
      </c>
      <c r="B15" s="11" t="s">
        <v>262</v>
      </c>
      <c r="D15">
        <v>1</v>
      </c>
      <c r="F15" s="11"/>
      <c r="J15" t="s">
        <v>14</v>
      </c>
      <c r="K15" t="s">
        <v>46</v>
      </c>
      <c r="M15" t="str">
        <f t="shared" si="1"/>
        <v>[A13] Horses, donkeys &amp; cross-breeds (Equidae)</v>
      </c>
      <c r="P15">
        <v>1</v>
      </c>
      <c r="T15" t="s">
        <v>84</v>
      </c>
      <c r="BT15" s="61" t="s">
        <v>421</v>
      </c>
      <c r="BU15" s="4"/>
      <c r="BV15" s="6"/>
      <c r="BW15" s="6"/>
      <c r="BX15" s="6"/>
      <c r="BY15" s="20" t="s">
        <v>220</v>
      </c>
      <c r="BZ15" s="6"/>
      <c r="CA15" s="6"/>
      <c r="CB15" s="6"/>
      <c r="CC15" s="21" t="s">
        <v>251</v>
      </c>
      <c r="CE15" s="21" t="s">
        <v>293</v>
      </c>
    </row>
    <row r="16" spans="1:85" x14ac:dyDescent="0.25">
      <c r="A16" t="str">
        <f t="shared" si="0"/>
        <v>[PT21]</v>
      </c>
      <c r="B16" s="11" t="s">
        <v>121</v>
      </c>
      <c r="F16" s="11"/>
      <c r="J16" t="s">
        <v>15</v>
      </c>
      <c r="K16" t="s">
        <v>47</v>
      </c>
      <c r="M16" t="str">
        <f t="shared" si="1"/>
        <v>[A14] Pigs (Sus scrofa domesticus)</v>
      </c>
      <c r="P16">
        <v>1</v>
      </c>
      <c r="S16">
        <v>1</v>
      </c>
      <c r="T16" t="s">
        <v>88</v>
      </c>
      <c r="AL16" s="16" t="s">
        <v>283</v>
      </c>
      <c r="BT16" s="61" t="s">
        <v>422</v>
      </c>
      <c r="BU16" s="4"/>
      <c r="BV16" s="6"/>
      <c r="BW16" s="6"/>
      <c r="BX16" s="6"/>
      <c r="BY16" s="20" t="s">
        <v>221</v>
      </c>
      <c r="BZ16" s="6"/>
      <c r="CA16" s="6"/>
      <c r="CB16" s="6"/>
      <c r="CC16" s="20" t="s">
        <v>256</v>
      </c>
      <c r="CE16" s="20" t="s">
        <v>294</v>
      </c>
    </row>
    <row r="17" spans="1:83" x14ac:dyDescent="0.25">
      <c r="A17" t="str">
        <f t="shared" si="0"/>
        <v>[PT22]</v>
      </c>
      <c r="B17" s="11" t="s">
        <v>122</v>
      </c>
      <c r="F17" s="11"/>
      <c r="J17" t="s">
        <v>16</v>
      </c>
      <c r="K17" t="s">
        <v>48</v>
      </c>
      <c r="M17" t="str">
        <f t="shared" si="1"/>
        <v>[A15] Goats (Capra aegagrus hircus)</v>
      </c>
      <c r="P17">
        <v>1</v>
      </c>
      <c r="T17" t="s">
        <v>90</v>
      </c>
      <c r="AL17" s="16" t="s">
        <v>284</v>
      </c>
      <c r="BT17" s="13" t="s">
        <v>198</v>
      </c>
      <c r="BU17" s="4"/>
      <c r="BV17" s="6"/>
      <c r="BW17" s="6"/>
      <c r="BX17" s="6"/>
      <c r="BY17" s="20" t="s">
        <v>222</v>
      </c>
      <c r="BZ17" s="6"/>
      <c r="CA17" s="6"/>
      <c r="CB17" s="6"/>
      <c r="CC17" s="19" t="s">
        <v>219</v>
      </c>
      <c r="CE17" s="19" t="s">
        <v>295</v>
      </c>
    </row>
    <row r="18" spans="1:83" x14ac:dyDescent="0.25">
      <c r="A18" t="str">
        <f t="shared" si="0"/>
        <v>[PT23]</v>
      </c>
      <c r="B18" s="11" t="s">
        <v>123</v>
      </c>
      <c r="F18" s="11"/>
      <c r="J18" t="s">
        <v>17</v>
      </c>
      <c r="K18" t="s">
        <v>49</v>
      </c>
      <c r="M18" t="str">
        <f t="shared" si="1"/>
        <v>[A16] Sheep (Ovis aries)</v>
      </c>
      <c r="P18">
        <v>1</v>
      </c>
      <c r="S18">
        <v>1</v>
      </c>
      <c r="T18" t="s">
        <v>91</v>
      </c>
      <c r="AL18" s="16" t="s">
        <v>285</v>
      </c>
      <c r="BT18" s="16" t="s">
        <v>199</v>
      </c>
      <c r="BU18" s="4"/>
      <c r="BV18" s="6"/>
      <c r="BW18" s="6"/>
      <c r="BX18" s="6"/>
      <c r="BY18" s="20" t="s">
        <v>256</v>
      </c>
      <c r="BZ18" s="6"/>
      <c r="CA18" s="6"/>
      <c r="CB18" s="6"/>
      <c r="CC18" s="24" t="s">
        <v>239</v>
      </c>
      <c r="CE18" s="24" t="s">
        <v>296</v>
      </c>
    </row>
    <row r="19" spans="1:83" x14ac:dyDescent="0.25">
      <c r="A19" t="str">
        <f t="shared" si="0"/>
        <v>[PT24]</v>
      </c>
      <c r="B19" s="11" t="s">
        <v>124</v>
      </c>
      <c r="F19" s="11"/>
      <c r="J19" t="s">
        <v>18</v>
      </c>
      <c r="K19" t="s">
        <v>50</v>
      </c>
      <c r="M19" t="str">
        <f t="shared" si="1"/>
        <v>[A17] Cattle (Bos primigenius)</v>
      </c>
      <c r="P19">
        <v>1</v>
      </c>
      <c r="T19" t="s">
        <v>92</v>
      </c>
      <c r="BT19" s="16" t="s">
        <v>200</v>
      </c>
      <c r="BU19" s="4"/>
      <c r="BV19" s="6"/>
      <c r="BW19" s="6"/>
      <c r="BX19" s="6"/>
      <c r="BY19" s="5"/>
      <c r="BZ19" s="6"/>
      <c r="CA19" s="6"/>
      <c r="CB19" s="6"/>
      <c r="CC19" s="23" t="s">
        <v>245</v>
      </c>
      <c r="CE19" s="23" t="s">
        <v>297</v>
      </c>
    </row>
    <row r="20" spans="1:83" x14ac:dyDescent="0.25">
      <c r="A20" t="str">
        <f t="shared" si="0"/>
        <v>[PT25]</v>
      </c>
      <c r="B20" s="11" t="s">
        <v>125</v>
      </c>
      <c r="F20" s="11"/>
      <c r="J20" t="s">
        <v>19</v>
      </c>
      <c r="K20" t="s">
        <v>51</v>
      </c>
      <c r="M20" t="str">
        <f t="shared" si="1"/>
        <v>[A18] Prosimians (Prosimia)</v>
      </c>
      <c r="O20">
        <v>1</v>
      </c>
      <c r="R20" s="59">
        <v>1</v>
      </c>
      <c r="T20" t="s">
        <v>94</v>
      </c>
      <c r="AL20" s="16" t="s">
        <v>286</v>
      </c>
      <c r="AR20" s="16" t="s">
        <v>697</v>
      </c>
      <c r="BT20" s="16" t="s">
        <v>201</v>
      </c>
      <c r="BU20" s="4"/>
      <c r="BV20" s="6"/>
      <c r="BW20" s="6"/>
      <c r="BX20" s="6"/>
      <c r="BY20" s="22" t="s">
        <v>223</v>
      </c>
      <c r="BZ20" s="6"/>
      <c r="CA20" s="6"/>
      <c r="CB20" s="6"/>
      <c r="CC20" s="9" t="s">
        <v>237</v>
      </c>
      <c r="CE20" s="9" t="s">
        <v>298</v>
      </c>
    </row>
    <row r="21" spans="1:83" x14ac:dyDescent="0.25">
      <c r="A21" t="str">
        <f t="shared" si="0"/>
        <v>[PT26]</v>
      </c>
      <c r="B21" s="11" t="s">
        <v>263</v>
      </c>
      <c r="F21" s="11"/>
      <c r="J21" t="s">
        <v>20</v>
      </c>
      <c r="K21" t="s">
        <v>52</v>
      </c>
      <c r="M21" t="str">
        <f t="shared" si="1"/>
        <v>[A19] Marmoset and tamarins (eg. Callithrix jacchus)</v>
      </c>
      <c r="O21">
        <v>1</v>
      </c>
      <c r="R21" s="59">
        <v>1</v>
      </c>
      <c r="T21" t="s">
        <v>95</v>
      </c>
      <c r="AL21" s="16" t="s">
        <v>285</v>
      </c>
      <c r="AR21" s="16" t="s">
        <v>285</v>
      </c>
      <c r="BT21" s="16" t="s">
        <v>202</v>
      </c>
      <c r="BU21" s="4"/>
      <c r="BV21" s="6"/>
      <c r="BW21" s="6"/>
      <c r="BX21" s="6"/>
      <c r="BY21" s="22" t="s">
        <v>224</v>
      </c>
      <c r="BZ21" s="6"/>
      <c r="CA21" s="6"/>
      <c r="CB21" s="6"/>
      <c r="CC21" s="18" t="s">
        <v>255</v>
      </c>
      <c r="CE21" s="18" t="s">
        <v>299</v>
      </c>
    </row>
    <row r="22" spans="1:83" x14ac:dyDescent="0.25">
      <c r="A22" s="59" t="str">
        <f>MID(B22,1,8)</f>
        <v>[PT27_1]</v>
      </c>
      <c r="B22" s="60" t="s">
        <v>423</v>
      </c>
      <c r="F22" s="11"/>
      <c r="J22" t="s">
        <v>21</v>
      </c>
      <c r="K22" t="s">
        <v>53</v>
      </c>
      <c r="M22" t="str">
        <f t="shared" si="1"/>
        <v>[A20] Cynomolgus monkey (Macaca fascicularis)</v>
      </c>
      <c r="O22">
        <v>1</v>
      </c>
      <c r="R22" s="59">
        <v>1</v>
      </c>
      <c r="T22" t="s">
        <v>97</v>
      </c>
      <c r="AL22" s="16" t="s">
        <v>284</v>
      </c>
      <c r="AR22" s="16" t="s">
        <v>284</v>
      </c>
      <c r="BT22" s="16" t="s">
        <v>203</v>
      </c>
      <c r="BU22" s="4"/>
      <c r="BV22" s="6"/>
      <c r="BW22" s="6"/>
      <c r="BX22" s="6"/>
      <c r="BY22" s="21" t="s">
        <v>251</v>
      </c>
      <c r="BZ22" s="6"/>
      <c r="CA22" s="6"/>
      <c r="CB22" s="6"/>
    </row>
    <row r="23" spans="1:83" x14ac:dyDescent="0.25">
      <c r="A23" s="59" t="str">
        <f>MID(B23,1,8)</f>
        <v>[PT27_2]</v>
      </c>
      <c r="B23" s="60" t="s">
        <v>424</v>
      </c>
      <c r="F23" s="11"/>
      <c r="J23" t="s">
        <v>22</v>
      </c>
      <c r="K23" t="s">
        <v>54</v>
      </c>
      <c r="M23" t="str">
        <f t="shared" si="1"/>
        <v>[A21] Rhesus monkey (Macaca mulatta)</v>
      </c>
      <c r="O23">
        <v>1</v>
      </c>
      <c r="R23" s="59">
        <v>1</v>
      </c>
      <c r="T23" t="s">
        <v>98</v>
      </c>
      <c r="BT23" s="16" t="s">
        <v>204</v>
      </c>
      <c r="BU23" s="4"/>
      <c r="BV23" s="6"/>
      <c r="BW23" s="6"/>
      <c r="BX23" s="6"/>
      <c r="BY23" s="6"/>
      <c r="BZ23" s="6"/>
      <c r="CA23" s="6"/>
      <c r="CB23" s="6"/>
      <c r="CC23" s="6"/>
    </row>
    <row r="24" spans="1:83" x14ac:dyDescent="0.25">
      <c r="A24" t="str">
        <f t="shared" si="0"/>
        <v>[PT28]</v>
      </c>
      <c r="B24" s="11" t="s">
        <v>126</v>
      </c>
      <c r="F24" s="11"/>
      <c r="J24" t="s">
        <v>23</v>
      </c>
      <c r="K24" t="s">
        <v>55</v>
      </c>
      <c r="M24" t="str">
        <f t="shared" si="1"/>
        <v>[A22] Vervets Chlorocebus spp. (usually either pygerythrus or sabaeus)</v>
      </c>
      <c r="O24">
        <v>1</v>
      </c>
      <c r="R24" s="59">
        <v>1</v>
      </c>
      <c r="T24" t="s">
        <v>99</v>
      </c>
      <c r="AL24" s="16" t="s">
        <v>288</v>
      </c>
      <c r="BT24" s="6"/>
      <c r="BU24" s="4"/>
      <c r="BV24" s="6"/>
      <c r="BW24" s="6"/>
      <c r="BX24" s="6"/>
      <c r="BY24" s="6"/>
      <c r="BZ24" s="9" t="s">
        <v>225</v>
      </c>
      <c r="CA24" s="24"/>
      <c r="CB24" s="6"/>
      <c r="CC24" s="6"/>
      <c r="CD24" s="24" t="s">
        <v>238</v>
      </c>
    </row>
    <row r="25" spans="1:83" x14ac:dyDescent="0.25">
      <c r="A25" t="str">
        <f t="shared" si="0"/>
        <v>[PT29]</v>
      </c>
      <c r="B25" s="11" t="s">
        <v>127</v>
      </c>
      <c r="F25" s="11"/>
      <c r="J25" t="s">
        <v>24</v>
      </c>
      <c r="K25" t="s">
        <v>56</v>
      </c>
      <c r="M25" t="str">
        <f t="shared" si="1"/>
        <v>[A23] Baboons (Papio spp.)</v>
      </c>
      <c r="O25">
        <v>1</v>
      </c>
      <c r="R25" s="59">
        <v>1</v>
      </c>
      <c r="T25" t="s">
        <v>101</v>
      </c>
      <c r="AL25" s="16" t="s">
        <v>291</v>
      </c>
      <c r="BT25" s="18" t="s">
        <v>205</v>
      </c>
      <c r="BU25" s="4"/>
      <c r="BV25" s="6"/>
      <c r="BW25" s="6"/>
      <c r="BX25" s="6"/>
      <c r="BY25" s="6"/>
      <c r="BZ25" s="9" t="s">
        <v>226</v>
      </c>
      <c r="CA25" s="6"/>
      <c r="CB25" s="6"/>
      <c r="CC25" s="6"/>
      <c r="CD25" s="24" t="s">
        <v>239</v>
      </c>
    </row>
    <row r="26" spans="1:83" ht="15.75" x14ac:dyDescent="0.25">
      <c r="A26" t="str">
        <f t="shared" si="0"/>
        <v>[PT30]</v>
      </c>
      <c r="B26" s="11" t="s">
        <v>128</v>
      </c>
      <c r="F26" s="11"/>
      <c r="J26" t="s">
        <v>25</v>
      </c>
      <c r="K26" t="s">
        <v>57</v>
      </c>
      <c r="M26" t="str">
        <f t="shared" si="1"/>
        <v>[A24] Squirrel monkey (eg. Saimiri sciureus)</v>
      </c>
      <c r="O26">
        <v>1</v>
      </c>
      <c r="R26" s="59">
        <v>1</v>
      </c>
      <c r="T26" t="s">
        <v>100</v>
      </c>
      <c r="AL26" s="62" t="s">
        <v>289</v>
      </c>
      <c r="BT26" s="18" t="s">
        <v>206</v>
      </c>
      <c r="BU26" s="4"/>
      <c r="BV26" s="6"/>
      <c r="BW26" s="6"/>
      <c r="BX26" s="6"/>
      <c r="BY26" s="6"/>
      <c r="BZ26" s="9" t="s">
        <v>227</v>
      </c>
      <c r="CA26" s="6"/>
      <c r="CB26" s="6"/>
      <c r="CC26" s="6"/>
      <c r="CD26" s="24" t="s">
        <v>240</v>
      </c>
    </row>
    <row r="27" spans="1:83" ht="15.75" x14ac:dyDescent="0.25">
      <c r="A27" t="str">
        <f t="shared" si="0"/>
        <v>[PT31]</v>
      </c>
      <c r="B27" s="11" t="s">
        <v>129</v>
      </c>
      <c r="F27" s="11"/>
      <c r="J27" s="14" t="s">
        <v>400</v>
      </c>
      <c r="K27" s="44" t="s">
        <v>335</v>
      </c>
      <c r="L27" s="14"/>
      <c r="M27" s="14" t="str">
        <f t="shared" si="1"/>
        <v>[A25_1] Other species of Old World Monkeys (Cercopithecoidea)</v>
      </c>
      <c r="N27">
        <v>1</v>
      </c>
      <c r="O27">
        <v>1</v>
      </c>
      <c r="R27" s="59">
        <v>1</v>
      </c>
      <c r="T27" t="s">
        <v>86</v>
      </c>
      <c r="AL27" s="62" t="s">
        <v>290</v>
      </c>
      <c r="BT27" s="18" t="s">
        <v>207</v>
      </c>
      <c r="BU27" s="4"/>
      <c r="BV27" s="6"/>
      <c r="BW27" s="6"/>
      <c r="BX27" s="6"/>
      <c r="BZ27" s="9" t="s">
        <v>228</v>
      </c>
      <c r="CA27" s="6"/>
      <c r="CB27" s="6"/>
      <c r="CC27" s="6"/>
    </row>
    <row r="28" spans="1:83" ht="15.75" x14ac:dyDescent="0.25">
      <c r="A28" t="str">
        <f t="shared" si="0"/>
        <v>[PT32]</v>
      </c>
      <c r="B28" s="11" t="s">
        <v>264</v>
      </c>
      <c r="D28">
        <v>1</v>
      </c>
      <c r="F28" s="11"/>
      <c r="J28" s="14" t="s">
        <v>401</v>
      </c>
      <c r="K28" s="44" t="s">
        <v>336</v>
      </c>
      <c r="L28" s="14"/>
      <c r="M28" s="14" t="str">
        <f t="shared" si="1"/>
        <v>[A25_2] Other species of New World Monkeys (Ceboidea)</v>
      </c>
      <c r="N28">
        <v>1</v>
      </c>
      <c r="O28">
        <v>1</v>
      </c>
      <c r="R28" s="59">
        <v>1</v>
      </c>
      <c r="T28" t="s">
        <v>103</v>
      </c>
      <c r="AL28" s="62" t="s">
        <v>302</v>
      </c>
      <c r="BT28" s="18" t="s">
        <v>208</v>
      </c>
      <c r="BU28" s="4"/>
      <c r="BV28" s="6"/>
      <c r="BW28" s="6"/>
      <c r="BX28" s="6"/>
      <c r="BY28" s="6"/>
      <c r="BZ28" s="9" t="s">
        <v>229</v>
      </c>
      <c r="CA28" s="14"/>
      <c r="CB28" s="6"/>
      <c r="CC28" s="6"/>
      <c r="CD28" s="14" t="s">
        <v>241</v>
      </c>
    </row>
    <row r="29" spans="1:83" ht="15.75" x14ac:dyDescent="0.25">
      <c r="A29" t="str">
        <f t="shared" si="0"/>
        <v>[PT33]</v>
      </c>
      <c r="B29" s="11" t="s">
        <v>130</v>
      </c>
      <c r="F29" s="11"/>
      <c r="J29" t="s">
        <v>26</v>
      </c>
      <c r="K29" t="s">
        <v>58</v>
      </c>
      <c r="M29" t="str">
        <f t="shared" si="1"/>
        <v>[A26] Apes (Hominoidea)</v>
      </c>
      <c r="O29">
        <v>1</v>
      </c>
      <c r="R29" s="59">
        <v>1</v>
      </c>
      <c r="T29" t="s">
        <v>104</v>
      </c>
      <c r="AL29" s="62" t="s">
        <v>301</v>
      </c>
      <c r="BT29" s="18" t="s">
        <v>209</v>
      </c>
      <c r="BU29" s="4"/>
      <c r="BV29" s="6"/>
      <c r="BW29" s="6"/>
      <c r="BX29" s="6"/>
      <c r="BY29" s="6"/>
      <c r="BZ29" s="9" t="s">
        <v>257</v>
      </c>
      <c r="CA29" s="6"/>
      <c r="CB29" s="6"/>
      <c r="CC29" s="6"/>
      <c r="CD29" s="14" t="s">
        <v>242</v>
      </c>
    </row>
    <row r="30" spans="1:83" x14ac:dyDescent="0.25">
      <c r="A30" t="str">
        <f t="shared" si="0"/>
        <v>[PT34]</v>
      </c>
      <c r="B30" s="11" t="s">
        <v>131</v>
      </c>
      <c r="F30" s="11"/>
      <c r="J30" t="s">
        <v>27</v>
      </c>
      <c r="K30" s="10" t="s">
        <v>59</v>
      </c>
      <c r="M30" t="str">
        <f t="shared" si="1"/>
        <v>[A27] Other Mammals (other Mammalia)</v>
      </c>
      <c r="N30">
        <v>1</v>
      </c>
      <c r="P30">
        <v>1</v>
      </c>
      <c r="T30" t="s">
        <v>76</v>
      </c>
      <c r="BT30" s="18" t="s">
        <v>254</v>
      </c>
      <c r="BU30" s="6"/>
      <c r="BV30" s="6"/>
      <c r="BW30" s="6"/>
      <c r="BX30" s="6"/>
      <c r="BY30" s="6"/>
      <c r="BZ30" s="9" t="s">
        <v>230</v>
      </c>
      <c r="CA30" s="6"/>
      <c r="CB30" s="6"/>
      <c r="CC30" s="6"/>
      <c r="CD30" s="14" t="s">
        <v>243</v>
      </c>
    </row>
    <row r="31" spans="1:83" x14ac:dyDescent="0.25">
      <c r="A31" t="str">
        <f t="shared" si="0"/>
        <v>[PT35]</v>
      </c>
      <c r="B31" s="11" t="s">
        <v>132</v>
      </c>
      <c r="F31" s="11"/>
      <c r="J31" t="s">
        <v>28</v>
      </c>
      <c r="K31" t="s">
        <v>60</v>
      </c>
      <c r="M31" t="str">
        <f t="shared" si="1"/>
        <v>[A28] Domestic fowl (Gallus gallus domesticus)</v>
      </c>
      <c r="Q31">
        <v>1</v>
      </c>
      <c r="T31" t="s">
        <v>76</v>
      </c>
      <c r="BT31" s="63" t="s">
        <v>425</v>
      </c>
      <c r="BU31" s="6"/>
      <c r="BV31" s="6"/>
      <c r="BW31" s="6"/>
      <c r="BX31" s="6"/>
      <c r="BY31" s="6"/>
      <c r="BZ31" s="9" t="s">
        <v>231</v>
      </c>
      <c r="CA31" s="6"/>
      <c r="CB31" s="6"/>
      <c r="CC31" s="6"/>
    </row>
    <row r="32" spans="1:83" x14ac:dyDescent="0.25">
      <c r="A32" t="str">
        <f t="shared" si="0"/>
        <v>[PT36]</v>
      </c>
      <c r="B32" s="11" t="s">
        <v>133</v>
      </c>
      <c r="F32" s="11"/>
      <c r="J32" s="41" t="s">
        <v>333</v>
      </c>
      <c r="K32" s="41" t="s">
        <v>330</v>
      </c>
      <c r="L32" s="41"/>
      <c r="M32" s="41" t="str">
        <f t="shared" si="1"/>
        <v>[A29_1] Quail (Coturnix coturnix)</v>
      </c>
      <c r="N32" s="40"/>
      <c r="Q32">
        <v>1</v>
      </c>
      <c r="R32">
        <v>1</v>
      </c>
      <c r="T32" t="s">
        <v>76</v>
      </c>
      <c r="BT32" s="63" t="s">
        <v>426</v>
      </c>
      <c r="BU32" s="6"/>
      <c r="BV32" s="6"/>
      <c r="BW32" s="6"/>
      <c r="BX32" s="6"/>
      <c r="BY32" s="6"/>
      <c r="BZ32" s="9" t="s">
        <v>232</v>
      </c>
      <c r="CA32" s="6"/>
      <c r="CB32" s="6"/>
      <c r="CC32" s="6"/>
    </row>
    <row r="33" spans="1:82" x14ac:dyDescent="0.25">
      <c r="A33" t="str">
        <f t="shared" si="0"/>
        <v>[PT37]</v>
      </c>
      <c r="B33" s="11" t="s">
        <v>134</v>
      </c>
      <c r="F33" s="11"/>
      <c r="J33" s="41" t="s">
        <v>334</v>
      </c>
      <c r="K33" s="41" t="s">
        <v>61</v>
      </c>
      <c r="L33" s="41"/>
      <c r="M33" s="41" t="str">
        <f t="shared" si="1"/>
        <v>[A29_2] Other birds (other Aves)</v>
      </c>
      <c r="N33">
        <v>1</v>
      </c>
      <c r="Q33">
        <v>1</v>
      </c>
      <c r="T33" t="s">
        <v>76</v>
      </c>
      <c r="BT33" s="18" t="s">
        <v>210</v>
      </c>
      <c r="BU33" s="6"/>
      <c r="BV33" s="6"/>
      <c r="BW33" s="6"/>
      <c r="BX33" s="6"/>
      <c r="BY33" s="6"/>
      <c r="BZ33" s="9" t="s">
        <v>233</v>
      </c>
      <c r="CA33" s="6"/>
      <c r="CB33" s="6"/>
      <c r="CC33" s="6"/>
    </row>
    <row r="34" spans="1:82" x14ac:dyDescent="0.25">
      <c r="A34" t="str">
        <f t="shared" si="0"/>
        <v>[PE40]</v>
      </c>
      <c r="B34" s="11" t="s">
        <v>135</v>
      </c>
      <c r="F34" s="11"/>
      <c r="J34" t="s">
        <v>29</v>
      </c>
      <c r="K34" t="s">
        <v>62</v>
      </c>
      <c r="M34" t="str">
        <f t="shared" si="1"/>
        <v>[A30] Reptiles (Reptilia)</v>
      </c>
      <c r="T34" t="s">
        <v>76</v>
      </c>
      <c r="BT34" s="18" t="s">
        <v>211</v>
      </c>
      <c r="BU34" s="6"/>
      <c r="BV34" s="6"/>
      <c r="BW34" s="6"/>
      <c r="BX34" s="6"/>
      <c r="BY34" s="6"/>
      <c r="BZ34" s="9" t="s">
        <v>258</v>
      </c>
      <c r="CA34" s="6"/>
      <c r="CB34" s="6"/>
      <c r="CC34" s="6"/>
    </row>
    <row r="35" spans="1:82" x14ac:dyDescent="0.25">
      <c r="A35" t="str">
        <f t="shared" si="0"/>
        <v>[PS41]</v>
      </c>
      <c r="B35" s="11" t="s">
        <v>136</v>
      </c>
      <c r="E35" s="2"/>
      <c r="F35" s="11"/>
      <c r="J35" t="s">
        <v>30</v>
      </c>
      <c r="K35" t="s">
        <v>63</v>
      </c>
      <c r="M35" t="str">
        <f t="shared" si="1"/>
        <v>[A31] Rana (Rana temporaria and Rana pipiens)</v>
      </c>
      <c r="R35">
        <v>1</v>
      </c>
      <c r="T35" t="s">
        <v>76</v>
      </c>
      <c r="BT35" s="18" t="s">
        <v>212</v>
      </c>
      <c r="BU35" s="6"/>
      <c r="BV35" s="6"/>
      <c r="BW35" s="6"/>
      <c r="BX35" s="6"/>
      <c r="BY35" s="6"/>
      <c r="BZ35" s="9" t="s">
        <v>234</v>
      </c>
      <c r="CA35" s="6"/>
      <c r="CB35" s="6"/>
      <c r="CC35" s="6"/>
    </row>
    <row r="36" spans="1:82" x14ac:dyDescent="0.25">
      <c r="A36" t="str">
        <f t="shared" si="0"/>
        <v>[PE42]</v>
      </c>
      <c r="B36" s="11" t="s">
        <v>137</v>
      </c>
      <c r="E36" s="2"/>
      <c r="F36" s="11"/>
      <c r="J36" t="s">
        <v>31</v>
      </c>
      <c r="K36" t="s">
        <v>64</v>
      </c>
      <c r="M36" t="str">
        <f t="shared" si="1"/>
        <v>[A32] Xenopus (Xenopus laevis and Xenopus tropicalis)</v>
      </c>
      <c r="R36">
        <v>1</v>
      </c>
      <c r="T36" t="s">
        <v>76</v>
      </c>
      <c r="BT36" s="18" t="s">
        <v>213</v>
      </c>
      <c r="BU36" s="6"/>
      <c r="BV36" s="6"/>
      <c r="BW36" s="6"/>
      <c r="BX36" s="6"/>
      <c r="BY36" s="6"/>
      <c r="BZ36" s="9" t="s">
        <v>235</v>
      </c>
      <c r="CA36" s="6"/>
      <c r="CB36" s="6"/>
      <c r="CC36" s="6"/>
    </row>
    <row r="37" spans="1:82" x14ac:dyDescent="0.25">
      <c r="A37" t="str">
        <f t="shared" si="0"/>
        <v>[PF43]</v>
      </c>
      <c r="B37" s="11" t="s">
        <v>138</v>
      </c>
      <c r="D37" s="2"/>
      <c r="E37" s="2"/>
      <c r="F37" s="11"/>
      <c r="J37" t="s">
        <v>32</v>
      </c>
      <c r="K37" s="10" t="s">
        <v>65</v>
      </c>
      <c r="M37" t="str">
        <f t="shared" si="1"/>
        <v>[A33] Other Amphibians (other Amphibia)</v>
      </c>
      <c r="N37">
        <v>1</v>
      </c>
      <c r="T37" t="s">
        <v>76</v>
      </c>
      <c r="BT37" s="18" t="s">
        <v>255</v>
      </c>
      <c r="BZ37" s="9" t="s">
        <v>246</v>
      </c>
      <c r="CA37" s="23"/>
      <c r="CD37" s="23" t="s">
        <v>247</v>
      </c>
    </row>
    <row r="38" spans="1:82" x14ac:dyDescent="0.25">
      <c r="A38" t="str">
        <f t="shared" si="0"/>
        <v>[PG43]</v>
      </c>
      <c r="B38" s="11" t="s">
        <v>139</v>
      </c>
      <c r="J38" t="s">
        <v>33</v>
      </c>
      <c r="K38" t="s">
        <v>66</v>
      </c>
      <c r="M38" t="str">
        <f t="shared" si="1"/>
        <v>[A34] Zebra fish (Danio rerio)</v>
      </c>
      <c r="R38">
        <v>1</v>
      </c>
      <c r="T38" t="s">
        <v>76</v>
      </c>
      <c r="BT38" s="18" t="s">
        <v>214</v>
      </c>
      <c r="BZ38" s="9" t="s">
        <v>259</v>
      </c>
      <c r="CD38" s="23" t="s">
        <v>248</v>
      </c>
    </row>
    <row r="39" spans="1:82" x14ac:dyDescent="0.25">
      <c r="A39" t="str">
        <f t="shared" si="0"/>
        <v>[PR51]</v>
      </c>
      <c r="B39" s="12" t="s">
        <v>140</v>
      </c>
      <c r="C39">
        <v>1</v>
      </c>
      <c r="D39" s="2"/>
      <c r="E39" s="2"/>
      <c r="F39" s="11"/>
      <c r="J39" t="s">
        <v>34</v>
      </c>
      <c r="K39" s="10" t="s">
        <v>67</v>
      </c>
      <c r="M39" t="str">
        <f t="shared" si="1"/>
        <v>[A35] Other Fish (other Pisces)</v>
      </c>
      <c r="N39">
        <v>1</v>
      </c>
      <c r="T39" t="s">
        <v>76</v>
      </c>
      <c r="BT39" s="18" t="s">
        <v>215</v>
      </c>
      <c r="BZ39" s="9" t="s">
        <v>236</v>
      </c>
      <c r="CD39" s="23" t="s">
        <v>249</v>
      </c>
    </row>
    <row r="40" spans="1:82" x14ac:dyDescent="0.25">
      <c r="A40" t="str">
        <f t="shared" si="0"/>
        <v>[PR52]</v>
      </c>
      <c r="B40" s="12" t="s">
        <v>141</v>
      </c>
      <c r="C40" s="2">
        <v>1</v>
      </c>
      <c r="D40" s="2"/>
      <c r="E40" s="2"/>
      <c r="F40" s="11"/>
      <c r="I40" s="3"/>
      <c r="J40" t="s">
        <v>35</v>
      </c>
      <c r="K40" t="s">
        <v>68</v>
      </c>
      <c r="M40" t="str">
        <f t="shared" si="1"/>
        <v>[A36] Cephalopods (Cephalopoda)</v>
      </c>
      <c r="T40" t="s">
        <v>76</v>
      </c>
      <c r="BT40" s="18" t="s">
        <v>216</v>
      </c>
      <c r="BZ40" s="9" t="s">
        <v>237</v>
      </c>
      <c r="CD40" s="23" t="s">
        <v>250</v>
      </c>
    </row>
    <row r="41" spans="1:82" x14ac:dyDescent="0.25">
      <c r="A41" t="str">
        <f t="shared" si="0"/>
        <v>[PR53]</v>
      </c>
      <c r="B41" s="12" t="s">
        <v>265</v>
      </c>
      <c r="C41" s="2">
        <v>1</v>
      </c>
      <c r="D41" s="2">
        <v>1</v>
      </c>
      <c r="E41" s="2"/>
      <c r="F41" s="11"/>
      <c r="I41" s="3"/>
      <c r="J41" t="s">
        <v>76</v>
      </c>
      <c r="M41" s="6"/>
      <c r="T41" t="s">
        <v>76</v>
      </c>
      <c r="BT41" s="18" t="s">
        <v>217</v>
      </c>
      <c r="CD41" s="23" t="s">
        <v>244</v>
      </c>
    </row>
    <row r="42" spans="1:82" x14ac:dyDescent="0.25">
      <c r="A42" t="str">
        <f t="shared" si="0"/>
        <v>[PR61]</v>
      </c>
      <c r="B42" s="12" t="s">
        <v>142</v>
      </c>
      <c r="C42" s="4">
        <v>1</v>
      </c>
      <c r="E42" s="2"/>
      <c r="F42" s="11"/>
      <c r="I42" s="3"/>
      <c r="J42" t="s">
        <v>76</v>
      </c>
      <c r="T42" t="s">
        <v>76</v>
      </c>
      <c r="BT42" s="18" t="s">
        <v>218</v>
      </c>
      <c r="CD42" s="23" t="s">
        <v>245</v>
      </c>
    </row>
    <row r="43" spans="1:82" x14ac:dyDescent="0.25">
      <c r="A43" t="str">
        <f t="shared" si="0"/>
        <v>[PR62]</v>
      </c>
      <c r="B43" s="12" t="s">
        <v>143</v>
      </c>
      <c r="C43" s="4">
        <v>1</v>
      </c>
      <c r="F43" s="11"/>
      <c r="I43" s="2"/>
      <c r="J43" t="s">
        <v>76</v>
      </c>
      <c r="T43" t="s">
        <v>76</v>
      </c>
    </row>
    <row r="44" spans="1:82" x14ac:dyDescent="0.25">
      <c r="A44" t="str">
        <f t="shared" si="0"/>
        <v>[PR63]</v>
      </c>
      <c r="B44" s="12" t="s">
        <v>144</v>
      </c>
      <c r="C44" s="4">
        <v>1</v>
      </c>
      <c r="F44" s="11"/>
      <c r="I44" t="s">
        <v>9</v>
      </c>
      <c r="J44" t="s">
        <v>540</v>
      </c>
      <c r="K44" t="s">
        <v>438</v>
      </c>
      <c r="T44" t="s">
        <v>76</v>
      </c>
    </row>
    <row r="45" spans="1:82" x14ac:dyDescent="0.25">
      <c r="A45" t="str">
        <f t="shared" si="0"/>
        <v>[PR64]</v>
      </c>
      <c r="B45" s="12" t="s">
        <v>266</v>
      </c>
      <c r="C45" s="4">
        <v>1</v>
      </c>
      <c r="D45">
        <v>1</v>
      </c>
      <c r="F45" s="11"/>
      <c r="K45" t="s">
        <v>674</v>
      </c>
      <c r="T45" t="s">
        <v>76</v>
      </c>
    </row>
    <row r="46" spans="1:82" x14ac:dyDescent="0.25">
      <c r="A46" t="str">
        <f t="shared" si="0"/>
        <v>[PR71]</v>
      </c>
      <c r="B46" s="12" t="s">
        <v>145</v>
      </c>
      <c r="C46" s="4">
        <v>1</v>
      </c>
      <c r="D46">
        <v>1</v>
      </c>
      <c r="F46" s="11"/>
      <c r="K46" t="s">
        <v>439</v>
      </c>
      <c r="T46" t="s">
        <v>76</v>
      </c>
    </row>
    <row r="47" spans="1:82" x14ac:dyDescent="0.25">
      <c r="A47" t="str">
        <f t="shared" si="0"/>
        <v>[PR81]</v>
      </c>
      <c r="B47" s="12" t="s">
        <v>146</v>
      </c>
      <c r="C47" s="4">
        <v>1</v>
      </c>
      <c r="F47" s="11"/>
      <c r="K47" t="s">
        <v>440</v>
      </c>
      <c r="T47" t="s">
        <v>76</v>
      </c>
    </row>
    <row r="48" spans="1:82" x14ac:dyDescent="0.25">
      <c r="A48" t="str">
        <f t="shared" si="0"/>
        <v>[PR82]</v>
      </c>
      <c r="B48" s="12" t="s">
        <v>147</v>
      </c>
      <c r="C48" s="4">
        <v>1</v>
      </c>
      <c r="D48">
        <v>1</v>
      </c>
      <c r="F48" s="11"/>
      <c r="K48" t="s">
        <v>441</v>
      </c>
      <c r="T48" t="s">
        <v>76</v>
      </c>
    </row>
    <row r="49" spans="1:20" x14ac:dyDescent="0.25">
      <c r="A49" t="str">
        <f t="shared" si="0"/>
        <v>[PR83]</v>
      </c>
      <c r="B49" s="12" t="s">
        <v>148</v>
      </c>
      <c r="C49" s="4">
        <v>1</v>
      </c>
      <c r="F49" s="11"/>
      <c r="K49" t="s">
        <v>442</v>
      </c>
      <c r="T49" t="s">
        <v>76</v>
      </c>
    </row>
    <row r="50" spans="1:20" x14ac:dyDescent="0.25">
      <c r="A50" t="str">
        <f t="shared" si="0"/>
        <v>[PR84]</v>
      </c>
      <c r="B50" s="12" t="s">
        <v>149</v>
      </c>
      <c r="C50" s="4">
        <v>1</v>
      </c>
      <c r="F50" s="11"/>
      <c r="K50" t="s">
        <v>443</v>
      </c>
      <c r="T50" t="s">
        <v>76</v>
      </c>
    </row>
    <row r="51" spans="1:20" x14ac:dyDescent="0.25">
      <c r="A51" t="str">
        <f t="shared" si="0"/>
        <v>[PR85]</v>
      </c>
      <c r="B51" s="12" t="s">
        <v>150</v>
      </c>
      <c r="C51" s="4">
        <v>1</v>
      </c>
      <c r="F51" s="11"/>
      <c r="K51" t="s">
        <v>444</v>
      </c>
      <c r="T51" t="s">
        <v>76</v>
      </c>
    </row>
    <row r="52" spans="1:20" x14ac:dyDescent="0.25">
      <c r="A52" t="str">
        <f t="shared" si="0"/>
        <v>[PR86]</v>
      </c>
      <c r="B52" s="12" t="s">
        <v>151</v>
      </c>
      <c r="C52" s="4">
        <v>1</v>
      </c>
      <c r="E52" s="2"/>
      <c r="F52" s="11"/>
      <c r="K52" t="s">
        <v>445</v>
      </c>
      <c r="T52" t="s">
        <v>76</v>
      </c>
    </row>
    <row r="53" spans="1:20" x14ac:dyDescent="0.25">
      <c r="A53" t="str">
        <f t="shared" si="0"/>
        <v>[PR87]</v>
      </c>
      <c r="B53" s="12" t="s">
        <v>152</v>
      </c>
      <c r="C53" s="4">
        <v>1</v>
      </c>
      <c r="D53" s="2"/>
      <c r="E53" s="2"/>
      <c r="F53" s="11"/>
      <c r="K53" t="s">
        <v>446</v>
      </c>
      <c r="T53" t="s">
        <v>76</v>
      </c>
    </row>
    <row r="54" spans="1:20" x14ac:dyDescent="0.25">
      <c r="A54" t="str">
        <f t="shared" si="0"/>
        <v>[PR88]</v>
      </c>
      <c r="B54" s="12" t="s">
        <v>153</v>
      </c>
      <c r="C54" s="4">
        <v>1</v>
      </c>
      <c r="D54" s="2"/>
      <c r="E54" s="2"/>
      <c r="F54" s="11"/>
      <c r="K54" t="s">
        <v>447</v>
      </c>
      <c r="T54" t="s">
        <v>76</v>
      </c>
    </row>
    <row r="55" spans="1:20" x14ac:dyDescent="0.25">
      <c r="A55" t="str">
        <f t="shared" si="0"/>
        <v>[PR89]</v>
      </c>
      <c r="B55" s="12" t="s">
        <v>154</v>
      </c>
      <c r="C55" s="4">
        <v>1</v>
      </c>
      <c r="D55" s="2"/>
      <c r="E55" s="2"/>
      <c r="F55" s="11"/>
      <c r="K55" t="s">
        <v>448</v>
      </c>
      <c r="T55" t="s">
        <v>76</v>
      </c>
    </row>
    <row r="56" spans="1:20" x14ac:dyDescent="0.25">
      <c r="A56" t="str">
        <f t="shared" si="0"/>
        <v>[PR90]</v>
      </c>
      <c r="B56" s="12" t="s">
        <v>267</v>
      </c>
      <c r="C56" s="4">
        <v>1</v>
      </c>
      <c r="D56" s="2"/>
      <c r="E56" s="2"/>
      <c r="F56" s="11"/>
      <c r="K56" t="s">
        <v>449</v>
      </c>
      <c r="T56" t="s">
        <v>76</v>
      </c>
    </row>
    <row r="57" spans="1:20" x14ac:dyDescent="0.25">
      <c r="A57" t="str">
        <f t="shared" si="0"/>
        <v>[PR91]</v>
      </c>
      <c r="B57" s="12" t="s">
        <v>155</v>
      </c>
      <c r="C57" s="4">
        <v>1</v>
      </c>
      <c r="D57" s="2"/>
      <c r="E57" s="2"/>
      <c r="F57" s="11"/>
      <c r="K57" t="s">
        <v>450</v>
      </c>
      <c r="T57" t="s">
        <v>76</v>
      </c>
    </row>
    <row r="58" spans="1:20" x14ac:dyDescent="0.25">
      <c r="A58" t="str">
        <f t="shared" si="0"/>
        <v>[PR92]</v>
      </c>
      <c r="B58" s="12" t="s">
        <v>156</v>
      </c>
      <c r="C58" s="4">
        <v>1</v>
      </c>
      <c r="D58" s="2"/>
      <c r="E58" s="2"/>
      <c r="F58" s="11"/>
      <c r="K58" t="s">
        <v>451</v>
      </c>
      <c r="T58" t="s">
        <v>76</v>
      </c>
    </row>
    <row r="59" spans="1:20" x14ac:dyDescent="0.25">
      <c r="A59" t="str">
        <f t="shared" si="0"/>
        <v>[PR93]</v>
      </c>
      <c r="B59" s="12" t="s">
        <v>157</v>
      </c>
      <c r="C59" s="4">
        <v>1</v>
      </c>
      <c r="D59" s="2"/>
      <c r="E59" s="2"/>
      <c r="F59" s="11"/>
      <c r="K59" t="s">
        <v>452</v>
      </c>
      <c r="T59" t="s">
        <v>76</v>
      </c>
    </row>
    <row r="60" spans="1:20" x14ac:dyDescent="0.25">
      <c r="A60" t="str">
        <f t="shared" si="0"/>
        <v>[PR94]</v>
      </c>
      <c r="B60" s="12" t="s">
        <v>158</v>
      </c>
      <c r="C60" s="4">
        <v>1</v>
      </c>
      <c r="D60" s="2"/>
      <c r="E60" s="2"/>
      <c r="F60" s="11"/>
      <c r="I60" t="s">
        <v>332</v>
      </c>
      <c r="J60" t="s">
        <v>541</v>
      </c>
      <c r="K60" s="2" t="s">
        <v>676</v>
      </c>
      <c r="T60" t="s">
        <v>76</v>
      </c>
    </row>
    <row r="61" spans="1:20" x14ac:dyDescent="0.25">
      <c r="A61" t="str">
        <f t="shared" si="0"/>
        <v>[PR95]</v>
      </c>
      <c r="B61" s="12" t="s">
        <v>268</v>
      </c>
      <c r="C61" s="4">
        <v>1</v>
      </c>
      <c r="D61" s="2"/>
      <c r="E61" s="2"/>
      <c r="F61" s="11"/>
      <c r="K61" s="2" t="s">
        <v>453</v>
      </c>
      <c r="T61" t="s">
        <v>76</v>
      </c>
    </row>
    <row r="62" spans="1:20" x14ac:dyDescent="0.25">
      <c r="A62" t="str">
        <f t="shared" si="0"/>
        <v>[PR96]</v>
      </c>
      <c r="B62" s="12" t="s">
        <v>159</v>
      </c>
      <c r="C62" s="4">
        <v>1</v>
      </c>
      <c r="D62" s="2"/>
      <c r="E62" s="2"/>
      <c r="F62" s="11"/>
      <c r="K62" s="3" t="s">
        <v>454</v>
      </c>
      <c r="T62" t="s">
        <v>76</v>
      </c>
    </row>
    <row r="63" spans="1:20" x14ac:dyDescent="0.25">
      <c r="A63" t="str">
        <f t="shared" si="0"/>
        <v>[PR97]</v>
      </c>
      <c r="B63" s="12" t="s">
        <v>160</v>
      </c>
      <c r="C63" s="4">
        <v>1</v>
      </c>
      <c r="D63" s="2"/>
      <c r="E63" s="2"/>
      <c r="F63" s="11"/>
      <c r="K63" s="3" t="s">
        <v>455</v>
      </c>
      <c r="T63" t="s">
        <v>76</v>
      </c>
    </row>
    <row r="64" spans="1:20" x14ac:dyDescent="0.25">
      <c r="A64" t="str">
        <f t="shared" si="0"/>
        <v>[PR98]</v>
      </c>
      <c r="B64" s="12" t="s">
        <v>161</v>
      </c>
      <c r="C64" s="4">
        <v>1</v>
      </c>
      <c r="D64" s="2"/>
      <c r="F64" s="11"/>
      <c r="K64" s="3" t="s">
        <v>456</v>
      </c>
      <c r="T64" t="s">
        <v>76</v>
      </c>
    </row>
    <row r="65" spans="1:20" x14ac:dyDescent="0.25">
      <c r="A65" t="str">
        <f t="shared" si="0"/>
        <v>[PR99]</v>
      </c>
      <c r="B65" s="12" t="s">
        <v>162</v>
      </c>
      <c r="C65" s="4">
        <v>1</v>
      </c>
      <c r="F65" s="11"/>
      <c r="K65" s="82" t="s">
        <v>647</v>
      </c>
      <c r="T65" t="s">
        <v>76</v>
      </c>
    </row>
    <row r="66" spans="1:20" x14ac:dyDescent="0.25">
      <c r="A66" t="str">
        <f t="shared" ref="A66:A72" si="2">MID(B66,1,6)</f>
        <v>[PR100</v>
      </c>
      <c r="B66" s="12" t="s">
        <v>163</v>
      </c>
      <c r="C66" s="4">
        <v>1</v>
      </c>
      <c r="F66" s="11"/>
      <c r="K66" s="2" t="s">
        <v>457</v>
      </c>
      <c r="T66" t="s">
        <v>76</v>
      </c>
    </row>
    <row r="67" spans="1:20" x14ac:dyDescent="0.25">
      <c r="A67" t="str">
        <f t="shared" si="2"/>
        <v>[PR101</v>
      </c>
      <c r="B67" s="12" t="s">
        <v>164</v>
      </c>
      <c r="C67" s="4">
        <v>1</v>
      </c>
      <c r="F67" s="11"/>
      <c r="K67" s="2" t="s">
        <v>458</v>
      </c>
      <c r="T67" t="s">
        <v>76</v>
      </c>
    </row>
    <row r="68" spans="1:20" x14ac:dyDescent="0.25">
      <c r="A68" t="str">
        <f t="shared" si="2"/>
        <v>[PR102</v>
      </c>
      <c r="B68" s="12" t="s">
        <v>270</v>
      </c>
      <c r="C68" s="4">
        <v>1</v>
      </c>
      <c r="F68" s="11"/>
      <c r="I68" t="s">
        <v>13</v>
      </c>
      <c r="J68" t="s">
        <v>542</v>
      </c>
      <c r="K68" t="s">
        <v>459</v>
      </c>
      <c r="T68" t="s">
        <v>76</v>
      </c>
    </row>
    <row r="69" spans="1:20" x14ac:dyDescent="0.25">
      <c r="A69" t="str">
        <f t="shared" si="2"/>
        <v>[PR103</v>
      </c>
      <c r="B69" s="12" t="s">
        <v>271</v>
      </c>
      <c r="C69" s="4">
        <v>1</v>
      </c>
      <c r="D69">
        <v>1</v>
      </c>
      <c r="F69" s="11"/>
      <c r="K69" t="s">
        <v>460</v>
      </c>
      <c r="T69" t="s">
        <v>76</v>
      </c>
    </row>
    <row r="70" spans="1:20" x14ac:dyDescent="0.25">
      <c r="A70" t="str">
        <f t="shared" si="2"/>
        <v>[PR104</v>
      </c>
      <c r="B70" s="12" t="s">
        <v>269</v>
      </c>
      <c r="C70" s="4">
        <v>1</v>
      </c>
      <c r="F70" s="11"/>
      <c r="K70" t="s">
        <v>648</v>
      </c>
      <c r="T70" t="s">
        <v>76</v>
      </c>
    </row>
    <row r="71" spans="1:20" x14ac:dyDescent="0.25">
      <c r="A71" t="str">
        <f t="shared" si="2"/>
        <v>[PR105</v>
      </c>
      <c r="B71" s="12" t="s">
        <v>165</v>
      </c>
      <c r="C71" s="4">
        <v>1</v>
      </c>
      <c r="F71" s="11"/>
      <c r="K71" t="s">
        <v>461</v>
      </c>
      <c r="T71" t="s">
        <v>76</v>
      </c>
    </row>
    <row r="72" spans="1:20" x14ac:dyDescent="0.25">
      <c r="A72" t="str">
        <f t="shared" si="2"/>
        <v>[PR106</v>
      </c>
      <c r="B72" s="12" t="s">
        <v>166</v>
      </c>
      <c r="C72" s="4">
        <v>1</v>
      </c>
      <c r="D72">
        <v>1</v>
      </c>
      <c r="K72" t="s">
        <v>462</v>
      </c>
      <c r="L72" s="2"/>
      <c r="T72" t="s">
        <v>76</v>
      </c>
    </row>
    <row r="73" spans="1:20" x14ac:dyDescent="0.25">
      <c r="B73" s="12" t="s">
        <v>274</v>
      </c>
      <c r="C73" s="4"/>
      <c r="K73" t="s">
        <v>463</v>
      </c>
      <c r="L73" s="2"/>
      <c r="T73" t="s">
        <v>76</v>
      </c>
    </row>
    <row r="74" spans="1:20" x14ac:dyDescent="0.25">
      <c r="E74" t="s">
        <v>716</v>
      </c>
      <c r="F74" t="s">
        <v>716</v>
      </c>
      <c r="G74" s="1" t="s">
        <v>715</v>
      </c>
      <c r="K74" t="s">
        <v>464</v>
      </c>
      <c r="L74" s="2"/>
      <c r="T74" t="s">
        <v>76</v>
      </c>
    </row>
    <row r="75" spans="1:20" x14ac:dyDescent="0.25">
      <c r="B75" s="5" t="s">
        <v>366</v>
      </c>
      <c r="C75">
        <v>1</v>
      </c>
      <c r="D75" s="11" t="s">
        <v>253</v>
      </c>
      <c r="I75" t="s">
        <v>27</v>
      </c>
      <c r="J75" t="s">
        <v>543</v>
      </c>
      <c r="K75" s="6" t="s">
        <v>677</v>
      </c>
      <c r="T75" t="s">
        <v>76</v>
      </c>
    </row>
    <row r="76" spans="1:20" x14ac:dyDescent="0.25">
      <c r="B76" t="s">
        <v>367</v>
      </c>
      <c r="C76">
        <v>1</v>
      </c>
      <c r="D76" s="11" t="s">
        <v>195</v>
      </c>
      <c r="K76" s="6" t="s">
        <v>678</v>
      </c>
      <c r="T76" t="s">
        <v>76</v>
      </c>
    </row>
    <row r="77" spans="1:20" x14ac:dyDescent="0.25">
      <c r="B77" t="s">
        <v>368</v>
      </c>
      <c r="D77" s="11" t="s">
        <v>196</v>
      </c>
      <c r="K77" s="6" t="s">
        <v>679</v>
      </c>
    </row>
    <row r="78" spans="1:20" x14ac:dyDescent="0.25">
      <c r="B78" s="11" t="s">
        <v>369</v>
      </c>
      <c r="D78" s="11" t="s">
        <v>252</v>
      </c>
      <c r="K78" t="s">
        <v>465</v>
      </c>
    </row>
    <row r="79" spans="1:20" x14ac:dyDescent="0.25">
      <c r="B79" s="11" t="s">
        <v>706</v>
      </c>
      <c r="D79" s="11" t="s">
        <v>197</v>
      </c>
      <c r="K79" t="s">
        <v>466</v>
      </c>
    </row>
    <row r="80" spans="1:20" x14ac:dyDescent="0.25">
      <c r="B80" s="11" t="s">
        <v>707</v>
      </c>
      <c r="D80" s="60" t="s">
        <v>421</v>
      </c>
      <c r="K80" s="6" t="s">
        <v>680</v>
      </c>
    </row>
    <row r="81" spans="2:11" x14ac:dyDescent="0.25">
      <c r="B81" s="11" t="s">
        <v>370</v>
      </c>
      <c r="D81" s="60" t="s">
        <v>422</v>
      </c>
      <c r="K81" t="s">
        <v>467</v>
      </c>
    </row>
    <row r="82" spans="2:11" x14ac:dyDescent="0.25">
      <c r="B82" s="11" t="s">
        <v>389</v>
      </c>
      <c r="D82" s="11" t="s">
        <v>198</v>
      </c>
      <c r="G82" s="132"/>
      <c r="K82" t="s">
        <v>468</v>
      </c>
    </row>
    <row r="83" spans="2:11" x14ac:dyDescent="0.25">
      <c r="B83" t="s">
        <v>698</v>
      </c>
      <c r="C83">
        <v>1</v>
      </c>
      <c r="D83" s="11" t="s">
        <v>199</v>
      </c>
      <c r="G83" s="132">
        <v>1</v>
      </c>
      <c r="K83" t="s">
        <v>469</v>
      </c>
    </row>
    <row r="84" spans="2:11" x14ac:dyDescent="0.25">
      <c r="D84" s="11" t="s">
        <v>200</v>
      </c>
      <c r="K84" t="s">
        <v>470</v>
      </c>
    </row>
    <row r="85" spans="2:11" x14ac:dyDescent="0.25">
      <c r="D85" s="11" t="s">
        <v>201</v>
      </c>
      <c r="K85" t="s">
        <v>471</v>
      </c>
    </row>
    <row r="86" spans="2:11" x14ac:dyDescent="0.25">
      <c r="D86" s="11" t="s">
        <v>202</v>
      </c>
      <c r="K86" t="s">
        <v>472</v>
      </c>
    </row>
    <row r="87" spans="2:11" x14ac:dyDescent="0.25">
      <c r="D87" s="11" t="s">
        <v>203</v>
      </c>
      <c r="K87" t="s">
        <v>473</v>
      </c>
    </row>
    <row r="88" spans="2:11" x14ac:dyDescent="0.25">
      <c r="D88" s="64" t="s">
        <v>204</v>
      </c>
      <c r="F88">
        <v>1</v>
      </c>
      <c r="I88" t="s">
        <v>334</v>
      </c>
      <c r="J88" t="s">
        <v>544</v>
      </c>
      <c r="K88" t="s">
        <v>547</v>
      </c>
    </row>
    <row r="89" spans="2:11" x14ac:dyDescent="0.25">
      <c r="D89" s="11" t="s">
        <v>699</v>
      </c>
      <c r="K89" t="s">
        <v>641</v>
      </c>
    </row>
    <row r="90" spans="2:11" x14ac:dyDescent="0.25">
      <c r="D90" s="11" t="s">
        <v>205</v>
      </c>
      <c r="K90" t="s">
        <v>548</v>
      </c>
    </row>
    <row r="91" spans="2:11" x14ac:dyDescent="0.25">
      <c r="D91" s="11" t="s">
        <v>206</v>
      </c>
      <c r="K91" t="s">
        <v>549</v>
      </c>
    </row>
    <row r="92" spans="2:11" x14ac:dyDescent="0.25">
      <c r="D92" s="11" t="s">
        <v>207</v>
      </c>
      <c r="K92" t="s">
        <v>550</v>
      </c>
    </row>
    <row r="93" spans="2:11" x14ac:dyDescent="0.25">
      <c r="D93" s="11" t="s">
        <v>208</v>
      </c>
      <c r="K93" t="s">
        <v>640</v>
      </c>
    </row>
    <row r="94" spans="2:11" x14ac:dyDescent="0.25">
      <c r="D94" s="11" t="s">
        <v>209</v>
      </c>
      <c r="K94" t="s">
        <v>551</v>
      </c>
    </row>
    <row r="95" spans="2:11" x14ac:dyDescent="0.25">
      <c r="D95" s="11" t="s">
        <v>254</v>
      </c>
      <c r="K95" t="s">
        <v>681</v>
      </c>
    </row>
    <row r="96" spans="2:11" x14ac:dyDescent="0.25">
      <c r="D96" s="60" t="s">
        <v>425</v>
      </c>
      <c r="K96" t="s">
        <v>552</v>
      </c>
    </row>
    <row r="97" spans="4:11" x14ac:dyDescent="0.25">
      <c r="D97" s="60" t="s">
        <v>426</v>
      </c>
      <c r="K97" s="82" t="s">
        <v>666</v>
      </c>
    </row>
    <row r="98" spans="4:11" x14ac:dyDescent="0.25">
      <c r="D98" s="11" t="s">
        <v>210</v>
      </c>
      <c r="K98" t="s">
        <v>639</v>
      </c>
    </row>
    <row r="99" spans="4:11" x14ac:dyDescent="0.25">
      <c r="D99" s="11" t="s">
        <v>211</v>
      </c>
      <c r="K99" t="s">
        <v>553</v>
      </c>
    </row>
    <row r="100" spans="4:11" x14ac:dyDescent="0.25">
      <c r="D100" s="11" t="s">
        <v>212</v>
      </c>
      <c r="K100" t="s">
        <v>554</v>
      </c>
    </row>
    <row r="101" spans="4:11" x14ac:dyDescent="0.25">
      <c r="D101" s="11" t="s">
        <v>213</v>
      </c>
      <c r="F101" s="118"/>
      <c r="K101" t="s">
        <v>556</v>
      </c>
    </row>
    <row r="102" spans="4:11" x14ac:dyDescent="0.25">
      <c r="D102" s="64" t="s">
        <v>255</v>
      </c>
      <c r="F102" s="118">
        <v>1</v>
      </c>
      <c r="K102" t="s">
        <v>649</v>
      </c>
    </row>
    <row r="103" spans="4:11" x14ac:dyDescent="0.25">
      <c r="D103" s="11" t="s">
        <v>214</v>
      </c>
      <c r="K103" t="s">
        <v>555</v>
      </c>
    </row>
    <row r="104" spans="4:11" x14ac:dyDescent="0.25">
      <c r="D104" s="11" t="s">
        <v>215</v>
      </c>
      <c r="K104" t="s">
        <v>638</v>
      </c>
    </row>
    <row r="105" spans="4:11" x14ac:dyDescent="0.25">
      <c r="D105" s="11" t="s">
        <v>216</v>
      </c>
      <c r="K105" t="s">
        <v>557</v>
      </c>
    </row>
    <row r="106" spans="4:11" x14ac:dyDescent="0.25">
      <c r="D106" s="11" t="s">
        <v>217</v>
      </c>
      <c r="K106" t="s">
        <v>558</v>
      </c>
    </row>
    <row r="107" spans="4:11" x14ac:dyDescent="0.25">
      <c r="D107" s="11" t="s">
        <v>218</v>
      </c>
      <c r="K107" t="s">
        <v>559</v>
      </c>
    </row>
    <row r="108" spans="4:11" x14ac:dyDescent="0.25">
      <c r="D108" s="11" t="s">
        <v>700</v>
      </c>
      <c r="K108" t="s">
        <v>560</v>
      </c>
    </row>
    <row r="109" spans="4:11" x14ac:dyDescent="0.25">
      <c r="D109" s="11" t="s">
        <v>135</v>
      </c>
      <c r="K109" t="s">
        <v>561</v>
      </c>
    </row>
    <row r="110" spans="4:11" x14ac:dyDescent="0.25">
      <c r="D110" s="11" t="s">
        <v>136</v>
      </c>
      <c r="F110" s="2"/>
      <c r="K110" t="s">
        <v>637</v>
      </c>
    </row>
    <row r="111" spans="4:11" x14ac:dyDescent="0.25">
      <c r="D111" s="11" t="s">
        <v>701</v>
      </c>
      <c r="K111" t="s">
        <v>562</v>
      </c>
    </row>
    <row r="112" spans="4:11" x14ac:dyDescent="0.25">
      <c r="D112" s="11" t="s">
        <v>702</v>
      </c>
      <c r="E112" s="118"/>
      <c r="F112" s="2"/>
      <c r="K112" t="s">
        <v>563</v>
      </c>
    </row>
    <row r="113" spans="4:11" x14ac:dyDescent="0.25">
      <c r="D113" s="11" t="s">
        <v>138</v>
      </c>
      <c r="E113" s="119"/>
      <c r="F113" s="2"/>
      <c r="K113" t="s">
        <v>564</v>
      </c>
    </row>
    <row r="114" spans="4:11" x14ac:dyDescent="0.25">
      <c r="D114" s="11" t="s">
        <v>139</v>
      </c>
      <c r="E114" s="119"/>
      <c r="F114" s="119"/>
      <c r="K114" t="s">
        <v>667</v>
      </c>
    </row>
    <row r="115" spans="4:11" x14ac:dyDescent="0.25">
      <c r="D115" s="12" t="s">
        <v>337</v>
      </c>
      <c r="E115" s="4">
        <v>1</v>
      </c>
      <c r="K115" t="s">
        <v>565</v>
      </c>
    </row>
    <row r="116" spans="4:11" x14ac:dyDescent="0.25">
      <c r="D116" s="12" t="s">
        <v>703</v>
      </c>
      <c r="E116" s="4">
        <v>1</v>
      </c>
      <c r="K116" t="s">
        <v>566</v>
      </c>
    </row>
    <row r="117" spans="4:11" x14ac:dyDescent="0.25">
      <c r="D117" s="12" t="s">
        <v>704</v>
      </c>
      <c r="E117" s="4">
        <v>1</v>
      </c>
      <c r="K117" t="s">
        <v>567</v>
      </c>
    </row>
    <row r="118" spans="4:11" x14ac:dyDescent="0.25">
      <c r="D118" s="65" t="s">
        <v>338</v>
      </c>
      <c r="E118" s="4">
        <v>1</v>
      </c>
      <c r="F118">
        <v>1</v>
      </c>
      <c r="K118" t="s">
        <v>568</v>
      </c>
    </row>
    <row r="119" spans="4:11" x14ac:dyDescent="0.25">
      <c r="D119" s="12" t="s">
        <v>339</v>
      </c>
      <c r="E119" s="4">
        <v>1</v>
      </c>
      <c r="F119" s="118"/>
      <c r="K119" t="s">
        <v>569</v>
      </c>
    </row>
    <row r="120" spans="4:11" x14ac:dyDescent="0.25">
      <c r="D120" s="12" t="s">
        <v>340</v>
      </c>
      <c r="E120" s="4">
        <v>1</v>
      </c>
      <c r="K120" t="s">
        <v>570</v>
      </c>
    </row>
    <row r="121" spans="4:11" x14ac:dyDescent="0.25">
      <c r="D121" s="12" t="s">
        <v>341</v>
      </c>
      <c r="E121" s="4">
        <v>1</v>
      </c>
      <c r="F121" s="118"/>
      <c r="K121" t="s">
        <v>571</v>
      </c>
    </row>
    <row r="122" spans="4:11" x14ac:dyDescent="0.25">
      <c r="D122" s="65" t="s">
        <v>342</v>
      </c>
      <c r="E122" s="4">
        <v>1</v>
      </c>
      <c r="F122" s="118">
        <v>1</v>
      </c>
      <c r="K122" t="s">
        <v>572</v>
      </c>
    </row>
    <row r="123" spans="4:11" x14ac:dyDescent="0.25">
      <c r="D123" s="65" t="s">
        <v>219</v>
      </c>
      <c r="E123" s="4">
        <v>1</v>
      </c>
      <c r="F123" s="118">
        <v>1</v>
      </c>
      <c r="K123" t="s">
        <v>573</v>
      </c>
    </row>
    <row r="124" spans="4:11" x14ac:dyDescent="0.25">
      <c r="D124" s="12" t="s">
        <v>343</v>
      </c>
      <c r="E124" s="4">
        <v>1</v>
      </c>
      <c r="K124" t="s">
        <v>574</v>
      </c>
    </row>
    <row r="125" spans="4:11" x14ac:dyDescent="0.25">
      <c r="D125" s="65" t="s">
        <v>344</v>
      </c>
      <c r="E125" s="4">
        <v>1</v>
      </c>
      <c r="F125" s="118">
        <v>1</v>
      </c>
      <c r="K125" t="s">
        <v>575</v>
      </c>
    </row>
    <row r="126" spans="4:11" x14ac:dyDescent="0.25">
      <c r="D126" s="12" t="s">
        <v>345</v>
      </c>
      <c r="E126" s="4">
        <v>1</v>
      </c>
      <c r="F126" s="2"/>
      <c r="K126" t="s">
        <v>636</v>
      </c>
    </row>
    <row r="127" spans="4:11" x14ac:dyDescent="0.25">
      <c r="D127" s="12" t="s">
        <v>392</v>
      </c>
      <c r="E127" s="4">
        <v>1</v>
      </c>
      <c r="F127" s="2"/>
      <c r="K127" t="s">
        <v>576</v>
      </c>
    </row>
    <row r="128" spans="4:11" x14ac:dyDescent="0.25">
      <c r="D128" s="12" t="s">
        <v>346</v>
      </c>
      <c r="E128" s="4">
        <v>1</v>
      </c>
      <c r="F128" s="2"/>
      <c r="K128" t="s">
        <v>577</v>
      </c>
    </row>
    <row r="129" spans="4:12" x14ac:dyDescent="0.25">
      <c r="D129" s="12" t="s">
        <v>393</v>
      </c>
      <c r="E129" s="4">
        <v>1</v>
      </c>
      <c r="F129" s="2"/>
      <c r="K129" t="s">
        <v>578</v>
      </c>
    </row>
    <row r="130" spans="4:12" x14ac:dyDescent="0.25">
      <c r="D130" s="12" t="s">
        <v>347</v>
      </c>
      <c r="E130" s="4">
        <v>1</v>
      </c>
      <c r="F130" s="2"/>
      <c r="K130" t="s">
        <v>579</v>
      </c>
    </row>
    <row r="131" spans="4:12" x14ac:dyDescent="0.25">
      <c r="D131" s="12" t="s">
        <v>348</v>
      </c>
      <c r="E131" s="4">
        <v>1</v>
      </c>
      <c r="F131" s="2"/>
      <c r="K131" t="s">
        <v>580</v>
      </c>
    </row>
    <row r="132" spans="4:12" x14ac:dyDescent="0.25">
      <c r="D132" s="12" t="s">
        <v>349</v>
      </c>
      <c r="E132" s="4">
        <v>1</v>
      </c>
      <c r="F132" s="2"/>
      <c r="K132" t="s">
        <v>581</v>
      </c>
    </row>
    <row r="133" spans="4:12" x14ac:dyDescent="0.25">
      <c r="D133" s="12" t="s">
        <v>350</v>
      </c>
      <c r="E133" s="4">
        <v>1</v>
      </c>
      <c r="F133" s="2"/>
      <c r="K133" t="s">
        <v>582</v>
      </c>
    </row>
    <row r="134" spans="4:12" x14ac:dyDescent="0.25">
      <c r="D134" s="12" t="s">
        <v>351</v>
      </c>
      <c r="E134" s="4">
        <v>1</v>
      </c>
      <c r="F134" s="2"/>
      <c r="K134" t="s">
        <v>668</v>
      </c>
    </row>
    <row r="135" spans="4:12" x14ac:dyDescent="0.25">
      <c r="D135" s="12" t="s">
        <v>352</v>
      </c>
      <c r="E135" s="4">
        <v>1</v>
      </c>
      <c r="F135" s="2"/>
      <c r="K135" t="s">
        <v>653</v>
      </c>
      <c r="L135" t="s">
        <v>650</v>
      </c>
    </row>
    <row r="136" spans="4:12" x14ac:dyDescent="0.25">
      <c r="D136" s="12" t="s">
        <v>353</v>
      </c>
      <c r="E136" s="4">
        <v>1</v>
      </c>
      <c r="F136" s="2"/>
      <c r="K136" t="s">
        <v>583</v>
      </c>
      <c r="L136" t="s">
        <v>651</v>
      </c>
    </row>
    <row r="137" spans="4:12" x14ac:dyDescent="0.25">
      <c r="D137" s="12" t="s">
        <v>354</v>
      </c>
      <c r="E137" s="4">
        <v>1</v>
      </c>
      <c r="F137" s="2"/>
      <c r="K137" t="s">
        <v>654</v>
      </c>
      <c r="L137" t="s">
        <v>652</v>
      </c>
    </row>
    <row r="138" spans="4:12" x14ac:dyDescent="0.25">
      <c r="D138" s="12" t="s">
        <v>355</v>
      </c>
      <c r="E138" s="4">
        <v>1</v>
      </c>
      <c r="K138" t="s">
        <v>584</v>
      </c>
    </row>
    <row r="139" spans="4:12" x14ac:dyDescent="0.25">
      <c r="D139" s="12" t="s">
        <v>379</v>
      </c>
      <c r="E139" s="4">
        <v>1</v>
      </c>
      <c r="K139" t="s">
        <v>585</v>
      </c>
    </row>
    <row r="140" spans="4:12" x14ac:dyDescent="0.25">
      <c r="D140" s="12" t="s">
        <v>356</v>
      </c>
      <c r="E140" s="4">
        <v>1</v>
      </c>
      <c r="K140" t="s">
        <v>586</v>
      </c>
    </row>
    <row r="141" spans="4:12" x14ac:dyDescent="0.25">
      <c r="D141" s="12" t="s">
        <v>357</v>
      </c>
      <c r="E141" s="4">
        <v>1</v>
      </c>
      <c r="K141" t="s">
        <v>587</v>
      </c>
    </row>
    <row r="142" spans="4:12" x14ac:dyDescent="0.25">
      <c r="D142" s="12" t="s">
        <v>358</v>
      </c>
      <c r="E142" s="4">
        <v>1</v>
      </c>
      <c r="F142" s="118"/>
      <c r="K142" t="s">
        <v>588</v>
      </c>
    </row>
    <row r="143" spans="4:12" x14ac:dyDescent="0.25">
      <c r="D143" s="12" t="s">
        <v>359</v>
      </c>
      <c r="E143" s="4">
        <v>1</v>
      </c>
      <c r="K143" t="s">
        <v>589</v>
      </c>
    </row>
    <row r="144" spans="4:12" x14ac:dyDescent="0.25">
      <c r="D144" s="12" t="s">
        <v>360</v>
      </c>
      <c r="E144" s="4">
        <v>1</v>
      </c>
      <c r="K144" t="s">
        <v>590</v>
      </c>
    </row>
    <row r="145" spans="4:11" x14ac:dyDescent="0.25">
      <c r="D145" s="12" t="s">
        <v>361</v>
      </c>
      <c r="E145" s="4">
        <v>1</v>
      </c>
      <c r="F145" s="118"/>
      <c r="K145" t="s">
        <v>655</v>
      </c>
    </row>
    <row r="146" spans="4:11" x14ac:dyDescent="0.25">
      <c r="D146" s="65" t="s">
        <v>362</v>
      </c>
      <c r="E146" s="118">
        <v>1</v>
      </c>
      <c r="F146" s="118">
        <v>1</v>
      </c>
      <c r="K146" t="s">
        <v>591</v>
      </c>
    </row>
    <row r="147" spans="4:11" x14ac:dyDescent="0.25">
      <c r="D147" s="12" t="s">
        <v>363</v>
      </c>
      <c r="E147" s="118">
        <v>1</v>
      </c>
      <c r="K147" t="s">
        <v>635</v>
      </c>
    </row>
    <row r="148" spans="4:11" x14ac:dyDescent="0.25">
      <c r="D148" s="12" t="s">
        <v>364</v>
      </c>
      <c r="E148" s="118">
        <v>1</v>
      </c>
      <c r="K148" t="s">
        <v>592</v>
      </c>
    </row>
    <row r="149" spans="4:11" x14ac:dyDescent="0.25">
      <c r="D149" s="65" t="s">
        <v>365</v>
      </c>
      <c r="E149" s="118">
        <v>1</v>
      </c>
      <c r="F149" s="118">
        <v>1</v>
      </c>
      <c r="K149" t="s">
        <v>593</v>
      </c>
    </row>
    <row r="150" spans="4:11" x14ac:dyDescent="0.25">
      <c r="D150" s="12" t="s">
        <v>705</v>
      </c>
      <c r="E150" s="118">
        <v>1</v>
      </c>
      <c r="K150" t="s">
        <v>594</v>
      </c>
    </row>
    <row r="151" spans="4:11" x14ac:dyDescent="0.25">
      <c r="D151" s="12" t="s">
        <v>274</v>
      </c>
      <c r="K151" t="s">
        <v>595</v>
      </c>
    </row>
    <row r="152" spans="4:11" x14ac:dyDescent="0.25">
      <c r="K152" t="s">
        <v>596</v>
      </c>
    </row>
    <row r="153" spans="4:11" x14ac:dyDescent="0.25">
      <c r="K153" t="s">
        <v>597</v>
      </c>
    </row>
    <row r="154" spans="4:11" x14ac:dyDescent="0.25">
      <c r="K154" t="s">
        <v>598</v>
      </c>
    </row>
    <row r="155" spans="4:11" x14ac:dyDescent="0.25">
      <c r="K155" t="s">
        <v>599</v>
      </c>
    </row>
    <row r="156" spans="4:11" x14ac:dyDescent="0.25">
      <c r="K156" t="s">
        <v>663</v>
      </c>
    </row>
    <row r="157" spans="4:11" x14ac:dyDescent="0.25">
      <c r="K157" t="s">
        <v>600</v>
      </c>
    </row>
    <row r="158" spans="4:11" x14ac:dyDescent="0.25">
      <c r="K158" t="s">
        <v>601</v>
      </c>
    </row>
    <row r="159" spans="4:11" x14ac:dyDescent="0.25">
      <c r="K159" t="s">
        <v>602</v>
      </c>
    </row>
    <row r="160" spans="4:11" x14ac:dyDescent="0.25">
      <c r="K160" t="s">
        <v>656</v>
      </c>
    </row>
    <row r="161" spans="11:11" x14ac:dyDescent="0.25">
      <c r="K161" t="s">
        <v>603</v>
      </c>
    </row>
    <row r="162" spans="11:11" x14ac:dyDescent="0.25">
      <c r="K162" t="s">
        <v>604</v>
      </c>
    </row>
    <row r="163" spans="11:11" x14ac:dyDescent="0.25">
      <c r="K163" t="s">
        <v>605</v>
      </c>
    </row>
    <row r="164" spans="11:11" x14ac:dyDescent="0.25">
      <c r="K164" t="s">
        <v>606</v>
      </c>
    </row>
    <row r="165" spans="11:11" x14ac:dyDescent="0.25">
      <c r="K165" t="s">
        <v>607</v>
      </c>
    </row>
    <row r="166" spans="11:11" x14ac:dyDescent="0.25">
      <c r="K166" t="s">
        <v>608</v>
      </c>
    </row>
    <row r="167" spans="11:11" x14ac:dyDescent="0.25">
      <c r="K167" t="s">
        <v>609</v>
      </c>
    </row>
    <row r="168" spans="11:11" x14ac:dyDescent="0.25">
      <c r="K168" t="s">
        <v>657</v>
      </c>
    </row>
    <row r="169" spans="11:11" x14ac:dyDescent="0.25">
      <c r="K169" t="s">
        <v>610</v>
      </c>
    </row>
    <row r="170" spans="11:11" x14ac:dyDescent="0.25">
      <c r="K170" t="s">
        <v>634</v>
      </c>
    </row>
    <row r="171" spans="11:11" x14ac:dyDescent="0.25">
      <c r="K171" t="s">
        <v>658</v>
      </c>
    </row>
    <row r="172" spans="11:11" x14ac:dyDescent="0.25">
      <c r="K172" t="s">
        <v>611</v>
      </c>
    </row>
    <row r="173" spans="11:11" x14ac:dyDescent="0.25">
      <c r="K173" t="s">
        <v>612</v>
      </c>
    </row>
    <row r="174" spans="11:11" x14ac:dyDescent="0.25">
      <c r="K174" t="s">
        <v>664</v>
      </c>
    </row>
    <row r="175" spans="11:11" x14ac:dyDescent="0.25">
      <c r="K175" t="s">
        <v>633</v>
      </c>
    </row>
    <row r="176" spans="11:11" x14ac:dyDescent="0.25">
      <c r="K176" t="s">
        <v>613</v>
      </c>
    </row>
    <row r="177" spans="11:11" x14ac:dyDescent="0.25">
      <c r="K177" t="s">
        <v>614</v>
      </c>
    </row>
    <row r="178" spans="11:11" x14ac:dyDescent="0.25">
      <c r="K178" t="s">
        <v>659</v>
      </c>
    </row>
    <row r="179" spans="11:11" x14ac:dyDescent="0.25">
      <c r="K179" t="s">
        <v>615</v>
      </c>
    </row>
    <row r="180" spans="11:11" x14ac:dyDescent="0.25">
      <c r="K180" t="s">
        <v>616</v>
      </c>
    </row>
    <row r="181" spans="11:11" x14ac:dyDescent="0.25">
      <c r="K181" t="s">
        <v>632</v>
      </c>
    </row>
    <row r="182" spans="11:11" x14ac:dyDescent="0.25">
      <c r="K182" t="s">
        <v>617</v>
      </c>
    </row>
    <row r="183" spans="11:11" x14ac:dyDescent="0.25">
      <c r="K183" t="s">
        <v>618</v>
      </c>
    </row>
    <row r="184" spans="11:11" x14ac:dyDescent="0.25">
      <c r="K184" t="s">
        <v>619</v>
      </c>
    </row>
    <row r="185" spans="11:11" x14ac:dyDescent="0.25">
      <c r="K185" t="s">
        <v>631</v>
      </c>
    </row>
    <row r="186" spans="11:11" x14ac:dyDescent="0.25">
      <c r="K186" t="s">
        <v>620</v>
      </c>
    </row>
    <row r="187" spans="11:11" x14ac:dyDescent="0.25">
      <c r="K187" t="s">
        <v>621</v>
      </c>
    </row>
    <row r="188" spans="11:11" x14ac:dyDescent="0.25">
      <c r="K188" t="s">
        <v>622</v>
      </c>
    </row>
    <row r="189" spans="11:11" x14ac:dyDescent="0.25">
      <c r="K189" t="s">
        <v>623</v>
      </c>
    </row>
    <row r="190" spans="11:11" x14ac:dyDescent="0.25">
      <c r="K190" t="s">
        <v>660</v>
      </c>
    </row>
    <row r="191" spans="11:11" x14ac:dyDescent="0.25">
      <c r="K191" t="s">
        <v>661</v>
      </c>
    </row>
    <row r="192" spans="11:11" x14ac:dyDescent="0.25">
      <c r="K192" t="s">
        <v>708</v>
      </c>
    </row>
    <row r="193" spans="9:11" x14ac:dyDescent="0.25">
      <c r="K193" t="s">
        <v>624</v>
      </c>
    </row>
    <row r="194" spans="9:11" x14ac:dyDescent="0.25">
      <c r="K194" t="s">
        <v>629</v>
      </c>
    </row>
    <row r="195" spans="9:11" x14ac:dyDescent="0.25">
      <c r="K195" t="s">
        <v>630</v>
      </c>
    </row>
    <row r="196" spans="9:11" x14ac:dyDescent="0.25">
      <c r="K196" t="s">
        <v>625</v>
      </c>
    </row>
    <row r="197" spans="9:11" x14ac:dyDescent="0.25">
      <c r="K197" t="s">
        <v>626</v>
      </c>
    </row>
    <row r="198" spans="9:11" x14ac:dyDescent="0.25">
      <c r="K198" t="s">
        <v>627</v>
      </c>
    </row>
    <row r="199" spans="9:11" x14ac:dyDescent="0.25">
      <c r="K199" t="s">
        <v>662</v>
      </c>
    </row>
    <row r="200" spans="9:11" x14ac:dyDescent="0.25">
      <c r="K200" t="s">
        <v>675</v>
      </c>
    </row>
    <row r="201" spans="9:11" x14ac:dyDescent="0.25">
      <c r="K201" t="s">
        <v>628</v>
      </c>
    </row>
    <row r="202" spans="9:11" x14ac:dyDescent="0.25">
      <c r="K202" t="s">
        <v>665</v>
      </c>
    </row>
    <row r="203" spans="9:11" x14ac:dyDescent="0.25">
      <c r="I203" t="s">
        <v>32</v>
      </c>
      <c r="J203" t="s">
        <v>545</v>
      </c>
      <c r="K203" t="s">
        <v>474</v>
      </c>
    </row>
    <row r="204" spans="9:11" x14ac:dyDescent="0.25">
      <c r="K204" t="s">
        <v>475</v>
      </c>
    </row>
    <row r="205" spans="9:11" x14ac:dyDescent="0.25">
      <c r="K205" t="s">
        <v>669</v>
      </c>
    </row>
    <row r="206" spans="9:11" x14ac:dyDescent="0.25">
      <c r="K206" t="s">
        <v>476</v>
      </c>
    </row>
    <row r="207" spans="9:11" x14ac:dyDescent="0.25">
      <c r="K207" t="s">
        <v>477</v>
      </c>
    </row>
    <row r="208" spans="9:11" x14ac:dyDescent="0.25">
      <c r="K208" t="s">
        <v>478</v>
      </c>
    </row>
    <row r="209" spans="9:11" x14ac:dyDescent="0.25">
      <c r="K209" t="s">
        <v>479</v>
      </c>
    </row>
    <row r="210" spans="9:11" x14ac:dyDescent="0.25">
      <c r="K210" t="s">
        <v>480</v>
      </c>
    </row>
    <row r="211" spans="9:11" x14ac:dyDescent="0.25">
      <c r="K211" t="s">
        <v>682</v>
      </c>
    </row>
    <row r="212" spans="9:11" x14ac:dyDescent="0.25">
      <c r="K212" t="s">
        <v>642</v>
      </c>
    </row>
    <row r="213" spans="9:11" x14ac:dyDescent="0.25">
      <c r="K213" t="s">
        <v>481</v>
      </c>
    </row>
    <row r="214" spans="9:11" x14ac:dyDescent="0.25">
      <c r="K214" t="s">
        <v>482</v>
      </c>
    </row>
    <row r="215" spans="9:11" x14ac:dyDescent="0.25">
      <c r="K215" t="s">
        <v>483</v>
      </c>
    </row>
    <row r="216" spans="9:11" x14ac:dyDescent="0.25">
      <c r="K216" t="s">
        <v>683</v>
      </c>
    </row>
    <row r="217" spans="9:11" x14ac:dyDescent="0.25">
      <c r="I217" t="s">
        <v>34</v>
      </c>
      <c r="J217" t="s">
        <v>546</v>
      </c>
      <c r="K217" t="s">
        <v>484</v>
      </c>
    </row>
    <row r="218" spans="9:11" x14ac:dyDescent="0.25">
      <c r="K218" t="s">
        <v>485</v>
      </c>
    </row>
    <row r="219" spans="9:11" x14ac:dyDescent="0.25">
      <c r="K219" t="s">
        <v>486</v>
      </c>
    </row>
    <row r="220" spans="9:11" x14ac:dyDescent="0.25">
      <c r="K220" t="s">
        <v>487</v>
      </c>
    </row>
    <row r="221" spans="9:11" x14ac:dyDescent="0.25">
      <c r="K221" t="s">
        <v>488</v>
      </c>
    </row>
    <row r="222" spans="9:11" x14ac:dyDescent="0.25">
      <c r="K222" t="s">
        <v>489</v>
      </c>
    </row>
    <row r="223" spans="9:11" x14ac:dyDescent="0.25">
      <c r="K223" t="s">
        <v>490</v>
      </c>
    </row>
    <row r="224" spans="9:11" x14ac:dyDescent="0.25">
      <c r="K224" t="s">
        <v>491</v>
      </c>
    </row>
    <row r="225" spans="11:11" x14ac:dyDescent="0.25">
      <c r="K225" t="s">
        <v>492</v>
      </c>
    </row>
    <row r="226" spans="11:11" x14ac:dyDescent="0.25">
      <c r="K226" t="s">
        <v>493</v>
      </c>
    </row>
    <row r="227" spans="11:11" x14ac:dyDescent="0.25">
      <c r="K227" t="s">
        <v>494</v>
      </c>
    </row>
    <row r="228" spans="11:11" x14ac:dyDescent="0.25">
      <c r="K228" t="s">
        <v>495</v>
      </c>
    </row>
    <row r="229" spans="11:11" x14ac:dyDescent="0.25">
      <c r="K229" t="s">
        <v>670</v>
      </c>
    </row>
    <row r="230" spans="11:11" x14ac:dyDescent="0.25">
      <c r="K230" t="s">
        <v>709</v>
      </c>
    </row>
    <row r="231" spans="11:11" x14ac:dyDescent="0.25">
      <c r="K231" t="s">
        <v>496</v>
      </c>
    </row>
    <row r="232" spans="11:11" x14ac:dyDescent="0.25">
      <c r="K232" t="s">
        <v>497</v>
      </c>
    </row>
    <row r="233" spans="11:11" x14ac:dyDescent="0.25">
      <c r="K233" t="s">
        <v>671</v>
      </c>
    </row>
    <row r="234" spans="11:11" x14ac:dyDescent="0.25">
      <c r="K234" t="s">
        <v>498</v>
      </c>
    </row>
    <row r="235" spans="11:11" x14ac:dyDescent="0.25">
      <c r="K235" t="s">
        <v>499</v>
      </c>
    </row>
    <row r="236" spans="11:11" x14ac:dyDescent="0.25">
      <c r="K236" t="s">
        <v>500</v>
      </c>
    </row>
    <row r="237" spans="11:11" x14ac:dyDescent="0.25">
      <c r="K237" t="s">
        <v>501</v>
      </c>
    </row>
    <row r="238" spans="11:11" x14ac:dyDescent="0.25">
      <c r="K238" t="s">
        <v>502</v>
      </c>
    </row>
    <row r="239" spans="11:11" x14ac:dyDescent="0.25">
      <c r="K239" t="s">
        <v>503</v>
      </c>
    </row>
    <row r="240" spans="11:11" x14ac:dyDescent="0.25">
      <c r="K240" t="s">
        <v>504</v>
      </c>
    </row>
    <row r="241" spans="11:11" x14ac:dyDescent="0.25">
      <c r="K241" t="s">
        <v>505</v>
      </c>
    </row>
    <row r="242" spans="11:11" x14ac:dyDescent="0.25">
      <c r="K242" t="s">
        <v>714</v>
      </c>
    </row>
    <row r="243" spans="11:11" x14ac:dyDescent="0.25">
      <c r="K243" t="s">
        <v>506</v>
      </c>
    </row>
    <row r="244" spans="11:11" x14ac:dyDescent="0.25">
      <c r="K244" t="s">
        <v>710</v>
      </c>
    </row>
    <row r="245" spans="11:11" x14ac:dyDescent="0.25">
      <c r="K245" t="s">
        <v>507</v>
      </c>
    </row>
    <row r="246" spans="11:11" x14ac:dyDescent="0.25">
      <c r="K246" t="s">
        <v>508</v>
      </c>
    </row>
    <row r="247" spans="11:11" x14ac:dyDescent="0.25">
      <c r="K247" t="s">
        <v>509</v>
      </c>
    </row>
    <row r="248" spans="11:11" x14ac:dyDescent="0.25">
      <c r="K248" t="s">
        <v>510</v>
      </c>
    </row>
    <row r="249" spans="11:11" x14ac:dyDescent="0.25">
      <c r="K249" t="s">
        <v>511</v>
      </c>
    </row>
    <row r="250" spans="11:11" x14ac:dyDescent="0.25">
      <c r="K250" t="s">
        <v>512</v>
      </c>
    </row>
    <row r="251" spans="11:11" x14ac:dyDescent="0.25">
      <c r="K251" t="s">
        <v>643</v>
      </c>
    </row>
    <row r="252" spans="11:11" x14ac:dyDescent="0.25">
      <c r="K252" t="s">
        <v>513</v>
      </c>
    </row>
    <row r="253" spans="11:11" x14ac:dyDescent="0.25">
      <c r="K253" t="s">
        <v>514</v>
      </c>
    </row>
    <row r="254" spans="11:11" x14ac:dyDescent="0.25">
      <c r="K254" t="s">
        <v>515</v>
      </c>
    </row>
    <row r="255" spans="11:11" x14ac:dyDescent="0.25">
      <c r="K255" t="s">
        <v>711</v>
      </c>
    </row>
    <row r="256" spans="11:11" x14ac:dyDescent="0.25">
      <c r="K256" t="s">
        <v>516</v>
      </c>
    </row>
    <row r="257" spans="11:11" x14ac:dyDescent="0.25">
      <c r="K257" t="s">
        <v>517</v>
      </c>
    </row>
    <row r="258" spans="11:11" x14ac:dyDescent="0.25">
      <c r="K258" t="s">
        <v>518</v>
      </c>
    </row>
    <row r="259" spans="11:11" x14ac:dyDescent="0.25">
      <c r="K259" t="s">
        <v>712</v>
      </c>
    </row>
    <row r="260" spans="11:11" x14ac:dyDescent="0.25">
      <c r="K260" t="s">
        <v>519</v>
      </c>
    </row>
    <row r="261" spans="11:11" x14ac:dyDescent="0.25">
      <c r="K261" t="s">
        <v>520</v>
      </c>
    </row>
    <row r="262" spans="11:11" x14ac:dyDescent="0.25">
      <c r="K262" t="s">
        <v>521</v>
      </c>
    </row>
    <row r="263" spans="11:11" x14ac:dyDescent="0.25">
      <c r="K263" t="s">
        <v>522</v>
      </c>
    </row>
    <row r="264" spans="11:11" x14ac:dyDescent="0.25">
      <c r="K264" t="s">
        <v>644</v>
      </c>
    </row>
    <row r="265" spans="11:11" x14ac:dyDescent="0.25">
      <c r="K265" t="s">
        <v>645</v>
      </c>
    </row>
    <row r="266" spans="11:11" x14ac:dyDescent="0.25">
      <c r="K266" s="83" t="s">
        <v>684</v>
      </c>
    </row>
    <row r="267" spans="11:11" x14ac:dyDescent="0.25">
      <c r="K267" t="s">
        <v>646</v>
      </c>
    </row>
    <row r="268" spans="11:11" x14ac:dyDescent="0.25">
      <c r="K268" t="s">
        <v>523</v>
      </c>
    </row>
    <row r="269" spans="11:11" x14ac:dyDescent="0.25">
      <c r="K269" t="s">
        <v>524</v>
      </c>
    </row>
    <row r="270" spans="11:11" x14ac:dyDescent="0.25">
      <c r="K270" t="s">
        <v>713</v>
      </c>
    </row>
    <row r="271" spans="11:11" x14ac:dyDescent="0.25">
      <c r="K271" t="s">
        <v>525</v>
      </c>
    </row>
    <row r="272" spans="11:11" x14ac:dyDescent="0.25">
      <c r="K272" t="s">
        <v>672</v>
      </c>
    </row>
    <row r="273" spans="11:11" x14ac:dyDescent="0.25">
      <c r="K273" t="s">
        <v>526</v>
      </c>
    </row>
    <row r="274" spans="11:11" x14ac:dyDescent="0.25">
      <c r="K274" t="s">
        <v>527</v>
      </c>
    </row>
    <row r="275" spans="11:11" x14ac:dyDescent="0.25">
      <c r="K275" t="s">
        <v>528</v>
      </c>
    </row>
    <row r="276" spans="11:11" x14ac:dyDescent="0.25">
      <c r="K276" t="s">
        <v>529</v>
      </c>
    </row>
    <row r="277" spans="11:11" x14ac:dyDescent="0.25">
      <c r="K277" t="s">
        <v>530</v>
      </c>
    </row>
    <row r="278" spans="11:11" x14ac:dyDescent="0.25">
      <c r="K278" t="s">
        <v>531</v>
      </c>
    </row>
    <row r="279" spans="11:11" x14ac:dyDescent="0.25">
      <c r="K279" t="s">
        <v>532</v>
      </c>
    </row>
    <row r="280" spans="11:11" x14ac:dyDescent="0.25">
      <c r="K280" t="s">
        <v>533</v>
      </c>
    </row>
    <row r="281" spans="11:11" x14ac:dyDescent="0.25">
      <c r="K281" t="s">
        <v>534</v>
      </c>
    </row>
    <row r="282" spans="11:11" x14ac:dyDescent="0.25">
      <c r="K282" t="s">
        <v>535</v>
      </c>
    </row>
    <row r="283" spans="11:11" x14ac:dyDescent="0.25">
      <c r="K283" t="s">
        <v>536</v>
      </c>
    </row>
    <row r="284" spans="11:11" x14ac:dyDescent="0.25">
      <c r="K284" t="s">
        <v>537</v>
      </c>
    </row>
    <row r="285" spans="11:11" x14ac:dyDescent="0.25">
      <c r="K285" t="s">
        <v>673</v>
      </c>
    </row>
    <row r="286" spans="11:11" x14ac:dyDescent="0.25">
      <c r="K286" t="s">
        <v>538</v>
      </c>
    </row>
    <row r="287" spans="11:11" x14ac:dyDescent="0.25">
      <c r="K287" t="s">
        <v>539</v>
      </c>
    </row>
  </sheetData>
  <sheetProtection selectLockedCells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5CA90E8B0B4A498EA8F683D0DB1466" ma:contentTypeVersion="9" ma:contentTypeDescription="Create a new document." ma:contentTypeScope="" ma:versionID="f817b5f6c8cfae0f56ab8d16ac2d3102">
  <xsd:schema xmlns:xsd="http://www.w3.org/2001/XMLSchema" xmlns:xs="http://www.w3.org/2001/XMLSchema" xmlns:p="http://schemas.microsoft.com/office/2006/metadata/properties" xmlns:ns3="8a574f83-f38a-4936-8c96-3aab2013c526" targetNamespace="http://schemas.microsoft.com/office/2006/metadata/properties" ma:root="true" ma:fieldsID="0b24e9585eb7b9a312e72a777c8ab530" ns3:_="">
    <xsd:import namespace="8a574f83-f38a-4936-8c96-3aab2013c5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74f83-f38a-4936-8c96-3aab2013c5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8C2024-03AB-4317-AEBB-53F4E666F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74f83-f38a-4936-8c96-3aab2013c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AFE2C1-D7E3-4499-8B24-51230A2B54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1CF89A-54D5-4E27-95BA-3E89244FEFB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a574f83-f38a-4936-8c96-3aab2013c52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54</vt:i4>
      </vt:variant>
    </vt:vector>
  </HeadingPairs>
  <TitlesOfParts>
    <vt:vector size="59" baseType="lpstr">
      <vt:lpstr>INSTRUCTIONS</vt:lpstr>
      <vt:lpstr>Establishment details</vt:lpstr>
      <vt:lpstr>Procedure details</vt:lpstr>
      <vt:lpstr>mismac</vt:lpstr>
      <vt:lpstr>Lists</vt:lpstr>
      <vt:lpstr>AcutePurpose</vt:lpstr>
      <vt:lpstr>AnimalsList</vt:lpstr>
      <vt:lpstr>Basic_Research</vt:lpstr>
      <vt:lpstr>BasicTransPurpose</vt:lpstr>
      <vt:lpstr>CountryCodesList</vt:lpstr>
      <vt:lpstr>customsev</vt:lpstr>
      <vt:lpstr>EcotoxicityPurpose</vt:lpstr>
      <vt:lpstr>emp</vt:lpstr>
      <vt:lpstr>GeneralLegislation</vt:lpstr>
      <vt:lpstr>GeneralLegislationStart</vt:lpstr>
      <vt:lpstr>GeneticStatusList</vt:lpstr>
      <vt:lpstr>NHP_SSC_List</vt:lpstr>
      <vt:lpstr>NHPGenerationList</vt:lpstr>
      <vt:lpstr>NHPSourceList</vt:lpstr>
      <vt:lpstr>NHPSourceList_2</vt:lpstr>
      <vt:lpstr>NMBA</vt:lpstr>
      <vt:lpstr>NPHSourceListV2</vt:lpstr>
      <vt:lpstr>O.amphibian</vt:lpstr>
      <vt:lpstr>O.bird</vt:lpstr>
      <vt:lpstr>O.carnivore</vt:lpstr>
      <vt:lpstr>O.dog</vt:lpstr>
      <vt:lpstr>O.fish</vt:lpstr>
      <vt:lpstr>O.mammal</vt:lpstr>
      <vt:lpstr>O.rodent</vt:lpstr>
      <vt:lpstr>ParticularLegislation</vt:lpstr>
      <vt:lpstr>ParticularLegislationStart</vt:lpstr>
      <vt:lpstr>PlaceBirthList</vt:lpstr>
      <vt:lpstr>INSTRUCTIONS!Print_Area</vt:lpstr>
      <vt:lpstr>'Procedure details'!Print_Area</vt:lpstr>
      <vt:lpstr>'Procedure details'!Print_Titles</vt:lpstr>
      <vt:lpstr>Proc</vt:lpstr>
      <vt:lpstr>protected</vt:lpstr>
      <vt:lpstr>Purpose</vt:lpstr>
      <vt:lpstr>Purpose1</vt:lpstr>
      <vt:lpstr>Purpose2</vt:lpstr>
      <vt:lpstr>PurposeBasicResearch</vt:lpstr>
      <vt:lpstr>PurposeLevel1</vt:lpstr>
      <vt:lpstr>Purposes</vt:lpstr>
      <vt:lpstr>PurposesReduced</vt:lpstr>
      <vt:lpstr>PurposeTranslationalResearch</vt:lpstr>
      <vt:lpstr>QualityControlPurpose</vt:lpstr>
      <vt:lpstr>RegulatoryUsePurpose</vt:lpstr>
      <vt:lpstr>RepeatedDosePurpose</vt:lpstr>
      <vt:lpstr>Reporting_Years_2</vt:lpstr>
      <vt:lpstr>ReportingYearsList</vt:lpstr>
      <vt:lpstr>RoutinePurpose</vt:lpstr>
      <vt:lpstr>Severity2</vt:lpstr>
      <vt:lpstr>SeverityList</vt:lpstr>
      <vt:lpstr>Sub_purpose_block_out</vt:lpstr>
      <vt:lpstr>Threshold_999</vt:lpstr>
      <vt:lpstr>Threshold1</vt:lpstr>
      <vt:lpstr>TOSI</vt:lpstr>
      <vt:lpstr>ToxicityPurpose</vt:lpstr>
      <vt:lpstr>YesNotList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GARRIDO Antonio Jose (ENV+CLIMA-SRD-EXT)</dc:creator>
  <cp:lastModifiedBy>Stephen Gordon</cp:lastModifiedBy>
  <cp:lastPrinted>2015-12-16T13:13:54Z</cp:lastPrinted>
  <dcterms:created xsi:type="dcterms:W3CDTF">2012-12-07T12:07:11Z</dcterms:created>
  <dcterms:modified xsi:type="dcterms:W3CDTF">2021-05-11T10:22:06Z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Version">
    <vt:lpwstr>1.8</vt:lpwstr>
  </property>
  <property fmtid="{D5CDD505-2E9C-101B-9397-08002B2CF9AE}" pid="3" name="ContentTypeId">
    <vt:lpwstr>0x010100A35CA90E8B0B4A498EA8F683D0DB1466</vt:lpwstr>
  </property>
</Properties>
</file>