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mhclg-my.sharepoint.com/personal/john_norman_communities_gov_uk/Documents/Documents/"/>
    </mc:Choice>
  </mc:AlternateContent>
  <xr:revisionPtr revIDLastSave="0" documentId="8_{E1E4259A-BB9F-4796-9A64-CDBBDBBDC1A3}" xr6:coauthVersionLast="45" xr6:coauthVersionMax="45" xr10:uidLastSave="{00000000-0000-0000-0000-000000000000}"/>
  <bookViews>
    <workbookView xWindow="-98" yWindow="-98" windowWidth="20715" windowHeight="13276" tabRatio="805" xr2:uid="{00000000-000D-0000-FFFF-FFFF00000000}"/>
  </bookViews>
  <sheets>
    <sheet name="Metadata" sheetId="12" r:id="rId1"/>
    <sheet name="England" sheetId="13" r:id="rId2"/>
    <sheet name="LA DropDown" sheetId="19" r:id="rId3"/>
    <sheet name="Oct 2020 Datasheet" sheetId="17" r:id="rId4"/>
    <sheet name="Apr 2020 Datasheet" sheetId="10" r:id="rId5"/>
  </sheets>
  <definedNames>
    <definedName name="_xlnm._FilterDatabase" localSheetId="4" hidden="1">'Apr 2020 Datasheet'!$A$1:$P$318</definedName>
    <definedName name="_xlnm._FilterDatabase" localSheetId="3" hidden="1">'Oct 2020 Datasheet'!$A$3:$M$326</definedName>
    <definedName name="a1q">Metadata!$C$32</definedName>
    <definedName name="Data_col1">#REF!</definedName>
    <definedName name="Data_col2">#REF!</definedName>
    <definedName name="Data_col3">#REF!</definedName>
    <definedName name="LA_List">#REF!</definedName>
    <definedName name="_xlnm.Print_Area" localSheetId="4">'Apr 2020 Datasheet'!$A$1:$P$336</definedName>
    <definedName name="_xlnm.Print_Area" localSheetId="2">'LA DropDown'!$A$1:$H$41</definedName>
    <definedName name="_xlnm.Print_Area" localSheetId="3">'Oct 2020 Datasheet'!$A$1:$M$333</definedName>
    <definedName name="_xlnm.Print_Titles" localSheetId="4">'Apr 2020 Datasheet'!$1:$3</definedName>
    <definedName name="_xlnm.Print_Titles" localSheetId="3">'Oct 2020 Datasheet'!$1:$3</definedName>
    <definedName name="TABL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9" l="1"/>
  <c r="C336" i="10" l="1"/>
  <c r="H39" i="19"/>
  <c r="H40" i="19" l="1"/>
  <c r="D6" i="19" l="1"/>
  <c r="D18" i="19"/>
  <c r="D19" i="19"/>
  <c r="D17" i="19"/>
  <c r="D11" i="19"/>
  <c r="D16" i="19"/>
  <c r="D27" i="19"/>
  <c r="D28" i="19"/>
  <c r="D24" i="19" l="1"/>
  <c r="D23" i="19"/>
  <c r="D22" i="19"/>
  <c r="D9" i="19"/>
  <c r="D10" i="19" l="1"/>
  <c r="D12" i="19" s="1"/>
</calcChain>
</file>

<file path=xl/sharedStrings.xml><?xml version="1.0" encoding="utf-8"?>
<sst xmlns="http://schemas.openxmlformats.org/spreadsheetml/2006/main" count="4589" uniqueCount="1073">
  <si>
    <t>Background</t>
  </si>
  <si>
    <t>These figures have not been reflected in the National Non-Domestic Rates estimates for 2020-21 Statistical Release, so it and the tables within it reflect the position as at 31 January 2020. We will be reviewing how these additional reliefs are reflected in the statistical release in due course.</t>
  </si>
  <si>
    <t xml:space="preserve">Statistical information relating to business rates is available on the Department’s website at </t>
  </si>
  <si>
    <t>https://www.gov.uk/government/collections/national-non-domestic-rates-collected-by-councils</t>
  </si>
  <si>
    <t>Key points of the data</t>
  </si>
  <si>
    <t>Index of Tables</t>
  </si>
  <si>
    <t>Metadata</t>
  </si>
  <si>
    <t xml:space="preserve">Background information about these statistics </t>
  </si>
  <si>
    <t>England</t>
  </si>
  <si>
    <t>National totals on costs of reliefs and amount of S31 compensation due to authorities</t>
  </si>
  <si>
    <t>LA DropDown</t>
  </si>
  <si>
    <t>Definitions</t>
  </si>
  <si>
    <t>Expanded retail discount</t>
  </si>
  <si>
    <t xml:space="preserve">This expanded retail discount provides a 100 per cent business rates discount for hereditaments occupied by all businesses that are classified as in retail, leisure and hospitality sectors, regardless of rateable value and which are subject to business rates in the year 2020-21. Further details of eligiblity can be found here  </t>
  </si>
  <si>
    <t>https://www.gov.uk/government/publications/business-rates-retail-discount-guidance</t>
  </si>
  <si>
    <t>Local newspaper relief</t>
  </si>
  <si>
    <t>A £1,500 discount on office space occupied by local newspapers. This is available until 31 March 2025.</t>
  </si>
  <si>
    <t>Nursery discount</t>
  </si>
  <si>
    <t>A 100% business rates discount for hereditaments occupied by providers on Ofsted’s Early Years Register and wholly or mainly used for the provision of the Early Years Foundation Stage and which are subject to business rates in the year 2020-21. There will be no rateable value limit on the relief.</t>
  </si>
  <si>
    <t>Section 31 (S31) grant</t>
  </si>
  <si>
    <t>This refers to Section 31 of the Local Government Finance Act 2003 which makes it possible for government to pay local authorities grants towards their activities which are not covered by existing payment schedules or methods. S31 grants are used to fund local authority activities which are not covered by existing payment schedules or methods.</t>
  </si>
  <si>
    <t>Uses of the data</t>
  </si>
  <si>
    <t xml:space="preserve">The data in this additional table associated with the Statistical Release are used to provide appropriate compensation for the loss of income associated with providing these reliefs to businesses. They will also be used to inform government policy on national non-domestic rates. Final costs of these reliefs and reconciliation of the compensation will be collected in the 2020-21 NNDR3 form, which will be collected during 2021. </t>
  </si>
  <si>
    <t>Data collection and quality</t>
  </si>
  <si>
    <t>Public Enquiries</t>
  </si>
  <si>
    <t>For enquiries about these data please contact: nndr.statistics@communities.gov.uk</t>
  </si>
  <si>
    <t>£ million</t>
  </si>
  <si>
    <t>Cost of expanded retail discount</t>
  </si>
  <si>
    <t>Cost of nursery relief</t>
  </si>
  <si>
    <t>Total estimated cost of additional reliefs in 2020-21</t>
  </si>
  <si>
    <t>Source: Additional NNDR data collection exercise, April 2020</t>
  </si>
  <si>
    <t>DO NOT DELETE THESE COLUMNS</t>
  </si>
  <si>
    <t>Eng</t>
  </si>
  <si>
    <t>LB</t>
  </si>
  <si>
    <t>London Boroughs</t>
  </si>
  <si>
    <t>Select local authority below</t>
  </si>
  <si>
    <t>MD</t>
  </si>
  <si>
    <t>Metropolitan Districts</t>
  </si>
  <si>
    <t>Adur</t>
  </si>
  <si>
    <t>UA</t>
  </si>
  <si>
    <t>Unitary Authorities</t>
  </si>
  <si>
    <t>SD</t>
  </si>
  <si>
    <t>Shire Districts</t>
  </si>
  <si>
    <t>£</t>
  </si>
  <si>
    <t>E3831</t>
  </si>
  <si>
    <t>E07000223</t>
  </si>
  <si>
    <t>Cost of nursery discount</t>
  </si>
  <si>
    <t>E0931</t>
  </si>
  <si>
    <t>Allerdale</t>
  </si>
  <si>
    <t>E07000026</t>
  </si>
  <si>
    <t>Cost of local newspaper relief</t>
  </si>
  <si>
    <t>E1031</t>
  </si>
  <si>
    <t>Amber Valley</t>
  </si>
  <si>
    <t>E07000032</t>
  </si>
  <si>
    <t>E3832</t>
  </si>
  <si>
    <t>Arun</t>
  </si>
  <si>
    <t>E07000224</t>
  </si>
  <si>
    <t>E3031</t>
  </si>
  <si>
    <t>Ashfield</t>
  </si>
  <si>
    <t>E07000170</t>
  </si>
  <si>
    <t>E2231</t>
  </si>
  <si>
    <t>Ashford</t>
  </si>
  <si>
    <t>E07000105</t>
  </si>
  <si>
    <t>E3531</t>
  </si>
  <si>
    <t>Babergh</t>
  </si>
  <si>
    <t>E07000200</t>
  </si>
  <si>
    <r>
      <t xml:space="preserve">In respect of nursery relief </t>
    </r>
    <r>
      <rPr>
        <vertAlign val="superscript"/>
        <sz val="10"/>
        <rFont val="Arial"/>
        <family val="2"/>
      </rPr>
      <t>(f)</t>
    </r>
  </si>
  <si>
    <t>E5030</t>
  </si>
  <si>
    <t>Barking and Dagenham</t>
  </si>
  <si>
    <t>E09000002</t>
  </si>
  <si>
    <t>E5031</t>
  </si>
  <si>
    <t>Barnet</t>
  </si>
  <si>
    <t>E09000003</t>
  </si>
  <si>
    <t>E4401</t>
  </si>
  <si>
    <t>Barnsley</t>
  </si>
  <si>
    <t>E08000016</t>
  </si>
  <si>
    <t>E0932</t>
  </si>
  <si>
    <t>Barrow-in-Furness</t>
  </si>
  <si>
    <t>E07000027</t>
  </si>
  <si>
    <t>Number of hereditaments</t>
  </si>
  <si>
    <t>Number</t>
  </si>
  <si>
    <t>E1531</t>
  </si>
  <si>
    <t>Basildon</t>
  </si>
  <si>
    <t>E07000066</t>
  </si>
  <si>
    <r>
      <t xml:space="preserve">Receiving retail discount as at 31 December 2019 </t>
    </r>
    <r>
      <rPr>
        <vertAlign val="superscript"/>
        <sz val="10"/>
        <rFont val="Arial"/>
        <family val="2"/>
      </rPr>
      <t>(g)</t>
    </r>
  </si>
  <si>
    <t>E1731</t>
  </si>
  <si>
    <t>Basingstoke and Deane</t>
  </si>
  <si>
    <t>E07000084</t>
  </si>
  <si>
    <t>E3032</t>
  </si>
  <si>
    <t>Bassetlaw</t>
  </si>
  <si>
    <t>E07000171</t>
  </si>
  <si>
    <t>E0101</t>
  </si>
  <si>
    <t>Bath and North East Somerset UA</t>
  </si>
  <si>
    <t>E06000022</t>
  </si>
  <si>
    <t>E0202</t>
  </si>
  <si>
    <t>Bedford UA</t>
  </si>
  <si>
    <t>E06000055</t>
  </si>
  <si>
    <t>(a) In January 2020, the Government announced changes to the retail discount from 33% to 50% discount, a 5 year extension to the local newspaper relief which was due to end in 2020-21 and a new pub relief. In March 2020, in response to Covid-19, the Government increased the retail discount further from 50% to 100% and expanded the eligibility of the relief. This extension of eligibility include those businesses that would have been eligible for pub relief. Additionally, the Government announced a 1 year nursery discount.</t>
  </si>
  <si>
    <t>E5032</t>
  </si>
  <si>
    <t>Bexley</t>
  </si>
  <si>
    <t>E09000004</t>
  </si>
  <si>
    <t>(c) As this is a cost to local authorities, this is reported as a negative figure.</t>
  </si>
  <si>
    <t>E4601</t>
  </si>
  <si>
    <t>Birmingham</t>
  </si>
  <si>
    <t>E08000025</t>
  </si>
  <si>
    <t>E2431</t>
  </si>
  <si>
    <t>Blaby</t>
  </si>
  <si>
    <t>E07000129</t>
  </si>
  <si>
    <t>E2301</t>
  </si>
  <si>
    <t>Blackburn with Darwen UA</t>
  </si>
  <si>
    <t>E06000008</t>
  </si>
  <si>
    <t>(g) This should have been reported in the NNDR1 (Supplementary) 2020-21 and is based on the previous 33% discount which had eligibility criteria.</t>
  </si>
  <si>
    <t>E2302</t>
  </si>
  <si>
    <t>Blackpool UA</t>
  </si>
  <si>
    <t>E06000009</t>
  </si>
  <si>
    <t>E1032</t>
  </si>
  <si>
    <t>Bolsover</t>
  </si>
  <si>
    <t>E07000033</t>
  </si>
  <si>
    <t>E4201</t>
  </si>
  <si>
    <t>Bolton</t>
  </si>
  <si>
    <t>E08000001</t>
  </si>
  <si>
    <t>E2531</t>
  </si>
  <si>
    <t>Boston</t>
  </si>
  <si>
    <t>E07000136</t>
  </si>
  <si>
    <t>E1204</t>
  </si>
  <si>
    <t>Bournemouth, Christchurch &amp; Poole</t>
  </si>
  <si>
    <t>E06000058</t>
  </si>
  <si>
    <t>E0301</t>
  </si>
  <si>
    <t>Bracknell Forest UA</t>
  </si>
  <si>
    <t>E06000036</t>
  </si>
  <si>
    <t>E4701</t>
  </si>
  <si>
    <t>Bradford</t>
  </si>
  <si>
    <t>E08000032</t>
  </si>
  <si>
    <t>E1532</t>
  </si>
  <si>
    <t>Braintree</t>
  </si>
  <si>
    <t>E07000067</t>
  </si>
  <si>
    <t>E2631</t>
  </si>
  <si>
    <t>Breckland</t>
  </si>
  <si>
    <t>E07000143</t>
  </si>
  <si>
    <t>E5033</t>
  </si>
  <si>
    <t>Brent</t>
  </si>
  <si>
    <t>E09000005</t>
  </si>
  <si>
    <t>E1533</t>
  </si>
  <si>
    <t>Brentwood</t>
  </si>
  <si>
    <t>E07000068</t>
  </si>
  <si>
    <t>E1401</t>
  </si>
  <si>
    <t>Brighton and Hove UA</t>
  </si>
  <si>
    <t>E06000043</t>
  </si>
  <si>
    <t>E0102</t>
  </si>
  <si>
    <t>Bristol UA</t>
  </si>
  <si>
    <t>E06000023</t>
  </si>
  <si>
    <t>E2632</t>
  </si>
  <si>
    <t>Broadland</t>
  </si>
  <si>
    <t>E07000144</t>
  </si>
  <si>
    <t>E5034</t>
  </si>
  <si>
    <t>Bromley</t>
  </si>
  <si>
    <t>E09000006</t>
  </si>
  <si>
    <t>E1831</t>
  </si>
  <si>
    <t>Bromsgrove</t>
  </si>
  <si>
    <t>E07000234</t>
  </si>
  <si>
    <t>E1931</t>
  </si>
  <si>
    <t>Broxbourne</t>
  </si>
  <si>
    <t>E07000095</t>
  </si>
  <si>
    <t>E3033</t>
  </si>
  <si>
    <t>Broxtowe</t>
  </si>
  <si>
    <t>E07000172</t>
  </si>
  <si>
    <t>E0402</t>
  </si>
  <si>
    <t>Buckinghamshire Council</t>
  </si>
  <si>
    <t>E06000060</t>
  </si>
  <si>
    <t>E2333</t>
  </si>
  <si>
    <t>Burnley</t>
  </si>
  <si>
    <t>E07000117</t>
  </si>
  <si>
    <t>E4202</t>
  </si>
  <si>
    <t>Bury</t>
  </si>
  <si>
    <t>E08000002</t>
  </si>
  <si>
    <t>E4702</t>
  </si>
  <si>
    <t>Calderdale</t>
  </si>
  <si>
    <t>E08000033</t>
  </si>
  <si>
    <t>E0531</t>
  </si>
  <si>
    <t>Cambridge</t>
  </si>
  <si>
    <t>E07000008</t>
  </si>
  <si>
    <t>E5011</t>
  </si>
  <si>
    <t>Camden</t>
  </si>
  <si>
    <t>E09000007</t>
  </si>
  <si>
    <t>E3431</t>
  </si>
  <si>
    <t>Cannock Chase</t>
  </si>
  <si>
    <t>E07000192</t>
  </si>
  <si>
    <t>E2232</t>
  </si>
  <si>
    <t>Canterbury</t>
  </si>
  <si>
    <t>E07000106</t>
  </si>
  <si>
    <t>E0933</t>
  </si>
  <si>
    <t>Carlisle</t>
  </si>
  <si>
    <t>E07000028</t>
  </si>
  <si>
    <t>E1534</t>
  </si>
  <si>
    <t>Castle Point</t>
  </si>
  <si>
    <t>E07000069</t>
  </si>
  <si>
    <t>E0203</t>
  </si>
  <si>
    <t>Central Bedfordshire UA</t>
  </si>
  <si>
    <t>E06000056</t>
  </si>
  <si>
    <t>E2432</t>
  </si>
  <si>
    <t>Charnwood</t>
  </si>
  <si>
    <t>E07000130</t>
  </si>
  <si>
    <t>E1535</t>
  </si>
  <si>
    <t>Chelmsford</t>
  </si>
  <si>
    <t>E07000070</t>
  </si>
  <si>
    <t>E1631</t>
  </si>
  <si>
    <t>Cheltenham</t>
  </si>
  <si>
    <t>E07000078</t>
  </si>
  <si>
    <t>E3131</t>
  </si>
  <si>
    <t>Cherwell</t>
  </si>
  <si>
    <t>E07000177</t>
  </si>
  <si>
    <t>E0603</t>
  </si>
  <si>
    <t>Cheshire East UA</t>
  </si>
  <si>
    <t>E06000049</t>
  </si>
  <si>
    <t>E0604</t>
  </si>
  <si>
    <t>Cheshire West and Chester UA</t>
  </si>
  <si>
    <t>E06000050</t>
  </si>
  <si>
    <t>E1033</t>
  </si>
  <si>
    <t>Chesterfield</t>
  </si>
  <si>
    <t>E07000034</t>
  </si>
  <si>
    <t>E3833</t>
  </si>
  <si>
    <t>Chichester</t>
  </si>
  <si>
    <t>E07000225</t>
  </si>
  <si>
    <t>E2334</t>
  </si>
  <si>
    <t>Chorley</t>
  </si>
  <si>
    <t>E07000118</t>
  </si>
  <si>
    <t>E5010</t>
  </si>
  <si>
    <t>City of London</t>
  </si>
  <si>
    <t>E09000001</t>
  </si>
  <si>
    <t>E1536</t>
  </si>
  <si>
    <t>Colchester</t>
  </si>
  <si>
    <t>E07000071</t>
  </si>
  <si>
    <t>E0934</t>
  </si>
  <si>
    <t>Copeland</t>
  </si>
  <si>
    <t>E07000029</t>
  </si>
  <si>
    <t>E2831</t>
  </si>
  <si>
    <t>Corby</t>
  </si>
  <si>
    <t>E07000150</t>
  </si>
  <si>
    <t>E0801</t>
  </si>
  <si>
    <t>Cornwall UA</t>
  </si>
  <si>
    <t>E06000052</t>
  </si>
  <si>
    <t>E1632</t>
  </si>
  <si>
    <t>Cotswold</t>
  </si>
  <si>
    <t>E07000079</t>
  </si>
  <si>
    <t>E4602</t>
  </si>
  <si>
    <t>Coventry</t>
  </si>
  <si>
    <t>E08000026</t>
  </si>
  <si>
    <t>E2731</t>
  </si>
  <si>
    <t>Craven</t>
  </si>
  <si>
    <t>E07000163</t>
  </si>
  <si>
    <t>E3834</t>
  </si>
  <si>
    <t>Crawley</t>
  </si>
  <si>
    <t>E07000226</t>
  </si>
  <si>
    <t>E5035</t>
  </si>
  <si>
    <t>Croydon</t>
  </si>
  <si>
    <t>E09000008</t>
  </si>
  <si>
    <t>E1932</t>
  </si>
  <si>
    <t>Dacorum</t>
  </si>
  <si>
    <t>E07000096</t>
  </si>
  <si>
    <t>E1301</t>
  </si>
  <si>
    <t>Darlington UA</t>
  </si>
  <si>
    <t>E06000005</t>
  </si>
  <si>
    <t>E2233</t>
  </si>
  <si>
    <t>Dartford</t>
  </si>
  <si>
    <t>E07000107</t>
  </si>
  <si>
    <t>E2832</t>
  </si>
  <si>
    <t>Daventry</t>
  </si>
  <si>
    <t>E07000151</t>
  </si>
  <si>
    <t>E1001</t>
  </si>
  <si>
    <t>Derby UA</t>
  </si>
  <si>
    <t>E06000015</t>
  </si>
  <si>
    <t>E1035</t>
  </si>
  <si>
    <t>Derbyshire Dales</t>
  </si>
  <si>
    <t>E07000035</t>
  </si>
  <si>
    <t>E4402</t>
  </si>
  <si>
    <t>Doncaster</t>
  </si>
  <si>
    <t>E08000017</t>
  </si>
  <si>
    <t>E1203</t>
  </si>
  <si>
    <t>Dorset Council</t>
  </si>
  <si>
    <t>E06000059</t>
  </si>
  <si>
    <t>E2234</t>
  </si>
  <si>
    <t>Dover</t>
  </si>
  <si>
    <t>E07000108</t>
  </si>
  <si>
    <t>E4603</t>
  </si>
  <si>
    <t>Dudley</t>
  </si>
  <si>
    <t>E08000027</t>
  </si>
  <si>
    <t>E1302</t>
  </si>
  <si>
    <t>Durham UA</t>
  </si>
  <si>
    <t>E06000047</t>
  </si>
  <si>
    <t>E5036</t>
  </si>
  <si>
    <t>Ealing</t>
  </si>
  <si>
    <t>E09000009</t>
  </si>
  <si>
    <t>E0532</t>
  </si>
  <si>
    <t>East Cambridgeshire</t>
  </si>
  <si>
    <t>E07000009</t>
  </si>
  <si>
    <t>E1131</t>
  </si>
  <si>
    <t>East Devon</t>
  </si>
  <si>
    <t>E07000040</t>
  </si>
  <si>
    <t>E1732</t>
  </si>
  <si>
    <t>East Hampshire</t>
  </si>
  <si>
    <t>E07000085</t>
  </si>
  <si>
    <t>E1933</t>
  </si>
  <si>
    <t>East Hertfordshire</t>
  </si>
  <si>
    <t>E07000242</t>
  </si>
  <si>
    <t>E2532</t>
  </si>
  <si>
    <t>East Lindsey</t>
  </si>
  <si>
    <t>E07000137</t>
  </si>
  <si>
    <t>E2833</t>
  </si>
  <si>
    <t>East Northamptonshire</t>
  </si>
  <si>
    <t>E07000152</t>
  </si>
  <si>
    <t>E2001</t>
  </si>
  <si>
    <t>East Riding of Yorkshire UA</t>
  </si>
  <si>
    <t>E06000011</t>
  </si>
  <si>
    <t>E3432</t>
  </si>
  <si>
    <t>East Staffordshire</t>
  </si>
  <si>
    <t>E07000193</t>
  </si>
  <si>
    <t>E3538</t>
  </si>
  <si>
    <t>East Suffolk</t>
  </si>
  <si>
    <t>E07000244</t>
  </si>
  <si>
    <t>E1432</t>
  </si>
  <si>
    <t>Eastbourne</t>
  </si>
  <si>
    <t>E07000061</t>
  </si>
  <si>
    <t>E1733</t>
  </si>
  <si>
    <t>Eastleigh</t>
  </si>
  <si>
    <t>E07000086</t>
  </si>
  <si>
    <t>E0935</t>
  </si>
  <si>
    <t>Eden</t>
  </si>
  <si>
    <t>E07000030</t>
  </si>
  <si>
    <t>E3631</t>
  </si>
  <si>
    <t>Elmbridge</t>
  </si>
  <si>
    <t>E07000207</t>
  </si>
  <si>
    <t>E5037</t>
  </si>
  <si>
    <t>Enfield</t>
  </si>
  <si>
    <t>E09000010</t>
  </si>
  <si>
    <t>E1537</t>
  </si>
  <si>
    <t>Epping Forest</t>
  </si>
  <si>
    <t>E07000072</t>
  </si>
  <si>
    <t>E3632</t>
  </si>
  <si>
    <t>Epsom and Ewell</t>
  </si>
  <si>
    <t>E07000208</t>
  </si>
  <si>
    <t>E1036</t>
  </si>
  <si>
    <t>Erewash</t>
  </si>
  <si>
    <t>E07000036</t>
  </si>
  <si>
    <t>E1132</t>
  </si>
  <si>
    <t>Exeter</t>
  </si>
  <si>
    <t>E07000041</t>
  </si>
  <si>
    <t>E1734</t>
  </si>
  <si>
    <t>Fareham</t>
  </si>
  <si>
    <t>E07000087</t>
  </si>
  <si>
    <t>E0533</t>
  </si>
  <si>
    <t>Fenland</t>
  </si>
  <si>
    <t>E07000010</t>
  </si>
  <si>
    <t>E2240</t>
  </si>
  <si>
    <t>Folkestone &amp; Hythe</t>
  </si>
  <si>
    <t>E07000112</t>
  </si>
  <si>
    <t>E1633</t>
  </si>
  <si>
    <t>Forest of Dean</t>
  </si>
  <si>
    <t>E07000080</t>
  </si>
  <si>
    <t>E2335</t>
  </si>
  <si>
    <t>Fylde</t>
  </si>
  <si>
    <t>E07000119</t>
  </si>
  <si>
    <t>E4501</t>
  </si>
  <si>
    <t>Gateshead</t>
  </si>
  <si>
    <t>E08000037</t>
  </si>
  <si>
    <t>E3034</t>
  </si>
  <si>
    <t>Gedling</t>
  </si>
  <si>
    <t>E07000173</t>
  </si>
  <si>
    <t>E1634</t>
  </si>
  <si>
    <t>Gloucester</t>
  </si>
  <si>
    <t>E07000081</t>
  </si>
  <si>
    <t>E1735</t>
  </si>
  <si>
    <t>Gosport</t>
  </si>
  <si>
    <t>E07000088</t>
  </si>
  <si>
    <t>E2236</t>
  </si>
  <si>
    <t>Gravesham</t>
  </si>
  <si>
    <t>E07000109</t>
  </si>
  <si>
    <t>E2633</t>
  </si>
  <si>
    <t>Great Yarmouth</t>
  </si>
  <si>
    <t>E07000145</t>
  </si>
  <si>
    <t>E5012</t>
  </si>
  <si>
    <t>Greenwich</t>
  </si>
  <si>
    <t>E09000011</t>
  </si>
  <si>
    <t>E3633</t>
  </si>
  <si>
    <t>Guildford</t>
  </si>
  <si>
    <t>E07000209</t>
  </si>
  <si>
    <t>E5013</t>
  </si>
  <si>
    <t>Hackney</t>
  </si>
  <si>
    <t>E09000012</t>
  </si>
  <si>
    <t>E0601</t>
  </si>
  <si>
    <t>Halton UA</t>
  </si>
  <si>
    <t>E06000006</t>
  </si>
  <si>
    <t>E2732</t>
  </si>
  <si>
    <t>Hambleton</t>
  </si>
  <si>
    <t>E07000164</t>
  </si>
  <si>
    <t>E5014</t>
  </si>
  <si>
    <t>Hammersmith and Fulham</t>
  </si>
  <si>
    <t>E09000013</t>
  </si>
  <si>
    <t>E2433</t>
  </si>
  <si>
    <t>Harborough</t>
  </si>
  <si>
    <t>E07000131</t>
  </si>
  <si>
    <t>E5038</t>
  </si>
  <si>
    <t>Haringey</t>
  </si>
  <si>
    <t>E09000014</t>
  </si>
  <si>
    <t>E1538</t>
  </si>
  <si>
    <t>Harlow</t>
  </si>
  <si>
    <t>E07000073</t>
  </si>
  <si>
    <t>E2753</t>
  </si>
  <si>
    <t>Harrogate</t>
  </si>
  <si>
    <t>E07000165</t>
  </si>
  <si>
    <t>E5039</t>
  </si>
  <si>
    <t>Harrow</t>
  </si>
  <si>
    <t>E09000015</t>
  </si>
  <si>
    <t>E1736</t>
  </si>
  <si>
    <t>Hart</t>
  </si>
  <si>
    <t>E07000089</t>
  </si>
  <si>
    <t>E0701</t>
  </si>
  <si>
    <t>Hartlepool UA</t>
  </si>
  <si>
    <t>E06000001</t>
  </si>
  <si>
    <t>E1433</t>
  </si>
  <si>
    <t>Hastings</t>
  </si>
  <si>
    <t>E07000062</t>
  </si>
  <si>
    <t>E1737</t>
  </si>
  <si>
    <t>Havant</t>
  </si>
  <si>
    <t>E07000090</t>
  </si>
  <si>
    <t>E5040</t>
  </si>
  <si>
    <t>Havering</t>
  </si>
  <si>
    <t>E09000016</t>
  </si>
  <si>
    <t>E1801</t>
  </si>
  <si>
    <t>Herefordshire UA</t>
  </si>
  <si>
    <t>E06000019</t>
  </si>
  <si>
    <t>E1934</t>
  </si>
  <si>
    <t>Hertsmere</t>
  </si>
  <si>
    <t>E07000098</t>
  </si>
  <si>
    <t>E1037</t>
  </si>
  <si>
    <t>High Peak</t>
  </si>
  <si>
    <t>E07000037</t>
  </si>
  <si>
    <t>E5041</t>
  </si>
  <si>
    <t>Hillingdon</t>
  </si>
  <si>
    <t>E09000017</t>
  </si>
  <si>
    <t>E2434</t>
  </si>
  <si>
    <t>Hinckley and Bosworth</t>
  </si>
  <si>
    <t>E07000132</t>
  </si>
  <si>
    <t>E3835</t>
  </si>
  <si>
    <t>Horsham</t>
  </si>
  <si>
    <t>E07000227</t>
  </si>
  <si>
    <t>E5042</t>
  </si>
  <si>
    <t>Hounslow</t>
  </si>
  <si>
    <t>E09000018</t>
  </si>
  <si>
    <t>E0551</t>
  </si>
  <si>
    <t>Huntingdonshire</t>
  </si>
  <si>
    <t>E07000011</t>
  </si>
  <si>
    <t>E2336</t>
  </si>
  <si>
    <t>Hyndburn</t>
  </si>
  <si>
    <t>E07000120</t>
  </si>
  <si>
    <t>E3533</t>
  </si>
  <si>
    <t>Ipswich</t>
  </si>
  <si>
    <t>E07000202</t>
  </si>
  <si>
    <t>E2101</t>
  </si>
  <si>
    <t>Isle of Wight UA</t>
  </si>
  <si>
    <t>E06000046</t>
  </si>
  <si>
    <t>E4001</t>
  </si>
  <si>
    <t>Isles of Scilly UA</t>
  </si>
  <si>
    <t>E06000053</t>
  </si>
  <si>
    <t>E5015</t>
  </si>
  <si>
    <t>Islington</t>
  </si>
  <si>
    <t>E09000019</t>
  </si>
  <si>
    <t>E5016</t>
  </si>
  <si>
    <t>Kensington and Chelsea</t>
  </si>
  <si>
    <t>E09000020</t>
  </si>
  <si>
    <t>E2834</t>
  </si>
  <si>
    <t>Kettering</t>
  </si>
  <si>
    <t>E07000153</t>
  </si>
  <si>
    <t>E2634</t>
  </si>
  <si>
    <t>King’s Lynn and West Norfolk</t>
  </si>
  <si>
    <t>E07000146</t>
  </si>
  <si>
    <t>E2002</t>
  </si>
  <si>
    <t>Kingston upon Hull UA</t>
  </si>
  <si>
    <t>E06000010</t>
  </si>
  <si>
    <t>E5043</t>
  </si>
  <si>
    <t>Kingston upon Thames</t>
  </si>
  <si>
    <t>E09000021</t>
  </si>
  <si>
    <t>E4703</t>
  </si>
  <si>
    <t>Kirklees</t>
  </si>
  <si>
    <t>E08000034</t>
  </si>
  <si>
    <t>E4301</t>
  </si>
  <si>
    <t>Knowsley</t>
  </si>
  <si>
    <t>E08000011</t>
  </si>
  <si>
    <t>E5017</t>
  </si>
  <si>
    <t>Lambeth</t>
  </si>
  <si>
    <t>E09000022</t>
  </si>
  <si>
    <t>E2337</t>
  </si>
  <si>
    <t>Lancaster</t>
  </si>
  <si>
    <t>E07000121</t>
  </si>
  <si>
    <t>E4704</t>
  </si>
  <si>
    <t>Leeds</t>
  </si>
  <si>
    <t>E08000035</t>
  </si>
  <si>
    <t>E2401</t>
  </si>
  <si>
    <t>Leicester UA</t>
  </si>
  <si>
    <t>E06000016</t>
  </si>
  <si>
    <t>E1435</t>
  </si>
  <si>
    <t>Lewes</t>
  </si>
  <si>
    <t>E07000063</t>
  </si>
  <si>
    <t>E5018</t>
  </si>
  <si>
    <t>Lewisham</t>
  </si>
  <si>
    <t>E09000023</t>
  </si>
  <si>
    <t>E3433</t>
  </si>
  <si>
    <t>Lichfield</t>
  </si>
  <si>
    <t>E07000194</t>
  </si>
  <si>
    <t>E2533</t>
  </si>
  <si>
    <t>Lincoln</t>
  </si>
  <si>
    <t>E07000138</t>
  </si>
  <si>
    <t>E4302</t>
  </si>
  <si>
    <t>Liverpool</t>
  </si>
  <si>
    <t>E08000012</t>
  </si>
  <si>
    <t>E0201</t>
  </si>
  <si>
    <t>Luton UA</t>
  </si>
  <si>
    <t>E06000032</t>
  </si>
  <si>
    <t>E2237</t>
  </si>
  <si>
    <t>Maidstone</t>
  </si>
  <si>
    <t>E07000110</t>
  </si>
  <si>
    <t>E1539</t>
  </si>
  <si>
    <t>Maldon</t>
  </si>
  <si>
    <t>E07000074</t>
  </si>
  <si>
    <t>E1851</t>
  </si>
  <si>
    <t>Malvern Hills</t>
  </si>
  <si>
    <t>E07000235</t>
  </si>
  <si>
    <t>E4203</t>
  </si>
  <si>
    <t>Manchester</t>
  </si>
  <si>
    <t>E08000003</t>
  </si>
  <si>
    <t>E3035</t>
  </si>
  <si>
    <t>Mansfield</t>
  </si>
  <si>
    <t>E07000174</t>
  </si>
  <si>
    <t>E2201</t>
  </si>
  <si>
    <t>Medway UA</t>
  </si>
  <si>
    <t>E06000035</t>
  </si>
  <si>
    <t>E2436</t>
  </si>
  <si>
    <t>Melton</t>
  </si>
  <si>
    <t>E07000133</t>
  </si>
  <si>
    <t>E3331</t>
  </si>
  <si>
    <t>Mendip</t>
  </si>
  <si>
    <t>E07000187</t>
  </si>
  <si>
    <t>E5044</t>
  </si>
  <si>
    <t>Merton</t>
  </si>
  <si>
    <t>E09000024</t>
  </si>
  <si>
    <t>E1133</t>
  </si>
  <si>
    <t>Mid Devon</t>
  </si>
  <si>
    <t>E07000042</t>
  </si>
  <si>
    <t>E3534</t>
  </si>
  <si>
    <t>Mid Suffolk</t>
  </si>
  <si>
    <t>E07000203</t>
  </si>
  <si>
    <t>E3836</t>
  </si>
  <si>
    <t>Mid Sussex</t>
  </si>
  <si>
    <t>E07000228</t>
  </si>
  <si>
    <t>E0702</t>
  </si>
  <si>
    <t>Middlesbrough UA</t>
  </si>
  <si>
    <t>E06000002</t>
  </si>
  <si>
    <t>E0401</t>
  </si>
  <si>
    <t>Milton Keynes UA</t>
  </si>
  <si>
    <t>E06000042</t>
  </si>
  <si>
    <t>E3634</t>
  </si>
  <si>
    <t>Mole Valley</t>
  </si>
  <si>
    <t>E07000210</t>
  </si>
  <si>
    <t>E1738</t>
  </si>
  <si>
    <t>New Forest</t>
  </si>
  <si>
    <t>E07000091</t>
  </si>
  <si>
    <t>E3036</t>
  </si>
  <si>
    <t>Newark and Sherwood</t>
  </si>
  <si>
    <t>E07000175</t>
  </si>
  <si>
    <t>E4502</t>
  </si>
  <si>
    <t>Newcastle upon Tyne</t>
  </si>
  <si>
    <t>E08000021</t>
  </si>
  <si>
    <t>E3434</t>
  </si>
  <si>
    <t>Newcastle-under-Lyme</t>
  </si>
  <si>
    <t>E07000195</t>
  </si>
  <si>
    <t>E5045</t>
  </si>
  <si>
    <t>Newham</t>
  </si>
  <si>
    <t>E09000025</t>
  </si>
  <si>
    <t>E1134</t>
  </si>
  <si>
    <t>North Devon</t>
  </si>
  <si>
    <t>E07000043</t>
  </si>
  <si>
    <t>E1038</t>
  </si>
  <si>
    <t>North East Derbyshire</t>
  </si>
  <si>
    <t>E07000038</t>
  </si>
  <si>
    <t>E2003</t>
  </si>
  <si>
    <t>North East Lincolnshire UA</t>
  </si>
  <si>
    <t>E06000012</t>
  </si>
  <si>
    <t>E1935</t>
  </si>
  <si>
    <t>North Hertfordshire</t>
  </si>
  <si>
    <t>E07000099</t>
  </si>
  <si>
    <t>E2534</t>
  </si>
  <si>
    <t>North Kesteven</t>
  </si>
  <si>
    <t>E07000139</t>
  </si>
  <si>
    <t>E2004</t>
  </si>
  <si>
    <t>North Lincolnshire UA</t>
  </si>
  <si>
    <t>E06000013</t>
  </si>
  <si>
    <t>E2635</t>
  </si>
  <si>
    <t>North Norfolk</t>
  </si>
  <si>
    <t>E07000147</t>
  </si>
  <si>
    <t>E0104</t>
  </si>
  <si>
    <t>North Somerset UA</t>
  </si>
  <si>
    <t>E06000024</t>
  </si>
  <si>
    <t>E4503</t>
  </si>
  <si>
    <t>North Tyneside</t>
  </si>
  <si>
    <t>E08000022</t>
  </si>
  <si>
    <t>E3731</t>
  </si>
  <si>
    <t>North Warwickshire</t>
  </si>
  <si>
    <t>E07000218</t>
  </si>
  <si>
    <t>E2437</t>
  </si>
  <si>
    <t>North West Leicestershire</t>
  </si>
  <si>
    <t>E07000134</t>
  </si>
  <si>
    <t>E2835</t>
  </si>
  <si>
    <t>Northampton</t>
  </si>
  <si>
    <t>E07000154</t>
  </si>
  <si>
    <t>E2901</t>
  </si>
  <si>
    <t>Northumberland UA</t>
  </si>
  <si>
    <t>E06000057</t>
  </si>
  <si>
    <t>E2636</t>
  </si>
  <si>
    <t>Norwich</t>
  </si>
  <si>
    <t>E07000148</t>
  </si>
  <si>
    <t>E3001</t>
  </si>
  <si>
    <t>Nottingham UA</t>
  </si>
  <si>
    <t>E06000018</t>
  </si>
  <si>
    <t>E3732</t>
  </si>
  <si>
    <t>Nuneaton and Bedworth</t>
  </si>
  <si>
    <t>E07000219</t>
  </si>
  <si>
    <t>E2438</t>
  </si>
  <si>
    <t>Oadby and Wigston</t>
  </si>
  <si>
    <t>E07000135</t>
  </si>
  <si>
    <t>E4204</t>
  </si>
  <si>
    <t>Oldham</t>
  </si>
  <si>
    <t>E08000004</t>
  </si>
  <si>
    <t>E3132</t>
  </si>
  <si>
    <t>Oxford</t>
  </si>
  <si>
    <t>E07000178</t>
  </si>
  <si>
    <t>E2338</t>
  </si>
  <si>
    <t>Pendle</t>
  </si>
  <si>
    <t>E07000122</t>
  </si>
  <si>
    <t>E0501</t>
  </si>
  <si>
    <t>Peterborough UA</t>
  </si>
  <si>
    <t>E06000031</t>
  </si>
  <si>
    <t>E1101</t>
  </si>
  <si>
    <t>Plymouth UA</t>
  </si>
  <si>
    <t>E06000026</t>
  </si>
  <si>
    <t>E1701</t>
  </si>
  <si>
    <t>Portsmouth UA</t>
  </si>
  <si>
    <t>E06000044</t>
  </si>
  <si>
    <t>E2339</t>
  </si>
  <si>
    <t>Preston</t>
  </si>
  <si>
    <t>E07000123</t>
  </si>
  <si>
    <t>E0303</t>
  </si>
  <si>
    <t>Reading UA</t>
  </si>
  <si>
    <t>E06000038</t>
  </si>
  <si>
    <t>E5046</t>
  </si>
  <si>
    <t>Redbridge</t>
  </si>
  <si>
    <t>E09000026</t>
  </si>
  <si>
    <t>E0703</t>
  </si>
  <si>
    <t>Redcar and Cleveland UA</t>
  </si>
  <si>
    <t>E06000003</t>
  </si>
  <si>
    <t>E1835</t>
  </si>
  <si>
    <t>Redditch</t>
  </si>
  <si>
    <t>E07000236</t>
  </si>
  <si>
    <t>E3635</t>
  </si>
  <si>
    <t>Reigate and Banstead</t>
  </si>
  <si>
    <t>E07000211</t>
  </si>
  <si>
    <t>E2340</t>
  </si>
  <si>
    <t>Ribble Valley</t>
  </si>
  <si>
    <t>E07000124</t>
  </si>
  <si>
    <t>E5047</t>
  </si>
  <si>
    <t>Richmond upon Thames</t>
  </si>
  <si>
    <t>E09000027</t>
  </si>
  <si>
    <t>E2734</t>
  </si>
  <si>
    <t>Richmondshire</t>
  </si>
  <si>
    <t>E07000166</t>
  </si>
  <si>
    <t>E4205</t>
  </si>
  <si>
    <t>Rochdale</t>
  </si>
  <si>
    <t>E08000005</t>
  </si>
  <si>
    <t>E1540</t>
  </si>
  <si>
    <t>Rochford</t>
  </si>
  <si>
    <t>E07000075</t>
  </si>
  <si>
    <t>E2341</t>
  </si>
  <si>
    <t>Rossendale</t>
  </si>
  <si>
    <t>E07000125</t>
  </si>
  <si>
    <t>E1436</t>
  </si>
  <si>
    <t>Rother</t>
  </si>
  <si>
    <t>E07000064</t>
  </si>
  <si>
    <t>E4403</t>
  </si>
  <si>
    <t>Rotherham</t>
  </si>
  <si>
    <t>E08000018</t>
  </si>
  <si>
    <t>E3733</t>
  </si>
  <si>
    <t>Rugby</t>
  </si>
  <si>
    <t>E07000220</t>
  </si>
  <si>
    <t>E3636</t>
  </si>
  <si>
    <t>Runnymede</t>
  </si>
  <si>
    <t>E07000212</t>
  </si>
  <si>
    <t>E3038</t>
  </si>
  <si>
    <t>Rushcliffe</t>
  </si>
  <si>
    <t>E07000176</t>
  </si>
  <si>
    <t>E1740</t>
  </si>
  <si>
    <t>Rushmoor</t>
  </si>
  <si>
    <t>E07000092</t>
  </si>
  <si>
    <t>E2402</t>
  </si>
  <si>
    <t>Rutland UA</t>
  </si>
  <si>
    <t>E06000017</t>
  </si>
  <si>
    <t>E2755</t>
  </si>
  <si>
    <t>Ryedale</t>
  </si>
  <si>
    <t>E07000167</t>
  </si>
  <si>
    <t>E4206</t>
  </si>
  <si>
    <t>Salford</t>
  </si>
  <si>
    <t>E08000006</t>
  </si>
  <si>
    <t>E4604</t>
  </si>
  <si>
    <t>Sandwell</t>
  </si>
  <si>
    <t>E08000028</t>
  </si>
  <si>
    <t>E2736</t>
  </si>
  <si>
    <t>Scarborough</t>
  </si>
  <si>
    <t>E07000168</t>
  </si>
  <si>
    <t>E3332</t>
  </si>
  <si>
    <t>Sedgemoor</t>
  </si>
  <si>
    <t>E07000188</t>
  </si>
  <si>
    <t>E4304</t>
  </si>
  <si>
    <t>Sefton</t>
  </si>
  <si>
    <t>E08000014</t>
  </si>
  <si>
    <t>E2757</t>
  </si>
  <si>
    <t>Selby</t>
  </si>
  <si>
    <t>E07000169</t>
  </si>
  <si>
    <t>E2239</t>
  </si>
  <si>
    <t>Sevenoaks</t>
  </si>
  <si>
    <t>E07000111</t>
  </si>
  <si>
    <t>E4404</t>
  </si>
  <si>
    <t>Sheffield</t>
  </si>
  <si>
    <t>E08000019</t>
  </si>
  <si>
    <t>E3202</t>
  </si>
  <si>
    <t>Shropshire UA</t>
  </si>
  <si>
    <t>E06000051</t>
  </si>
  <si>
    <t>E0304</t>
  </si>
  <si>
    <t>Slough UA</t>
  </si>
  <si>
    <t>E06000039</t>
  </si>
  <si>
    <t>E4605</t>
  </si>
  <si>
    <t>Solihull</t>
  </si>
  <si>
    <t>E08000029</t>
  </si>
  <si>
    <t>E3336</t>
  </si>
  <si>
    <t>Somerset West &amp; Taunton</t>
  </si>
  <si>
    <t>E07000246</t>
  </si>
  <si>
    <t>E0536</t>
  </si>
  <si>
    <t>South Cambridgeshire</t>
  </si>
  <si>
    <t>E07000012</t>
  </si>
  <si>
    <t>E1039</t>
  </si>
  <si>
    <t>South Derbyshire</t>
  </si>
  <si>
    <t>E07000039</t>
  </si>
  <si>
    <t>E0103</t>
  </si>
  <si>
    <t>South Gloucestershire UA</t>
  </si>
  <si>
    <t>E06000025</t>
  </si>
  <si>
    <t>E1136</t>
  </si>
  <si>
    <t>South Hams</t>
  </si>
  <si>
    <t>E07000044</t>
  </si>
  <si>
    <t>E2535</t>
  </si>
  <si>
    <t>South Holland</t>
  </si>
  <si>
    <t>E07000140</t>
  </si>
  <si>
    <t>E2536</t>
  </si>
  <si>
    <t>South Kesteven</t>
  </si>
  <si>
    <t>E07000141</t>
  </si>
  <si>
    <t>E0936</t>
  </si>
  <si>
    <t>South Lakeland</t>
  </si>
  <si>
    <t>E07000031</t>
  </si>
  <si>
    <t>E2637</t>
  </si>
  <si>
    <t>South Norfolk</t>
  </si>
  <si>
    <t>E07000149</t>
  </si>
  <si>
    <t>E2836</t>
  </si>
  <si>
    <t>South Northamptonshire</t>
  </si>
  <si>
    <t>E07000155</t>
  </si>
  <si>
    <t>E3133</t>
  </si>
  <si>
    <t>South Oxfordshire</t>
  </si>
  <si>
    <t>E07000179</t>
  </si>
  <si>
    <t>E2342</t>
  </si>
  <si>
    <t>South Ribble</t>
  </si>
  <si>
    <t>E07000126</t>
  </si>
  <si>
    <t>E3334</t>
  </si>
  <si>
    <t>South Somerset</t>
  </si>
  <si>
    <t>E07000189</t>
  </si>
  <si>
    <t>E3435</t>
  </si>
  <si>
    <t>South Staffordshire</t>
  </si>
  <si>
    <t>E07000196</t>
  </si>
  <si>
    <t>E4504</t>
  </si>
  <si>
    <t>South Tyneside</t>
  </si>
  <si>
    <t>E08000023</t>
  </si>
  <si>
    <t>E1702</t>
  </si>
  <si>
    <t>Southampton UA</t>
  </si>
  <si>
    <t>E06000045</t>
  </si>
  <si>
    <t>E1501</t>
  </si>
  <si>
    <t>Southend-on-Sea UA</t>
  </si>
  <si>
    <t>E06000033</t>
  </si>
  <si>
    <t>E5019</t>
  </si>
  <si>
    <t>Southwark</t>
  </si>
  <si>
    <t>E09000028</t>
  </si>
  <si>
    <t>E3637</t>
  </si>
  <si>
    <t>Spelthorne</t>
  </si>
  <si>
    <t>E07000213</t>
  </si>
  <si>
    <t>E1936</t>
  </si>
  <si>
    <t>St Albans</t>
  </si>
  <si>
    <t>E07000240</t>
  </si>
  <si>
    <t>E4303</t>
  </si>
  <si>
    <t>St. Helens</t>
  </si>
  <si>
    <t>E08000013</t>
  </si>
  <si>
    <t>E3436</t>
  </si>
  <si>
    <t>Stafford</t>
  </si>
  <si>
    <t>E07000197</t>
  </si>
  <si>
    <t>E3437</t>
  </si>
  <si>
    <t>Staffordshire Moorlands</t>
  </si>
  <si>
    <t>E07000198</t>
  </si>
  <si>
    <t>E1937</t>
  </si>
  <si>
    <t>Stevenage</t>
  </si>
  <si>
    <t>E07000243</t>
  </si>
  <si>
    <t>E4207</t>
  </si>
  <si>
    <t>Stockport</t>
  </si>
  <si>
    <t>E08000007</t>
  </si>
  <si>
    <t>E0704</t>
  </si>
  <si>
    <t>Stockton-on-Tees UA</t>
  </si>
  <si>
    <t>E06000004</t>
  </si>
  <si>
    <t>E3401</t>
  </si>
  <si>
    <t>Stoke-on-Trent UA</t>
  </si>
  <si>
    <t>E06000021</t>
  </si>
  <si>
    <t>E3734</t>
  </si>
  <si>
    <t>Stratford-on-Avon</t>
  </si>
  <si>
    <t>E07000221</t>
  </si>
  <si>
    <t>E1635</t>
  </si>
  <si>
    <t>Stroud</t>
  </si>
  <si>
    <t>E07000082</t>
  </si>
  <si>
    <t>E4505</t>
  </si>
  <si>
    <t>Sunderland</t>
  </si>
  <si>
    <t>E08000024</t>
  </si>
  <si>
    <t>E3638</t>
  </si>
  <si>
    <t>Surrey Heath</t>
  </si>
  <si>
    <t>E07000214</t>
  </si>
  <si>
    <t>E5048</t>
  </si>
  <si>
    <t>Sutton</t>
  </si>
  <si>
    <t>E09000029</t>
  </si>
  <si>
    <t>E2241</t>
  </si>
  <si>
    <t>Swale</t>
  </si>
  <si>
    <t>E07000113</t>
  </si>
  <si>
    <t>E3901</t>
  </si>
  <si>
    <t>Swindon UA</t>
  </si>
  <si>
    <t>E06000030</t>
  </si>
  <si>
    <t>E4208</t>
  </si>
  <si>
    <t>Tameside</t>
  </si>
  <si>
    <t>E08000008</t>
  </si>
  <si>
    <t>E3439</t>
  </si>
  <si>
    <t>Tamworth</t>
  </si>
  <si>
    <t>E07000199</t>
  </si>
  <si>
    <t>E3639</t>
  </si>
  <si>
    <t>Tandridge</t>
  </si>
  <si>
    <t>E07000215</t>
  </si>
  <si>
    <t>E1137</t>
  </si>
  <si>
    <t>Teignbridge</t>
  </si>
  <si>
    <t>E07000045</t>
  </si>
  <si>
    <t>E3201</t>
  </si>
  <si>
    <t>Telford and Wrekin UA</t>
  </si>
  <si>
    <t>E06000020</t>
  </si>
  <si>
    <t>E1542</t>
  </si>
  <si>
    <t>Tendring</t>
  </si>
  <si>
    <t>E07000076</t>
  </si>
  <si>
    <t>E1742</t>
  </si>
  <si>
    <t>Test Valley</t>
  </si>
  <si>
    <t>E07000093</t>
  </si>
  <si>
    <t>E1636</t>
  </si>
  <si>
    <t>Tewkesbury</t>
  </si>
  <si>
    <t>E07000083</t>
  </si>
  <si>
    <t>E2242</t>
  </si>
  <si>
    <t>Thanet</t>
  </si>
  <si>
    <t>E07000114</t>
  </si>
  <si>
    <t>E1938</t>
  </si>
  <si>
    <t>Three Rivers</t>
  </si>
  <si>
    <t>E07000102</t>
  </si>
  <si>
    <t>E1502</t>
  </si>
  <si>
    <t>Thurrock UA</t>
  </si>
  <si>
    <t>E06000034</t>
  </si>
  <si>
    <t>E2243</t>
  </si>
  <si>
    <t>Tonbridge and Malling</t>
  </si>
  <si>
    <t>E07000115</t>
  </si>
  <si>
    <t>E1102</t>
  </si>
  <si>
    <t>Torbay UA</t>
  </si>
  <si>
    <t>E06000027</t>
  </si>
  <si>
    <t>E1139</t>
  </si>
  <si>
    <t>Torridge</t>
  </si>
  <si>
    <t>E07000046</t>
  </si>
  <si>
    <t>E5020</t>
  </si>
  <si>
    <t>Tower Hamlets</t>
  </si>
  <si>
    <t>E09000030</t>
  </si>
  <si>
    <t>E4209</t>
  </si>
  <si>
    <t>Trafford</t>
  </si>
  <si>
    <t>E08000009</t>
  </si>
  <si>
    <t>E2244</t>
  </si>
  <si>
    <t>Tunbridge Wells</t>
  </si>
  <si>
    <t>E07000116</t>
  </si>
  <si>
    <t>E1544</t>
  </si>
  <si>
    <t>Uttlesford</t>
  </si>
  <si>
    <t>E07000077</t>
  </si>
  <si>
    <t>E3134</t>
  </si>
  <si>
    <t>Vale of White Horse</t>
  </si>
  <si>
    <t>E07000180</t>
  </si>
  <si>
    <t>E4705</t>
  </si>
  <si>
    <t>Wakefield</t>
  </si>
  <si>
    <t>E08000036</t>
  </si>
  <si>
    <t>E4606</t>
  </si>
  <si>
    <t>Walsall</t>
  </si>
  <si>
    <t>E08000030</t>
  </si>
  <si>
    <t>E5049</t>
  </si>
  <si>
    <t>Waltham Forest</t>
  </si>
  <si>
    <t>E09000031</t>
  </si>
  <si>
    <t>E5021</t>
  </si>
  <si>
    <t>Wandsworth</t>
  </si>
  <si>
    <t>E09000032</t>
  </si>
  <si>
    <t>E0602</t>
  </si>
  <si>
    <t>Warrington UA</t>
  </si>
  <si>
    <t>E06000007</t>
  </si>
  <si>
    <t>E3735</t>
  </si>
  <si>
    <t>Warwick</t>
  </si>
  <si>
    <t>E07000222</t>
  </si>
  <si>
    <t>E1939</t>
  </si>
  <si>
    <t>Watford</t>
  </si>
  <si>
    <t>E07000103</t>
  </si>
  <si>
    <t>E3640</t>
  </si>
  <si>
    <t>Waverley</t>
  </si>
  <si>
    <t>E07000216</t>
  </si>
  <si>
    <t>E1437</t>
  </si>
  <si>
    <t>Wealden</t>
  </si>
  <si>
    <t>E07000065</t>
  </si>
  <si>
    <t>E2837</t>
  </si>
  <si>
    <t>Wellingborough</t>
  </si>
  <si>
    <t>E07000156</t>
  </si>
  <si>
    <t>E1940</t>
  </si>
  <si>
    <t>Welwyn Hatfield</t>
  </si>
  <si>
    <t>E07000241</t>
  </si>
  <si>
    <t>E0302</t>
  </si>
  <si>
    <t>West Berkshire UA</t>
  </si>
  <si>
    <t>E06000037</t>
  </si>
  <si>
    <t>E1140</t>
  </si>
  <si>
    <t>West Devon</t>
  </si>
  <si>
    <t>E07000047</t>
  </si>
  <si>
    <t>E2343</t>
  </si>
  <si>
    <t>West Lancashire</t>
  </si>
  <si>
    <t>E07000127</t>
  </si>
  <si>
    <t>E2537</t>
  </si>
  <si>
    <t>West Lindsey</t>
  </si>
  <si>
    <t>E07000142</t>
  </si>
  <si>
    <t>E3135</t>
  </si>
  <si>
    <t>West Oxfordshire</t>
  </si>
  <si>
    <t>E07000181</t>
  </si>
  <si>
    <t>E3539</t>
  </si>
  <si>
    <t>West Suffolk</t>
  </si>
  <si>
    <t>E07000245</t>
  </si>
  <si>
    <t>E5022</t>
  </si>
  <si>
    <t>Westminster</t>
  </si>
  <si>
    <t>E09000033</t>
  </si>
  <si>
    <t>E4210</t>
  </si>
  <si>
    <t>Wigan</t>
  </si>
  <si>
    <t>E08000010</t>
  </si>
  <si>
    <t>E3902</t>
  </si>
  <si>
    <t>Wiltshire UA</t>
  </si>
  <si>
    <t>E06000054</t>
  </si>
  <si>
    <t>E1743</t>
  </si>
  <si>
    <t>Winchester</t>
  </si>
  <si>
    <t>E07000094</t>
  </si>
  <si>
    <t>E0305</t>
  </si>
  <si>
    <t>Windsor and Maidenhead UA</t>
  </si>
  <si>
    <t>E06000040</t>
  </si>
  <si>
    <t>E4305</t>
  </si>
  <si>
    <t>Wirral</t>
  </si>
  <si>
    <t>E08000015</t>
  </si>
  <si>
    <t>E3641</t>
  </si>
  <si>
    <t>Woking</t>
  </si>
  <si>
    <t>E07000217</t>
  </si>
  <si>
    <t>E0306</t>
  </si>
  <si>
    <t>Wokingham UA</t>
  </si>
  <si>
    <t>E06000041</t>
  </si>
  <si>
    <t>E4607</t>
  </si>
  <si>
    <t>Wolverhampton</t>
  </si>
  <si>
    <t>E08000031</t>
  </si>
  <si>
    <t>E1837</t>
  </si>
  <si>
    <t>Worcester</t>
  </si>
  <si>
    <t>E07000237</t>
  </si>
  <si>
    <t>E3837</t>
  </si>
  <si>
    <t>Worthing</t>
  </si>
  <si>
    <t>E07000229</t>
  </si>
  <si>
    <t>E1838</t>
  </si>
  <si>
    <t>Wychavon</t>
  </si>
  <si>
    <t>E07000238</t>
  </si>
  <si>
    <t>E2344</t>
  </si>
  <si>
    <t>Wyre</t>
  </si>
  <si>
    <t>E07000128</t>
  </si>
  <si>
    <t>E1839</t>
  </si>
  <si>
    <t>Wyre Forest</t>
  </si>
  <si>
    <t>E07000239</t>
  </si>
  <si>
    <t>E2701</t>
  </si>
  <si>
    <t>York UA</t>
  </si>
  <si>
    <t>E06000014</t>
  </si>
  <si>
    <r>
      <t xml:space="preserve">Additional non-domestic rates reliefs announced in January 2020 and March 2020 </t>
    </r>
    <r>
      <rPr>
        <b/>
        <vertAlign val="superscript"/>
        <sz val="12"/>
        <color rgb="FFFFFFFF"/>
        <rFont val="Arial"/>
        <family val="2"/>
      </rPr>
      <t>(a)</t>
    </r>
    <r>
      <rPr>
        <b/>
        <sz val="12"/>
        <color indexed="9"/>
        <rFont val="Arial"/>
        <family val="2"/>
      </rPr>
      <t xml:space="preserve"> </t>
    </r>
    <r>
      <rPr>
        <b/>
        <vertAlign val="superscript"/>
        <sz val="12"/>
        <color rgb="FFFFFFFF"/>
        <rFont val="Arial"/>
        <family val="2"/>
      </rPr>
      <t>(b)</t>
    </r>
  </si>
  <si>
    <t>Latest estimate</t>
  </si>
  <si>
    <t>S31 grant compensation provided based on April exercise</t>
  </si>
  <si>
    <r>
      <t xml:space="preserve">In respect of expanded retail discount </t>
    </r>
    <r>
      <rPr>
        <vertAlign val="superscript"/>
        <sz val="10"/>
        <rFont val="Arial"/>
        <family val="2"/>
      </rPr>
      <t>(d)</t>
    </r>
  </si>
  <si>
    <r>
      <t xml:space="preserve">In respect of nursery relief </t>
    </r>
    <r>
      <rPr>
        <vertAlign val="superscript"/>
        <sz val="10"/>
        <rFont val="Arial"/>
        <family val="2"/>
      </rPr>
      <t>(e)</t>
    </r>
  </si>
  <si>
    <r>
      <t xml:space="preserve">In respect of local newspaper relief </t>
    </r>
    <r>
      <rPr>
        <vertAlign val="superscript"/>
        <sz val="10"/>
        <rFont val="Arial"/>
        <family val="2"/>
      </rPr>
      <t>(e)</t>
    </r>
  </si>
  <si>
    <t>Additional S31 grant compensation based on October exercise</t>
  </si>
  <si>
    <r>
      <t xml:space="preserve">In respect of expanded retail discount </t>
    </r>
    <r>
      <rPr>
        <vertAlign val="superscript"/>
        <sz val="10"/>
        <rFont val="Arial"/>
        <family val="2"/>
      </rPr>
      <t>(f)</t>
    </r>
  </si>
  <si>
    <t>(f) In the October exercise, S31 grant will be paid for the difference when the latest estimate of the expanded retail discount or nursery discount is greater than the estimate provided in the April exercise. This has been applied on the individual discount rather than combined estimates.</t>
  </si>
  <si>
    <r>
      <t xml:space="preserve">Additional data collection exercise data, by billing authority </t>
    </r>
    <r>
      <rPr>
        <b/>
        <vertAlign val="superscript"/>
        <sz val="12"/>
        <color rgb="FFFFFFFF"/>
        <rFont val="Arial"/>
        <family val="2"/>
      </rPr>
      <t>(a)</t>
    </r>
    <r>
      <rPr>
        <b/>
        <sz val="12"/>
        <color indexed="9"/>
        <rFont val="Arial"/>
        <family val="2"/>
      </rPr>
      <t>: Collected in October 2020</t>
    </r>
  </si>
  <si>
    <t>MHCLG E Code</t>
  </si>
  <si>
    <t>ONS Code</t>
  </si>
  <si>
    <t>Authority</t>
  </si>
  <si>
    <t>Authority Type</t>
  </si>
  <si>
    <r>
      <t xml:space="preserve">Final / Provisional </t>
    </r>
    <r>
      <rPr>
        <b/>
        <vertAlign val="superscript"/>
        <sz val="10"/>
        <rFont val="Arial"/>
        <family val="2"/>
      </rPr>
      <t>(b)</t>
    </r>
  </si>
  <si>
    <r>
      <t xml:space="preserve">Line 1. 
Cost of expanded retail discount </t>
    </r>
    <r>
      <rPr>
        <b/>
        <vertAlign val="superscript"/>
        <sz val="10"/>
        <rFont val="Arial"/>
        <family val="2"/>
      </rPr>
      <t>(c)</t>
    </r>
  </si>
  <si>
    <r>
      <t xml:space="preserve">Line 2. 
Cost of nursery discount </t>
    </r>
    <r>
      <rPr>
        <b/>
        <vertAlign val="superscript"/>
        <sz val="10"/>
        <rFont val="Arial"/>
        <family val="2"/>
      </rPr>
      <t>(c)</t>
    </r>
  </si>
  <si>
    <r>
      <t xml:space="preserve">Line 4. 
Total cost of additional relief </t>
    </r>
    <r>
      <rPr>
        <b/>
        <vertAlign val="superscript"/>
        <sz val="10"/>
        <rFont val="Arial"/>
        <family val="2"/>
      </rPr>
      <t>(c)</t>
    </r>
  </si>
  <si>
    <r>
      <t xml:space="preserve">Line 5. 
S31 compensation of expanded retail discount </t>
    </r>
    <r>
      <rPr>
        <b/>
        <vertAlign val="superscript"/>
        <sz val="10"/>
        <rFont val="Arial"/>
        <family val="2"/>
      </rPr>
      <t>(d)</t>
    </r>
  </si>
  <si>
    <r>
      <t xml:space="preserve">Line 6.
 S31 compensation for nursery discount </t>
    </r>
    <r>
      <rPr>
        <b/>
        <vertAlign val="superscript"/>
        <sz val="10"/>
        <rFont val="Arial"/>
        <family val="2"/>
      </rPr>
      <t>(e)</t>
    </r>
  </si>
  <si>
    <t>Line 8. 
Total S31 compensation for additional reliefs</t>
  </si>
  <si>
    <t xml:space="preserve">England </t>
  </si>
  <si>
    <t xml:space="preserve">Metropolitan Districts </t>
  </si>
  <si>
    <t xml:space="preserve">Shire Districts </t>
  </si>
  <si>
    <t>(b) The form needs to be certified by the authority's Chief Finance Officer or S151 officer. If it has been certified, this is shown as 'Final'. If it has been submitted but not certified, this will be shown as 'Provisional'. Forms that were provisional at the point of the original publication have all now been certified.</t>
  </si>
  <si>
    <t>(f) This should have been reported in the NNDR1 (Supplementary) 2020-21 and is based on the previous 33% discount which had eligibility criteria.</t>
  </si>
  <si>
    <r>
      <t xml:space="preserve">Additional data collection exercise data, by billing authority </t>
    </r>
    <r>
      <rPr>
        <b/>
        <vertAlign val="superscript"/>
        <sz val="12"/>
        <color rgb="FFFFFFFF"/>
        <rFont val="Arial"/>
        <family val="2"/>
      </rPr>
      <t>(a)</t>
    </r>
    <r>
      <rPr>
        <b/>
        <sz val="12"/>
        <color indexed="9"/>
        <rFont val="Arial"/>
        <family val="2"/>
      </rPr>
      <t>: Collection exercise run in April 2020. Data published in May 2020</t>
    </r>
  </si>
  <si>
    <r>
      <t xml:space="preserve">Line 3. 
Cost of local newspaper relief </t>
    </r>
    <r>
      <rPr>
        <b/>
        <vertAlign val="superscript"/>
        <sz val="10"/>
        <rFont val="Arial"/>
        <family val="2"/>
      </rPr>
      <t>(c)</t>
    </r>
  </si>
  <si>
    <r>
      <t xml:space="preserve">Line 7.
 S31 compensation for local newspaper relief </t>
    </r>
    <r>
      <rPr>
        <b/>
        <vertAlign val="superscript"/>
        <sz val="10"/>
        <rFont val="Arial"/>
        <family val="2"/>
      </rPr>
      <t>(e)</t>
    </r>
  </si>
  <si>
    <r>
      <t xml:space="preserve">Line A. Number of hereditaments in receipt of retail discount as at 31 December 2019 </t>
    </r>
    <r>
      <rPr>
        <b/>
        <vertAlign val="superscript"/>
        <sz val="10"/>
        <rFont val="Arial"/>
        <family val="2"/>
      </rPr>
      <t>(f)</t>
    </r>
  </si>
  <si>
    <t>Line B. Number of hereditaments in receipt of expanded retail discount estimated as at 1 April 2020</t>
  </si>
  <si>
    <t>Final</t>
  </si>
  <si>
    <t>Total S31 compensation based on the April exercise in respect of additional reliefs in 2020-21</t>
  </si>
  <si>
    <r>
      <t xml:space="preserve">Additional non-domestic rates reliefs announced in January 2020 and March 2020, England </t>
    </r>
    <r>
      <rPr>
        <b/>
        <vertAlign val="superscript"/>
        <sz val="12"/>
        <color theme="0"/>
        <rFont val="Arial"/>
        <family val="2"/>
      </rPr>
      <t>(a)</t>
    </r>
    <r>
      <rPr>
        <b/>
        <sz val="12"/>
        <color theme="0"/>
        <rFont val="Arial"/>
        <family val="2"/>
      </rPr>
      <t xml:space="preserve"> </t>
    </r>
  </si>
  <si>
    <r>
      <t xml:space="preserve">Line 4. 
Total cost of expanded retail discount and nursery discount relief </t>
    </r>
    <r>
      <rPr>
        <b/>
        <vertAlign val="superscript"/>
        <sz val="10"/>
        <rFont val="Arial"/>
        <family val="2"/>
      </rPr>
      <t>(c)</t>
    </r>
  </si>
  <si>
    <t>These tables show the costs of reliefs announced in January 2020 and in March 2020 as part of the Covid-19 support package to businesses. This data was originally collected through an additional data collection exercise in April and figures were published in April 2020. A further data collection exercise was run in October to provide updated estimates of the expanded retail discount and nursery discount reliefs. Updated estimates have been provided by all 314 billing authorities in England.
In January 2020, the Government announced changes (with effect from 1 April 2020) to the retail discount from 33% to 50% discount, a 5 year extension (until 31 March 2025) to the local newspaper relief which was due to end in 2020-21 and a new pub relief which would come into effect from the 1 April 2020. This announcement was made too late for inclusion in the 2020-21 NNDR1 data collection exercise.  In March 2020, and in response to Covid-19, the Government increased the retail discount further from 50% to 100% and expanded the eligibility of the relief. This extension of eligibility include those businesses that would have been eligible for pub relief. Also, in response to Covid-19, the Government announced a 1 year nursery discount.
The April collection also collected data on the numbers of hereditaments in receipt of the retail discount as at 31 December 2019 which should have been collected on the 2020-21 NNDR1 form, and the estimated number of hereditaments eligible for the expanded retail discount as at 1 April 2020. Therefore this is a snapshot of the reliefs that have been given based on the relief criteria in place at the time.</t>
  </si>
  <si>
    <t>Source: Additional NNDR data collection exercises, April and October 2020</t>
  </si>
  <si>
    <t>Sources: Additional NNDR data collection exercise, April and October 2020</t>
  </si>
  <si>
    <t>(b)  This data was originally collected through an additional data collection exercise in April. A further data collection exercise was run in October to provide updated estimates of the expanded retail discount and nursery discount reliefs.</t>
  </si>
  <si>
    <r>
      <t>Total additional S31 compensation based on the October exercise in respect of additional reliefs in 2020-21</t>
    </r>
    <r>
      <rPr>
        <vertAlign val="superscript"/>
        <sz val="10"/>
        <rFont val="Arial"/>
        <family val="2"/>
      </rPr>
      <t>(f)</t>
    </r>
  </si>
  <si>
    <r>
      <t>Expected to receive the expanded retail discount as at 1 April 2020</t>
    </r>
    <r>
      <rPr>
        <vertAlign val="superscript"/>
        <sz val="10"/>
        <rFont val="Arial"/>
        <family val="2"/>
      </rPr>
      <t>(h)</t>
    </r>
  </si>
  <si>
    <t>(h) Collected in the April 2020 data collection exercise only</t>
  </si>
  <si>
    <t>(d) Local authorities reported estimates of retail discount and compensation via S31 grant via their 2020-21 NNDR1 based on either the 33% discount scheme or the proposed 50% discount scheme. Therefore the S31 grant compensation for the expanded retail discount deducts the amount already taken into account. The remaining amount as per the April estimates was paid in full to the billing authority.</t>
  </si>
  <si>
    <t>(e) Billing authorities were compensated for the full amount of the cost of the relief as per the April estimates</t>
  </si>
  <si>
    <t>Source: Additional NNDR data collection exercise, October 2020</t>
  </si>
  <si>
    <t>(b) The form needs to be certified by the authority's Chief Finance Officer or S151 officer. If it has been certified, this is shown as 'Final'. If it has been submitted but not certified, this will be shown as 'Provisional'.</t>
  </si>
  <si>
    <t>(d) In the October exercise, S31 grant will be paid for the difference when the latest estimate of the expanded retail discount or nursery discount is greater than the estimate provided in the April exercise. This has been applied on the individual discount rather than combined estimates.</t>
  </si>
  <si>
    <r>
      <t xml:space="preserve">Line 6.
 S31 compensation for nursery discount </t>
    </r>
    <r>
      <rPr>
        <b/>
        <vertAlign val="superscript"/>
        <sz val="10"/>
        <rFont val="Arial"/>
        <family val="2"/>
      </rPr>
      <t>(d)</t>
    </r>
  </si>
  <si>
    <r>
      <t>Line 8. 
Total S31 compensation for additional reliefs</t>
    </r>
    <r>
      <rPr>
        <b/>
        <vertAlign val="superscript"/>
        <sz val="10"/>
        <rFont val="Arial"/>
        <family val="2"/>
      </rPr>
      <t xml:space="preserve"> (d)</t>
    </r>
  </si>
  <si>
    <t>(d) Local authorities reported estimates of retail discount and compensation via S31 grant via their 2020-21 NNDR1 based on either the 33% discount scheme or the proposed 50% discount scheme. Therefore the S31 grant compensation for the expanded retail discount deducts the amount already taken into account. The remaining amount, based on the April estimates, was paid in full to the billing authority.</t>
  </si>
  <si>
    <t>(e) Billing authorities were compensated for the full amount cost of the relief based on the April estimates.</t>
  </si>
  <si>
    <r>
      <rPr>
        <b/>
        <sz val="10"/>
        <rFont val="Arial"/>
        <family val="2"/>
      </rPr>
      <t xml:space="preserve">Current version released: </t>
    </r>
    <r>
      <rPr>
        <sz val="10"/>
        <rFont val="Arial"/>
        <family val="2"/>
      </rPr>
      <t xml:space="preserve"> 5 November 2020</t>
    </r>
  </si>
  <si>
    <t>Update based on October exercise published: 5 November 2020</t>
  </si>
  <si>
    <t>(d) This figure is less than £1 million</t>
  </si>
  <si>
    <r>
      <t xml:space="preserve">Cost of local newspaper relief </t>
    </r>
    <r>
      <rPr>
        <vertAlign val="superscript"/>
        <sz val="10"/>
        <rFont val="Arial"/>
        <family val="2"/>
      </rPr>
      <t>(d)</t>
    </r>
  </si>
  <si>
    <r>
      <t xml:space="preserve">In respect of expanded retail discount </t>
    </r>
    <r>
      <rPr>
        <vertAlign val="superscript"/>
        <sz val="10"/>
        <rFont val="Arial"/>
        <family val="2"/>
      </rPr>
      <t>(e)</t>
    </r>
  </si>
  <si>
    <r>
      <t xml:space="preserve">In respect of local newspaper relief </t>
    </r>
    <r>
      <rPr>
        <vertAlign val="superscript"/>
        <sz val="10"/>
        <rFont val="Arial"/>
        <family val="2"/>
      </rPr>
      <t>(f)</t>
    </r>
  </si>
  <si>
    <t>(e) Local authorities reported estimates of retail discount and compensation via S31 grant via their 2020-21 NNDR1 based on either the 33% discount scheme or the proposed 50% discount scheme. Therefore the S31 grant compensation for the expanded retail discount deducts the amount already taken into account. The remaining amount as per the April estimates was paid in full to the billing authority.</t>
  </si>
  <si>
    <t>(f) Billing authorities were compensated for the full amount of the cost of the relief as per the April estimates</t>
  </si>
  <si>
    <t>(g) In the October exercise, S31 grant will be paid for the difference when the latest estimate of the expanded retail discount or nursery discount is greater than the estimate provided in the April exercise. This has been applied on the individual discount rather than combined estimates.</t>
  </si>
  <si>
    <r>
      <t xml:space="preserve">In respect of expanded retail discount </t>
    </r>
    <r>
      <rPr>
        <vertAlign val="superscript"/>
        <sz val="10"/>
        <rFont val="Arial"/>
        <family val="2"/>
      </rPr>
      <t>(g)</t>
    </r>
  </si>
  <si>
    <r>
      <t xml:space="preserve">In respect of nursery relief </t>
    </r>
    <r>
      <rPr>
        <vertAlign val="superscript"/>
        <sz val="10"/>
        <rFont val="Arial"/>
        <family val="2"/>
      </rPr>
      <t>(g)</t>
    </r>
  </si>
  <si>
    <r>
      <t>Total additional S31 compensation based on the October exercise in respect of additional reliefs in 2020-21</t>
    </r>
    <r>
      <rPr>
        <vertAlign val="superscript"/>
        <sz val="10"/>
        <rFont val="Arial"/>
        <family val="2"/>
      </rPr>
      <t>(g)</t>
    </r>
  </si>
  <si>
    <t>- The total estimated cost of the expanded retail discount relief is £11.1 billion. Nursery discount relief is estimated to cost £96 million.</t>
  </si>
  <si>
    <t>- The total estimated cost of these additional reliefs is £11.2 billion, although nearly £0.5 billion in expanded retail discount relief was included in the estimate of reliefs in the 2020-21 NNDR1.</t>
  </si>
  <si>
    <r>
      <t>This release has been published in order for payments to be prepared. The information was collected through two additional data collection exercises. The first data took place in April 2020 and these tables were first published on the 22 April 2020, with a revised set of data (containing all final data) published on the 6 May. A second exercise took place in October 2020 to collect updated estimates, and this updated set of tables reflect this.
Data has been certified by S151 officers as part of this process, and so figures are shown as final</t>
    </r>
    <r>
      <rPr>
        <sz val="10"/>
        <color rgb="FFFF0000"/>
        <rFont val="Arial"/>
        <family val="2"/>
      </rPr>
      <t xml:space="preserve">. </t>
    </r>
    <r>
      <rPr>
        <sz val="10"/>
        <rFont val="Arial"/>
        <family val="2"/>
      </rPr>
      <t xml:space="preserve">Any errors to the figures reported by local authorities will need to be reflected in the reconciliation process in the 2020-21 NNDR3 forms. 
While there have been some basic validations, there have been limited comparisons that could be made on the validity of the data. Estimates will be reconciled with final out-turn data through the NNDR3 form. 
</t>
    </r>
  </si>
  <si>
    <t>Oct 2020 datasheet</t>
  </si>
  <si>
    <t>Apr 2020 datasheet</t>
  </si>
  <si>
    <t>Data for all local authorities submitted in the October 2020 additional data collection exercise.</t>
  </si>
  <si>
    <t>Data for all local authorities submitted in the April 2020 additional data collection exercise.</t>
  </si>
  <si>
    <t>Originally published: 22 April 2020 (revised on 6 May 2020)</t>
  </si>
  <si>
    <t>Published on 5 November 2020</t>
  </si>
  <si>
    <t xml:space="preserve">(R) indicates that a revision was published on 6 May 2020 to some of the data submitted since the publication on the 22 April 2020. </t>
  </si>
  <si>
    <t>Figures shown in £</t>
  </si>
  <si>
    <r>
      <t>Estimated cost of additional reliefs to local authorities in 2020-21</t>
    </r>
    <r>
      <rPr>
        <b/>
        <vertAlign val="superscript"/>
        <sz val="10"/>
        <rFont val="Arial"/>
        <family val="2"/>
      </rPr>
      <t xml:space="preserve"> (c)</t>
    </r>
  </si>
  <si>
    <r>
      <t>Estimated cost of additional reliefs to local authorities in 2020-21</t>
    </r>
    <r>
      <rPr>
        <b/>
        <vertAlign val="superscript"/>
        <sz val="10"/>
        <rFont val="Arial"/>
        <family val="2"/>
      </rPr>
      <t xml:space="preserve"> (b)(c)</t>
    </r>
  </si>
  <si>
    <r>
      <rPr>
        <b/>
        <sz val="10"/>
        <rFont val="Arial"/>
        <family val="2"/>
      </rPr>
      <t xml:space="preserve">Originally published: </t>
    </r>
    <r>
      <rPr>
        <sz val="10"/>
        <rFont val="Arial"/>
        <family val="2"/>
      </rPr>
      <t>22 April 2020 (revised on 6 May 2020)</t>
    </r>
  </si>
  <si>
    <t>Costs of reliefs and S31 compensation estimates. This will show the data for a selected local authority.</t>
  </si>
  <si>
    <t>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</si>
</sst>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0"/>
    <numFmt numFmtId="166" formatCode="0000"/>
    <numFmt numFmtId="167" formatCode="_-* #,##0_-;\-* #,##0_-;_-* &quot;-&quot;??_-;_-@_-"/>
  </numFmts>
  <fonts count="37" x14ac:knownFonts="1">
    <font>
      <sz val="10"/>
      <name val="Arial"/>
    </font>
    <font>
      <sz val="10"/>
      <name val="Arial"/>
      <family val="2"/>
    </font>
    <font>
      <b/>
      <sz val="12"/>
      <color indexed="9"/>
      <name val="Arial"/>
      <family val="2"/>
    </font>
    <font>
      <sz val="10"/>
      <name val="Arial"/>
      <family val="2"/>
    </font>
    <font>
      <b/>
      <sz val="10"/>
      <name val="Arial"/>
      <family val="2"/>
    </font>
    <font>
      <sz val="8"/>
      <name val="Arial"/>
      <family val="2"/>
    </font>
    <font>
      <i/>
      <sz val="10"/>
      <name val="Arial"/>
      <family val="2"/>
    </font>
    <font>
      <u/>
      <sz val="10"/>
      <color indexed="12"/>
      <name val="Arial"/>
      <family val="2"/>
    </font>
    <font>
      <b/>
      <sz val="10"/>
      <name val="Arial"/>
      <family val="2"/>
    </font>
    <font>
      <sz val="10"/>
      <name val="Tahoma"/>
      <family val="2"/>
    </font>
    <font>
      <b/>
      <sz val="12"/>
      <name val="Arial"/>
      <family val="2"/>
    </font>
    <font>
      <sz val="10"/>
      <color theme="1"/>
      <name val="Arial"/>
      <family val="2"/>
    </font>
    <font>
      <sz val="8"/>
      <color theme="1"/>
      <name val="Arial"/>
      <family val="2"/>
    </font>
    <font>
      <b/>
      <sz val="10"/>
      <color theme="1"/>
      <name val="Arial"/>
      <family val="2"/>
    </font>
    <font>
      <b/>
      <sz val="11"/>
      <color indexed="12"/>
      <name val="Arial"/>
      <family val="2"/>
    </font>
    <font>
      <sz val="10"/>
      <color theme="0"/>
      <name val="Arial"/>
      <family val="2"/>
    </font>
    <font>
      <sz val="10"/>
      <name val="Arial"/>
      <family val="2"/>
    </font>
    <font>
      <b/>
      <vertAlign val="superscript"/>
      <sz val="10"/>
      <name val="Arial"/>
      <family val="2"/>
    </font>
    <font>
      <b/>
      <sz val="12"/>
      <color theme="0"/>
      <name val="Arial"/>
      <family val="2"/>
    </font>
    <font>
      <sz val="10"/>
      <color indexed="18"/>
      <name val="Arial"/>
      <family val="2"/>
    </font>
    <font>
      <vertAlign val="superscript"/>
      <sz val="10"/>
      <name val="Arial"/>
      <family val="2"/>
    </font>
    <font>
      <sz val="9"/>
      <name val="Arial"/>
      <family val="2"/>
    </font>
    <font>
      <vertAlign val="superscript"/>
      <sz val="10"/>
      <color theme="1"/>
      <name val="Arial"/>
      <family val="2"/>
    </font>
    <font>
      <sz val="10"/>
      <color theme="0" tint="-4.9989318521683403E-2"/>
      <name val="Arial"/>
      <family val="2"/>
    </font>
    <font>
      <sz val="10"/>
      <color theme="0" tint="-0.34998626667073579"/>
      <name val="Arial"/>
      <family val="2"/>
    </font>
    <font>
      <b/>
      <vertAlign val="superscript"/>
      <sz val="12"/>
      <color rgb="FFFFFFFF"/>
      <name val="Arial"/>
      <family val="2"/>
    </font>
    <font>
      <sz val="11"/>
      <name val="Arial"/>
      <family val="2"/>
    </font>
    <font>
      <sz val="9"/>
      <color theme="1"/>
      <name val="Arial"/>
      <family val="2"/>
    </font>
    <font>
      <sz val="9"/>
      <color theme="0" tint="-4.9989318521683403E-2"/>
      <name val="Arial"/>
      <family val="2"/>
    </font>
    <font>
      <b/>
      <sz val="9"/>
      <name val="Arial"/>
      <family val="2"/>
    </font>
    <font>
      <sz val="10"/>
      <color rgb="FFFF0000"/>
      <name val="Arial"/>
      <family val="2"/>
    </font>
    <font>
      <b/>
      <sz val="10"/>
      <color rgb="FFFF0000"/>
      <name val="Arial"/>
      <family val="2"/>
    </font>
    <font>
      <sz val="9"/>
      <color rgb="FFFF0000"/>
      <name val="Arial"/>
      <family val="2"/>
    </font>
    <font>
      <u/>
      <sz val="10"/>
      <color rgb="FFFF0000"/>
      <name val="Arial"/>
      <family val="2"/>
    </font>
    <font>
      <sz val="11"/>
      <color rgb="FFFF0000"/>
      <name val="Calibri"/>
      <family val="2"/>
    </font>
    <font>
      <u/>
      <sz val="10"/>
      <name val="Arial"/>
      <family val="2"/>
    </font>
    <font>
      <b/>
      <vertAlign val="superscript"/>
      <sz val="12"/>
      <color theme="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000099"/>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3">
    <xf numFmtId="0" fontId="0" fillId="0" borderId="0"/>
    <xf numFmtId="166" fontId="3" fillId="2" borderId="1">
      <alignment horizontal="right" vertical="top"/>
    </xf>
    <xf numFmtId="0" fontId="3" fillId="2" borderId="1">
      <alignment horizontal="left" indent="5"/>
    </xf>
    <xf numFmtId="166" fontId="3" fillId="2" borderId="2" applyNumberFormat="0">
      <alignment horizontal="right" vertical="top"/>
    </xf>
    <xf numFmtId="0" fontId="3" fillId="2" borderId="2">
      <alignment horizontal="left" indent="3"/>
    </xf>
    <xf numFmtId="166" fontId="4" fillId="2" borderId="2" applyNumberFormat="0">
      <alignment horizontal="right" vertical="top"/>
    </xf>
    <xf numFmtId="0" fontId="4" fillId="2" borderId="2">
      <alignment horizontal="left" indent="1"/>
    </xf>
    <xf numFmtId="3" fontId="4" fillId="2" borderId="2">
      <alignment horizontal="right"/>
    </xf>
    <xf numFmtId="0" fontId="4" fillId="2" borderId="2">
      <alignment horizontal="right" vertical="top"/>
    </xf>
    <xf numFmtId="0" fontId="4" fillId="2" borderId="2">
      <alignment horizontal="left" indent="2"/>
    </xf>
    <xf numFmtId="166" fontId="3" fillId="2" borderId="2" applyNumberFormat="0">
      <alignment horizontal="right" vertical="top"/>
    </xf>
    <xf numFmtId="0" fontId="3" fillId="2" borderId="2">
      <alignment horizontal="left" indent="3"/>
    </xf>
    <xf numFmtId="0" fontId="8" fillId="0" borderId="0"/>
    <xf numFmtId="0" fontId="8" fillId="0" borderId="0"/>
    <xf numFmtId="0" fontId="7" fillId="0" borderId="0" applyNumberFormat="0" applyFill="0" applyBorder="0" applyAlignment="0" applyProtection="0">
      <alignment vertical="top"/>
      <protection locked="0"/>
    </xf>
    <xf numFmtId="0" fontId="1" fillId="0" borderId="0">
      <alignment textRotation="90"/>
    </xf>
    <xf numFmtId="0" fontId="1" fillId="0" borderId="0"/>
    <xf numFmtId="0" fontId="9" fillId="2" borderId="0"/>
    <xf numFmtId="0" fontId="10" fillId="0" borderId="0"/>
    <xf numFmtId="0" fontId="8" fillId="0" borderId="0"/>
    <xf numFmtId="0" fontId="1" fillId="0" borderId="0"/>
    <xf numFmtId="164" fontId="16" fillId="0" borderId="0" applyFont="0" applyFill="0" applyBorder="0" applyAlignment="0" applyProtection="0"/>
    <xf numFmtId="0" fontId="1" fillId="0" borderId="0"/>
    <xf numFmtId="0" fontId="1" fillId="2" borderId="0"/>
    <xf numFmtId="166" fontId="1" fillId="2" borderId="1">
      <alignment horizontal="right" vertical="top"/>
    </xf>
    <xf numFmtId="0" fontId="1" fillId="2" borderId="1">
      <alignment horizontal="left" indent="5"/>
    </xf>
    <xf numFmtId="166" fontId="1" fillId="2" borderId="2" applyNumberFormat="0">
      <alignment horizontal="right" vertical="top"/>
    </xf>
    <xf numFmtId="0" fontId="1" fillId="2" borderId="2">
      <alignment horizontal="left" indent="3"/>
    </xf>
    <xf numFmtId="166" fontId="1" fillId="2" borderId="2" applyNumberFormat="0">
      <alignment horizontal="right" vertical="top"/>
    </xf>
    <xf numFmtId="0" fontId="1" fillId="2" borderId="2">
      <alignment horizontal="left" indent="3"/>
    </xf>
    <xf numFmtId="0" fontId="4" fillId="0" borderId="0"/>
    <xf numFmtId="0" fontId="4"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84">
    <xf numFmtId="0" fontId="0" fillId="0" borderId="0" xfId="0"/>
    <xf numFmtId="0" fontId="4" fillId="2" borderId="0" xfId="0" applyFont="1" applyFill="1" applyBorder="1" applyAlignment="1">
      <alignment horizontal="right"/>
    </xf>
    <xf numFmtId="0" fontId="0" fillId="2" borderId="3" xfId="0" applyFill="1" applyBorder="1" applyAlignment="1">
      <alignment horizontal="left" vertical="center" wrapText="1"/>
    </xf>
    <xf numFmtId="0" fontId="0" fillId="2" borderId="0" xfId="0" applyFill="1" applyBorder="1" applyAlignment="1">
      <alignment horizontal="left" vertical="center" wrapText="1"/>
    </xf>
    <xf numFmtId="0" fontId="4" fillId="2" borderId="3" xfId="0" applyFont="1" applyFill="1" applyBorder="1" applyAlignment="1"/>
    <xf numFmtId="0" fontId="4" fillId="2" borderId="3" xfId="0" applyFont="1" applyFill="1" applyBorder="1" applyAlignment="1">
      <alignment horizontal="right"/>
    </xf>
    <xf numFmtId="0" fontId="4" fillId="2" borderId="0" xfId="0" applyFont="1" applyFill="1" applyBorder="1" applyAlignment="1">
      <alignment horizontal="left"/>
    </xf>
    <xf numFmtId="0" fontId="4" fillId="2" borderId="0" xfId="0" quotePrefix="1" applyFont="1" applyFill="1" applyBorder="1" applyAlignment="1">
      <alignment horizontal="left"/>
    </xf>
    <xf numFmtId="165" fontId="4" fillId="2" borderId="0" xfId="0" applyNumberFormat="1" applyFont="1" applyFill="1" applyBorder="1" applyAlignment="1"/>
    <xf numFmtId="0" fontId="0" fillId="3" borderId="0" xfId="0" applyFill="1"/>
    <xf numFmtId="0" fontId="1" fillId="3" borderId="0" xfId="0" applyFont="1" applyFill="1"/>
    <xf numFmtId="0" fontId="11" fillId="3" borderId="0" xfId="0" applyFont="1" applyFill="1"/>
    <xf numFmtId="0" fontId="1" fillId="2" borderId="3" xfId="0" applyFont="1" applyFill="1" applyBorder="1" applyAlignment="1">
      <alignment vertical="center"/>
    </xf>
    <xf numFmtId="0" fontId="14" fillId="4" borderId="12" xfId="0" quotePrefix="1" applyFont="1" applyFill="1" applyBorder="1" applyAlignment="1">
      <alignment horizontal="left" vertical="center"/>
    </xf>
    <xf numFmtId="15" fontId="4" fillId="2" borderId="0" xfId="0" quotePrefix="1" applyNumberFormat="1" applyFont="1" applyFill="1" applyBorder="1" applyAlignment="1">
      <alignment horizontal="right"/>
    </xf>
    <xf numFmtId="0" fontId="1" fillId="2" borderId="3" xfId="0" applyFont="1" applyFill="1" applyBorder="1" applyAlignment="1"/>
    <xf numFmtId="0" fontId="1" fillId="2" borderId="0" xfId="0" applyFont="1" applyFill="1" applyBorder="1" applyAlignment="1"/>
    <xf numFmtId="0" fontId="1" fillId="2" borderId="0" xfId="0" applyFont="1" applyFill="1" applyBorder="1" applyAlignment="1">
      <alignment horizontal="left"/>
    </xf>
    <xf numFmtId="165" fontId="1" fillId="2" borderId="0" xfId="0" applyNumberFormat="1" applyFont="1" applyFill="1" applyBorder="1"/>
    <xf numFmtId="3" fontId="1" fillId="2" borderId="0" xfId="0" applyNumberFormat="1" applyFont="1" applyFill="1" applyBorder="1" applyAlignment="1"/>
    <xf numFmtId="0" fontId="1" fillId="2" borderId="0" xfId="0" quotePrefix="1" applyFont="1" applyFill="1" applyBorder="1" applyAlignment="1">
      <alignment horizontal="left"/>
    </xf>
    <xf numFmtId="165" fontId="1" fillId="2" borderId="0" xfId="0" applyNumberFormat="1" applyFont="1" applyFill="1" applyBorder="1" applyAlignment="1"/>
    <xf numFmtId="3" fontId="4" fillId="2" borderId="0" xfId="0" applyNumberFormat="1" applyFont="1" applyFill="1" applyBorder="1" applyAlignment="1"/>
    <xf numFmtId="0" fontId="1" fillId="2" borderId="4" xfId="0" applyFont="1" applyFill="1" applyBorder="1" applyAlignment="1"/>
    <xf numFmtId="0" fontId="1" fillId="2" borderId="5" xfId="0" applyFont="1" applyFill="1" applyBorder="1" applyAlignment="1">
      <alignment horizontal="left"/>
    </xf>
    <xf numFmtId="165" fontId="1" fillId="2" borderId="5" xfId="0" applyNumberFormat="1" applyFont="1" applyFill="1" applyBorder="1" applyAlignment="1"/>
    <xf numFmtId="0" fontId="1" fillId="2" borderId="5" xfId="0" applyFont="1" applyFill="1" applyBorder="1" applyAlignment="1"/>
    <xf numFmtId="0" fontId="1" fillId="3" borderId="0" xfId="0" applyFont="1" applyFill="1" applyBorder="1"/>
    <xf numFmtId="0" fontId="0" fillId="3" borderId="0" xfId="0" applyFill="1" applyBorder="1"/>
    <xf numFmtId="0" fontId="4" fillId="3" borderId="0" xfId="5" applyNumberFormat="1" applyFill="1" applyBorder="1">
      <alignment horizontal="right" vertical="top"/>
    </xf>
    <xf numFmtId="0" fontId="1" fillId="3" borderId="0" xfId="23" applyNumberFormat="1" applyFont="1" applyFill="1" applyBorder="1" applyAlignment="1">
      <alignment horizontal="right" vertical="top"/>
    </xf>
    <xf numFmtId="0" fontId="3" fillId="3" borderId="0" xfId="10" applyNumberFormat="1" applyFill="1" applyBorder="1">
      <alignment horizontal="right" vertical="top"/>
    </xf>
    <xf numFmtId="166" fontId="3" fillId="3" borderId="0" xfId="1" applyFill="1" applyBorder="1">
      <alignment horizontal="right" vertical="top"/>
    </xf>
    <xf numFmtId="4" fontId="11" fillId="3" borderId="0" xfId="0" applyNumberFormat="1" applyFont="1" applyFill="1"/>
    <xf numFmtId="0" fontId="11" fillId="2" borderId="11" xfId="0" applyFont="1" applyFill="1" applyBorder="1" applyAlignment="1">
      <alignment horizontal="left" vertical="center" wrapText="1"/>
    </xf>
    <xf numFmtId="0" fontId="11" fillId="2" borderId="11" xfId="0" applyFont="1" applyFill="1" applyBorder="1" applyAlignment="1">
      <alignment vertical="center"/>
    </xf>
    <xf numFmtId="0" fontId="13" fillId="2" borderId="11" xfId="0" applyFont="1" applyFill="1" applyBorder="1" applyAlignment="1">
      <alignment horizontal="right"/>
    </xf>
    <xf numFmtId="0" fontId="11" fillId="2" borderId="11" xfId="0" applyFont="1" applyFill="1" applyBorder="1" applyAlignment="1"/>
    <xf numFmtId="0" fontId="13" fillId="2" borderId="11" xfId="0" applyFont="1" applyFill="1" applyBorder="1" applyAlignment="1"/>
    <xf numFmtId="0" fontId="11" fillId="2" borderId="6" xfId="0" applyFont="1" applyFill="1" applyBorder="1" applyAlignment="1"/>
    <xf numFmtId="3" fontId="6" fillId="2" borderId="0" xfId="0" applyNumberFormat="1" applyFont="1" applyFill="1" applyBorder="1" applyAlignment="1"/>
    <xf numFmtId="0" fontId="5" fillId="3" borderId="0" xfId="0" applyFont="1" applyFill="1" applyBorder="1"/>
    <xf numFmtId="0" fontId="18" fillId="3" borderId="10" xfId="0" quotePrefix="1" applyFont="1" applyFill="1" applyBorder="1" applyAlignment="1">
      <alignment horizontal="right"/>
    </xf>
    <xf numFmtId="0" fontId="15" fillId="3" borderId="0" xfId="0" applyFont="1" applyFill="1" applyAlignment="1">
      <alignment horizontal="right"/>
    </xf>
    <xf numFmtId="0" fontId="22" fillId="2" borderId="11" xfId="0" applyFont="1" applyFill="1" applyBorder="1" applyAlignment="1"/>
    <xf numFmtId="0" fontId="21" fillId="2" borderId="23" xfId="0" quotePrefix="1" applyFont="1" applyFill="1" applyBorder="1" applyAlignment="1">
      <alignment vertical="center"/>
    </xf>
    <xf numFmtId="0" fontId="5" fillId="2" borderId="24" xfId="0" applyFont="1" applyFill="1" applyBorder="1" applyAlignment="1">
      <alignment vertical="center"/>
    </xf>
    <xf numFmtId="0" fontId="5" fillId="2" borderId="24" xfId="0" applyFont="1" applyFill="1" applyBorder="1" applyAlignment="1">
      <alignment wrapText="1"/>
    </xf>
    <xf numFmtId="0" fontId="12" fillId="2" borderId="25" xfId="0" applyFont="1" applyFill="1" applyBorder="1" applyAlignment="1">
      <alignment wrapText="1"/>
    </xf>
    <xf numFmtId="165" fontId="15" fillId="2" borderId="0" xfId="0" applyNumberFormat="1" applyFont="1" applyFill="1" applyBorder="1" applyAlignment="1">
      <alignment vertical="center"/>
    </xf>
    <xf numFmtId="0" fontId="23" fillId="3" borderId="0" xfId="0" applyFont="1" applyFill="1"/>
    <xf numFmtId="4" fontId="23" fillId="3" borderId="0" xfId="0" applyNumberFormat="1" applyFont="1" applyFill="1"/>
    <xf numFmtId="4" fontId="23" fillId="3" borderId="0" xfId="0" applyNumberFormat="1" applyFont="1" applyFill="1" applyBorder="1"/>
    <xf numFmtId="0" fontId="24" fillId="3" borderId="0" xfId="0" applyFont="1" applyFill="1"/>
    <xf numFmtId="3" fontId="1" fillId="2" borderId="0" xfId="0" applyNumberFormat="1" applyFont="1" applyFill="1" applyBorder="1" applyAlignment="1">
      <alignment horizontal="right"/>
    </xf>
    <xf numFmtId="0" fontId="0" fillId="3" borderId="0" xfId="0" applyFill="1" applyBorder="1" applyAlignment="1">
      <alignment horizontal="right"/>
    </xf>
    <xf numFmtId="3" fontId="1" fillId="3" borderId="0" xfId="21" applyNumberFormat="1" applyFont="1" applyFill="1"/>
    <xf numFmtId="3" fontId="1" fillId="3" borderId="0" xfId="21" applyNumberFormat="1" applyFont="1" applyFill="1" applyAlignment="1">
      <alignment horizontal="right"/>
    </xf>
    <xf numFmtId="3" fontId="4" fillId="2" borderId="0" xfId="0" applyNumberFormat="1" applyFont="1" applyFill="1" applyBorder="1" applyAlignment="1">
      <alignment horizontal="right"/>
    </xf>
    <xf numFmtId="3" fontId="1" fillId="2" borderId="24" xfId="0" applyNumberFormat="1" applyFont="1" applyFill="1" applyBorder="1" applyAlignment="1">
      <alignment horizontal="right"/>
    </xf>
    <xf numFmtId="0" fontId="4" fillId="3" borderId="0" xfId="0" applyFont="1" applyFill="1"/>
    <xf numFmtId="3" fontId="4" fillId="3" borderId="0" xfId="21" applyNumberFormat="1" applyFont="1" applyFill="1"/>
    <xf numFmtId="0" fontId="2" fillId="3" borderId="0" xfId="0" quotePrefix="1" applyFont="1" applyFill="1" applyBorder="1" applyAlignment="1">
      <alignment horizontal="left" vertical="center"/>
    </xf>
    <xf numFmtId="0" fontId="2" fillId="3" borderId="11" xfId="0" quotePrefix="1" applyFont="1" applyFill="1" applyBorder="1" applyAlignment="1">
      <alignment horizontal="left" vertical="center"/>
    </xf>
    <xf numFmtId="0" fontId="26" fillId="3" borderId="3" xfId="0" quotePrefix="1" applyFont="1" applyFill="1" applyBorder="1" applyAlignment="1">
      <alignment horizontal="left" vertical="center"/>
    </xf>
    <xf numFmtId="0" fontId="23" fillId="3" borderId="0" xfId="0" applyFont="1" applyFill="1" applyBorder="1"/>
    <xf numFmtId="0" fontId="23" fillId="3" borderId="0" xfId="0" applyNumberFormat="1" applyFont="1" applyFill="1" applyBorder="1" applyAlignment="1" applyProtection="1">
      <alignment vertical="center"/>
    </xf>
    <xf numFmtId="3" fontId="4" fillId="3" borderId="0" xfId="21" applyNumberFormat="1" applyFont="1" applyFill="1" applyAlignment="1">
      <alignment horizontal="right"/>
    </xf>
    <xf numFmtId="3" fontId="4" fillId="3" borderId="11" xfId="21" applyNumberFormat="1" applyFont="1" applyFill="1" applyBorder="1" applyAlignment="1">
      <alignment horizontal="right"/>
    </xf>
    <xf numFmtId="3" fontId="1" fillId="3" borderId="11" xfId="21" applyNumberFormat="1" applyFont="1" applyFill="1" applyBorder="1" applyAlignment="1">
      <alignment horizontal="right"/>
    </xf>
    <xf numFmtId="0" fontId="21" fillId="2" borderId="11" xfId="0" applyFont="1" applyFill="1" applyBorder="1" applyAlignment="1">
      <alignment vertical="center" wrapText="1"/>
    </xf>
    <xf numFmtId="0" fontId="27" fillId="3" borderId="0" xfId="0" applyFont="1" applyFill="1"/>
    <xf numFmtId="0" fontId="28" fillId="3" borderId="0" xfId="0" applyFont="1" applyFill="1" applyBorder="1"/>
    <xf numFmtId="4" fontId="28" fillId="3" borderId="0" xfId="0" applyNumberFormat="1" applyFont="1" applyFill="1" applyBorder="1"/>
    <xf numFmtId="4" fontId="27" fillId="3" borderId="0" xfId="0" applyNumberFormat="1" applyFont="1" applyFill="1"/>
    <xf numFmtId="4" fontId="21" fillId="3" borderId="0" xfId="0" applyNumberFormat="1" applyFont="1" applyFill="1"/>
    <xf numFmtId="0" fontId="29" fillId="3" borderId="0" xfId="5" applyNumberFormat="1" applyFont="1" applyFill="1" applyBorder="1">
      <alignment horizontal="right" vertical="top"/>
    </xf>
    <xf numFmtId="0" fontId="21" fillId="3" borderId="0" xfId="10" applyNumberFormat="1" applyFont="1" applyFill="1" applyBorder="1">
      <alignment horizontal="right" vertical="top"/>
    </xf>
    <xf numFmtId="0" fontId="21" fillId="3" borderId="0" xfId="0" applyFont="1" applyFill="1"/>
    <xf numFmtId="0" fontId="27" fillId="3" borderId="11" xfId="0" applyFont="1" applyFill="1" applyBorder="1"/>
    <xf numFmtId="0" fontId="21" fillId="3" borderId="11" xfId="0" applyFont="1" applyFill="1" applyBorder="1" applyAlignment="1">
      <alignment vertical="top" wrapText="1"/>
    </xf>
    <xf numFmtId="0" fontId="21" fillId="3" borderId="11" xfId="0" applyFont="1" applyFill="1" applyBorder="1" applyAlignment="1">
      <alignment horizontal="left"/>
    </xf>
    <xf numFmtId="0" fontId="21" fillId="3" borderId="6" xfId="0" applyFont="1" applyFill="1" applyBorder="1" applyAlignment="1">
      <alignment horizontal="left"/>
    </xf>
    <xf numFmtId="0" fontId="21" fillId="3" borderId="0" xfId="23" applyNumberFormat="1" applyFont="1" applyFill="1" applyBorder="1" applyAlignment="1">
      <alignment horizontal="right" vertical="top"/>
    </xf>
    <xf numFmtId="0" fontId="21" fillId="3" borderId="3" xfId="0" applyFont="1" applyFill="1" applyBorder="1" applyAlignment="1">
      <alignment vertical="top"/>
    </xf>
    <xf numFmtId="0" fontId="21" fillId="3" borderId="0" xfId="0" applyFont="1" applyFill="1" applyBorder="1" applyAlignment="1">
      <alignment vertical="top"/>
    </xf>
    <xf numFmtId="0" fontId="21" fillId="3" borderId="3" xfId="0" applyFont="1" applyFill="1" applyBorder="1" applyAlignment="1">
      <alignment horizontal="left" vertical="top"/>
    </xf>
    <xf numFmtId="0" fontId="21" fillId="3" borderId="0" xfId="0" applyFont="1" applyFill="1" applyBorder="1" applyAlignment="1">
      <alignment horizontal="left" vertical="top"/>
    </xf>
    <xf numFmtId="0" fontId="21" fillId="3" borderId="4" xfId="0" applyFont="1" applyFill="1" applyBorder="1" applyAlignment="1">
      <alignment horizontal="left" vertical="top"/>
    </xf>
    <xf numFmtId="0" fontId="21" fillId="3" borderId="5" xfId="0" applyFont="1" applyFill="1" applyBorder="1" applyAlignment="1">
      <alignment horizontal="left" vertical="top"/>
    </xf>
    <xf numFmtId="0" fontId="0" fillId="3" borderId="5" xfId="0" applyFill="1" applyBorder="1"/>
    <xf numFmtId="3" fontId="0" fillId="3" borderId="0" xfId="0" applyNumberFormat="1" applyFill="1" applyBorder="1"/>
    <xf numFmtId="4" fontId="4" fillId="3" borderId="0" xfId="0" applyNumberFormat="1" applyFont="1" applyFill="1" applyBorder="1" applyAlignment="1">
      <alignment wrapText="1"/>
    </xf>
    <xf numFmtId="0" fontId="5" fillId="3" borderId="0" xfId="0" applyFont="1" applyFill="1" applyBorder="1" applyAlignment="1">
      <alignment vertical="center"/>
    </xf>
    <xf numFmtId="0" fontId="0" fillId="3" borderId="11" xfId="0" applyFill="1" applyBorder="1"/>
    <xf numFmtId="3" fontId="0" fillId="3" borderId="5" xfId="0" applyNumberFormat="1" applyFill="1" applyBorder="1"/>
    <xf numFmtId="4" fontId="4" fillId="3" borderId="11" xfId="0" applyNumberFormat="1" applyFont="1" applyFill="1" applyBorder="1" applyAlignment="1">
      <alignment wrapText="1"/>
    </xf>
    <xf numFmtId="3" fontId="1" fillId="3" borderId="0" xfId="0" applyNumberFormat="1" applyFont="1" applyFill="1"/>
    <xf numFmtId="3" fontId="1" fillId="3" borderId="11" xfId="0" applyNumberFormat="1" applyFont="1" applyFill="1" applyBorder="1"/>
    <xf numFmtId="3" fontId="1" fillId="3" borderId="5" xfId="22" applyNumberFormat="1" applyFont="1" applyFill="1" applyBorder="1"/>
    <xf numFmtId="3" fontId="1" fillId="3" borderId="6" xfId="0" applyNumberFormat="1" applyFont="1" applyFill="1" applyBorder="1"/>
    <xf numFmtId="4" fontId="4" fillId="3" borderId="9" xfId="0" applyNumberFormat="1" applyFont="1" applyFill="1" applyBorder="1" applyAlignment="1">
      <alignment wrapText="1"/>
    </xf>
    <xf numFmtId="4" fontId="0" fillId="3" borderId="0" xfId="0" applyNumberFormat="1" applyFill="1"/>
    <xf numFmtId="4" fontId="1" fillId="3" borderId="0" xfId="0" applyNumberFormat="1" applyFont="1" applyFill="1"/>
    <xf numFmtId="0" fontId="0" fillId="3" borderId="0" xfId="0" applyFill="1" applyBorder="1"/>
    <xf numFmtId="3" fontId="6" fillId="3" borderId="6" xfId="0" applyNumberFormat="1" applyFont="1" applyFill="1" applyBorder="1"/>
    <xf numFmtId="4" fontId="4" fillId="3" borderId="5" xfId="0" applyNumberFormat="1" applyFont="1" applyFill="1" applyBorder="1" applyAlignment="1">
      <alignment wrapText="1"/>
    </xf>
    <xf numFmtId="0" fontId="0" fillId="3" borderId="13" xfId="0" applyFill="1" applyBorder="1"/>
    <xf numFmtId="0" fontId="4" fillId="3" borderId="14" xfId="0" applyFont="1" applyFill="1" applyBorder="1" applyAlignment="1">
      <alignment wrapText="1"/>
    </xf>
    <xf numFmtId="3" fontId="13" fillId="3" borderId="4" xfId="0" applyNumberFormat="1" applyFont="1" applyFill="1" applyBorder="1"/>
    <xf numFmtId="4" fontId="1" fillId="3" borderId="3" xfId="0" applyNumberFormat="1" applyFont="1" applyFill="1" applyBorder="1"/>
    <xf numFmtId="4" fontId="11" fillId="3" borderId="8" xfId="0" applyNumberFormat="1" applyFont="1" applyFill="1" applyBorder="1" applyAlignment="1">
      <alignment wrapText="1"/>
    </xf>
    <xf numFmtId="4" fontId="11" fillId="3" borderId="3" xfId="0" applyNumberFormat="1" applyFont="1" applyFill="1" applyBorder="1" applyAlignment="1">
      <alignment wrapText="1"/>
    </xf>
    <xf numFmtId="0" fontId="11" fillId="3" borderId="4" xfId="0" applyFont="1" applyFill="1" applyBorder="1"/>
    <xf numFmtId="4" fontId="0" fillId="3" borderId="4" xfId="0" applyNumberFormat="1" applyFill="1" applyBorder="1"/>
    <xf numFmtId="4" fontId="0" fillId="3" borderId="5" xfId="0" applyNumberFormat="1" applyFill="1" applyBorder="1"/>
    <xf numFmtId="167" fontId="0" fillId="3" borderId="0" xfId="0" applyNumberFormat="1" applyFill="1" applyBorder="1"/>
    <xf numFmtId="4" fontId="4" fillId="3" borderId="6" xfId="0" applyNumberFormat="1" applyFont="1" applyFill="1" applyBorder="1" applyAlignment="1">
      <alignment wrapText="1"/>
    </xf>
    <xf numFmtId="4" fontId="0" fillId="3" borderId="3" xfId="0" applyNumberFormat="1" applyFill="1" applyBorder="1"/>
    <xf numFmtId="0" fontId="15" fillId="3" borderId="15" xfId="0" applyFont="1" applyFill="1" applyBorder="1" applyAlignment="1">
      <alignment horizontal="right"/>
    </xf>
    <xf numFmtId="0" fontId="18" fillId="3" borderId="8" xfId="0" quotePrefix="1" applyFont="1" applyFill="1" applyBorder="1" applyAlignment="1">
      <alignment horizontal="right" vertical="center"/>
    </xf>
    <xf numFmtId="0" fontId="18" fillId="3" borderId="9" xfId="0" quotePrefix="1" applyFont="1" applyFill="1" applyBorder="1" applyAlignment="1">
      <alignment horizontal="right" vertical="center"/>
    </xf>
    <xf numFmtId="0" fontId="18" fillId="3" borderId="10" xfId="0" quotePrefix="1" applyFont="1" applyFill="1" applyBorder="1" applyAlignment="1">
      <alignment horizontal="right" vertical="center"/>
    </xf>
    <xf numFmtId="0" fontId="18" fillId="3" borderId="9" xfId="0" quotePrefix="1" applyFont="1" applyFill="1" applyBorder="1" applyAlignment="1">
      <alignment horizontal="right"/>
    </xf>
    <xf numFmtId="4" fontId="0" fillId="3" borderId="11" xfId="0" applyNumberFormat="1" applyFill="1" applyBorder="1"/>
    <xf numFmtId="3" fontId="1" fillId="3" borderId="0" xfId="22" applyNumberFormat="1" applyFont="1" applyFill="1" applyBorder="1" applyAlignment="1">
      <alignment horizontal="right"/>
    </xf>
    <xf numFmtId="3" fontId="4" fillId="3" borderId="5" xfId="0" applyNumberFormat="1" applyFont="1" applyFill="1" applyBorder="1" applyAlignment="1">
      <alignment horizontal="right" wrapText="1"/>
    </xf>
    <xf numFmtId="3" fontId="4" fillId="3" borderId="6" xfId="0" applyNumberFormat="1" applyFont="1" applyFill="1" applyBorder="1" applyAlignment="1">
      <alignment horizontal="right" wrapText="1"/>
    </xf>
    <xf numFmtId="0" fontId="0" fillId="3" borderId="9" xfId="0" applyFill="1" applyBorder="1"/>
    <xf numFmtId="0" fontId="12" fillId="3" borderId="0" xfId="0" quotePrefix="1" applyFont="1" applyFill="1" applyBorder="1" applyAlignment="1">
      <alignment vertical="center"/>
    </xf>
    <xf numFmtId="0" fontId="5" fillId="3" borderId="9" xfId="0" applyFont="1" applyFill="1" applyBorder="1" applyAlignment="1">
      <alignment vertical="center"/>
    </xf>
    <xf numFmtId="0" fontId="19" fillId="3" borderId="0" xfId="0" applyNumberFormat="1" applyFont="1" applyFill="1" applyBorder="1" applyAlignment="1" applyProtection="1">
      <alignment vertical="center"/>
    </xf>
    <xf numFmtId="4" fontId="0" fillId="3" borderId="0" xfId="0" applyNumberFormat="1" applyFill="1" applyBorder="1"/>
    <xf numFmtId="4" fontId="13" fillId="3" borderId="3" xfId="0" applyNumberFormat="1" applyFont="1" applyFill="1" applyBorder="1" applyAlignment="1">
      <alignment wrapText="1"/>
    </xf>
    <xf numFmtId="3" fontId="4" fillId="3" borderId="11" xfId="0" applyNumberFormat="1" applyFont="1" applyFill="1" applyBorder="1"/>
    <xf numFmtId="3" fontId="4" fillId="3" borderId="0" xfId="0" applyNumberFormat="1" applyFont="1" applyFill="1" applyBorder="1"/>
    <xf numFmtId="0" fontId="2" fillId="5" borderId="0" xfId="0" quotePrefix="1" applyFont="1" applyFill="1" applyBorder="1" applyAlignment="1">
      <alignment horizontal="right" vertical="center"/>
    </xf>
    <xf numFmtId="3" fontId="0" fillId="3" borderId="0" xfId="0" applyNumberFormat="1" applyFill="1" applyBorder="1" applyAlignment="1">
      <alignment horizontal="right"/>
    </xf>
    <xf numFmtId="3" fontId="1" fillId="3" borderId="5" xfId="22" applyNumberFormat="1" applyFont="1" applyFill="1" applyBorder="1" applyAlignment="1">
      <alignment horizontal="right"/>
    </xf>
    <xf numFmtId="3" fontId="1" fillId="3" borderId="6" xfId="22" applyNumberFormat="1" applyFont="1" applyFill="1" applyBorder="1" applyAlignment="1">
      <alignment horizontal="right"/>
    </xf>
    <xf numFmtId="3" fontId="1" fillId="3" borderId="0" xfId="0" applyNumberFormat="1" applyFont="1" applyFill="1" applyAlignment="1">
      <alignment horizontal="right"/>
    </xf>
    <xf numFmtId="3" fontId="1" fillId="3" borderId="0" xfId="0" applyNumberFormat="1" applyFont="1" applyFill="1" applyBorder="1" applyAlignment="1">
      <alignment horizontal="right"/>
    </xf>
    <xf numFmtId="0" fontId="1" fillId="3" borderId="11" xfId="0" applyFont="1" applyFill="1" applyBorder="1" applyAlignment="1">
      <alignment horizontal="right"/>
    </xf>
    <xf numFmtId="0" fontId="1" fillId="3" borderId="0" xfId="0" applyFont="1" applyFill="1" applyAlignment="1">
      <alignment horizontal="right"/>
    </xf>
    <xf numFmtId="3" fontId="0" fillId="3" borderId="5" xfId="0" applyNumberFormat="1" applyFill="1" applyBorder="1" applyAlignment="1">
      <alignment horizontal="right"/>
    </xf>
    <xf numFmtId="0" fontId="6" fillId="3" borderId="0" xfId="0" applyFont="1" applyFill="1" applyAlignment="1">
      <alignment horizontal="right"/>
    </xf>
    <xf numFmtId="3" fontId="6" fillId="3" borderId="9" xfId="0" applyNumberFormat="1" applyFont="1" applyFill="1" applyBorder="1" applyAlignment="1">
      <alignment horizontal="right"/>
    </xf>
    <xf numFmtId="3" fontId="6" fillId="3" borderId="0" xfId="0" applyNumberFormat="1" applyFont="1" applyFill="1" applyBorder="1" applyAlignment="1">
      <alignment horizontal="right"/>
    </xf>
    <xf numFmtId="167" fontId="0" fillId="3" borderId="0" xfId="0" applyNumberFormat="1" applyFill="1" applyBorder="1" applyAlignment="1">
      <alignment horizontal="right"/>
    </xf>
    <xf numFmtId="3" fontId="0" fillId="3" borderId="11" xfId="0" applyNumberFormat="1" applyFill="1" applyBorder="1" applyAlignment="1">
      <alignment horizontal="right"/>
    </xf>
    <xf numFmtId="0" fontId="6" fillId="3" borderId="6" xfId="0" applyFont="1" applyFill="1" applyBorder="1" applyAlignment="1">
      <alignment horizontal="right"/>
    </xf>
    <xf numFmtId="0" fontId="2" fillId="5" borderId="0" xfId="0" quotePrefix="1" applyFont="1" applyFill="1" applyBorder="1" applyAlignment="1">
      <alignment horizontal="center" vertical="center"/>
    </xf>
    <xf numFmtId="0" fontId="18" fillId="3" borderId="9" xfId="0" quotePrefix="1" applyFont="1" applyFill="1" applyBorder="1" applyAlignment="1">
      <alignment horizontal="center" vertical="center"/>
    </xf>
    <xf numFmtId="4" fontId="4" fillId="3" borderId="5" xfId="0" applyNumberFormat="1" applyFont="1" applyFill="1" applyBorder="1" applyAlignment="1">
      <alignment horizontal="center" wrapText="1"/>
    </xf>
    <xf numFmtId="4" fontId="0" fillId="3" borderId="0" xfId="0" applyNumberFormat="1" applyFill="1" applyBorder="1" applyAlignment="1">
      <alignment horizontal="center"/>
    </xf>
    <xf numFmtId="4" fontId="0" fillId="3" borderId="9" xfId="0" applyNumberFormat="1" applyFill="1" applyBorder="1" applyAlignment="1">
      <alignment horizontal="center"/>
    </xf>
    <xf numFmtId="0" fontId="0" fillId="3" borderId="5" xfId="0" applyFill="1" applyBorder="1" applyAlignment="1">
      <alignment horizontal="center"/>
    </xf>
    <xf numFmtId="0" fontId="5" fillId="3" borderId="0" xfId="0" applyFont="1" applyFill="1" applyBorder="1" applyAlignment="1">
      <alignment horizontal="center" vertical="center"/>
    </xf>
    <xf numFmtId="0" fontId="0" fillId="3" borderId="0" xfId="0" applyFill="1" applyBorder="1" applyAlignment="1">
      <alignment horizontal="center"/>
    </xf>
    <xf numFmtId="3" fontId="1" fillId="2" borderId="0" xfId="0" applyNumberFormat="1" applyFont="1" applyFill="1" applyBorder="1" applyAlignment="1">
      <alignment horizontal="left"/>
    </xf>
    <xf numFmtId="0" fontId="0" fillId="3" borderId="8" xfId="0" applyFill="1" applyBorder="1"/>
    <xf numFmtId="0" fontId="0" fillId="3" borderId="3" xfId="0" applyFill="1" applyBorder="1"/>
    <xf numFmtId="0" fontId="0" fillId="3" borderId="4" xfId="0" applyFill="1" applyBorder="1"/>
    <xf numFmtId="0" fontId="11" fillId="3" borderId="6" xfId="0" applyFont="1" applyFill="1" applyBorder="1"/>
    <xf numFmtId="0" fontId="21" fillId="3" borderId="10" xfId="0" applyFont="1" applyFill="1" applyBorder="1" applyAlignment="1">
      <alignment horizontal="right"/>
    </xf>
    <xf numFmtId="0" fontId="21" fillId="3" borderId="11" xfId="0" applyFont="1" applyFill="1" applyBorder="1" applyAlignment="1">
      <alignment horizontal="right"/>
    </xf>
    <xf numFmtId="0" fontId="5" fillId="3" borderId="0" xfId="0" applyFont="1" applyFill="1" applyAlignment="1">
      <alignment vertical="center"/>
    </xf>
    <xf numFmtId="3" fontId="11" fillId="3" borderId="0" xfId="0" applyNumberFormat="1" applyFont="1" applyFill="1"/>
    <xf numFmtId="0" fontId="30" fillId="0" borderId="0" xfId="0" applyFont="1"/>
    <xf numFmtId="0" fontId="30" fillId="0" borderId="3" xfId="0" applyFont="1" applyBorder="1"/>
    <xf numFmtId="0" fontId="30" fillId="0" borderId="0" xfId="0" applyFont="1" applyBorder="1"/>
    <xf numFmtId="0" fontId="30" fillId="0" borderId="11" xfId="0" applyFont="1" applyBorder="1"/>
    <xf numFmtId="0" fontId="30" fillId="2" borderId="0" xfId="0" applyFont="1" applyFill="1" applyBorder="1" applyAlignment="1">
      <alignment horizontal="left"/>
    </xf>
    <xf numFmtId="3" fontId="30" fillId="0" borderId="0" xfId="0" applyNumberFormat="1" applyFont="1" applyBorder="1"/>
    <xf numFmtId="0" fontId="31" fillId="0" borderId="0" xfId="0" applyFont="1" applyBorder="1"/>
    <xf numFmtId="0" fontId="30" fillId="0" borderId="24" xfId="0" applyFont="1" applyBorder="1"/>
    <xf numFmtId="0" fontId="30" fillId="0" borderId="25" xfId="0" applyFont="1" applyBorder="1"/>
    <xf numFmtId="0" fontId="30" fillId="0" borderId="8" xfId="0" applyFont="1" applyBorder="1"/>
    <xf numFmtId="0" fontId="30" fillId="0" borderId="9" xfId="0" applyFont="1" applyBorder="1"/>
    <xf numFmtId="0" fontId="30" fillId="0" borderId="10" xfId="0" applyFont="1" applyBorder="1"/>
    <xf numFmtId="0" fontId="30" fillId="0" borderId="0" xfId="0" applyFont="1" applyAlignment="1">
      <alignment vertical="top"/>
    </xf>
    <xf numFmtId="0" fontId="32" fillId="0" borderId="3" xfId="0" applyFont="1" applyBorder="1"/>
    <xf numFmtId="0" fontId="32" fillId="0" borderId="0" xfId="0" applyFont="1" applyBorder="1"/>
    <xf numFmtId="0" fontId="30" fillId="3" borderId="0" xfId="0" applyFont="1" applyFill="1"/>
    <xf numFmtId="0" fontId="30" fillId="3" borderId="16" xfId="0" applyFont="1" applyFill="1" applyBorder="1"/>
    <xf numFmtId="0" fontId="30" fillId="3" borderId="17" xfId="0" applyFont="1" applyFill="1" applyBorder="1"/>
    <xf numFmtId="0" fontId="30" fillId="3" borderId="18" xfId="0" applyFont="1" applyFill="1" applyBorder="1"/>
    <xf numFmtId="0" fontId="30" fillId="3" borderId="19" xfId="0" applyFont="1" applyFill="1" applyBorder="1"/>
    <xf numFmtId="0" fontId="30" fillId="3" borderId="0" xfId="0" applyFont="1" applyFill="1" applyBorder="1"/>
    <xf numFmtId="0" fontId="30" fillId="3" borderId="20" xfId="0" applyFont="1" applyFill="1" applyBorder="1"/>
    <xf numFmtId="0" fontId="30" fillId="3" borderId="0" xfId="0" applyFont="1" applyFill="1" applyBorder="1" applyAlignment="1">
      <alignment vertical="top" wrapText="1"/>
    </xf>
    <xf numFmtId="0" fontId="33" fillId="3" borderId="0" xfId="14" applyFont="1" applyFill="1" applyBorder="1" applyAlignment="1" applyProtection="1">
      <alignment horizontal="left" vertical="top"/>
    </xf>
    <xf numFmtId="0" fontId="30" fillId="3" borderId="0" xfId="0" applyFont="1" applyFill="1" applyBorder="1" applyAlignment="1">
      <alignment wrapText="1"/>
    </xf>
    <xf numFmtId="0" fontId="30" fillId="3" borderId="0" xfId="20" applyFont="1" applyFill="1" applyBorder="1"/>
    <xf numFmtId="0" fontId="30" fillId="3" borderId="19" xfId="0" applyFont="1" applyFill="1" applyBorder="1" applyAlignment="1">
      <alignment vertical="top"/>
    </xf>
    <xf numFmtId="0" fontId="30" fillId="3" borderId="20" xfId="0" applyFont="1" applyFill="1" applyBorder="1" applyAlignment="1">
      <alignment vertical="top"/>
    </xf>
    <xf numFmtId="0" fontId="30" fillId="3" borderId="0" xfId="0" applyFont="1" applyFill="1" applyAlignment="1">
      <alignment vertical="top"/>
    </xf>
    <xf numFmtId="0" fontId="30" fillId="3" borderId="0" xfId="0" applyFont="1" applyFill="1" applyBorder="1" applyAlignment="1">
      <alignment horizontal="left"/>
    </xf>
    <xf numFmtId="0" fontId="34" fillId="0" borderId="0" xfId="0" applyFont="1" applyAlignment="1">
      <alignment horizontal="left" vertical="center" indent="4"/>
    </xf>
    <xf numFmtId="0" fontId="30" fillId="3" borderId="21" xfId="0" applyFont="1" applyFill="1" applyBorder="1"/>
    <xf numFmtId="0" fontId="30" fillId="3" borderId="22" xfId="0" applyFont="1" applyFill="1" applyBorder="1"/>
    <xf numFmtId="4" fontId="4" fillId="3" borderId="5" xfId="0" applyNumberFormat="1" applyFont="1" applyFill="1" applyBorder="1" applyAlignment="1">
      <alignment horizontal="right" vertical="top" wrapText="1"/>
    </xf>
    <xf numFmtId="3" fontId="4" fillId="3" borderId="5" xfId="0" applyNumberFormat="1" applyFont="1" applyFill="1" applyBorder="1" applyAlignment="1">
      <alignment horizontal="right" vertical="top" wrapText="1"/>
    </xf>
    <xf numFmtId="3" fontId="4" fillId="3" borderId="6" xfId="0" applyNumberFormat="1" applyFont="1" applyFill="1" applyBorder="1" applyAlignment="1">
      <alignment horizontal="right" vertical="top" wrapText="1"/>
    </xf>
    <xf numFmtId="0" fontId="0" fillId="3" borderId="0" xfId="0" applyFill="1" applyAlignment="1">
      <alignment horizontal="right" vertical="top"/>
    </xf>
    <xf numFmtId="4" fontId="4" fillId="3" borderId="5" xfId="0" applyNumberFormat="1" applyFont="1" applyFill="1" applyBorder="1" applyAlignment="1">
      <alignment horizontal="left" vertical="top" wrapText="1"/>
    </xf>
    <xf numFmtId="4" fontId="4" fillId="3" borderId="6" xfId="0" applyNumberFormat="1" applyFont="1" applyFill="1" applyBorder="1" applyAlignment="1">
      <alignment horizontal="left" vertical="top" wrapText="1"/>
    </xf>
    <xf numFmtId="0" fontId="4" fillId="3" borderId="14" xfId="0" applyFont="1" applyFill="1" applyBorder="1" applyAlignment="1">
      <alignment horizontal="left" vertical="top" wrapText="1"/>
    </xf>
    <xf numFmtId="3" fontId="13" fillId="3" borderId="4" xfId="0" applyNumberFormat="1" applyFont="1" applyFill="1" applyBorder="1" applyAlignment="1">
      <alignment horizontal="left" vertical="top"/>
    </xf>
    <xf numFmtId="0" fontId="30" fillId="3" borderId="0" xfId="0" applyFont="1" applyFill="1" applyBorder="1" applyAlignment="1">
      <alignment horizontal="left" vertical="top" wrapText="1"/>
    </xf>
    <xf numFmtId="0" fontId="2" fillId="5" borderId="0" xfId="0" quotePrefix="1" applyFont="1" applyFill="1" applyBorder="1" applyAlignment="1">
      <alignment horizontal="left" vertical="center"/>
    </xf>
    <xf numFmtId="0" fontId="4" fillId="2" borderId="8" xfId="0" applyFont="1" applyFill="1" applyBorder="1" applyAlignment="1"/>
    <xf numFmtId="0" fontId="4" fillId="3" borderId="9" xfId="0" applyFont="1" applyFill="1" applyBorder="1"/>
    <xf numFmtId="0" fontId="4" fillId="3" borderId="9" xfId="0" applyFont="1" applyFill="1" applyBorder="1" applyAlignment="1">
      <alignment horizontal="right"/>
    </xf>
    <xf numFmtId="3" fontId="4" fillId="2" borderId="9" xfId="0" applyNumberFormat="1" applyFont="1" applyFill="1" applyBorder="1" applyAlignment="1"/>
    <xf numFmtId="0" fontId="13" fillId="2" borderId="10" xfId="0" applyFont="1" applyFill="1" applyBorder="1" applyAlignment="1"/>
    <xf numFmtId="0" fontId="21" fillId="3" borderId="0" xfId="0" applyFont="1" applyFill="1" applyBorder="1" applyAlignment="1">
      <alignment horizontal="left" vertical="top" wrapText="1"/>
    </xf>
    <xf numFmtId="0" fontId="4" fillId="3" borderId="0" xfId="0" applyFont="1" applyFill="1" applyBorder="1"/>
    <xf numFmtId="0" fontId="1" fillId="3" borderId="0" xfId="0" applyFont="1" applyFill="1" applyBorder="1" applyAlignment="1">
      <alignment vertical="top" wrapText="1"/>
    </xf>
    <xf numFmtId="0" fontId="35" fillId="3" borderId="0" xfId="14" applyFont="1" applyFill="1" applyBorder="1" applyAlignment="1" applyProtection="1">
      <alignment horizontal="left" vertical="top"/>
    </xf>
    <xf numFmtId="0" fontId="1" fillId="3" borderId="0" xfId="0" applyFont="1" applyFill="1" applyBorder="1" applyAlignment="1">
      <alignment wrapText="1"/>
    </xf>
    <xf numFmtId="0" fontId="4" fillId="3" borderId="0" xfId="20" applyFont="1" applyFill="1" applyBorder="1"/>
    <xf numFmtId="0" fontId="2" fillId="5" borderId="8" xfId="0" quotePrefix="1" applyFont="1" applyFill="1" applyBorder="1" applyAlignment="1">
      <alignment vertical="center"/>
    </xf>
    <xf numFmtId="0" fontId="2" fillId="5" borderId="9" xfId="0" quotePrefix="1" applyFont="1" applyFill="1" applyBorder="1" applyAlignment="1">
      <alignment vertical="center"/>
    </xf>
    <xf numFmtId="0" fontId="2" fillId="5" borderId="10" xfId="0" quotePrefix="1" applyFont="1" applyFill="1" applyBorder="1" applyAlignment="1">
      <alignment vertical="center"/>
    </xf>
    <xf numFmtId="0" fontId="2" fillId="5" borderId="3" xfId="0" quotePrefix="1" applyFont="1" applyFill="1" applyBorder="1" applyAlignment="1">
      <alignment vertical="center"/>
    </xf>
    <xf numFmtId="0" fontId="2" fillId="5" borderId="0" xfId="0" quotePrefix="1" applyFont="1" applyFill="1" applyBorder="1" applyAlignment="1">
      <alignment vertical="center"/>
    </xf>
    <xf numFmtId="0" fontId="2" fillId="5" borderId="11" xfId="0" quotePrefix="1" applyFont="1" applyFill="1" applyBorder="1" applyAlignment="1">
      <alignment vertical="center"/>
    </xf>
    <xf numFmtId="1" fontId="4" fillId="0" borderId="24" xfId="0" applyNumberFormat="1" applyFont="1" applyBorder="1"/>
    <xf numFmtId="0" fontId="1" fillId="3" borderId="7" xfId="0" applyFont="1" applyFill="1" applyBorder="1"/>
    <xf numFmtId="0" fontId="35" fillId="0" borderId="0" xfId="14" applyFont="1" applyAlignment="1" applyProtection="1">
      <alignment vertical="top"/>
    </xf>
    <xf numFmtId="0" fontId="35" fillId="3" borderId="0" xfId="14" applyFont="1" applyFill="1" applyBorder="1" applyAlignment="1" applyProtection="1">
      <alignment vertical="top" wrapText="1"/>
    </xf>
    <xf numFmtId="0" fontId="1" fillId="3" borderId="0" xfId="0" applyFont="1" applyFill="1" applyBorder="1" applyAlignment="1">
      <alignment horizontal="left" vertical="top"/>
    </xf>
    <xf numFmtId="0" fontId="35" fillId="3" borderId="0" xfId="14" applyFont="1" applyFill="1" applyBorder="1" applyAlignment="1" applyProtection="1">
      <alignment vertical="top"/>
    </xf>
    <xf numFmtId="0" fontId="35" fillId="3" borderId="0" xfId="14" applyFont="1" applyFill="1" applyAlignment="1" applyProtection="1"/>
    <xf numFmtId="0" fontId="10" fillId="3" borderId="0" xfId="0" applyFont="1" applyFill="1" applyBorder="1"/>
    <xf numFmtId="0" fontId="1" fillId="3" borderId="0" xfId="0" applyFont="1" applyFill="1" applyBorder="1" applyAlignment="1"/>
    <xf numFmtId="0" fontId="1" fillId="0" borderId="0" xfId="20" quotePrefix="1" applyFont="1" applyBorder="1" applyAlignment="1">
      <alignment vertical="top"/>
    </xf>
    <xf numFmtId="0" fontId="21" fillId="3" borderId="9" xfId="20" applyFont="1" applyFill="1" applyBorder="1" applyAlignment="1">
      <alignment horizontal="right"/>
    </xf>
    <xf numFmtId="3" fontId="4" fillId="0" borderId="24" xfId="0" applyNumberFormat="1" applyFont="1" applyBorder="1"/>
    <xf numFmtId="3" fontId="1" fillId="0" borderId="0" xfId="0" applyNumberFormat="1" applyFont="1" applyBorder="1"/>
    <xf numFmtId="0" fontId="1" fillId="0" borderId="0" xfId="0" applyFont="1" applyBorder="1"/>
    <xf numFmtId="0" fontId="4" fillId="0" borderId="0" xfId="0" applyFont="1" applyBorder="1" applyAlignment="1">
      <alignment horizontal="right"/>
    </xf>
    <xf numFmtId="1" fontId="1" fillId="0" borderId="5" xfId="0" applyNumberFormat="1" applyFont="1" applyBorder="1"/>
    <xf numFmtId="0" fontId="1" fillId="0" borderId="0" xfId="0" applyFont="1" applyAlignment="1">
      <alignment vertical="top"/>
    </xf>
    <xf numFmtId="0" fontId="1" fillId="3" borderId="0" xfId="0" applyFont="1" applyFill="1" applyBorder="1" applyAlignment="1">
      <alignment vertical="top"/>
    </xf>
    <xf numFmtId="0" fontId="1" fillId="0" borderId="0" xfId="20" applyFont="1" applyBorder="1" applyAlignment="1">
      <alignment vertical="top"/>
    </xf>
    <xf numFmtId="0" fontId="1" fillId="3" borderId="0" xfId="20" applyFont="1" applyFill="1" applyBorder="1"/>
    <xf numFmtId="0" fontId="29" fillId="3" borderId="0" xfId="5" applyNumberFormat="1" applyFont="1" applyFill="1" applyBorder="1">
      <alignment horizontal="right" vertical="top"/>
    </xf>
    <xf numFmtId="0" fontId="21" fillId="3" borderId="11" xfId="0" applyFont="1" applyFill="1" applyBorder="1" applyAlignment="1">
      <alignment horizontal="left" vertical="top"/>
    </xf>
    <xf numFmtId="0" fontId="21" fillId="3" borderId="11" xfId="0" applyFont="1" applyFill="1" applyBorder="1" applyAlignment="1">
      <alignment vertical="top"/>
    </xf>
    <xf numFmtId="0" fontId="30" fillId="0" borderId="3" xfId="0" applyFont="1" applyBorder="1" applyAlignment="1">
      <alignment vertical="top"/>
    </xf>
    <xf numFmtId="0" fontId="1" fillId="3" borderId="0" xfId="0" applyFont="1" applyFill="1" applyBorder="1" applyAlignment="1">
      <alignment horizontal="left" vertical="top" wrapText="1"/>
    </xf>
    <xf numFmtId="3" fontId="0" fillId="3" borderId="0" xfId="0" applyNumberFormat="1" applyFill="1"/>
    <xf numFmtId="0" fontId="21" fillId="2" borderId="10" xfId="0" applyFont="1" applyFill="1" applyBorder="1" applyAlignment="1">
      <alignment vertical="center" wrapText="1"/>
    </xf>
    <xf numFmtId="0" fontId="1" fillId="3" borderId="0" xfId="0" quotePrefix="1" applyFont="1" applyFill="1"/>
    <xf numFmtId="0" fontId="35" fillId="3" borderId="0" xfId="14" applyFont="1" applyFill="1" applyBorder="1" applyAlignment="1" applyProtection="1">
      <alignment wrapText="1"/>
    </xf>
    <xf numFmtId="0" fontId="21" fillId="3" borderId="0" xfId="0" applyFont="1" applyFill="1" applyBorder="1" applyAlignment="1">
      <alignment horizontal="right"/>
    </xf>
    <xf numFmtId="0" fontId="32" fillId="3" borderId="0" xfId="0" applyFont="1" applyFill="1" applyBorder="1"/>
    <xf numFmtId="0" fontId="29" fillId="3" borderId="10" xfId="0" quotePrefix="1" applyFont="1" applyFill="1" applyBorder="1" applyAlignment="1">
      <alignment horizontal="right"/>
    </xf>
    <xf numFmtId="0" fontId="2" fillId="5" borderId="11" xfId="0" quotePrefix="1" applyFont="1" applyFill="1" applyBorder="1" applyAlignment="1">
      <alignment horizontal="right" vertical="center"/>
    </xf>
    <xf numFmtId="0" fontId="29" fillId="3" borderId="10" xfId="0" quotePrefix="1" applyFont="1" applyFill="1" applyBorder="1" applyAlignment="1">
      <alignment horizontal="right" vertical="center"/>
    </xf>
    <xf numFmtId="0" fontId="18" fillId="5" borderId="8" xfId="0" quotePrefix="1" applyFont="1" applyFill="1" applyBorder="1" applyAlignment="1">
      <alignment vertical="center"/>
    </xf>
    <xf numFmtId="0" fontId="18" fillId="5" borderId="9" xfId="0" quotePrefix="1" applyFont="1" applyFill="1" applyBorder="1" applyAlignment="1">
      <alignment vertical="center"/>
    </xf>
    <xf numFmtId="0" fontId="18" fillId="5" borderId="10" xfId="0" quotePrefix="1" applyFont="1" applyFill="1" applyBorder="1" applyAlignment="1">
      <alignment vertical="center"/>
    </xf>
    <xf numFmtId="0" fontId="18" fillId="5" borderId="3" xfId="0" quotePrefix="1" applyFont="1" applyFill="1" applyBorder="1" applyAlignment="1">
      <alignment vertical="center"/>
    </xf>
    <xf numFmtId="0" fontId="18" fillId="5" borderId="0" xfId="0" quotePrefix="1" applyFont="1" applyFill="1" applyBorder="1" applyAlignment="1">
      <alignment vertical="center"/>
    </xf>
    <xf numFmtId="0" fontId="18" fillId="5" borderId="11" xfId="0" quotePrefix="1" applyFont="1" applyFill="1" applyBorder="1" applyAlignment="1">
      <alignment vertical="center"/>
    </xf>
    <xf numFmtId="0" fontId="4" fillId="2" borderId="0" xfId="0" applyFont="1" applyFill="1" applyBorder="1" applyAlignment="1">
      <alignment vertical="center"/>
    </xf>
    <xf numFmtId="4" fontId="1" fillId="3" borderId="0" xfId="0" applyNumberFormat="1" applyFont="1" applyFill="1" applyBorder="1"/>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 fillId="6" borderId="0"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2" borderId="3"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11"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3" borderId="3"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2" borderId="8" xfId="0" applyFont="1" applyFill="1" applyBorder="1" applyAlignment="1">
      <alignment horizontal="left" vertical="top" wrapText="1"/>
    </xf>
    <xf numFmtId="0" fontId="21" fillId="2" borderId="9" xfId="0" applyFont="1" applyFill="1" applyBorder="1" applyAlignment="1">
      <alignment horizontal="left" vertical="top" wrapText="1"/>
    </xf>
  </cellXfs>
  <cellStyles count="43">
    <cellStyle name="CellBACode" xfId="1" xr:uid="{00000000-0005-0000-0000-000000000000}"/>
    <cellStyle name="CellBACode 2" xfId="24" xr:uid="{00000000-0005-0000-0000-000001000000}"/>
    <cellStyle name="CellBAName" xfId="2" xr:uid="{00000000-0005-0000-0000-000002000000}"/>
    <cellStyle name="CellBAName 2" xfId="25" xr:uid="{00000000-0005-0000-0000-000003000000}"/>
    <cellStyle name="CellMCCode" xfId="3" xr:uid="{00000000-0005-0000-0000-000004000000}"/>
    <cellStyle name="CellMCCode 2" xfId="26" xr:uid="{00000000-0005-0000-0000-000005000000}"/>
    <cellStyle name="CellMCName" xfId="4" xr:uid="{00000000-0005-0000-0000-000006000000}"/>
    <cellStyle name="CellMCName 2" xfId="27" xr:uid="{00000000-0005-0000-0000-000007000000}"/>
    <cellStyle name="CellNationCode" xfId="5" xr:uid="{00000000-0005-0000-0000-000008000000}"/>
    <cellStyle name="CellNationName" xfId="6" xr:uid="{00000000-0005-0000-0000-000009000000}"/>
    <cellStyle name="CellNationValue" xfId="7" xr:uid="{00000000-0005-0000-0000-00000A000000}"/>
    <cellStyle name="CellRegionCode" xfId="8" xr:uid="{00000000-0005-0000-0000-00000B000000}"/>
    <cellStyle name="CellRegionName" xfId="9" xr:uid="{00000000-0005-0000-0000-00000C000000}"/>
    <cellStyle name="CellUACode" xfId="10" xr:uid="{00000000-0005-0000-0000-00000D000000}"/>
    <cellStyle name="CellUACode 2" xfId="28" xr:uid="{00000000-0005-0000-0000-00000E000000}"/>
    <cellStyle name="CellUAName" xfId="11" xr:uid="{00000000-0005-0000-0000-00000F000000}"/>
    <cellStyle name="CellUAName 2" xfId="29" xr:uid="{00000000-0005-0000-0000-000010000000}"/>
    <cellStyle name="Comma" xfId="21" builtinId="3"/>
    <cellStyle name="Comma 2" xfId="32" xr:uid="{00000000-0005-0000-0000-000012000000}"/>
    <cellStyle name="Comma 2 2" xfId="34" xr:uid="{A34EDF8A-46DB-4A36-A677-A7B566940CA6}"/>
    <cellStyle name="Comma 2 2 2" xfId="36" xr:uid="{8A1351EA-EF83-4879-BD2F-0DB5A713695F}"/>
    <cellStyle name="Comma 2 2 2 2" xfId="42" xr:uid="{E7370881-8539-44C6-917A-2DD6D444BCD4}"/>
    <cellStyle name="Comma 2 2 3" xfId="38" xr:uid="{855483C9-44D0-4143-861A-D72401838CE8}"/>
    <cellStyle name="Comma 2 2 4" xfId="40" xr:uid="{3C42C0D4-EF33-4CC7-976E-DE7ED67EDFEE}"/>
    <cellStyle name="Comma 3" xfId="33" xr:uid="{C2D5A565-26CE-4B3F-8F4F-CF0157C1163F}"/>
    <cellStyle name="Comma 3 2" xfId="35" xr:uid="{F348E43D-9E16-4E56-B430-27A93411ECE1}"/>
    <cellStyle name="Comma 3 2 2" xfId="41" xr:uid="{104006AE-BDC5-412C-9E5D-5470CEF9E85B}"/>
    <cellStyle name="Comma 3 3" xfId="37" xr:uid="{D43D8A41-A08B-4225-8523-4A739A8F13CA}"/>
    <cellStyle name="Comma 3 4" xfId="39" xr:uid="{B45BEB45-7536-4D15-AD97-364430C7332C}"/>
    <cellStyle name="Data_Total" xfId="12" xr:uid="{00000000-0005-0000-0000-000013000000}"/>
    <cellStyle name="Headings" xfId="13" xr:uid="{00000000-0005-0000-0000-000014000000}"/>
    <cellStyle name="Headings 2" xfId="30" xr:uid="{00000000-0005-0000-0000-000015000000}"/>
    <cellStyle name="Hyperlink" xfId="14" builtinId="8"/>
    <cellStyle name="Normal" xfId="0" builtinId="0"/>
    <cellStyle name="Normal 2" xfId="20" xr:uid="{00000000-0005-0000-0000-000018000000}"/>
    <cellStyle name="Normal 3" xfId="22" xr:uid="{00000000-0005-0000-0000-000019000000}"/>
    <cellStyle name="Normal_130425 Publication_AllTables" xfId="23" xr:uid="{00000000-0005-0000-0000-00001A000000}"/>
    <cellStyle name="Row_CategoryHeadings" xfId="15" xr:uid="{00000000-0005-0000-0000-00001B000000}"/>
    <cellStyle name="Source" xfId="16" xr:uid="{00000000-0005-0000-0000-00001C000000}"/>
    <cellStyle name="Style4" xfId="17" xr:uid="{00000000-0005-0000-0000-00001D000000}"/>
    <cellStyle name="Table_Name" xfId="18" xr:uid="{00000000-0005-0000-0000-00001E000000}"/>
    <cellStyle name="Warnings" xfId="19" xr:uid="{00000000-0005-0000-0000-00001F000000}"/>
    <cellStyle name="Warnings 2" xfId="31" xr:uid="{00000000-0005-0000-0000-00002000000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112058</xdr:colOff>
      <xdr:row>1</xdr:row>
      <xdr:rowOff>112059</xdr:rowOff>
    </xdr:from>
    <xdr:to>
      <xdr:col>3</xdr:col>
      <xdr:colOff>115907</xdr:colOff>
      <xdr:row>7</xdr:row>
      <xdr:rowOff>143468</xdr:rowOff>
    </xdr:to>
    <xdr:pic>
      <xdr:nvPicPr>
        <xdr:cNvPr id="6" name="Picture 5" descr="Ministry of Housing, Communities and Local Government logo">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176" y="280147"/>
          <a:ext cx="1864025" cy="9679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business-rates-retail-discount-guidance" TargetMode="External"/><Relationship Id="rId1" Type="http://schemas.openxmlformats.org/officeDocument/2006/relationships/hyperlink" Target="https://www.gov.uk/government/collections/national-non-domestic-rates-collected-by-council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57"/>
  <sheetViews>
    <sheetView showGridLines="0" tabSelected="1" zoomScaleNormal="100" workbookViewId="0"/>
  </sheetViews>
  <sheetFormatPr defaultColWidth="8.73046875" defaultRowHeight="12.75" x14ac:dyDescent="0.35"/>
  <cols>
    <col min="1" max="1" width="3.265625" style="183" customWidth="1"/>
    <col min="2" max="2" width="2.265625" style="183" customWidth="1"/>
    <col min="3" max="3" width="25.53125" style="183" customWidth="1"/>
    <col min="4" max="16" width="8.73046875" style="183"/>
    <col min="17" max="17" width="19.53125" style="183" customWidth="1"/>
    <col min="18" max="18" width="1.46484375" style="183" customWidth="1"/>
    <col min="19" max="16384" width="8.73046875" style="183"/>
  </cols>
  <sheetData>
    <row r="1" spans="2:18" ht="13.15" thickBot="1" x14ac:dyDescent="0.4"/>
    <row r="2" spans="2:18" x14ac:dyDescent="0.35">
      <c r="B2" s="184"/>
      <c r="C2" s="185"/>
      <c r="D2" s="185"/>
      <c r="E2" s="185"/>
      <c r="F2" s="185"/>
      <c r="G2" s="185"/>
      <c r="H2" s="185"/>
      <c r="I2" s="185"/>
      <c r="J2" s="185"/>
      <c r="K2" s="185"/>
      <c r="L2" s="185"/>
      <c r="M2" s="185"/>
      <c r="N2" s="185"/>
      <c r="O2" s="185"/>
      <c r="P2" s="185"/>
      <c r="Q2" s="185"/>
      <c r="R2" s="186"/>
    </row>
    <row r="3" spans="2:18" x14ac:dyDescent="0.35">
      <c r="B3" s="187"/>
      <c r="C3" s="188"/>
      <c r="D3" s="188"/>
      <c r="E3" s="188"/>
      <c r="F3" s="188"/>
      <c r="G3" s="188"/>
      <c r="H3" s="188"/>
      <c r="I3" s="188"/>
      <c r="J3" s="188"/>
      <c r="K3" s="188"/>
      <c r="L3" s="188"/>
      <c r="M3" s="188"/>
      <c r="N3" s="188"/>
      <c r="O3" s="188"/>
      <c r="P3" s="188"/>
      <c r="Q3" s="188"/>
      <c r="R3" s="189"/>
    </row>
    <row r="4" spans="2:18" x14ac:dyDescent="0.35">
      <c r="B4" s="187"/>
      <c r="C4" s="188"/>
      <c r="D4" s="188"/>
      <c r="E4" s="188"/>
      <c r="F4" s="188"/>
      <c r="G4" s="188"/>
      <c r="H4" s="188"/>
      <c r="I4" s="188"/>
      <c r="J4" s="188"/>
      <c r="K4" s="188"/>
      <c r="L4" s="188"/>
      <c r="M4" s="188"/>
      <c r="N4" s="188"/>
      <c r="O4" s="188"/>
      <c r="P4" s="188"/>
      <c r="Q4" s="188"/>
      <c r="R4" s="189"/>
    </row>
    <row r="5" spans="2:18" x14ac:dyDescent="0.35">
      <c r="B5" s="187"/>
      <c r="C5" s="188"/>
      <c r="D5" s="188"/>
      <c r="E5" s="188"/>
      <c r="F5" s="188"/>
      <c r="G5" s="188"/>
      <c r="H5" s="188"/>
      <c r="I5" s="188"/>
      <c r="J5" s="188"/>
      <c r="K5" s="188"/>
      <c r="L5" s="188"/>
      <c r="M5" s="188"/>
      <c r="N5" s="188"/>
      <c r="O5" s="188"/>
      <c r="P5" s="188"/>
      <c r="Q5" s="188"/>
      <c r="R5" s="189"/>
    </row>
    <row r="6" spans="2:18" x14ac:dyDescent="0.35">
      <c r="B6" s="187"/>
      <c r="C6" s="188"/>
      <c r="D6" s="188"/>
      <c r="E6" s="188"/>
      <c r="F6" s="188"/>
      <c r="G6" s="188"/>
      <c r="H6" s="188"/>
      <c r="I6" s="188"/>
      <c r="J6" s="188"/>
      <c r="K6" s="188"/>
      <c r="L6" s="188"/>
      <c r="M6" s="188"/>
      <c r="N6" s="188"/>
      <c r="O6" s="188"/>
      <c r="P6" s="188"/>
      <c r="Q6" s="188"/>
      <c r="R6" s="189"/>
    </row>
    <row r="7" spans="2:18" x14ac:dyDescent="0.35">
      <c r="B7" s="187"/>
      <c r="C7" s="188"/>
      <c r="D7" s="188"/>
      <c r="E7" s="188"/>
      <c r="F7" s="188"/>
      <c r="G7" s="188"/>
      <c r="H7" s="188"/>
      <c r="I7" s="188"/>
      <c r="J7" s="188"/>
      <c r="K7" s="188"/>
      <c r="L7" s="188"/>
      <c r="M7" s="188"/>
      <c r="N7" s="188"/>
      <c r="O7" s="188"/>
      <c r="P7" s="188"/>
      <c r="Q7" s="188"/>
      <c r="R7" s="189"/>
    </row>
    <row r="8" spans="2:18" x14ac:dyDescent="0.35">
      <c r="B8" s="187"/>
      <c r="C8" s="188"/>
      <c r="D8" s="188"/>
      <c r="E8" s="188"/>
      <c r="F8" s="188"/>
      <c r="G8" s="188"/>
      <c r="H8" s="188"/>
      <c r="I8" s="188"/>
      <c r="J8" s="188"/>
      <c r="K8" s="188"/>
      <c r="L8" s="188"/>
      <c r="M8" s="188"/>
      <c r="N8" s="188"/>
      <c r="O8" s="188"/>
      <c r="P8" s="188"/>
      <c r="Q8" s="188"/>
      <c r="R8" s="189"/>
    </row>
    <row r="9" spans="2:18" x14ac:dyDescent="0.35">
      <c r="B9" s="187"/>
      <c r="C9" s="188"/>
      <c r="D9" s="188"/>
      <c r="E9" s="188"/>
      <c r="F9" s="188"/>
      <c r="G9" s="188"/>
      <c r="H9" s="188"/>
      <c r="I9" s="188"/>
      <c r="J9" s="188"/>
      <c r="K9" s="188"/>
      <c r="L9" s="188"/>
      <c r="M9" s="188"/>
      <c r="N9" s="188"/>
      <c r="O9" s="188"/>
      <c r="P9" s="188"/>
      <c r="Q9" s="188"/>
      <c r="R9" s="189"/>
    </row>
    <row r="10" spans="2:18" ht="13.15" x14ac:dyDescent="0.4">
      <c r="B10" s="187"/>
      <c r="C10" s="217" t="s">
        <v>0</v>
      </c>
      <c r="D10" s="27"/>
      <c r="E10" s="27"/>
      <c r="F10" s="27"/>
      <c r="G10" s="27"/>
      <c r="H10" s="27"/>
      <c r="I10" s="27"/>
      <c r="J10" s="27"/>
      <c r="K10" s="27"/>
      <c r="L10" s="27"/>
      <c r="M10" s="27"/>
      <c r="N10" s="27"/>
      <c r="O10" s="27"/>
      <c r="P10" s="27"/>
      <c r="Q10" s="27"/>
      <c r="R10" s="189"/>
    </row>
    <row r="11" spans="2:18" ht="37.049999999999997" customHeight="1" x14ac:dyDescent="0.35">
      <c r="B11" s="187"/>
      <c r="C11" s="270" t="s">
        <v>1029</v>
      </c>
      <c r="D11" s="270"/>
      <c r="E11" s="270"/>
      <c r="F11" s="270"/>
      <c r="G11" s="270"/>
      <c r="H11" s="270"/>
      <c r="I11" s="270"/>
      <c r="J11" s="270"/>
      <c r="K11" s="270"/>
      <c r="L11" s="270"/>
      <c r="M11" s="270"/>
      <c r="N11" s="270"/>
      <c r="O11" s="270"/>
      <c r="P11" s="270"/>
      <c r="Q11" s="270"/>
      <c r="R11" s="189"/>
    </row>
    <row r="12" spans="2:18" ht="39.75" customHeight="1" x14ac:dyDescent="0.35">
      <c r="B12" s="187"/>
      <c r="C12" s="270"/>
      <c r="D12" s="270"/>
      <c r="E12" s="270"/>
      <c r="F12" s="270"/>
      <c r="G12" s="270"/>
      <c r="H12" s="270"/>
      <c r="I12" s="270"/>
      <c r="J12" s="270"/>
      <c r="K12" s="270"/>
      <c r="L12" s="270"/>
      <c r="M12" s="270"/>
      <c r="N12" s="270"/>
      <c r="O12" s="270"/>
      <c r="P12" s="270"/>
      <c r="Q12" s="270"/>
      <c r="R12" s="189"/>
    </row>
    <row r="13" spans="2:18" ht="39" customHeight="1" x14ac:dyDescent="0.35">
      <c r="B13" s="187"/>
      <c r="C13" s="270"/>
      <c r="D13" s="270"/>
      <c r="E13" s="270"/>
      <c r="F13" s="270"/>
      <c r="G13" s="270"/>
      <c r="H13" s="270"/>
      <c r="I13" s="270"/>
      <c r="J13" s="270"/>
      <c r="K13" s="270"/>
      <c r="L13" s="270"/>
      <c r="M13" s="270"/>
      <c r="N13" s="270"/>
      <c r="O13" s="270"/>
      <c r="P13" s="270"/>
      <c r="Q13" s="270"/>
      <c r="R13" s="189"/>
    </row>
    <row r="14" spans="2:18" ht="38.549999999999997" customHeight="1" x14ac:dyDescent="0.35">
      <c r="B14" s="187"/>
      <c r="C14" s="273" t="s">
        <v>1</v>
      </c>
      <c r="D14" s="273"/>
      <c r="E14" s="273"/>
      <c r="F14" s="273"/>
      <c r="G14" s="273"/>
      <c r="H14" s="273"/>
      <c r="I14" s="273"/>
      <c r="J14" s="273"/>
      <c r="K14" s="273"/>
      <c r="L14" s="273"/>
      <c r="M14" s="273"/>
      <c r="N14" s="273"/>
      <c r="O14" s="273"/>
      <c r="P14" s="273"/>
      <c r="Q14" s="273"/>
      <c r="R14" s="189"/>
    </row>
    <row r="15" spans="2:18" ht="9.75" customHeight="1" x14ac:dyDescent="0.35">
      <c r="B15" s="187"/>
      <c r="C15" s="218"/>
      <c r="D15" s="218"/>
      <c r="E15" s="218"/>
      <c r="F15" s="218"/>
      <c r="G15" s="218"/>
      <c r="H15" s="218"/>
      <c r="I15" s="218"/>
      <c r="J15" s="218"/>
      <c r="K15" s="218"/>
      <c r="L15" s="218"/>
      <c r="M15" s="218"/>
      <c r="N15" s="218"/>
      <c r="O15" s="218"/>
      <c r="P15" s="218"/>
      <c r="Q15" s="27"/>
      <c r="R15" s="189"/>
    </row>
    <row r="16" spans="2:18" ht="17.25" customHeight="1" x14ac:dyDescent="0.35">
      <c r="B16" s="187"/>
      <c r="C16" s="245" t="s">
        <v>2</v>
      </c>
      <c r="D16" s="245"/>
      <c r="E16" s="245"/>
      <c r="F16" s="245"/>
      <c r="G16" s="245"/>
      <c r="H16" s="245"/>
      <c r="I16" s="245"/>
      <c r="J16" s="219" t="s">
        <v>3</v>
      </c>
      <c r="K16" s="218"/>
      <c r="L16" s="218"/>
      <c r="M16" s="220"/>
      <c r="N16" s="220"/>
      <c r="O16" s="220"/>
      <c r="P16" s="220"/>
      <c r="Q16" s="27"/>
      <c r="R16" s="189"/>
    </row>
    <row r="17" spans="2:18" ht="17.25" customHeight="1" x14ac:dyDescent="0.35">
      <c r="B17" s="187"/>
      <c r="C17" s="209"/>
      <c r="D17" s="209"/>
      <c r="E17" s="209"/>
      <c r="F17" s="209"/>
      <c r="G17" s="209"/>
      <c r="H17" s="209"/>
      <c r="I17" s="209"/>
      <c r="J17" s="191"/>
      <c r="K17" s="190"/>
      <c r="L17" s="190"/>
      <c r="M17" s="192"/>
      <c r="N17" s="192"/>
      <c r="O17" s="192"/>
      <c r="P17" s="192"/>
      <c r="Q17" s="188"/>
      <c r="R17" s="189"/>
    </row>
    <row r="18" spans="2:18" ht="17.25" customHeight="1" x14ac:dyDescent="0.4">
      <c r="B18" s="187"/>
      <c r="C18" s="221" t="s">
        <v>4</v>
      </c>
      <c r="D18" s="193"/>
      <c r="E18" s="193"/>
      <c r="F18" s="193"/>
      <c r="G18" s="193"/>
      <c r="H18" s="193"/>
      <c r="I18" s="193"/>
      <c r="J18" s="193"/>
      <c r="K18" s="193"/>
      <c r="L18" s="193"/>
      <c r="M18" s="193"/>
      <c r="N18" s="193"/>
      <c r="O18" s="193"/>
      <c r="P18" s="193"/>
      <c r="Q18" s="188"/>
      <c r="R18" s="189"/>
    </row>
    <row r="19" spans="2:18" ht="3" customHeight="1" x14ac:dyDescent="0.35">
      <c r="B19" s="187"/>
      <c r="C19" s="237"/>
      <c r="D19" s="246"/>
      <c r="E19" s="246"/>
      <c r="F19" s="246"/>
      <c r="G19" s="246"/>
      <c r="H19" s="246"/>
      <c r="I19" s="246"/>
      <c r="J19" s="246"/>
      <c r="K19" s="246"/>
      <c r="L19" s="246"/>
      <c r="M19" s="246"/>
      <c r="N19" s="246"/>
      <c r="O19" s="246"/>
      <c r="P19" s="246"/>
      <c r="Q19" s="188"/>
      <c r="R19" s="189"/>
    </row>
    <row r="20" spans="2:18" ht="17.25" customHeight="1" x14ac:dyDescent="0.35">
      <c r="B20" s="187"/>
      <c r="C20" s="255" t="s">
        <v>1058</v>
      </c>
      <c r="D20" s="247"/>
      <c r="E20" s="247"/>
      <c r="F20" s="247"/>
      <c r="G20" s="247"/>
      <c r="H20" s="247"/>
      <c r="I20" s="247"/>
      <c r="J20" s="247"/>
      <c r="K20" s="247"/>
      <c r="L20" s="247"/>
      <c r="M20" s="247"/>
      <c r="N20" s="247"/>
      <c r="O20" s="247"/>
      <c r="P20" s="247"/>
      <c r="Q20" s="188"/>
      <c r="R20" s="189"/>
    </row>
    <row r="21" spans="2:18" ht="3.95" customHeight="1" x14ac:dyDescent="0.35">
      <c r="B21" s="187"/>
      <c r="C21" s="10"/>
      <c r="D21" s="247"/>
      <c r="E21" s="247"/>
      <c r="F21" s="247"/>
      <c r="G21" s="247"/>
      <c r="H21" s="247"/>
      <c r="I21" s="247"/>
      <c r="J21" s="247"/>
      <c r="K21" s="247"/>
      <c r="L21" s="247"/>
      <c r="M21" s="247"/>
      <c r="N21" s="247"/>
      <c r="O21" s="247"/>
      <c r="P21" s="247"/>
      <c r="Q21" s="188"/>
      <c r="R21" s="189"/>
    </row>
    <row r="22" spans="2:18" ht="17.25" customHeight="1" x14ac:dyDescent="0.35">
      <c r="B22" s="187"/>
      <c r="C22" s="255" t="s">
        <v>1057</v>
      </c>
      <c r="D22" s="247"/>
      <c r="E22" s="247"/>
      <c r="F22" s="247"/>
      <c r="G22" s="247"/>
      <c r="H22" s="247"/>
      <c r="I22" s="247"/>
      <c r="J22" s="247"/>
      <c r="K22" s="247"/>
      <c r="L22" s="247"/>
      <c r="M22" s="247"/>
      <c r="N22" s="247"/>
      <c r="O22" s="247"/>
      <c r="P22" s="247"/>
      <c r="Q22" s="188"/>
      <c r="R22" s="189"/>
    </row>
    <row r="23" spans="2:18" x14ac:dyDescent="0.35">
      <c r="B23" s="187"/>
      <c r="D23" s="188"/>
      <c r="E23" s="188"/>
      <c r="F23" s="188"/>
      <c r="G23" s="188"/>
      <c r="H23" s="188"/>
      <c r="I23" s="188"/>
      <c r="J23" s="188"/>
      <c r="K23" s="188"/>
      <c r="L23" s="188"/>
      <c r="N23" s="188"/>
      <c r="O23" s="188"/>
      <c r="P23" s="188"/>
      <c r="Q23" s="188"/>
      <c r="R23" s="189"/>
    </row>
    <row r="24" spans="2:18" ht="13.15" x14ac:dyDescent="0.4">
      <c r="B24" s="187"/>
      <c r="C24" s="217" t="s">
        <v>5</v>
      </c>
      <c r="D24" s="236"/>
      <c r="E24" s="220"/>
      <c r="F24" s="220"/>
      <c r="G24" s="220"/>
      <c r="H24" s="220"/>
      <c r="I24" s="220"/>
      <c r="J24" s="220"/>
      <c r="K24" s="220"/>
      <c r="L24" s="220"/>
      <c r="M24" s="220"/>
      <c r="N24" s="220"/>
      <c r="O24" s="220"/>
      <c r="P24" s="220"/>
      <c r="Q24" s="188"/>
      <c r="R24" s="189"/>
    </row>
    <row r="25" spans="2:18" ht="15" x14ac:dyDescent="0.4">
      <c r="B25" s="187"/>
      <c r="C25" s="235"/>
      <c r="D25" s="236"/>
      <c r="E25" s="220"/>
      <c r="F25" s="220"/>
      <c r="G25" s="220"/>
      <c r="H25" s="220"/>
      <c r="I25" s="220"/>
      <c r="J25" s="220"/>
      <c r="K25" s="220"/>
      <c r="L25" s="220"/>
      <c r="M25" s="220"/>
      <c r="N25" s="220"/>
      <c r="O25" s="220"/>
      <c r="P25" s="220"/>
      <c r="Q25" s="188"/>
      <c r="R25" s="189"/>
    </row>
    <row r="26" spans="2:18" x14ac:dyDescent="0.35">
      <c r="B26" s="187"/>
      <c r="C26" s="10" t="s">
        <v>6</v>
      </c>
      <c r="D26" s="236" t="s">
        <v>7</v>
      </c>
      <c r="E26" s="220"/>
      <c r="F26" s="220"/>
      <c r="G26" s="220"/>
      <c r="H26" s="220"/>
      <c r="I26" s="220"/>
      <c r="J26" s="220"/>
      <c r="K26" s="220"/>
      <c r="L26" s="220"/>
      <c r="M26" s="220"/>
      <c r="N26" s="220"/>
      <c r="O26" s="220"/>
      <c r="P26" s="220"/>
      <c r="Q26" s="188"/>
      <c r="R26" s="189"/>
    </row>
    <row r="27" spans="2:18" x14ac:dyDescent="0.35">
      <c r="B27" s="187"/>
      <c r="C27" s="10"/>
      <c r="D27" s="236"/>
      <c r="E27" s="220"/>
      <c r="F27" s="220"/>
      <c r="G27" s="220"/>
      <c r="H27" s="220"/>
      <c r="I27" s="220"/>
      <c r="J27" s="220"/>
      <c r="K27" s="220"/>
      <c r="L27" s="220"/>
      <c r="M27" s="220"/>
      <c r="N27" s="220"/>
      <c r="O27" s="220"/>
      <c r="P27" s="220"/>
      <c r="Q27" s="188"/>
      <c r="R27" s="189"/>
    </row>
    <row r="28" spans="2:18" x14ac:dyDescent="0.35">
      <c r="B28" s="187"/>
      <c r="C28" s="234" t="s">
        <v>8</v>
      </c>
      <c r="D28" s="236" t="s">
        <v>9</v>
      </c>
      <c r="E28" s="220"/>
      <c r="F28" s="220"/>
      <c r="G28" s="220"/>
      <c r="H28" s="220"/>
      <c r="I28" s="220"/>
      <c r="J28" s="220"/>
      <c r="K28" s="220"/>
      <c r="L28" s="220"/>
      <c r="M28" s="220"/>
      <c r="N28" s="220"/>
      <c r="O28" s="220"/>
      <c r="P28" s="220"/>
      <c r="Q28" s="188"/>
      <c r="R28" s="189"/>
    </row>
    <row r="29" spans="2:18" x14ac:dyDescent="0.35">
      <c r="B29" s="187"/>
      <c r="C29" s="233"/>
      <c r="D29" s="232"/>
      <c r="E29" s="220"/>
      <c r="F29" s="220"/>
      <c r="G29" s="220"/>
      <c r="H29" s="220"/>
      <c r="I29" s="220"/>
      <c r="J29" s="220"/>
      <c r="K29" s="220"/>
      <c r="L29" s="220"/>
      <c r="M29" s="220"/>
      <c r="N29" s="220"/>
      <c r="O29" s="220"/>
      <c r="P29" s="220"/>
      <c r="Q29" s="188"/>
      <c r="R29" s="189"/>
    </row>
    <row r="30" spans="2:18" ht="12.75" customHeight="1" x14ac:dyDescent="0.35">
      <c r="B30" s="187"/>
      <c r="C30" s="234" t="s">
        <v>10</v>
      </c>
      <c r="D30" s="232" t="s">
        <v>1071</v>
      </c>
      <c r="E30" s="220"/>
      <c r="F30" s="220"/>
      <c r="G30" s="220"/>
      <c r="H30" s="220"/>
      <c r="I30" s="220"/>
      <c r="J30" s="220"/>
      <c r="K30" s="220"/>
      <c r="L30" s="220"/>
      <c r="M30" s="220"/>
      <c r="N30" s="220"/>
      <c r="O30" s="220"/>
      <c r="P30" s="220"/>
      <c r="Q30" s="188"/>
      <c r="R30" s="189"/>
    </row>
    <row r="31" spans="2:18" ht="12.75" customHeight="1" x14ac:dyDescent="0.35">
      <c r="B31" s="187"/>
      <c r="C31" s="231"/>
      <c r="D31" s="232"/>
      <c r="E31" s="220"/>
      <c r="F31" s="220"/>
      <c r="G31" s="220"/>
      <c r="H31" s="220"/>
      <c r="I31" s="220"/>
      <c r="J31" s="220"/>
      <c r="K31" s="220"/>
      <c r="L31" s="220"/>
      <c r="M31" s="220"/>
      <c r="N31" s="220"/>
      <c r="O31" s="220"/>
      <c r="P31" s="220"/>
      <c r="Q31" s="188"/>
      <c r="R31" s="189"/>
    </row>
    <row r="32" spans="2:18" x14ac:dyDescent="0.35">
      <c r="B32" s="187"/>
      <c r="C32" s="234" t="s">
        <v>1060</v>
      </c>
      <c r="D32" s="245" t="s">
        <v>1062</v>
      </c>
      <c r="E32" s="245"/>
      <c r="F32" s="245"/>
      <c r="G32" s="245"/>
      <c r="H32" s="245"/>
      <c r="I32" s="245"/>
      <c r="J32" s="245"/>
      <c r="K32" s="245"/>
      <c r="L32" s="245"/>
      <c r="M32" s="245"/>
      <c r="N32" s="245"/>
      <c r="O32" s="245"/>
      <c r="P32" s="245"/>
      <c r="Q32" s="190"/>
      <c r="R32" s="189"/>
    </row>
    <row r="33" spans="2:18" x14ac:dyDescent="0.35">
      <c r="B33" s="187"/>
      <c r="C33" s="234"/>
      <c r="D33" s="252"/>
      <c r="E33" s="252"/>
      <c r="F33" s="252"/>
      <c r="G33" s="252"/>
      <c r="H33" s="252"/>
      <c r="I33" s="252"/>
      <c r="J33" s="252"/>
      <c r="K33" s="252"/>
      <c r="L33" s="252"/>
      <c r="M33" s="252"/>
      <c r="N33" s="252"/>
      <c r="O33" s="252"/>
      <c r="P33" s="252"/>
      <c r="Q33" s="190"/>
      <c r="R33" s="189"/>
    </row>
    <row r="34" spans="2:18" x14ac:dyDescent="0.35">
      <c r="B34" s="187"/>
      <c r="C34" s="256" t="s">
        <v>1061</v>
      </c>
      <c r="D34" s="245" t="s">
        <v>1063</v>
      </c>
      <c r="E34" s="245"/>
      <c r="F34" s="245"/>
      <c r="G34" s="245"/>
      <c r="H34" s="245"/>
      <c r="I34" s="245"/>
      <c r="J34" s="245"/>
      <c r="K34" s="245"/>
      <c r="L34" s="245"/>
      <c r="M34" s="245"/>
      <c r="N34" s="245"/>
      <c r="O34" s="245"/>
      <c r="P34" s="245"/>
      <c r="Q34" s="188"/>
      <c r="R34" s="189"/>
    </row>
    <row r="35" spans="2:18" x14ac:dyDescent="0.35">
      <c r="B35" s="187"/>
      <c r="C35" s="192"/>
      <c r="D35" s="192"/>
      <c r="E35" s="192"/>
      <c r="F35" s="192"/>
      <c r="G35" s="192"/>
      <c r="H35" s="192"/>
      <c r="I35" s="192"/>
      <c r="J35" s="192"/>
      <c r="K35" s="192"/>
      <c r="L35" s="192"/>
      <c r="M35" s="192"/>
      <c r="N35" s="192"/>
      <c r="O35" s="192"/>
      <c r="P35" s="192"/>
      <c r="Q35" s="188"/>
      <c r="R35" s="189"/>
    </row>
    <row r="36" spans="2:18" ht="13.15" x14ac:dyDescent="0.4">
      <c r="B36" s="187"/>
      <c r="C36" s="217" t="s">
        <v>11</v>
      </c>
      <c r="D36" s="27"/>
      <c r="E36" s="27"/>
      <c r="F36" s="27"/>
      <c r="G36" s="27"/>
      <c r="H36" s="27"/>
      <c r="I36" s="27"/>
      <c r="J36" s="27"/>
      <c r="K36" s="27"/>
      <c r="L36" s="27"/>
      <c r="M36" s="27"/>
      <c r="N36" s="27"/>
      <c r="O36" s="27"/>
      <c r="P36" s="27"/>
      <c r="Q36" s="27"/>
      <c r="R36" s="189"/>
    </row>
    <row r="37" spans="2:18" ht="29.55" customHeight="1" x14ac:dyDescent="0.35">
      <c r="B37" s="187"/>
      <c r="C37" s="245" t="s">
        <v>12</v>
      </c>
      <c r="D37" s="271" t="s">
        <v>13</v>
      </c>
      <c r="E37" s="271"/>
      <c r="F37" s="271"/>
      <c r="G37" s="271"/>
      <c r="H37" s="271"/>
      <c r="I37" s="271"/>
      <c r="J37" s="271"/>
      <c r="K37" s="271"/>
      <c r="L37" s="271"/>
      <c r="M37" s="271"/>
      <c r="N37" s="271"/>
      <c r="O37" s="271"/>
      <c r="P37" s="271"/>
      <c r="Q37" s="272"/>
      <c r="R37" s="189"/>
    </row>
    <row r="38" spans="2:18" s="196" customFormat="1" ht="20.25" customHeight="1" x14ac:dyDescent="0.35">
      <c r="B38" s="194"/>
      <c r="C38" s="245"/>
      <c r="D38" s="230" t="s">
        <v>14</v>
      </c>
      <c r="E38" s="245"/>
      <c r="F38" s="245"/>
      <c r="G38" s="245"/>
      <c r="H38" s="245"/>
      <c r="I38" s="245"/>
      <c r="J38" s="245"/>
      <c r="K38" s="245"/>
      <c r="L38" s="245"/>
      <c r="M38" s="245"/>
      <c r="N38" s="245"/>
      <c r="O38" s="245"/>
      <c r="P38" s="245"/>
      <c r="Q38" s="245"/>
      <c r="R38" s="195"/>
    </row>
    <row r="39" spans="2:18" s="196" customFormat="1" ht="19.5" customHeight="1" x14ac:dyDescent="0.35">
      <c r="B39" s="194"/>
      <c r="C39" s="232" t="s">
        <v>15</v>
      </c>
      <c r="D39" s="244" t="s">
        <v>16</v>
      </c>
      <c r="E39" s="245"/>
      <c r="F39" s="245"/>
      <c r="G39" s="245"/>
      <c r="H39" s="245"/>
      <c r="I39" s="245"/>
      <c r="J39" s="245"/>
      <c r="K39" s="245"/>
      <c r="L39" s="245"/>
      <c r="M39" s="245"/>
      <c r="N39" s="245"/>
      <c r="O39" s="245"/>
      <c r="P39" s="245"/>
      <c r="Q39" s="245"/>
      <c r="R39" s="195"/>
    </row>
    <row r="40" spans="2:18" ht="33.75" customHeight="1" x14ac:dyDescent="0.35">
      <c r="B40" s="187"/>
      <c r="C40" s="232" t="s">
        <v>17</v>
      </c>
      <c r="D40" s="271" t="s">
        <v>18</v>
      </c>
      <c r="E40" s="271"/>
      <c r="F40" s="271"/>
      <c r="G40" s="271"/>
      <c r="H40" s="271"/>
      <c r="I40" s="271"/>
      <c r="J40" s="271"/>
      <c r="K40" s="271"/>
      <c r="L40" s="271"/>
      <c r="M40" s="271"/>
      <c r="N40" s="271"/>
      <c r="O40" s="271"/>
      <c r="P40" s="271"/>
      <c r="Q40" s="272"/>
      <c r="R40" s="189"/>
    </row>
    <row r="41" spans="2:18" ht="45.75" customHeight="1" x14ac:dyDescent="0.35">
      <c r="B41" s="187"/>
      <c r="C41" s="232" t="s">
        <v>19</v>
      </c>
      <c r="D41" s="271" t="s">
        <v>20</v>
      </c>
      <c r="E41" s="271"/>
      <c r="F41" s="271"/>
      <c r="G41" s="271"/>
      <c r="H41" s="271"/>
      <c r="I41" s="271"/>
      <c r="J41" s="271"/>
      <c r="K41" s="271"/>
      <c r="L41" s="271"/>
      <c r="M41" s="271"/>
      <c r="N41" s="271"/>
      <c r="O41" s="271"/>
      <c r="P41" s="271"/>
      <c r="Q41" s="272"/>
      <c r="R41" s="189"/>
    </row>
    <row r="42" spans="2:18" ht="14.25" x14ac:dyDescent="0.35">
      <c r="B42" s="187"/>
      <c r="D42" s="197"/>
      <c r="E42" s="197"/>
      <c r="F42" s="197"/>
      <c r="G42" s="197"/>
      <c r="H42" s="197"/>
      <c r="I42" s="197"/>
      <c r="J42" s="197"/>
      <c r="K42" s="198"/>
      <c r="L42" s="197"/>
      <c r="M42" s="197"/>
      <c r="N42" s="197"/>
      <c r="O42" s="197"/>
      <c r="P42" s="197"/>
      <c r="Q42" s="197"/>
      <c r="R42" s="189"/>
    </row>
    <row r="43" spans="2:18" ht="12.75" customHeight="1" x14ac:dyDescent="0.4">
      <c r="B43" s="187"/>
      <c r="C43" s="217" t="s">
        <v>21</v>
      </c>
      <c r="D43" s="27"/>
      <c r="E43" s="27"/>
      <c r="F43" s="27"/>
      <c r="G43" s="27"/>
      <c r="H43" s="27"/>
      <c r="I43" s="27"/>
      <c r="J43" s="27"/>
      <c r="K43" s="27"/>
      <c r="L43" s="27"/>
      <c r="M43" s="27"/>
      <c r="N43" s="27"/>
      <c r="O43" s="27"/>
      <c r="P43" s="27"/>
      <c r="Q43" s="27"/>
      <c r="R43" s="189"/>
    </row>
    <row r="44" spans="2:18" ht="12.75" customHeight="1" x14ac:dyDescent="0.35">
      <c r="B44" s="187"/>
      <c r="C44" s="270" t="s">
        <v>22</v>
      </c>
      <c r="D44" s="270"/>
      <c r="E44" s="270"/>
      <c r="F44" s="270"/>
      <c r="G44" s="270"/>
      <c r="H44" s="270"/>
      <c r="I44" s="270"/>
      <c r="J44" s="270"/>
      <c r="K44" s="270"/>
      <c r="L44" s="270"/>
      <c r="M44" s="270"/>
      <c r="N44" s="270"/>
      <c r="O44" s="270"/>
      <c r="P44" s="270"/>
      <c r="Q44" s="270"/>
      <c r="R44" s="189"/>
    </row>
    <row r="45" spans="2:18" x14ac:dyDescent="0.35">
      <c r="B45" s="187"/>
      <c r="C45" s="270"/>
      <c r="D45" s="270"/>
      <c r="E45" s="270"/>
      <c r="F45" s="270"/>
      <c r="G45" s="270"/>
      <c r="H45" s="270"/>
      <c r="I45" s="270"/>
      <c r="J45" s="270"/>
      <c r="K45" s="270"/>
      <c r="L45" s="270"/>
      <c r="M45" s="270"/>
      <c r="N45" s="270"/>
      <c r="O45" s="270"/>
      <c r="P45" s="270"/>
      <c r="Q45" s="270"/>
      <c r="R45" s="189"/>
    </row>
    <row r="46" spans="2:18" x14ac:dyDescent="0.35">
      <c r="B46" s="187"/>
      <c r="C46" s="270"/>
      <c r="D46" s="270"/>
      <c r="E46" s="270"/>
      <c r="F46" s="270"/>
      <c r="G46" s="270"/>
      <c r="H46" s="270"/>
      <c r="I46" s="270"/>
      <c r="J46" s="270"/>
      <c r="K46" s="270"/>
      <c r="L46" s="270"/>
      <c r="M46" s="270"/>
      <c r="N46" s="270"/>
      <c r="O46" s="270"/>
      <c r="P46" s="270"/>
      <c r="Q46" s="270"/>
      <c r="R46" s="189"/>
    </row>
    <row r="47" spans="2:18" x14ac:dyDescent="0.35">
      <c r="B47" s="187"/>
      <c r="C47" s="190"/>
      <c r="D47" s="190"/>
      <c r="E47" s="190"/>
      <c r="F47" s="190"/>
      <c r="G47" s="190"/>
      <c r="H47" s="190"/>
      <c r="I47" s="190"/>
      <c r="J47" s="190"/>
      <c r="K47" s="190"/>
      <c r="L47" s="190"/>
      <c r="M47" s="190"/>
      <c r="N47" s="190"/>
      <c r="O47" s="190"/>
      <c r="P47" s="190"/>
      <c r="Q47" s="188"/>
      <c r="R47" s="189"/>
    </row>
    <row r="48" spans="2:18" ht="13.15" x14ac:dyDescent="0.4">
      <c r="B48" s="187"/>
      <c r="C48" s="217" t="s">
        <v>23</v>
      </c>
      <c r="D48" s="27"/>
      <c r="E48" s="27"/>
      <c r="F48" s="27"/>
      <c r="G48" s="27"/>
      <c r="H48" s="27"/>
      <c r="I48" s="27"/>
      <c r="J48" s="27"/>
      <c r="K48" s="27"/>
      <c r="L48" s="27"/>
      <c r="M48" s="27"/>
      <c r="N48" s="27"/>
      <c r="O48" s="27"/>
      <c r="P48" s="27"/>
      <c r="Q48" s="27"/>
      <c r="R48" s="189"/>
    </row>
    <row r="49" spans="2:18" ht="12.75" customHeight="1" x14ac:dyDescent="0.35">
      <c r="B49" s="187"/>
      <c r="C49" s="270" t="s">
        <v>1059</v>
      </c>
      <c r="D49" s="270"/>
      <c r="E49" s="270"/>
      <c r="F49" s="270"/>
      <c r="G49" s="270"/>
      <c r="H49" s="270"/>
      <c r="I49" s="270"/>
      <c r="J49" s="270"/>
      <c r="K49" s="270"/>
      <c r="L49" s="270"/>
      <c r="M49" s="270"/>
      <c r="N49" s="270"/>
      <c r="O49" s="270"/>
      <c r="P49" s="270"/>
      <c r="Q49" s="270"/>
      <c r="R49" s="189"/>
    </row>
    <row r="50" spans="2:18" ht="103.05" customHeight="1" x14ac:dyDescent="0.35">
      <c r="B50" s="187"/>
      <c r="C50" s="270"/>
      <c r="D50" s="270"/>
      <c r="E50" s="270"/>
      <c r="F50" s="270"/>
      <c r="G50" s="270"/>
      <c r="H50" s="270"/>
      <c r="I50" s="270"/>
      <c r="J50" s="270"/>
      <c r="K50" s="270"/>
      <c r="L50" s="270"/>
      <c r="M50" s="270"/>
      <c r="N50" s="270"/>
      <c r="O50" s="270"/>
      <c r="P50" s="270"/>
      <c r="Q50" s="270"/>
      <c r="R50" s="189"/>
    </row>
    <row r="51" spans="2:18" ht="20" customHeight="1" x14ac:dyDescent="0.35">
      <c r="B51" s="187"/>
      <c r="C51" s="252"/>
      <c r="D51" s="252"/>
      <c r="E51" s="252"/>
      <c r="F51" s="252"/>
      <c r="G51" s="252"/>
      <c r="H51" s="252"/>
      <c r="I51" s="252"/>
      <c r="J51" s="252"/>
      <c r="K51" s="252"/>
      <c r="L51" s="252"/>
      <c r="M51" s="252"/>
      <c r="N51" s="252"/>
      <c r="O51" s="252"/>
      <c r="P51" s="252"/>
      <c r="Q51" s="252"/>
      <c r="R51" s="189"/>
    </row>
    <row r="52" spans="2:18" ht="13.15" x14ac:dyDescent="0.4">
      <c r="B52" s="187"/>
      <c r="C52" s="217" t="s">
        <v>24</v>
      </c>
      <c r="D52" s="27"/>
      <c r="E52" s="27"/>
      <c r="F52" s="27"/>
      <c r="G52" s="27"/>
      <c r="H52" s="27"/>
      <c r="I52" s="27"/>
      <c r="J52" s="27"/>
      <c r="K52" s="27"/>
      <c r="L52" s="27"/>
      <c r="M52" s="27"/>
      <c r="N52" s="27"/>
      <c r="O52" s="27"/>
      <c r="P52" s="27"/>
      <c r="Q52" s="27"/>
      <c r="R52" s="189"/>
    </row>
    <row r="53" spans="2:18" x14ac:dyDescent="0.35">
      <c r="B53" s="187"/>
      <c r="C53" s="27" t="s">
        <v>25</v>
      </c>
      <c r="D53" s="27"/>
      <c r="E53" s="27"/>
      <c r="F53" s="27"/>
      <c r="G53" s="27"/>
      <c r="H53" s="27"/>
      <c r="I53" s="27"/>
      <c r="J53" s="27"/>
      <c r="K53" s="27"/>
      <c r="L53" s="27"/>
      <c r="M53" s="27"/>
      <c r="N53" s="27"/>
      <c r="O53" s="27"/>
      <c r="P53" s="27"/>
      <c r="Q53" s="27"/>
      <c r="R53" s="189"/>
    </row>
    <row r="54" spans="2:18" x14ac:dyDescent="0.35">
      <c r="B54" s="187"/>
      <c r="C54" s="27"/>
      <c r="D54" s="27"/>
      <c r="E54" s="27"/>
      <c r="F54" s="27"/>
      <c r="G54" s="27"/>
      <c r="H54" s="27"/>
      <c r="I54" s="27"/>
      <c r="J54" s="27"/>
      <c r="K54" s="27"/>
      <c r="L54" s="27"/>
      <c r="M54" s="27"/>
      <c r="N54" s="27"/>
      <c r="O54" s="27"/>
      <c r="P54" s="27"/>
      <c r="Q54" s="27"/>
      <c r="R54" s="189"/>
    </row>
    <row r="55" spans="2:18" ht="13.15" x14ac:dyDescent="0.4">
      <c r="B55" s="187"/>
      <c r="C55" s="27" t="s">
        <v>1070</v>
      </c>
      <c r="D55" s="27"/>
      <c r="E55" s="27"/>
      <c r="F55" s="27"/>
      <c r="G55" s="27"/>
      <c r="H55" s="27"/>
      <c r="I55" s="27"/>
      <c r="J55" s="27"/>
      <c r="K55" s="27"/>
      <c r="L55" s="27"/>
      <c r="M55" s="27"/>
      <c r="N55" s="27"/>
      <c r="O55" s="27"/>
      <c r="P55" s="27"/>
      <c r="Q55" s="27"/>
      <c r="R55" s="189"/>
    </row>
    <row r="56" spans="2:18" x14ac:dyDescent="0.35">
      <c r="B56" s="187"/>
      <c r="C56" s="27"/>
      <c r="D56" s="27"/>
      <c r="E56" s="27"/>
      <c r="F56" s="27"/>
      <c r="G56" s="27"/>
      <c r="H56" s="27"/>
      <c r="I56" s="27"/>
      <c r="J56" s="27"/>
      <c r="K56" s="27"/>
      <c r="L56" s="27"/>
      <c r="M56" s="27"/>
      <c r="N56" s="27"/>
      <c r="O56" s="27"/>
      <c r="P56" s="27"/>
      <c r="Q56" s="27"/>
      <c r="R56" s="189"/>
    </row>
    <row r="57" spans="2:18" ht="13.5" thickBot="1" x14ac:dyDescent="0.45">
      <c r="B57" s="199"/>
      <c r="C57" s="229" t="s">
        <v>1045</v>
      </c>
      <c r="D57" s="229"/>
      <c r="E57" s="229"/>
      <c r="F57" s="229"/>
      <c r="G57" s="229"/>
      <c r="H57" s="229"/>
      <c r="I57" s="229"/>
      <c r="J57" s="229"/>
      <c r="K57" s="229"/>
      <c r="L57" s="229"/>
      <c r="M57" s="229"/>
      <c r="N57" s="229"/>
      <c r="O57" s="229"/>
      <c r="P57" s="229"/>
      <c r="Q57" s="229"/>
      <c r="R57" s="200"/>
    </row>
  </sheetData>
  <mergeCells count="7">
    <mergeCell ref="C49:Q50"/>
    <mergeCell ref="C11:Q13"/>
    <mergeCell ref="D37:Q37"/>
    <mergeCell ref="D40:Q40"/>
    <mergeCell ref="D41:Q41"/>
    <mergeCell ref="C44:Q46"/>
    <mergeCell ref="C14:Q14"/>
  </mergeCells>
  <hyperlinks>
    <hyperlink ref="J16" r:id="rId1" xr:uid="{FF56EEA9-F33A-40C4-BCCD-54B57C2ED746}"/>
    <hyperlink ref="C30" location="'LA DropDown'!A1" display="LA DropDown" xr:uid="{8E14CB6D-8A04-4AEA-B08E-1E987583E336}"/>
    <hyperlink ref="C32" location="'Oct 2020 Datasheet'!A1" display="Oct 2020 datasheet" xr:uid="{989A8BC3-AFFB-4A8A-90F3-BB8222FAFF8D}"/>
    <hyperlink ref="C28" location="England!A1" display="England" xr:uid="{E614EDC3-E642-46E3-ABE6-BBBCBC853D36}"/>
    <hyperlink ref="D38" r:id="rId2" xr:uid="{97522572-ED97-4784-91B5-0C3D61E3D22D}"/>
    <hyperlink ref="C34" location="'Apr 2020 Datasheet'!A1" display="Apr 2020 datasheet" xr:uid="{5769925D-EFEA-44FD-8867-2C39CB228C63}"/>
  </hyperlinks>
  <pageMargins left="0.7" right="0.7" top="0.75" bottom="0.75" header="0.3" footer="0.3"/>
  <pageSetup paperSize="9" scale="52"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9AB1B-5A14-4587-9127-7C6C2B74D6C5}">
  <sheetPr>
    <pageSetUpPr fitToPage="1"/>
  </sheetPr>
  <dimension ref="A1:H35"/>
  <sheetViews>
    <sheetView showGridLines="0" workbookViewId="0"/>
  </sheetViews>
  <sheetFormatPr defaultColWidth="8.73046875" defaultRowHeight="12.75" x14ac:dyDescent="0.35"/>
  <cols>
    <col min="1" max="1" width="4.53125" style="168" customWidth="1"/>
    <col min="2" max="2" width="90.9296875" style="168" customWidth="1"/>
    <col min="3" max="3" width="8.73046875" style="168"/>
    <col min="4" max="4" width="18.796875" style="168" customWidth="1"/>
    <col min="5" max="16384" width="8.73046875" style="168"/>
  </cols>
  <sheetData>
    <row r="1" spans="1:7" ht="17" customHeight="1" x14ac:dyDescent="0.35">
      <c r="A1" s="262" t="s">
        <v>1027</v>
      </c>
      <c r="B1" s="263"/>
      <c r="C1" s="263"/>
      <c r="D1" s="263"/>
      <c r="E1" s="263"/>
      <c r="F1" s="263"/>
      <c r="G1" s="264"/>
    </row>
    <row r="2" spans="1:7" ht="12.5" customHeight="1" x14ac:dyDescent="0.35">
      <c r="A2" s="265"/>
      <c r="B2" s="266"/>
      <c r="C2" s="266"/>
      <c r="D2" s="266"/>
      <c r="E2" s="266"/>
      <c r="F2" s="266"/>
      <c r="G2" s="267"/>
    </row>
    <row r="3" spans="1:7" x14ac:dyDescent="0.35">
      <c r="A3" s="169"/>
      <c r="B3" s="170"/>
      <c r="C3" s="170"/>
      <c r="D3" s="170"/>
      <c r="E3" s="170"/>
      <c r="F3" s="170"/>
      <c r="G3" s="171"/>
    </row>
    <row r="4" spans="1:7" ht="13.15" x14ac:dyDescent="0.4">
      <c r="A4" s="169"/>
      <c r="B4" s="170"/>
      <c r="C4" s="170"/>
      <c r="D4" s="242"/>
      <c r="E4" s="170"/>
      <c r="F4" s="170"/>
      <c r="G4" s="171"/>
    </row>
    <row r="5" spans="1:7" ht="13.15" x14ac:dyDescent="0.4">
      <c r="A5" s="169"/>
      <c r="B5" s="170"/>
      <c r="C5" s="170"/>
      <c r="D5" s="242" t="s">
        <v>26</v>
      </c>
      <c r="E5" s="170"/>
      <c r="F5" s="170"/>
      <c r="G5" s="171"/>
    </row>
    <row r="6" spans="1:7" ht="15" x14ac:dyDescent="0.4">
      <c r="A6" s="169"/>
      <c r="B6" s="7" t="s">
        <v>1069</v>
      </c>
      <c r="C6" s="170"/>
      <c r="D6" s="241"/>
      <c r="E6" s="170"/>
      <c r="F6" s="170"/>
      <c r="G6" s="171"/>
    </row>
    <row r="7" spans="1:7" x14ac:dyDescent="0.35">
      <c r="A7" s="169"/>
      <c r="B7" s="17" t="s">
        <v>27</v>
      </c>
      <c r="C7" s="170"/>
      <c r="D7" s="240">
        <v>-11061.839680869998</v>
      </c>
      <c r="E7" s="170"/>
      <c r="F7" s="170"/>
      <c r="G7" s="171"/>
    </row>
    <row r="8" spans="1:7" x14ac:dyDescent="0.35">
      <c r="A8" s="169"/>
      <c r="B8" s="20" t="s">
        <v>28</v>
      </c>
      <c r="C8" s="170"/>
      <c r="D8" s="240">
        <v>-96.221929869999997</v>
      </c>
      <c r="E8" s="170"/>
      <c r="F8" s="170"/>
      <c r="G8" s="171"/>
    </row>
    <row r="9" spans="1:7" ht="14.25" x14ac:dyDescent="0.35">
      <c r="A9" s="169"/>
      <c r="B9" s="20" t="s">
        <v>1048</v>
      </c>
      <c r="C9" s="170"/>
      <c r="D9" s="240">
        <v>-0.17382415000000001</v>
      </c>
      <c r="E9" s="170"/>
      <c r="F9" s="170"/>
      <c r="G9" s="171"/>
    </row>
    <row r="10" spans="1:7" ht="13.15" x14ac:dyDescent="0.4">
      <c r="A10" s="169"/>
      <c r="B10" s="7" t="s">
        <v>29</v>
      </c>
      <c r="C10" s="170"/>
      <c r="D10" s="239">
        <v>-11158.235434889999</v>
      </c>
      <c r="E10" s="173"/>
      <c r="F10" s="170"/>
      <c r="G10" s="171"/>
    </row>
    <row r="11" spans="1:7" x14ac:dyDescent="0.35">
      <c r="A11" s="169"/>
      <c r="B11" s="172"/>
      <c r="C11" s="170"/>
      <c r="D11" s="240"/>
      <c r="E11" s="170"/>
      <c r="F11" s="170"/>
      <c r="G11" s="171"/>
    </row>
    <row r="12" spans="1:7" ht="13.15" x14ac:dyDescent="0.4">
      <c r="A12" s="169"/>
      <c r="B12" s="7" t="s">
        <v>996</v>
      </c>
      <c r="C12" s="170"/>
      <c r="D12" s="240"/>
      <c r="E12" s="170"/>
      <c r="F12" s="170"/>
      <c r="G12" s="171"/>
    </row>
    <row r="13" spans="1:7" ht="14.25" x14ac:dyDescent="0.35">
      <c r="A13" s="169"/>
      <c r="B13" s="17" t="s">
        <v>1049</v>
      </c>
      <c r="C13" s="170"/>
      <c r="D13" s="240">
        <v>9635.6237530049984</v>
      </c>
      <c r="E13" s="170"/>
      <c r="F13" s="170"/>
      <c r="G13" s="171"/>
    </row>
    <row r="14" spans="1:7" ht="14.25" x14ac:dyDescent="0.35">
      <c r="A14" s="169"/>
      <c r="B14" s="17" t="s">
        <v>66</v>
      </c>
      <c r="C14" s="170"/>
      <c r="D14" s="240">
        <v>90.176335080000015</v>
      </c>
      <c r="E14" s="170"/>
      <c r="F14" s="170"/>
      <c r="G14" s="171"/>
    </row>
    <row r="15" spans="1:7" ht="14.25" x14ac:dyDescent="0.35">
      <c r="A15" s="169"/>
      <c r="B15" s="16" t="s">
        <v>1050</v>
      </c>
      <c r="C15" s="170"/>
      <c r="D15" s="240">
        <v>0.17382415000000001</v>
      </c>
      <c r="E15" s="170"/>
      <c r="F15" s="170"/>
      <c r="G15" s="171"/>
    </row>
    <row r="16" spans="1:7" ht="13.15" x14ac:dyDescent="0.4">
      <c r="A16" s="169"/>
      <c r="B16" s="20" t="s">
        <v>1026</v>
      </c>
      <c r="C16" s="174"/>
      <c r="D16" s="239">
        <v>9725.9739122350002</v>
      </c>
      <c r="E16" s="173"/>
      <c r="F16" s="170"/>
      <c r="G16" s="171"/>
    </row>
    <row r="17" spans="1:8" x14ac:dyDescent="0.35">
      <c r="A17" s="169"/>
      <c r="B17" s="170"/>
      <c r="C17" s="170"/>
      <c r="D17" s="241"/>
      <c r="E17" s="170"/>
      <c r="F17" s="170"/>
      <c r="G17" s="171"/>
    </row>
    <row r="18" spans="1:8" ht="13.15" x14ac:dyDescent="0.4">
      <c r="A18" s="169"/>
      <c r="B18" s="7" t="s">
        <v>1000</v>
      </c>
      <c r="C18" s="170"/>
      <c r="D18" s="241"/>
      <c r="E18" s="170"/>
      <c r="F18" s="170"/>
      <c r="G18" s="171"/>
    </row>
    <row r="19" spans="1:8" ht="14.25" x14ac:dyDescent="0.35">
      <c r="A19" s="169"/>
      <c r="B19" s="17" t="s">
        <v>1054</v>
      </c>
      <c r="C19" s="170"/>
      <c r="D19" s="240">
        <v>988.79484190999995</v>
      </c>
      <c r="E19" s="170"/>
      <c r="F19" s="170"/>
      <c r="G19" s="171"/>
    </row>
    <row r="20" spans="1:8" ht="14.25" x14ac:dyDescent="0.35">
      <c r="A20" s="169"/>
      <c r="B20" s="17" t="s">
        <v>1055</v>
      </c>
      <c r="C20" s="170"/>
      <c r="D20" s="243">
        <v>10.105327600000001</v>
      </c>
      <c r="E20" s="170"/>
      <c r="F20" s="170"/>
      <c r="G20" s="171"/>
    </row>
    <row r="21" spans="1:8" ht="14.65" x14ac:dyDescent="0.4">
      <c r="A21" s="169"/>
      <c r="B21" s="20" t="s">
        <v>1056</v>
      </c>
      <c r="C21" s="170"/>
      <c r="D21" s="228">
        <v>998.90016950999996</v>
      </c>
      <c r="E21" s="170"/>
      <c r="F21" s="170"/>
      <c r="G21" s="171"/>
    </row>
    <row r="22" spans="1:8" x14ac:dyDescent="0.35">
      <c r="A22" s="169"/>
      <c r="B22" s="170"/>
      <c r="C22" s="170"/>
      <c r="D22" s="170"/>
      <c r="E22" s="170"/>
      <c r="F22" s="170"/>
      <c r="G22" s="171"/>
    </row>
    <row r="23" spans="1:8" x14ac:dyDescent="0.35">
      <c r="A23" s="45" t="s">
        <v>1030</v>
      </c>
      <c r="B23" s="175"/>
      <c r="C23" s="175"/>
      <c r="D23" s="175"/>
      <c r="E23" s="175"/>
      <c r="F23" s="175"/>
      <c r="G23" s="176"/>
    </row>
    <row r="24" spans="1:8" x14ac:dyDescent="0.35">
      <c r="A24" s="177"/>
      <c r="B24" s="178"/>
      <c r="C24" s="178"/>
      <c r="D24" s="178"/>
      <c r="E24" s="178"/>
      <c r="F24" s="178"/>
      <c r="G24" s="179"/>
    </row>
    <row r="25" spans="1:8" s="180" customFormat="1" ht="45.75" customHeight="1" x14ac:dyDescent="0.35">
      <c r="A25" s="276" t="s">
        <v>97</v>
      </c>
      <c r="B25" s="277"/>
      <c r="C25" s="277"/>
      <c r="D25" s="277"/>
      <c r="E25" s="277"/>
      <c r="F25" s="277"/>
      <c r="G25" s="278"/>
    </row>
    <row r="26" spans="1:8" s="180" customFormat="1" ht="27.75" customHeight="1" x14ac:dyDescent="0.35">
      <c r="A26" s="274" t="s">
        <v>1032</v>
      </c>
      <c r="B26" s="275"/>
      <c r="C26" s="275"/>
      <c r="D26" s="275"/>
      <c r="E26" s="275"/>
      <c r="F26" s="275"/>
      <c r="G26" s="279"/>
    </row>
    <row r="27" spans="1:8" s="180" customFormat="1" ht="17.55" customHeight="1" x14ac:dyDescent="0.35">
      <c r="A27" s="84" t="s">
        <v>101</v>
      </c>
      <c r="B27" s="85"/>
      <c r="C27" s="85"/>
      <c r="D27" s="85"/>
      <c r="E27" s="85"/>
      <c r="F27" s="85"/>
      <c r="G27" s="250"/>
    </row>
    <row r="28" spans="1:8" s="180" customFormat="1" ht="17.55" customHeight="1" x14ac:dyDescent="0.35">
      <c r="A28" s="84" t="s">
        <v>1047</v>
      </c>
      <c r="B28" s="85"/>
      <c r="C28" s="85"/>
      <c r="D28" s="85"/>
      <c r="E28" s="85"/>
      <c r="F28" s="85"/>
      <c r="G28" s="250"/>
    </row>
    <row r="29" spans="1:8" s="180" customFormat="1" ht="40.5" customHeight="1" x14ac:dyDescent="0.35">
      <c r="A29" s="280" t="s">
        <v>1051</v>
      </c>
      <c r="B29" s="281"/>
      <c r="C29" s="281"/>
      <c r="D29" s="281"/>
      <c r="E29" s="281"/>
      <c r="F29" s="281"/>
      <c r="G29" s="281"/>
      <c r="H29" s="251"/>
    </row>
    <row r="30" spans="1:8" s="180" customFormat="1" ht="12.75" customHeight="1" x14ac:dyDescent="0.35">
      <c r="A30" s="86" t="s">
        <v>1052</v>
      </c>
      <c r="B30" s="87"/>
      <c r="C30" s="87"/>
      <c r="D30" s="87"/>
      <c r="E30" s="87"/>
      <c r="F30" s="87"/>
      <c r="G30" s="249"/>
    </row>
    <row r="31" spans="1:8" ht="27.75" customHeight="1" x14ac:dyDescent="0.35">
      <c r="A31" s="274" t="s">
        <v>1053</v>
      </c>
      <c r="B31" s="275"/>
      <c r="C31" s="275"/>
      <c r="D31" s="275"/>
      <c r="E31" s="275"/>
      <c r="F31" s="275"/>
      <c r="G31" s="275"/>
      <c r="H31" s="169"/>
    </row>
    <row r="32" spans="1:8" x14ac:dyDescent="0.35">
      <c r="A32" s="86"/>
      <c r="B32" s="87"/>
      <c r="C32" s="87"/>
      <c r="D32" s="87"/>
      <c r="E32" s="87"/>
      <c r="F32" s="87"/>
      <c r="G32" s="249"/>
    </row>
    <row r="33" spans="1:8" x14ac:dyDescent="0.35">
      <c r="A33" s="89"/>
      <c r="B33" s="89"/>
      <c r="C33" s="89"/>
      <c r="D33" s="89"/>
      <c r="E33" s="89"/>
      <c r="F33" s="89"/>
      <c r="G33" s="249"/>
    </row>
    <row r="34" spans="1:8" x14ac:dyDescent="0.35">
      <c r="A34" s="182"/>
      <c r="B34" s="182"/>
      <c r="C34" s="182"/>
      <c r="D34" s="182"/>
      <c r="E34" s="182"/>
      <c r="F34" s="182"/>
      <c r="G34" s="238" t="s">
        <v>1064</v>
      </c>
      <c r="H34" s="170"/>
    </row>
    <row r="35" spans="1:8" x14ac:dyDescent="0.35">
      <c r="A35" s="181"/>
      <c r="B35" s="182"/>
      <c r="C35" s="258"/>
      <c r="D35" s="258"/>
      <c r="E35" s="258"/>
      <c r="F35" s="258"/>
      <c r="G35" s="257" t="s">
        <v>1046</v>
      </c>
    </row>
  </sheetData>
  <mergeCells count="4">
    <mergeCell ref="A31:G31"/>
    <mergeCell ref="A25:G25"/>
    <mergeCell ref="A26:G26"/>
    <mergeCell ref="A29:G29"/>
  </mergeCells>
  <conditionalFormatting sqref="A32:A33">
    <cfRule type="expression" priority="2">
      <formula>$C$6=E399</formula>
    </cfRule>
  </conditionalFormatting>
  <conditionalFormatting sqref="A31">
    <cfRule type="expression" priority="3">
      <formula>$C$6=E399</formula>
    </cfRule>
  </conditionalFormatting>
  <conditionalFormatting sqref="A30">
    <cfRule type="expression" priority="1">
      <formula>$C$6=E398</formula>
    </cfRule>
  </conditionalFormatting>
  <pageMargins left="0.7" right="0.7" top="0.75" bottom="0.75" header="0.3" footer="0.3"/>
  <pageSetup paperSize="9" scale="5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600D-1238-4618-AEE6-C4B59837FEB2}">
  <sheetPr>
    <pageSetUpPr fitToPage="1"/>
  </sheetPr>
  <dimension ref="A1:AZ336"/>
  <sheetViews>
    <sheetView zoomScaleNormal="100" workbookViewId="0"/>
  </sheetViews>
  <sheetFormatPr defaultColWidth="9.19921875" defaultRowHeight="12.75" x14ac:dyDescent="0.35"/>
  <cols>
    <col min="1" max="1" width="9.19921875" style="9"/>
    <col min="2" max="2" width="25.796875" style="9" customWidth="1"/>
    <col min="3" max="3" width="61.53125" style="9" customWidth="1"/>
    <col min="4" max="4" width="14.53125" style="9" customWidth="1"/>
    <col min="5" max="5" width="9.19921875" style="9"/>
    <col min="6" max="6" width="23.265625" style="9" bestFit="1" customWidth="1"/>
    <col min="7" max="7" width="9.19921875" style="9"/>
    <col min="8" max="8" width="3.73046875" style="11" customWidth="1"/>
    <col min="9" max="9" width="13.53125" style="11" bestFit="1" customWidth="1"/>
    <col min="10" max="13" width="9.19921875" style="50" hidden="1" customWidth="1"/>
    <col min="14" max="15" width="9.19921875" style="11"/>
    <col min="16" max="16" width="9.19921875" style="9"/>
    <col min="17" max="17" width="6.19921875" style="104" bestFit="1" customWidth="1"/>
    <col min="18" max="18" width="9.19921875" style="104"/>
    <col min="19" max="16384" width="9.19921875" style="9"/>
  </cols>
  <sheetData>
    <row r="1" spans="1:52" ht="13.5" customHeight="1" x14ac:dyDescent="0.35">
      <c r="A1" s="222" t="s">
        <v>994</v>
      </c>
      <c r="B1" s="223"/>
      <c r="C1" s="223"/>
      <c r="D1" s="223"/>
      <c r="E1" s="223"/>
      <c r="F1" s="223"/>
      <c r="G1" s="223"/>
      <c r="H1" s="224"/>
      <c r="J1" s="53" t="s">
        <v>31</v>
      </c>
      <c r="N1" s="50"/>
      <c r="AZ1" s="10"/>
    </row>
    <row r="2" spans="1:52" ht="13.5" customHeight="1" x14ac:dyDescent="0.35">
      <c r="A2" s="225"/>
      <c r="B2" s="226"/>
      <c r="C2" s="226"/>
      <c r="D2" s="226"/>
      <c r="E2" s="226"/>
      <c r="F2" s="226"/>
      <c r="G2" s="226"/>
      <c r="H2" s="227"/>
      <c r="J2" s="50" t="s">
        <v>32</v>
      </c>
      <c r="K2" s="51" t="s">
        <v>8</v>
      </c>
      <c r="L2" s="50" t="s">
        <v>32</v>
      </c>
      <c r="M2" s="50" t="s">
        <v>32</v>
      </c>
    </row>
    <row r="3" spans="1:52" ht="13.5" customHeight="1" x14ac:dyDescent="0.35">
      <c r="A3" s="64"/>
      <c r="B3" s="62"/>
      <c r="C3" s="62"/>
      <c r="D3" s="62"/>
      <c r="E3" s="62"/>
      <c r="F3" s="62"/>
      <c r="G3" s="62" t="s">
        <v>1072</v>
      </c>
      <c r="H3" s="63"/>
      <c r="K3" s="51"/>
    </row>
    <row r="4" spans="1:52" x14ac:dyDescent="0.35">
      <c r="A4" s="2"/>
      <c r="B4" s="3"/>
      <c r="C4" s="3"/>
      <c r="D4" s="3"/>
      <c r="E4" s="3"/>
      <c r="F4" s="3"/>
      <c r="G4" s="3"/>
      <c r="H4" s="34"/>
      <c r="J4" s="51" t="s">
        <v>33</v>
      </c>
      <c r="K4" s="51" t="s">
        <v>34</v>
      </c>
      <c r="L4" s="50" t="s">
        <v>33</v>
      </c>
      <c r="M4" s="50" t="s">
        <v>33</v>
      </c>
    </row>
    <row r="5" spans="1:52" ht="13.5" thickBot="1" x14ac:dyDescent="0.45">
      <c r="A5" s="2"/>
      <c r="B5" s="268" t="s">
        <v>35</v>
      </c>
      <c r="C5" s="268"/>
      <c r="D5" s="1"/>
      <c r="E5" s="3"/>
      <c r="F5" s="3"/>
      <c r="G5" s="3"/>
      <c r="H5" s="34"/>
      <c r="J5" s="51" t="s">
        <v>36</v>
      </c>
      <c r="K5" s="51" t="s">
        <v>37</v>
      </c>
      <c r="L5" s="50" t="s">
        <v>36</v>
      </c>
      <c r="M5" s="50" t="s">
        <v>36</v>
      </c>
      <c r="Q5" s="29"/>
      <c r="R5" s="30"/>
    </row>
    <row r="6" spans="1:52" ht="14.25" thickBot="1" x14ac:dyDescent="0.45">
      <c r="A6" s="12"/>
      <c r="B6" s="13" t="s">
        <v>8</v>
      </c>
      <c r="C6" s="49" t="str">
        <f>VLOOKUP(B6,K:M,3,FALSE)</f>
        <v>Eng</v>
      </c>
      <c r="D6" s="159" t="str">
        <f>IF(VLOOKUP($C$6,'Apr 2020 Datasheet'!$A:$N,6,FALSE)="R","These figures have been revised","")</f>
        <v/>
      </c>
      <c r="E6" s="1"/>
      <c r="F6" s="1"/>
      <c r="G6" s="1"/>
      <c r="H6" s="35"/>
      <c r="J6" s="51" t="s">
        <v>39</v>
      </c>
      <c r="K6" s="51" t="s">
        <v>40</v>
      </c>
      <c r="L6" s="50" t="s">
        <v>39</v>
      </c>
      <c r="M6" s="50" t="s">
        <v>39</v>
      </c>
      <c r="Q6" s="29"/>
      <c r="R6" s="30"/>
    </row>
    <row r="7" spans="1:52" ht="13.15" x14ac:dyDescent="0.4">
      <c r="A7" s="5"/>
      <c r="B7" s="6"/>
      <c r="C7" s="1"/>
      <c r="D7" s="14" t="s">
        <v>995</v>
      </c>
      <c r="E7" s="14"/>
      <c r="F7" s="1"/>
      <c r="G7" s="1"/>
      <c r="H7" s="36"/>
      <c r="J7" s="51" t="s">
        <v>41</v>
      </c>
      <c r="K7" s="51" t="s">
        <v>42</v>
      </c>
      <c r="L7" s="50" t="s">
        <v>41</v>
      </c>
      <c r="M7" s="50" t="s">
        <v>41</v>
      </c>
      <c r="Q7" s="29"/>
      <c r="R7" s="30"/>
    </row>
    <row r="8" spans="1:52" ht="15" x14ac:dyDescent="0.4">
      <c r="A8" s="15"/>
      <c r="B8" s="7" t="s">
        <v>1068</v>
      </c>
      <c r="C8" s="16"/>
      <c r="D8" s="1" t="s">
        <v>43</v>
      </c>
      <c r="E8" s="16"/>
      <c r="F8" s="1"/>
      <c r="G8" s="16"/>
      <c r="H8" s="37"/>
      <c r="Q8" s="29"/>
      <c r="R8" s="30"/>
    </row>
    <row r="9" spans="1:52" ht="13.15" x14ac:dyDescent="0.35">
      <c r="A9" s="15"/>
      <c r="B9" s="17" t="s">
        <v>27</v>
      </c>
      <c r="C9" s="18"/>
      <c r="D9" s="54">
        <f>VLOOKUP($C$6,'Oct 2020 Datasheet'!$A:$M,7,FALSE)</f>
        <v>-11061839680.869999</v>
      </c>
      <c r="E9" s="19"/>
      <c r="G9" s="19"/>
      <c r="H9" s="37"/>
      <c r="I9" s="167"/>
      <c r="J9" s="65" t="s">
        <v>44</v>
      </c>
      <c r="K9" s="52" t="s">
        <v>38</v>
      </c>
      <c r="L9" s="52" t="s">
        <v>45</v>
      </c>
      <c r="M9" s="65" t="s">
        <v>44</v>
      </c>
      <c r="Q9" s="29"/>
      <c r="R9" s="31"/>
    </row>
    <row r="10" spans="1:52" ht="14.25" x14ac:dyDescent="0.35">
      <c r="A10" s="15"/>
      <c r="B10" s="20" t="s">
        <v>46</v>
      </c>
      <c r="C10" s="18"/>
      <c r="D10" s="54">
        <f>VLOOKUP($C$6,'Oct 2020 Datasheet'!$A:$M,8,FALSE)</f>
        <v>-96221929.86999999</v>
      </c>
      <c r="E10" s="19"/>
      <c r="G10" s="19"/>
      <c r="H10" s="44"/>
      <c r="J10" s="65" t="s">
        <v>47</v>
      </c>
      <c r="K10" s="52" t="s">
        <v>48</v>
      </c>
      <c r="L10" s="52" t="s">
        <v>49</v>
      </c>
      <c r="M10" s="65" t="s">
        <v>47</v>
      </c>
      <c r="N10" s="33"/>
      <c r="P10" s="102"/>
      <c r="Q10" s="29"/>
      <c r="R10" s="31"/>
    </row>
    <row r="11" spans="1:52" ht="13.15" x14ac:dyDescent="0.35">
      <c r="A11" s="15"/>
      <c r="B11" s="20" t="s">
        <v>50</v>
      </c>
      <c r="C11" s="18"/>
      <c r="D11" s="54">
        <f>VLOOKUP($C$6,'Apr 2020 Datasheet'!$A:$N,9,FALSE)</f>
        <v>-173824.15000000002</v>
      </c>
      <c r="E11" s="19"/>
      <c r="F11" s="54"/>
      <c r="G11" s="19"/>
      <c r="H11" s="37"/>
      <c r="J11" s="65" t="s">
        <v>51</v>
      </c>
      <c r="K11" s="52" t="s">
        <v>52</v>
      </c>
      <c r="L11" s="52" t="s">
        <v>53</v>
      </c>
      <c r="M11" s="65" t="s">
        <v>51</v>
      </c>
      <c r="N11" s="33"/>
      <c r="P11" s="102"/>
      <c r="Q11" s="29"/>
      <c r="R11" s="31"/>
    </row>
    <row r="12" spans="1:52" ht="13.15" x14ac:dyDescent="0.35">
      <c r="A12" s="15"/>
      <c r="B12" s="20" t="s">
        <v>29</v>
      </c>
      <c r="C12" s="18"/>
      <c r="D12" s="59">
        <f>SUM(D9:D11)</f>
        <v>-11158235434.889999</v>
      </c>
      <c r="E12" s="19"/>
      <c r="F12" s="54"/>
      <c r="G12" s="19"/>
      <c r="H12" s="37"/>
      <c r="J12" s="65" t="s">
        <v>54</v>
      </c>
      <c r="K12" s="52" t="s">
        <v>55</v>
      </c>
      <c r="L12" s="52" t="s">
        <v>56</v>
      </c>
      <c r="M12" s="65" t="s">
        <v>54</v>
      </c>
      <c r="N12" s="33"/>
      <c r="P12" s="102"/>
      <c r="Q12" s="29"/>
      <c r="R12" s="31"/>
    </row>
    <row r="13" spans="1:52" ht="13.15" x14ac:dyDescent="0.35">
      <c r="A13" s="15"/>
      <c r="B13" s="20"/>
      <c r="C13" s="18"/>
      <c r="D13" s="54"/>
      <c r="E13" s="19"/>
      <c r="F13" s="54"/>
      <c r="G13" s="19"/>
      <c r="H13" s="37"/>
      <c r="J13" s="65"/>
      <c r="K13" s="52"/>
      <c r="L13" s="52"/>
      <c r="M13" s="65"/>
      <c r="N13" s="33"/>
      <c r="P13" s="102"/>
      <c r="Q13" s="29"/>
      <c r="R13" s="31"/>
    </row>
    <row r="14" spans="1:52" ht="13.15" x14ac:dyDescent="0.35">
      <c r="A14" s="15"/>
      <c r="B14" s="17"/>
      <c r="C14" s="18"/>
      <c r="D14" s="54"/>
      <c r="E14" s="19"/>
      <c r="F14" s="54"/>
      <c r="G14" s="40"/>
      <c r="H14" s="37"/>
      <c r="J14" s="65" t="s">
        <v>57</v>
      </c>
      <c r="K14" s="52" t="s">
        <v>58</v>
      </c>
      <c r="L14" s="52" t="s">
        <v>59</v>
      </c>
      <c r="M14" s="65" t="s">
        <v>57</v>
      </c>
      <c r="N14" s="33"/>
      <c r="P14" s="102"/>
      <c r="Q14" s="29"/>
      <c r="R14" s="31"/>
    </row>
    <row r="15" spans="1:52" ht="13.15" x14ac:dyDescent="0.4">
      <c r="A15" s="15"/>
      <c r="B15" s="7" t="s">
        <v>996</v>
      </c>
      <c r="C15" s="18"/>
      <c r="D15" s="58" t="s">
        <v>43</v>
      </c>
      <c r="E15" s="19"/>
      <c r="G15" s="40"/>
      <c r="H15" s="37"/>
      <c r="J15" s="65" t="s">
        <v>60</v>
      </c>
      <c r="K15" s="52" t="s">
        <v>61</v>
      </c>
      <c r="L15" s="52" t="s">
        <v>62</v>
      </c>
      <c r="M15" s="65" t="s">
        <v>60</v>
      </c>
      <c r="N15" s="33"/>
      <c r="P15" s="102"/>
      <c r="Q15" s="29"/>
      <c r="R15" s="31"/>
    </row>
    <row r="16" spans="1:52" ht="14.65" x14ac:dyDescent="0.4">
      <c r="A16" s="4"/>
      <c r="B16" s="17" t="s">
        <v>997</v>
      </c>
      <c r="C16" s="21"/>
      <c r="D16" s="54">
        <f>VLOOKUP($C$6,'Apr 2020 Datasheet'!$A:$N,11,FALSE)</f>
        <v>9635623753.0049992</v>
      </c>
      <c r="G16" s="8"/>
      <c r="H16" s="38"/>
      <c r="I16" s="167"/>
      <c r="J16" s="65" t="s">
        <v>63</v>
      </c>
      <c r="K16" s="52" t="s">
        <v>64</v>
      </c>
      <c r="L16" s="52" t="s">
        <v>65</v>
      </c>
      <c r="M16" s="65" t="s">
        <v>63</v>
      </c>
      <c r="N16" s="33"/>
      <c r="P16" s="102"/>
      <c r="Q16" s="29"/>
      <c r="R16" s="31"/>
    </row>
    <row r="17" spans="1:18" ht="14.25" x14ac:dyDescent="0.35">
      <c r="A17" s="15"/>
      <c r="B17" s="17" t="s">
        <v>998</v>
      </c>
      <c r="C17" s="18"/>
      <c r="D17" s="54">
        <f>VLOOKUP($C$6,'Apr 2020 Datasheet'!$A:$N,12,FALSE)</f>
        <v>90176335.080000013</v>
      </c>
      <c r="E17" s="19"/>
      <c r="G17" s="19"/>
      <c r="H17" s="37"/>
      <c r="I17" s="167"/>
      <c r="J17" s="65" t="s">
        <v>67</v>
      </c>
      <c r="K17" s="52" t="s">
        <v>68</v>
      </c>
      <c r="L17" s="52" t="s">
        <v>69</v>
      </c>
      <c r="M17" s="65" t="s">
        <v>67</v>
      </c>
      <c r="N17" s="33"/>
      <c r="P17" s="102"/>
      <c r="Q17" s="29"/>
      <c r="R17" s="31"/>
    </row>
    <row r="18" spans="1:18" ht="14.25" x14ac:dyDescent="0.35">
      <c r="A18" s="15"/>
      <c r="B18" s="16" t="s">
        <v>999</v>
      </c>
      <c r="C18" s="18"/>
      <c r="D18" s="54">
        <f>VLOOKUP($C$6,'Apr 2020 Datasheet'!$A:$N,13,FALSE)</f>
        <v>173824.15000000002</v>
      </c>
      <c r="E18" s="19"/>
      <c r="G18" s="19"/>
      <c r="H18" s="37"/>
      <c r="J18" s="65" t="s">
        <v>70</v>
      </c>
      <c r="K18" s="52" t="s">
        <v>71</v>
      </c>
      <c r="L18" s="52" t="s">
        <v>72</v>
      </c>
      <c r="M18" s="65" t="s">
        <v>70</v>
      </c>
      <c r="N18" s="33"/>
      <c r="P18" s="102"/>
      <c r="Q18" s="29"/>
      <c r="R18" s="32"/>
    </row>
    <row r="19" spans="1:18" ht="13.15" x14ac:dyDescent="0.35">
      <c r="A19" s="15"/>
      <c r="B19" s="20" t="s">
        <v>1026</v>
      </c>
      <c r="C19" s="18"/>
      <c r="D19" s="59">
        <f>VLOOKUP($C$6,'Apr 2020 Datasheet'!$A:$N,14,FALSE)</f>
        <v>9725973912.2350006</v>
      </c>
      <c r="E19" s="19"/>
      <c r="G19" s="19"/>
      <c r="H19" s="37"/>
      <c r="J19" s="65" t="s">
        <v>73</v>
      </c>
      <c r="K19" s="52" t="s">
        <v>74</v>
      </c>
      <c r="L19" s="52" t="s">
        <v>75</v>
      </c>
      <c r="M19" s="65" t="s">
        <v>73</v>
      </c>
      <c r="N19" s="33"/>
      <c r="P19" s="102"/>
      <c r="Q19" s="29"/>
      <c r="R19" s="32"/>
    </row>
    <row r="20" spans="1:18" ht="13.15" x14ac:dyDescent="0.35">
      <c r="A20" s="15"/>
      <c r="B20" s="20"/>
      <c r="C20" s="18"/>
      <c r="D20" s="54"/>
      <c r="E20" s="19"/>
      <c r="F20" s="54"/>
      <c r="G20" s="19"/>
      <c r="H20" s="37"/>
      <c r="J20" s="65"/>
      <c r="K20" s="52"/>
      <c r="L20" s="52"/>
      <c r="M20" s="65"/>
      <c r="N20" s="33"/>
      <c r="P20" s="102"/>
      <c r="Q20" s="29"/>
      <c r="R20" s="32"/>
    </row>
    <row r="21" spans="1:18" ht="13.15" x14ac:dyDescent="0.4">
      <c r="A21" s="15"/>
      <c r="B21" s="7" t="s">
        <v>1000</v>
      </c>
      <c r="C21" s="18"/>
      <c r="D21" s="58" t="s">
        <v>43</v>
      </c>
      <c r="E21" s="19"/>
      <c r="F21" s="54"/>
      <c r="G21" s="19"/>
      <c r="H21" s="37"/>
      <c r="J21" s="65"/>
      <c r="K21" s="52"/>
      <c r="L21" s="52"/>
      <c r="M21" s="65"/>
      <c r="N21" s="33"/>
      <c r="P21" s="102"/>
      <c r="Q21" s="29"/>
      <c r="R21" s="32"/>
    </row>
    <row r="22" spans="1:18" ht="14.25" x14ac:dyDescent="0.35">
      <c r="A22" s="15"/>
      <c r="B22" s="17" t="s">
        <v>1001</v>
      </c>
      <c r="C22" s="18"/>
      <c r="D22" s="54">
        <f>VLOOKUP($C$6,'Oct 2020 Datasheet'!$A:$M,11,FALSE)</f>
        <v>988794841.90999997</v>
      </c>
      <c r="E22" s="19"/>
      <c r="F22" s="54"/>
      <c r="G22" s="19"/>
      <c r="H22" s="37"/>
      <c r="J22" s="65"/>
      <c r="K22" s="52"/>
      <c r="L22" s="52"/>
      <c r="M22" s="65"/>
      <c r="N22" s="33"/>
      <c r="P22" s="102"/>
      <c r="Q22" s="29"/>
      <c r="R22" s="32"/>
    </row>
    <row r="23" spans="1:18" ht="14.25" x14ac:dyDescent="0.35">
      <c r="A23" s="15"/>
      <c r="B23" s="17" t="s">
        <v>66</v>
      </c>
      <c r="C23" s="18"/>
      <c r="D23" s="54">
        <f>VLOOKUP($C$6,'Oct 2020 Datasheet'!$A:$M,12,FALSE)</f>
        <v>10105327.600000001</v>
      </c>
      <c r="E23" s="19"/>
      <c r="F23" s="54"/>
      <c r="G23" s="19"/>
      <c r="H23" s="37"/>
      <c r="J23" s="65"/>
      <c r="K23" s="52"/>
      <c r="L23" s="52"/>
      <c r="M23" s="65"/>
      <c r="N23" s="33"/>
      <c r="P23" s="102"/>
      <c r="Q23" s="29"/>
      <c r="R23" s="32"/>
    </row>
    <row r="24" spans="1:18" ht="14.65" x14ac:dyDescent="0.4">
      <c r="A24" s="4"/>
      <c r="B24" s="20" t="s">
        <v>1033</v>
      </c>
      <c r="D24" s="59">
        <f>VLOOKUP($C$6,'Oct 2020 Datasheet'!$A:$M,13,FALSE)</f>
        <v>998900169.50999999</v>
      </c>
      <c r="E24" s="22"/>
      <c r="F24" s="54"/>
      <c r="G24" s="19"/>
      <c r="H24" s="38"/>
      <c r="I24" s="167"/>
      <c r="J24" s="65" t="s">
        <v>76</v>
      </c>
      <c r="K24" s="52" t="s">
        <v>77</v>
      </c>
      <c r="L24" s="52" t="s">
        <v>78</v>
      </c>
      <c r="M24" s="65" t="s">
        <v>76</v>
      </c>
      <c r="N24" s="33"/>
      <c r="P24" s="102"/>
      <c r="Q24" s="29"/>
      <c r="R24" s="32"/>
    </row>
    <row r="25" spans="1:18" ht="13.15" x14ac:dyDescent="0.4">
      <c r="A25" s="4"/>
      <c r="D25" s="54"/>
      <c r="E25" s="22"/>
      <c r="F25" s="54"/>
      <c r="G25" s="40"/>
      <c r="H25" s="38"/>
      <c r="J25" s="65"/>
      <c r="K25" s="52"/>
      <c r="L25" s="52"/>
      <c r="M25" s="65"/>
      <c r="N25" s="33"/>
      <c r="P25" s="102"/>
      <c r="Q25" s="29"/>
      <c r="R25" s="32"/>
    </row>
    <row r="26" spans="1:18" ht="13.15" x14ac:dyDescent="0.4">
      <c r="A26" s="211"/>
      <c r="B26" s="212" t="s">
        <v>79</v>
      </c>
      <c r="C26" s="128"/>
      <c r="D26" s="213" t="s">
        <v>80</v>
      </c>
      <c r="E26" s="214"/>
      <c r="F26" s="214"/>
      <c r="G26" s="214"/>
      <c r="H26" s="215"/>
      <c r="J26" s="65" t="s">
        <v>81</v>
      </c>
      <c r="K26" s="52" t="s">
        <v>82</v>
      </c>
      <c r="L26" s="52" t="s">
        <v>83</v>
      </c>
      <c r="M26" s="65" t="s">
        <v>81</v>
      </c>
      <c r="N26" s="33"/>
      <c r="P26" s="102"/>
      <c r="Q26" s="29"/>
      <c r="R26" s="32"/>
    </row>
    <row r="27" spans="1:18" ht="14.65" x14ac:dyDescent="0.4">
      <c r="A27" s="4"/>
      <c r="B27" s="10" t="s">
        <v>84</v>
      </c>
      <c r="D27" s="54">
        <f>VLOOKUP($C$6,'Apr 2020 Datasheet'!$A:$P,15,FALSE)</f>
        <v>158556</v>
      </c>
      <c r="E27" s="22"/>
      <c r="F27" s="22"/>
      <c r="G27" s="22"/>
      <c r="H27" s="38"/>
      <c r="J27" s="65" t="s">
        <v>85</v>
      </c>
      <c r="K27" s="52" t="s">
        <v>86</v>
      </c>
      <c r="L27" s="52" t="s">
        <v>87</v>
      </c>
      <c r="M27" s="65" t="s">
        <v>85</v>
      </c>
      <c r="N27" s="33"/>
      <c r="P27" s="102"/>
      <c r="Q27" s="29"/>
      <c r="R27" s="32"/>
    </row>
    <row r="28" spans="1:18" ht="14.65" x14ac:dyDescent="0.4">
      <c r="A28" s="4"/>
      <c r="B28" s="10" t="s">
        <v>1034</v>
      </c>
      <c r="D28" s="54">
        <f>VLOOKUP($C$6,'Apr 2020 Datasheet'!$A:$P,16,FALSE)</f>
        <v>358264</v>
      </c>
      <c r="E28" s="22"/>
      <c r="F28" s="22"/>
      <c r="G28" s="22"/>
      <c r="H28" s="38"/>
      <c r="J28" s="65" t="s">
        <v>88</v>
      </c>
      <c r="K28" s="52" t="s">
        <v>89</v>
      </c>
      <c r="L28" s="52" t="s">
        <v>90</v>
      </c>
      <c r="M28" s="65" t="s">
        <v>88</v>
      </c>
      <c r="N28" s="33"/>
      <c r="P28" s="102"/>
      <c r="Q28" s="29"/>
      <c r="R28" s="32"/>
    </row>
    <row r="29" spans="1:18" ht="13.15" x14ac:dyDescent="0.35">
      <c r="A29" s="23"/>
      <c r="B29" s="24"/>
      <c r="C29" s="25"/>
      <c r="D29" s="26"/>
      <c r="E29" s="26"/>
      <c r="F29" s="26"/>
      <c r="G29" s="26"/>
      <c r="H29" s="39"/>
      <c r="J29" s="65" t="s">
        <v>91</v>
      </c>
      <c r="K29" s="52" t="s">
        <v>92</v>
      </c>
      <c r="L29" s="52" t="s">
        <v>93</v>
      </c>
      <c r="M29" s="65" t="s">
        <v>91</v>
      </c>
      <c r="N29" s="33"/>
      <c r="P29" s="102"/>
      <c r="Q29" s="29"/>
      <c r="R29" s="32"/>
    </row>
    <row r="30" spans="1:18" ht="13.15" x14ac:dyDescent="0.35">
      <c r="A30" s="45" t="s">
        <v>1031</v>
      </c>
      <c r="B30" s="46"/>
      <c r="C30" s="46"/>
      <c r="D30" s="47"/>
      <c r="E30" s="47"/>
      <c r="F30" s="47"/>
      <c r="G30" s="47"/>
      <c r="H30" s="48"/>
      <c r="J30" s="65" t="s">
        <v>94</v>
      </c>
      <c r="K30" s="52" t="s">
        <v>95</v>
      </c>
      <c r="L30" s="52" t="s">
        <v>96</v>
      </c>
      <c r="M30" s="65" t="s">
        <v>94</v>
      </c>
      <c r="N30" s="33"/>
      <c r="P30" s="102"/>
      <c r="Q30" s="29"/>
      <c r="R30" s="31"/>
    </row>
    <row r="31" spans="1:18" s="78" customFormat="1" ht="50.25" customHeight="1" x14ac:dyDescent="0.35">
      <c r="A31" s="282" t="s">
        <v>97</v>
      </c>
      <c r="B31" s="283"/>
      <c r="C31" s="283"/>
      <c r="D31" s="283"/>
      <c r="E31" s="283"/>
      <c r="F31" s="283"/>
      <c r="G31" s="283"/>
      <c r="H31" s="254"/>
      <c r="I31" s="71"/>
      <c r="J31" s="72" t="s">
        <v>98</v>
      </c>
      <c r="K31" s="73" t="s">
        <v>99</v>
      </c>
      <c r="L31" s="73" t="s">
        <v>100</v>
      </c>
      <c r="M31" s="72" t="s">
        <v>98</v>
      </c>
      <c r="N31" s="74"/>
      <c r="O31" s="71"/>
      <c r="P31" s="75"/>
      <c r="Q31" s="76"/>
      <c r="R31" s="77"/>
    </row>
    <row r="32" spans="1:18" s="78" customFormat="1" ht="27.95" customHeight="1" x14ac:dyDescent="0.35">
      <c r="A32" s="274" t="s">
        <v>1032</v>
      </c>
      <c r="B32" s="275"/>
      <c r="C32" s="275"/>
      <c r="D32" s="275"/>
      <c r="E32" s="275"/>
      <c r="F32" s="275"/>
      <c r="G32" s="275"/>
      <c r="H32" s="70"/>
      <c r="I32" s="71"/>
      <c r="J32" s="72"/>
      <c r="K32" s="73"/>
      <c r="L32" s="73"/>
      <c r="M32" s="72"/>
      <c r="N32" s="74"/>
      <c r="O32" s="71"/>
      <c r="P32" s="75"/>
      <c r="Q32" s="76"/>
      <c r="R32" s="77"/>
    </row>
    <row r="33" spans="1:18" s="78" customFormat="1" ht="19.05" customHeight="1" x14ac:dyDescent="0.35">
      <c r="A33" s="84" t="s">
        <v>101</v>
      </c>
      <c r="B33" s="85"/>
      <c r="C33" s="85"/>
      <c r="D33" s="85"/>
      <c r="E33" s="85"/>
      <c r="F33" s="85"/>
      <c r="G33" s="85"/>
      <c r="H33" s="79"/>
      <c r="I33" s="71"/>
      <c r="J33" s="72" t="s">
        <v>102</v>
      </c>
      <c r="K33" s="73" t="s">
        <v>103</v>
      </c>
      <c r="L33" s="73" t="s">
        <v>104</v>
      </c>
      <c r="M33" s="72" t="s">
        <v>102</v>
      </c>
      <c r="N33" s="74"/>
      <c r="O33" s="71"/>
      <c r="P33" s="75"/>
      <c r="Q33" s="76"/>
      <c r="R33" s="77"/>
    </row>
    <row r="34" spans="1:18" s="78" customFormat="1" ht="30.75" customHeight="1" x14ac:dyDescent="0.35">
      <c r="A34" s="280" t="s">
        <v>1036</v>
      </c>
      <c r="B34" s="281"/>
      <c r="C34" s="281"/>
      <c r="D34" s="281"/>
      <c r="E34" s="281"/>
      <c r="F34" s="281"/>
      <c r="G34" s="281"/>
      <c r="H34" s="80"/>
      <c r="I34" s="71"/>
      <c r="J34" s="72" t="s">
        <v>105</v>
      </c>
      <c r="K34" s="73" t="s">
        <v>106</v>
      </c>
      <c r="L34" s="73" t="s">
        <v>107</v>
      </c>
      <c r="M34" s="72" t="s">
        <v>105</v>
      </c>
      <c r="N34" s="74"/>
      <c r="O34" s="71"/>
      <c r="P34" s="75"/>
      <c r="Q34" s="76"/>
      <c r="R34" s="77"/>
    </row>
    <row r="35" spans="1:18" s="78" customFormat="1" ht="19.05" customHeight="1" x14ac:dyDescent="0.35">
      <c r="A35" s="86" t="s">
        <v>1037</v>
      </c>
      <c r="B35" s="87"/>
      <c r="C35" s="87"/>
      <c r="D35" s="87"/>
      <c r="E35" s="87"/>
      <c r="F35" s="87"/>
      <c r="G35" s="87"/>
      <c r="H35" s="81"/>
      <c r="I35" s="71"/>
      <c r="J35" s="72" t="s">
        <v>108</v>
      </c>
      <c r="K35" s="73" t="s">
        <v>109</v>
      </c>
      <c r="L35" s="73" t="s">
        <v>110</v>
      </c>
      <c r="M35" s="72" t="s">
        <v>108</v>
      </c>
      <c r="N35" s="74"/>
      <c r="O35" s="71"/>
      <c r="P35" s="75"/>
      <c r="Q35" s="76"/>
      <c r="R35" s="77"/>
    </row>
    <row r="36" spans="1:18" s="78" customFormat="1" ht="27.75" customHeight="1" x14ac:dyDescent="0.35">
      <c r="A36" s="280" t="s">
        <v>1002</v>
      </c>
      <c r="B36" s="281"/>
      <c r="C36" s="281"/>
      <c r="D36" s="281"/>
      <c r="E36" s="281"/>
      <c r="F36" s="281"/>
      <c r="G36" s="281"/>
      <c r="H36" s="81"/>
      <c r="I36" s="71"/>
      <c r="J36" s="72"/>
      <c r="K36" s="73"/>
      <c r="L36" s="73"/>
      <c r="M36" s="72"/>
      <c r="N36" s="74"/>
      <c r="O36" s="71"/>
      <c r="P36" s="75"/>
      <c r="Q36" s="76"/>
      <c r="R36" s="77"/>
    </row>
    <row r="37" spans="1:18" s="78" customFormat="1" ht="19.25" customHeight="1" x14ac:dyDescent="0.35">
      <c r="A37" s="86" t="s">
        <v>111</v>
      </c>
      <c r="B37" s="216"/>
      <c r="C37" s="216"/>
      <c r="D37" s="216"/>
      <c r="E37" s="216"/>
      <c r="F37" s="216"/>
      <c r="G37" s="216"/>
      <c r="H37" s="81"/>
      <c r="I37" s="71"/>
      <c r="J37" s="72"/>
      <c r="K37" s="73"/>
      <c r="L37" s="73"/>
      <c r="M37" s="72"/>
      <c r="N37" s="74"/>
      <c r="O37" s="71"/>
      <c r="P37" s="75"/>
      <c r="Q37" s="248"/>
      <c r="R37" s="77"/>
    </row>
    <row r="38" spans="1:18" s="78" customFormat="1" ht="24" customHeight="1" x14ac:dyDescent="0.35">
      <c r="A38" s="88" t="s">
        <v>1035</v>
      </c>
      <c r="B38" s="89"/>
      <c r="C38" s="89"/>
      <c r="D38" s="89"/>
      <c r="E38" s="89"/>
      <c r="F38" s="89"/>
      <c r="G38" s="89"/>
      <c r="H38" s="82"/>
      <c r="I38" s="71"/>
      <c r="J38" s="72" t="s">
        <v>112</v>
      </c>
      <c r="K38" s="73" t="s">
        <v>113</v>
      </c>
      <c r="L38" s="73" t="s">
        <v>114</v>
      </c>
      <c r="M38" s="72" t="s">
        <v>112</v>
      </c>
      <c r="N38" s="74"/>
      <c r="O38" s="71"/>
      <c r="P38" s="75"/>
      <c r="Q38" s="76"/>
      <c r="R38" s="83"/>
    </row>
    <row r="39" spans="1:18" ht="13.15" x14ac:dyDescent="0.35">
      <c r="A39" s="160"/>
      <c r="B39" s="128"/>
      <c r="C39" s="128"/>
      <c r="D39" s="128"/>
      <c r="E39" s="128"/>
      <c r="F39" s="128"/>
      <c r="G39" s="128"/>
      <c r="H39" s="164" t="str">
        <f>England!G34</f>
        <v>Originally published: 22 April 2020 (revised on 6 May 2020)</v>
      </c>
      <c r="J39" s="65" t="s">
        <v>115</v>
      </c>
      <c r="K39" s="52" t="s">
        <v>116</v>
      </c>
      <c r="L39" s="52" t="s">
        <v>117</v>
      </c>
      <c r="M39" s="65" t="s">
        <v>115</v>
      </c>
      <c r="N39" s="33"/>
      <c r="P39" s="102"/>
      <c r="Q39" s="29"/>
      <c r="R39" s="32"/>
    </row>
    <row r="40" spans="1:18" ht="13.15" x14ac:dyDescent="0.35">
      <c r="A40" s="161"/>
      <c r="B40" s="104"/>
      <c r="C40" s="104"/>
      <c r="D40" s="104"/>
      <c r="E40" s="104"/>
      <c r="F40" s="104"/>
      <c r="G40" s="104"/>
      <c r="H40" s="165" t="str">
        <f>England!G35</f>
        <v>Update based on October exercise published: 5 November 2020</v>
      </c>
      <c r="J40" s="65" t="s">
        <v>118</v>
      </c>
      <c r="K40" s="52" t="s">
        <v>119</v>
      </c>
      <c r="L40" s="52" t="s">
        <v>120</v>
      </c>
      <c r="M40" s="65" t="s">
        <v>118</v>
      </c>
      <c r="N40" s="33"/>
      <c r="P40" s="102"/>
      <c r="Q40" s="29"/>
      <c r="R40" s="32"/>
    </row>
    <row r="41" spans="1:18" ht="13.15" x14ac:dyDescent="0.35">
      <c r="A41" s="162"/>
      <c r="B41" s="90"/>
      <c r="C41" s="90"/>
      <c r="D41" s="90"/>
      <c r="E41" s="90"/>
      <c r="F41" s="90"/>
      <c r="G41" s="90"/>
      <c r="H41" s="163"/>
      <c r="J41" s="65" t="s">
        <v>121</v>
      </c>
      <c r="K41" s="52" t="s">
        <v>122</v>
      </c>
      <c r="L41" s="52" t="s">
        <v>123</v>
      </c>
      <c r="M41" s="65" t="s">
        <v>121</v>
      </c>
      <c r="N41" s="33"/>
      <c r="P41" s="102"/>
      <c r="Q41" s="29"/>
      <c r="R41" s="32"/>
    </row>
    <row r="42" spans="1:18" ht="13.15" x14ac:dyDescent="0.35">
      <c r="J42" s="65" t="s">
        <v>124</v>
      </c>
      <c r="K42" s="52" t="s">
        <v>125</v>
      </c>
      <c r="L42" s="52" t="s">
        <v>126</v>
      </c>
      <c r="M42" s="65" t="s">
        <v>124</v>
      </c>
      <c r="N42" s="33"/>
      <c r="P42" s="102"/>
      <c r="Q42" s="29"/>
      <c r="R42" s="32"/>
    </row>
    <row r="43" spans="1:18" ht="13.15" x14ac:dyDescent="0.35">
      <c r="J43" s="65" t="s">
        <v>127</v>
      </c>
      <c r="K43" s="52" t="s">
        <v>128</v>
      </c>
      <c r="L43" s="52" t="s">
        <v>129</v>
      </c>
      <c r="M43" s="65" t="s">
        <v>127</v>
      </c>
      <c r="N43" s="33"/>
      <c r="P43" s="102"/>
      <c r="Q43" s="29"/>
      <c r="R43" s="32"/>
    </row>
    <row r="44" spans="1:18" ht="13.15" x14ac:dyDescent="0.35">
      <c r="J44" s="65" t="s">
        <v>130</v>
      </c>
      <c r="K44" s="52" t="s">
        <v>131</v>
      </c>
      <c r="L44" s="52" t="s">
        <v>132</v>
      </c>
      <c r="M44" s="65" t="s">
        <v>130</v>
      </c>
      <c r="N44" s="33"/>
      <c r="P44" s="102"/>
      <c r="Q44" s="29"/>
      <c r="R44" s="32"/>
    </row>
    <row r="45" spans="1:18" ht="13.15" x14ac:dyDescent="0.35">
      <c r="J45" s="65" t="s">
        <v>133</v>
      </c>
      <c r="K45" s="52" t="s">
        <v>134</v>
      </c>
      <c r="L45" s="52" t="s">
        <v>135</v>
      </c>
      <c r="M45" s="65" t="s">
        <v>133</v>
      </c>
      <c r="N45" s="33"/>
      <c r="P45" s="102"/>
      <c r="Q45" s="29"/>
      <c r="R45" s="31"/>
    </row>
    <row r="46" spans="1:18" ht="13.15" x14ac:dyDescent="0.35">
      <c r="J46" s="65" t="s">
        <v>136</v>
      </c>
      <c r="K46" s="52" t="s">
        <v>137</v>
      </c>
      <c r="L46" s="52" t="s">
        <v>138</v>
      </c>
      <c r="M46" s="65" t="s">
        <v>136</v>
      </c>
      <c r="N46" s="33"/>
      <c r="P46" s="102"/>
      <c r="Q46" s="29"/>
      <c r="R46" s="32"/>
    </row>
    <row r="47" spans="1:18" ht="13.15" x14ac:dyDescent="0.35">
      <c r="J47" s="65" t="s">
        <v>139</v>
      </c>
      <c r="K47" s="52" t="s">
        <v>140</v>
      </c>
      <c r="L47" s="52" t="s">
        <v>141</v>
      </c>
      <c r="M47" s="65" t="s">
        <v>139</v>
      </c>
      <c r="N47" s="33"/>
      <c r="P47" s="103"/>
      <c r="Q47" s="29"/>
      <c r="R47" s="32"/>
    </row>
    <row r="48" spans="1:18" ht="13.15" x14ac:dyDescent="0.35">
      <c r="J48" s="65" t="s">
        <v>142</v>
      </c>
      <c r="K48" s="52" t="s">
        <v>143</v>
      </c>
      <c r="L48" s="52" t="s">
        <v>144</v>
      </c>
      <c r="M48" s="65" t="s">
        <v>142</v>
      </c>
      <c r="N48" s="33"/>
      <c r="P48" s="102"/>
      <c r="Q48" s="29"/>
      <c r="R48" s="32"/>
    </row>
    <row r="49" spans="10:18" ht="13.15" x14ac:dyDescent="0.35">
      <c r="J49" s="65" t="s">
        <v>145</v>
      </c>
      <c r="K49" s="52" t="s">
        <v>146</v>
      </c>
      <c r="L49" s="52" t="s">
        <v>147</v>
      </c>
      <c r="M49" s="65" t="s">
        <v>145</v>
      </c>
      <c r="N49" s="33"/>
      <c r="P49" s="102"/>
      <c r="Q49" s="29"/>
      <c r="R49" s="32"/>
    </row>
    <row r="50" spans="10:18" ht="13.15" x14ac:dyDescent="0.35">
      <c r="J50" s="65" t="s">
        <v>148</v>
      </c>
      <c r="K50" s="52" t="s">
        <v>149</v>
      </c>
      <c r="L50" s="52" t="s">
        <v>150</v>
      </c>
      <c r="M50" s="65" t="s">
        <v>148</v>
      </c>
      <c r="N50" s="33"/>
      <c r="P50" s="103"/>
      <c r="Q50" s="29"/>
      <c r="R50" s="32"/>
    </row>
    <row r="51" spans="10:18" ht="13.15" x14ac:dyDescent="0.35">
      <c r="J51" s="65" t="s">
        <v>151</v>
      </c>
      <c r="K51" s="52" t="s">
        <v>152</v>
      </c>
      <c r="L51" s="52" t="s">
        <v>153</v>
      </c>
      <c r="M51" s="65" t="s">
        <v>151</v>
      </c>
      <c r="N51" s="33"/>
      <c r="P51" s="102"/>
      <c r="Q51" s="29"/>
      <c r="R51" s="32"/>
    </row>
    <row r="52" spans="10:18" ht="13.15" x14ac:dyDescent="0.35">
      <c r="J52" s="65" t="s">
        <v>154</v>
      </c>
      <c r="K52" s="52" t="s">
        <v>155</v>
      </c>
      <c r="L52" s="52" t="s">
        <v>156</v>
      </c>
      <c r="M52" s="65" t="s">
        <v>154</v>
      </c>
      <c r="N52" s="33"/>
      <c r="P52" s="102"/>
      <c r="Q52" s="29"/>
      <c r="R52" s="32"/>
    </row>
    <row r="53" spans="10:18" ht="13.15" x14ac:dyDescent="0.35">
      <c r="J53" s="65" t="s">
        <v>157</v>
      </c>
      <c r="K53" s="52" t="s">
        <v>158</v>
      </c>
      <c r="L53" s="52" t="s">
        <v>159</v>
      </c>
      <c r="M53" s="65" t="s">
        <v>157</v>
      </c>
      <c r="N53" s="33"/>
      <c r="P53" s="102"/>
      <c r="Q53" s="29"/>
      <c r="R53" s="32"/>
    </row>
    <row r="54" spans="10:18" ht="13.15" x14ac:dyDescent="0.35">
      <c r="J54" s="65" t="s">
        <v>160</v>
      </c>
      <c r="K54" s="52" t="s">
        <v>161</v>
      </c>
      <c r="L54" s="52" t="s">
        <v>162</v>
      </c>
      <c r="M54" s="65" t="s">
        <v>160</v>
      </c>
      <c r="N54" s="33"/>
      <c r="P54" s="102"/>
      <c r="Q54" s="29"/>
      <c r="R54" s="30"/>
    </row>
    <row r="55" spans="10:18" ht="13.15" x14ac:dyDescent="0.35">
      <c r="J55" s="65" t="s">
        <v>163</v>
      </c>
      <c r="K55" s="52" t="s">
        <v>164</v>
      </c>
      <c r="L55" s="52" t="s">
        <v>165</v>
      </c>
      <c r="M55" s="65" t="s">
        <v>163</v>
      </c>
      <c r="N55" s="33"/>
      <c r="P55" s="102"/>
      <c r="Q55" s="29"/>
      <c r="R55" s="30"/>
    </row>
    <row r="56" spans="10:18" ht="13.15" x14ac:dyDescent="0.35">
      <c r="J56" s="65" t="s">
        <v>166</v>
      </c>
      <c r="K56" s="52" t="s">
        <v>167</v>
      </c>
      <c r="L56" s="52" t="s">
        <v>168</v>
      </c>
      <c r="M56" s="65" t="s">
        <v>166</v>
      </c>
      <c r="N56" s="33"/>
      <c r="P56" s="102"/>
      <c r="Q56" s="29"/>
      <c r="R56" s="32"/>
    </row>
    <row r="57" spans="10:18" ht="13.15" x14ac:dyDescent="0.35">
      <c r="J57" s="65" t="s">
        <v>169</v>
      </c>
      <c r="K57" s="52" t="s">
        <v>170</v>
      </c>
      <c r="L57" s="52" t="s">
        <v>171</v>
      </c>
      <c r="M57" s="65" t="s">
        <v>169</v>
      </c>
      <c r="N57" s="33"/>
      <c r="P57" s="102"/>
      <c r="Q57" s="29"/>
      <c r="R57" s="32"/>
    </row>
    <row r="58" spans="10:18" ht="13.15" x14ac:dyDescent="0.35">
      <c r="J58" s="65" t="s">
        <v>172</v>
      </c>
      <c r="K58" s="52" t="s">
        <v>173</v>
      </c>
      <c r="L58" s="52" t="s">
        <v>174</v>
      </c>
      <c r="M58" s="65" t="s">
        <v>172</v>
      </c>
      <c r="N58" s="33"/>
      <c r="P58" s="102"/>
      <c r="Q58" s="29"/>
      <c r="R58" s="32"/>
    </row>
    <row r="59" spans="10:18" ht="13.15" x14ac:dyDescent="0.35">
      <c r="J59" s="65" t="s">
        <v>175</v>
      </c>
      <c r="K59" s="52" t="s">
        <v>176</v>
      </c>
      <c r="L59" s="52" t="s">
        <v>177</v>
      </c>
      <c r="M59" s="65" t="s">
        <v>175</v>
      </c>
      <c r="N59" s="33"/>
      <c r="P59" s="102"/>
      <c r="Q59" s="29"/>
      <c r="R59" s="32"/>
    </row>
    <row r="60" spans="10:18" ht="13.15" x14ac:dyDescent="0.35">
      <c r="J60" s="65" t="s">
        <v>178</v>
      </c>
      <c r="K60" s="52" t="s">
        <v>179</v>
      </c>
      <c r="L60" s="52" t="s">
        <v>180</v>
      </c>
      <c r="M60" s="65" t="s">
        <v>178</v>
      </c>
      <c r="N60" s="33"/>
      <c r="P60" s="102"/>
      <c r="Q60" s="29"/>
      <c r="R60" s="32"/>
    </row>
    <row r="61" spans="10:18" ht="13.15" x14ac:dyDescent="0.35">
      <c r="J61" s="65" t="s">
        <v>181</v>
      </c>
      <c r="K61" s="52" t="s">
        <v>182</v>
      </c>
      <c r="L61" s="52" t="s">
        <v>183</v>
      </c>
      <c r="M61" s="65" t="s">
        <v>181</v>
      </c>
      <c r="N61" s="33"/>
      <c r="P61" s="102"/>
      <c r="Q61" s="29"/>
      <c r="R61" s="32"/>
    </row>
    <row r="62" spans="10:18" ht="13.15" x14ac:dyDescent="0.35">
      <c r="J62" s="65" t="s">
        <v>184</v>
      </c>
      <c r="K62" s="52" t="s">
        <v>185</v>
      </c>
      <c r="L62" s="52" t="s">
        <v>186</v>
      </c>
      <c r="M62" s="65" t="s">
        <v>184</v>
      </c>
      <c r="N62" s="33"/>
      <c r="P62" s="102"/>
      <c r="Q62" s="29"/>
      <c r="R62" s="32"/>
    </row>
    <row r="63" spans="10:18" ht="13.15" x14ac:dyDescent="0.35">
      <c r="J63" s="65" t="s">
        <v>187</v>
      </c>
      <c r="K63" s="52" t="s">
        <v>188</v>
      </c>
      <c r="L63" s="52" t="s">
        <v>189</v>
      </c>
      <c r="M63" s="65" t="s">
        <v>187</v>
      </c>
      <c r="N63" s="33"/>
      <c r="P63" s="102"/>
      <c r="Q63" s="29"/>
      <c r="R63" s="32"/>
    </row>
    <row r="64" spans="10:18" ht="13.15" x14ac:dyDescent="0.35">
      <c r="J64" s="65" t="s">
        <v>190</v>
      </c>
      <c r="K64" s="52" t="s">
        <v>191</v>
      </c>
      <c r="L64" s="52" t="s">
        <v>192</v>
      </c>
      <c r="M64" s="65" t="s">
        <v>190</v>
      </c>
      <c r="N64" s="33"/>
      <c r="P64" s="102"/>
      <c r="Q64" s="29"/>
      <c r="R64" s="30"/>
    </row>
    <row r="65" spans="10:18" ht="13.15" x14ac:dyDescent="0.35">
      <c r="J65" s="65" t="s">
        <v>193</v>
      </c>
      <c r="K65" s="52" t="s">
        <v>194</v>
      </c>
      <c r="L65" s="52" t="s">
        <v>195</v>
      </c>
      <c r="M65" s="65" t="s">
        <v>193</v>
      </c>
      <c r="N65" s="33"/>
      <c r="P65" s="102"/>
      <c r="Q65" s="29"/>
      <c r="R65" s="30"/>
    </row>
    <row r="66" spans="10:18" ht="13.15" x14ac:dyDescent="0.35">
      <c r="J66" s="65" t="s">
        <v>196</v>
      </c>
      <c r="K66" s="52" t="s">
        <v>197</v>
      </c>
      <c r="L66" s="52" t="s">
        <v>198</v>
      </c>
      <c r="M66" s="65" t="s">
        <v>196</v>
      </c>
      <c r="N66" s="33"/>
      <c r="P66" s="102"/>
      <c r="Q66" s="29"/>
      <c r="R66" s="32"/>
    </row>
    <row r="67" spans="10:18" ht="13.15" x14ac:dyDescent="0.35">
      <c r="J67" s="65" t="s">
        <v>199</v>
      </c>
      <c r="K67" s="52" t="s">
        <v>200</v>
      </c>
      <c r="L67" s="52" t="s">
        <v>201</v>
      </c>
      <c r="M67" s="65" t="s">
        <v>199</v>
      </c>
      <c r="N67" s="33"/>
      <c r="P67" s="102"/>
      <c r="Q67" s="29"/>
      <c r="R67" s="32"/>
    </row>
    <row r="68" spans="10:18" ht="13.15" x14ac:dyDescent="0.35">
      <c r="J68" s="65" t="s">
        <v>202</v>
      </c>
      <c r="K68" s="52" t="s">
        <v>203</v>
      </c>
      <c r="L68" s="52" t="s">
        <v>204</v>
      </c>
      <c r="M68" s="65" t="s">
        <v>202</v>
      </c>
      <c r="N68" s="33"/>
      <c r="P68" s="102"/>
      <c r="Q68" s="29"/>
      <c r="R68" s="32"/>
    </row>
    <row r="69" spans="10:18" ht="13.15" x14ac:dyDescent="0.35">
      <c r="J69" s="65" t="s">
        <v>205</v>
      </c>
      <c r="K69" s="52" t="s">
        <v>206</v>
      </c>
      <c r="L69" s="52" t="s">
        <v>207</v>
      </c>
      <c r="M69" s="65" t="s">
        <v>205</v>
      </c>
      <c r="N69" s="33"/>
      <c r="P69" s="102"/>
      <c r="Q69" s="29"/>
      <c r="R69" s="32"/>
    </row>
    <row r="70" spans="10:18" ht="13.15" x14ac:dyDescent="0.35">
      <c r="J70" s="65" t="s">
        <v>208</v>
      </c>
      <c r="K70" s="52" t="s">
        <v>209</v>
      </c>
      <c r="L70" s="52" t="s">
        <v>210</v>
      </c>
      <c r="M70" s="65" t="s">
        <v>208</v>
      </c>
      <c r="N70" s="33"/>
      <c r="P70" s="102"/>
      <c r="Q70" s="29"/>
      <c r="R70" s="32"/>
    </row>
    <row r="71" spans="10:18" ht="13.15" x14ac:dyDescent="0.35">
      <c r="J71" s="65" t="s">
        <v>211</v>
      </c>
      <c r="K71" s="52" t="s">
        <v>212</v>
      </c>
      <c r="L71" s="52" t="s">
        <v>213</v>
      </c>
      <c r="M71" s="65" t="s">
        <v>211</v>
      </c>
      <c r="N71" s="33"/>
      <c r="P71" s="102"/>
      <c r="Q71" s="29"/>
      <c r="R71" s="32"/>
    </row>
    <row r="72" spans="10:18" ht="13.15" x14ac:dyDescent="0.35">
      <c r="J72" s="65" t="s">
        <v>214</v>
      </c>
      <c r="K72" s="52" t="s">
        <v>215</v>
      </c>
      <c r="L72" s="52" t="s">
        <v>216</v>
      </c>
      <c r="M72" s="65" t="s">
        <v>214</v>
      </c>
      <c r="N72" s="33"/>
      <c r="P72" s="102"/>
      <c r="Q72" s="29"/>
      <c r="R72" s="31"/>
    </row>
    <row r="73" spans="10:18" ht="13.15" x14ac:dyDescent="0.35">
      <c r="J73" s="65" t="s">
        <v>217</v>
      </c>
      <c r="K73" s="52" t="s">
        <v>218</v>
      </c>
      <c r="L73" s="52" t="s">
        <v>219</v>
      </c>
      <c r="M73" s="65" t="s">
        <v>217</v>
      </c>
      <c r="N73" s="33"/>
      <c r="P73" s="102"/>
      <c r="Q73" s="29"/>
      <c r="R73" s="31"/>
    </row>
    <row r="74" spans="10:18" ht="13.15" x14ac:dyDescent="0.35">
      <c r="J74" s="65" t="s">
        <v>220</v>
      </c>
      <c r="K74" s="52" t="s">
        <v>221</v>
      </c>
      <c r="L74" s="52" t="s">
        <v>222</v>
      </c>
      <c r="M74" s="65" t="s">
        <v>220</v>
      </c>
      <c r="N74" s="33"/>
      <c r="P74" s="102"/>
      <c r="Q74" s="29"/>
      <c r="R74" s="31"/>
    </row>
    <row r="75" spans="10:18" ht="13.15" x14ac:dyDescent="0.35">
      <c r="J75" s="65" t="s">
        <v>223</v>
      </c>
      <c r="K75" s="52" t="s">
        <v>224</v>
      </c>
      <c r="L75" s="52" t="s">
        <v>225</v>
      </c>
      <c r="M75" s="65" t="s">
        <v>223</v>
      </c>
      <c r="N75" s="33"/>
      <c r="P75" s="102"/>
      <c r="Q75" s="29"/>
      <c r="R75" s="32"/>
    </row>
    <row r="76" spans="10:18" ht="13.15" x14ac:dyDescent="0.35">
      <c r="J76" s="65" t="s">
        <v>226</v>
      </c>
      <c r="K76" s="52" t="s">
        <v>227</v>
      </c>
      <c r="L76" s="52" t="s">
        <v>228</v>
      </c>
      <c r="M76" s="65" t="s">
        <v>226</v>
      </c>
      <c r="N76" s="33"/>
      <c r="P76" s="102"/>
      <c r="Q76" s="29"/>
      <c r="R76" s="32"/>
    </row>
    <row r="77" spans="10:18" ht="13.15" x14ac:dyDescent="0.35">
      <c r="J77" s="65" t="s">
        <v>229</v>
      </c>
      <c r="K77" s="52" t="s">
        <v>230</v>
      </c>
      <c r="L77" s="52" t="s">
        <v>231</v>
      </c>
      <c r="M77" s="65" t="s">
        <v>229</v>
      </c>
      <c r="N77" s="33"/>
      <c r="P77" s="102"/>
      <c r="Q77" s="29"/>
      <c r="R77" s="32"/>
    </row>
    <row r="78" spans="10:18" ht="13.15" x14ac:dyDescent="0.35">
      <c r="J78" s="65" t="s">
        <v>232</v>
      </c>
      <c r="K78" s="52" t="s">
        <v>233</v>
      </c>
      <c r="L78" s="52" t="s">
        <v>234</v>
      </c>
      <c r="M78" s="65" t="s">
        <v>232</v>
      </c>
      <c r="N78" s="33"/>
      <c r="P78" s="102"/>
      <c r="Q78" s="29"/>
      <c r="R78" s="32"/>
    </row>
    <row r="79" spans="10:18" ht="13.15" x14ac:dyDescent="0.35">
      <c r="J79" s="65" t="s">
        <v>235</v>
      </c>
      <c r="K79" s="52" t="s">
        <v>236</v>
      </c>
      <c r="L79" s="52" t="s">
        <v>237</v>
      </c>
      <c r="M79" s="65" t="s">
        <v>235</v>
      </c>
      <c r="N79" s="33"/>
      <c r="P79" s="102"/>
      <c r="Q79" s="29"/>
      <c r="R79" s="32"/>
    </row>
    <row r="80" spans="10:18" ht="13.15" x14ac:dyDescent="0.35">
      <c r="J80" s="65" t="s">
        <v>238</v>
      </c>
      <c r="K80" s="52" t="s">
        <v>239</v>
      </c>
      <c r="L80" s="52" t="s">
        <v>240</v>
      </c>
      <c r="M80" s="65" t="s">
        <v>238</v>
      </c>
      <c r="N80" s="33"/>
      <c r="P80" s="102"/>
      <c r="Q80" s="29"/>
      <c r="R80" s="31"/>
    </row>
    <row r="81" spans="10:18" ht="13.15" x14ac:dyDescent="0.35">
      <c r="J81" s="65" t="s">
        <v>241</v>
      </c>
      <c r="K81" s="52" t="s">
        <v>242</v>
      </c>
      <c r="L81" s="52" t="s">
        <v>243</v>
      </c>
      <c r="M81" s="65" t="s">
        <v>241</v>
      </c>
      <c r="N81" s="33"/>
      <c r="P81" s="103"/>
      <c r="Q81" s="29"/>
      <c r="R81" s="31"/>
    </row>
    <row r="82" spans="10:18" ht="13.15" x14ac:dyDescent="0.35">
      <c r="J82" s="65" t="s">
        <v>244</v>
      </c>
      <c r="K82" s="52" t="s">
        <v>245</v>
      </c>
      <c r="L82" s="52" t="s">
        <v>246</v>
      </c>
      <c r="M82" s="65" t="s">
        <v>244</v>
      </c>
      <c r="N82" s="33"/>
      <c r="P82" s="102"/>
      <c r="Q82" s="29"/>
      <c r="R82" s="32"/>
    </row>
    <row r="83" spans="10:18" ht="13.15" x14ac:dyDescent="0.35">
      <c r="J83" s="65" t="s">
        <v>247</v>
      </c>
      <c r="K83" s="52" t="s">
        <v>248</v>
      </c>
      <c r="L83" s="52" t="s">
        <v>249</v>
      </c>
      <c r="M83" s="65" t="s">
        <v>247</v>
      </c>
      <c r="N83" s="33"/>
      <c r="P83" s="102"/>
      <c r="Q83" s="29"/>
      <c r="R83" s="32"/>
    </row>
    <row r="84" spans="10:18" ht="13.15" x14ac:dyDescent="0.35">
      <c r="J84" s="65" t="s">
        <v>250</v>
      </c>
      <c r="K84" s="52" t="s">
        <v>251</v>
      </c>
      <c r="L84" s="52" t="s">
        <v>252</v>
      </c>
      <c r="M84" s="65" t="s">
        <v>250</v>
      </c>
      <c r="N84" s="33"/>
      <c r="P84" s="102"/>
      <c r="Q84" s="29"/>
      <c r="R84" s="32"/>
    </row>
    <row r="85" spans="10:18" ht="13.15" x14ac:dyDescent="0.35">
      <c r="J85" s="65" t="s">
        <v>253</v>
      </c>
      <c r="K85" s="52" t="s">
        <v>254</v>
      </c>
      <c r="L85" s="52" t="s">
        <v>255</v>
      </c>
      <c r="M85" s="65" t="s">
        <v>253</v>
      </c>
      <c r="N85" s="33"/>
      <c r="P85" s="102"/>
      <c r="Q85" s="29"/>
      <c r="R85" s="32"/>
    </row>
    <row r="86" spans="10:18" ht="13.15" x14ac:dyDescent="0.35">
      <c r="J86" s="65" t="s">
        <v>256</v>
      </c>
      <c r="K86" s="52" t="s">
        <v>257</v>
      </c>
      <c r="L86" s="52" t="s">
        <v>258</v>
      </c>
      <c r="M86" s="65" t="s">
        <v>256</v>
      </c>
      <c r="N86" s="33"/>
      <c r="P86" s="102"/>
      <c r="Q86" s="29"/>
      <c r="R86" s="32"/>
    </row>
    <row r="87" spans="10:18" ht="13.15" x14ac:dyDescent="0.35">
      <c r="J87" s="65" t="s">
        <v>259</v>
      </c>
      <c r="K87" s="52" t="s">
        <v>260</v>
      </c>
      <c r="L87" s="52" t="s">
        <v>261</v>
      </c>
      <c r="M87" s="65" t="s">
        <v>259</v>
      </c>
      <c r="N87" s="33"/>
      <c r="P87" s="102"/>
      <c r="Q87" s="29"/>
      <c r="R87" s="32"/>
    </row>
    <row r="88" spans="10:18" ht="13.15" x14ac:dyDescent="0.35">
      <c r="J88" s="65" t="s">
        <v>262</v>
      </c>
      <c r="K88" s="52" t="s">
        <v>263</v>
      </c>
      <c r="L88" s="52" t="s">
        <v>264</v>
      </c>
      <c r="M88" s="65" t="s">
        <v>262</v>
      </c>
      <c r="N88" s="33"/>
      <c r="P88" s="102"/>
      <c r="Q88" s="29"/>
      <c r="R88" s="32"/>
    </row>
    <row r="89" spans="10:18" ht="13.15" x14ac:dyDescent="0.35">
      <c r="J89" s="65" t="s">
        <v>265</v>
      </c>
      <c r="K89" s="52" t="s">
        <v>266</v>
      </c>
      <c r="L89" s="52" t="s">
        <v>267</v>
      </c>
      <c r="M89" s="65" t="s">
        <v>265</v>
      </c>
      <c r="N89" s="33"/>
      <c r="P89" s="102"/>
      <c r="Q89" s="29"/>
      <c r="R89" s="32"/>
    </row>
    <row r="90" spans="10:18" ht="13.15" x14ac:dyDescent="0.35">
      <c r="J90" s="65" t="s">
        <v>268</v>
      </c>
      <c r="K90" s="52" t="s">
        <v>269</v>
      </c>
      <c r="L90" s="52" t="s">
        <v>270</v>
      </c>
      <c r="M90" s="65" t="s">
        <v>268</v>
      </c>
      <c r="N90" s="33"/>
      <c r="P90" s="102"/>
      <c r="Q90" s="29"/>
      <c r="R90" s="32"/>
    </row>
    <row r="91" spans="10:18" ht="13.15" x14ac:dyDescent="0.35">
      <c r="J91" s="65" t="s">
        <v>271</v>
      </c>
      <c r="K91" s="52" t="s">
        <v>272</v>
      </c>
      <c r="L91" s="52" t="s">
        <v>273</v>
      </c>
      <c r="M91" s="65" t="s">
        <v>271</v>
      </c>
      <c r="N91" s="33"/>
      <c r="P91" s="102"/>
      <c r="Q91" s="29"/>
      <c r="R91" s="32"/>
    </row>
    <row r="92" spans="10:18" ht="13.15" x14ac:dyDescent="0.35">
      <c r="J92" s="65" t="s">
        <v>274</v>
      </c>
      <c r="K92" s="52" t="s">
        <v>275</v>
      </c>
      <c r="L92" s="52" t="s">
        <v>276</v>
      </c>
      <c r="M92" s="65" t="s">
        <v>274</v>
      </c>
      <c r="N92" s="33"/>
      <c r="P92" s="102"/>
      <c r="Q92" s="29"/>
      <c r="R92" s="32"/>
    </row>
    <row r="93" spans="10:18" ht="13.15" x14ac:dyDescent="0.35">
      <c r="J93" s="65" t="s">
        <v>277</v>
      </c>
      <c r="K93" s="52" t="s">
        <v>278</v>
      </c>
      <c r="L93" s="52" t="s">
        <v>279</v>
      </c>
      <c r="M93" s="65" t="s">
        <v>277</v>
      </c>
      <c r="N93" s="33"/>
      <c r="P93" s="102"/>
      <c r="Q93" s="29"/>
      <c r="R93" s="32"/>
    </row>
    <row r="94" spans="10:18" ht="13.15" x14ac:dyDescent="0.35">
      <c r="J94" s="65" t="s">
        <v>280</v>
      </c>
      <c r="K94" s="52" t="s">
        <v>281</v>
      </c>
      <c r="L94" s="52" t="s">
        <v>282</v>
      </c>
      <c r="M94" s="65" t="s">
        <v>280</v>
      </c>
      <c r="N94" s="33"/>
      <c r="P94" s="102"/>
      <c r="Q94" s="29"/>
      <c r="R94" s="32"/>
    </row>
    <row r="95" spans="10:18" ht="13.15" x14ac:dyDescent="0.35">
      <c r="J95" s="65" t="s">
        <v>283</v>
      </c>
      <c r="K95" s="52" t="s">
        <v>284</v>
      </c>
      <c r="L95" s="52" t="s">
        <v>285</v>
      </c>
      <c r="M95" s="65" t="s">
        <v>283</v>
      </c>
      <c r="N95" s="33"/>
      <c r="P95" s="102"/>
      <c r="Q95" s="29"/>
      <c r="R95" s="32"/>
    </row>
    <row r="96" spans="10:18" ht="13.15" x14ac:dyDescent="0.35">
      <c r="J96" s="65" t="s">
        <v>286</v>
      </c>
      <c r="K96" s="52" t="s">
        <v>287</v>
      </c>
      <c r="L96" s="52" t="s">
        <v>288</v>
      </c>
      <c r="M96" s="65" t="s">
        <v>286</v>
      </c>
      <c r="N96" s="33"/>
      <c r="P96" s="102"/>
      <c r="Q96" s="29"/>
      <c r="R96" s="32"/>
    </row>
    <row r="97" spans="10:18" ht="13.15" x14ac:dyDescent="0.35">
      <c r="J97" s="65" t="s">
        <v>289</v>
      </c>
      <c r="K97" s="52" t="s">
        <v>290</v>
      </c>
      <c r="L97" s="52" t="s">
        <v>291</v>
      </c>
      <c r="M97" s="65" t="s">
        <v>289</v>
      </c>
      <c r="N97" s="33"/>
      <c r="P97" s="102"/>
      <c r="Q97" s="29"/>
      <c r="R97" s="32"/>
    </row>
    <row r="98" spans="10:18" ht="13.15" x14ac:dyDescent="0.35">
      <c r="J98" s="65" t="s">
        <v>292</v>
      </c>
      <c r="K98" s="52" t="s">
        <v>293</v>
      </c>
      <c r="L98" s="52" t="s">
        <v>294</v>
      </c>
      <c r="M98" s="65" t="s">
        <v>292</v>
      </c>
      <c r="N98" s="33"/>
      <c r="P98" s="102"/>
      <c r="Q98" s="29"/>
      <c r="R98" s="32"/>
    </row>
    <row r="99" spans="10:18" ht="13.15" x14ac:dyDescent="0.35">
      <c r="J99" s="65" t="s">
        <v>295</v>
      </c>
      <c r="K99" s="52" t="s">
        <v>296</v>
      </c>
      <c r="L99" s="52" t="s">
        <v>297</v>
      </c>
      <c r="M99" s="65" t="s">
        <v>295</v>
      </c>
      <c r="N99" s="33"/>
      <c r="P99" s="102"/>
      <c r="Q99" s="29"/>
      <c r="R99" s="32"/>
    </row>
    <row r="100" spans="10:18" ht="13.15" x14ac:dyDescent="0.35">
      <c r="J100" s="65" t="s">
        <v>298</v>
      </c>
      <c r="K100" s="52" t="s">
        <v>299</v>
      </c>
      <c r="L100" s="52" t="s">
        <v>300</v>
      </c>
      <c r="M100" s="65" t="s">
        <v>298</v>
      </c>
      <c r="N100" s="33"/>
      <c r="P100" s="102"/>
      <c r="Q100" s="29"/>
      <c r="R100" s="31"/>
    </row>
    <row r="101" spans="10:18" ht="13.15" x14ac:dyDescent="0.35">
      <c r="J101" s="65" t="s">
        <v>301</v>
      </c>
      <c r="K101" s="52" t="s">
        <v>302</v>
      </c>
      <c r="L101" s="66" t="s">
        <v>303</v>
      </c>
      <c r="M101" s="65" t="s">
        <v>301</v>
      </c>
      <c r="N101" s="33"/>
      <c r="P101" s="102"/>
      <c r="Q101" s="29"/>
      <c r="R101" s="31"/>
    </row>
    <row r="102" spans="10:18" ht="13.15" x14ac:dyDescent="0.35">
      <c r="J102" s="65" t="s">
        <v>304</v>
      </c>
      <c r="K102" s="52" t="s">
        <v>305</v>
      </c>
      <c r="L102" s="52" t="s">
        <v>306</v>
      </c>
      <c r="M102" s="65" t="s">
        <v>304</v>
      </c>
      <c r="N102" s="33"/>
      <c r="P102" s="102"/>
      <c r="Q102" s="29"/>
      <c r="R102" s="32"/>
    </row>
    <row r="103" spans="10:18" ht="13.15" x14ac:dyDescent="0.35">
      <c r="J103" s="65" t="s">
        <v>307</v>
      </c>
      <c r="K103" s="52" t="s">
        <v>308</v>
      </c>
      <c r="L103" s="52" t="s">
        <v>309</v>
      </c>
      <c r="M103" s="65" t="s">
        <v>307</v>
      </c>
      <c r="N103" s="33"/>
      <c r="P103" s="102"/>
      <c r="Q103" s="29"/>
      <c r="R103" s="32"/>
    </row>
    <row r="104" spans="10:18" ht="13.15" x14ac:dyDescent="0.35">
      <c r="J104" s="65" t="s">
        <v>310</v>
      </c>
      <c r="K104" s="52" t="s">
        <v>311</v>
      </c>
      <c r="L104" s="52" t="s">
        <v>312</v>
      </c>
      <c r="M104" s="65" t="s">
        <v>310</v>
      </c>
      <c r="N104" s="33"/>
      <c r="P104" s="102"/>
      <c r="Q104" s="29"/>
      <c r="R104" s="32"/>
    </row>
    <row r="105" spans="10:18" ht="13.15" x14ac:dyDescent="0.35">
      <c r="J105" s="65" t="s">
        <v>313</v>
      </c>
      <c r="K105" s="52" t="s">
        <v>314</v>
      </c>
      <c r="L105" s="52" t="s">
        <v>315</v>
      </c>
      <c r="M105" s="65" t="s">
        <v>313</v>
      </c>
      <c r="N105" s="33"/>
      <c r="P105" s="102"/>
      <c r="Q105" s="29"/>
      <c r="R105" s="32"/>
    </row>
    <row r="106" spans="10:18" ht="13.15" x14ac:dyDescent="0.35">
      <c r="J106" s="65" t="s">
        <v>316</v>
      </c>
      <c r="K106" s="52" t="s">
        <v>317</v>
      </c>
      <c r="L106" s="52" t="s">
        <v>318</v>
      </c>
      <c r="M106" s="65" t="s">
        <v>316</v>
      </c>
      <c r="N106" s="33"/>
      <c r="P106" s="102"/>
      <c r="Q106" s="29"/>
      <c r="R106" s="32"/>
    </row>
    <row r="107" spans="10:18" ht="13.15" x14ac:dyDescent="0.35">
      <c r="J107" s="65" t="s">
        <v>319</v>
      </c>
      <c r="K107" s="52" t="s">
        <v>320</v>
      </c>
      <c r="L107" s="52" t="s">
        <v>321</v>
      </c>
      <c r="M107" s="65" t="s">
        <v>319</v>
      </c>
      <c r="N107" s="33"/>
      <c r="P107" s="102"/>
      <c r="Q107" s="29"/>
      <c r="R107" s="32"/>
    </row>
    <row r="108" spans="10:18" ht="13.15" x14ac:dyDescent="0.35">
      <c r="J108" s="65" t="s">
        <v>322</v>
      </c>
      <c r="K108" s="52" t="s">
        <v>323</v>
      </c>
      <c r="L108" s="52" t="s">
        <v>324</v>
      </c>
      <c r="M108" s="65" t="s">
        <v>322</v>
      </c>
      <c r="N108" s="33"/>
      <c r="P108" s="102"/>
      <c r="Q108" s="29"/>
      <c r="R108" s="32"/>
    </row>
    <row r="109" spans="10:18" ht="13.15" x14ac:dyDescent="0.35">
      <c r="J109" s="65" t="s">
        <v>325</v>
      </c>
      <c r="K109" s="52" t="s">
        <v>326</v>
      </c>
      <c r="L109" s="52" t="s">
        <v>327</v>
      </c>
      <c r="M109" s="65" t="s">
        <v>325</v>
      </c>
      <c r="N109" s="33"/>
      <c r="P109" s="102"/>
      <c r="Q109" s="29"/>
      <c r="R109" s="32"/>
    </row>
    <row r="110" spans="10:18" ht="13.15" x14ac:dyDescent="0.35">
      <c r="J110" s="65" t="s">
        <v>328</v>
      </c>
      <c r="K110" s="52" t="s">
        <v>329</v>
      </c>
      <c r="L110" s="52" t="s">
        <v>330</v>
      </c>
      <c r="M110" s="65" t="s">
        <v>328</v>
      </c>
      <c r="N110" s="33"/>
      <c r="P110" s="102"/>
      <c r="Q110" s="29"/>
      <c r="R110" s="32"/>
    </row>
    <row r="111" spans="10:18" ht="13.15" x14ac:dyDescent="0.35">
      <c r="J111" s="65" t="s">
        <v>331</v>
      </c>
      <c r="K111" s="52" t="s">
        <v>332</v>
      </c>
      <c r="L111" s="52" t="s">
        <v>333</v>
      </c>
      <c r="M111" s="65" t="s">
        <v>331</v>
      </c>
      <c r="N111" s="33"/>
      <c r="P111" s="102"/>
      <c r="Q111" s="29"/>
      <c r="R111" s="32"/>
    </row>
    <row r="112" spans="10:18" ht="13.15" x14ac:dyDescent="0.35">
      <c r="J112" s="65" t="s">
        <v>334</v>
      </c>
      <c r="K112" s="52" t="s">
        <v>335</v>
      </c>
      <c r="L112" s="52" t="s">
        <v>336</v>
      </c>
      <c r="M112" s="65" t="s">
        <v>334</v>
      </c>
      <c r="N112" s="33"/>
      <c r="P112" s="102"/>
      <c r="Q112" s="29"/>
      <c r="R112" s="32"/>
    </row>
    <row r="113" spans="10:18" ht="13.15" x14ac:dyDescent="0.35">
      <c r="J113" s="65" t="s">
        <v>337</v>
      </c>
      <c r="K113" s="52" t="s">
        <v>338</v>
      </c>
      <c r="L113" s="52" t="s">
        <v>339</v>
      </c>
      <c r="M113" s="65" t="s">
        <v>337</v>
      </c>
      <c r="N113" s="33"/>
      <c r="P113" s="102"/>
      <c r="Q113" s="29"/>
      <c r="R113" s="31"/>
    </row>
    <row r="114" spans="10:18" ht="13.15" x14ac:dyDescent="0.35">
      <c r="J114" s="65" t="s">
        <v>340</v>
      </c>
      <c r="K114" s="52" t="s">
        <v>341</v>
      </c>
      <c r="L114" s="52" t="s">
        <v>342</v>
      </c>
      <c r="M114" s="65" t="s">
        <v>340</v>
      </c>
      <c r="N114" s="33"/>
      <c r="P114" s="102"/>
      <c r="Q114" s="29"/>
      <c r="R114" s="32"/>
    </row>
    <row r="115" spans="10:18" ht="13.15" x14ac:dyDescent="0.35">
      <c r="J115" s="65" t="s">
        <v>343</v>
      </c>
      <c r="K115" s="52" t="s">
        <v>344</v>
      </c>
      <c r="L115" s="52" t="s">
        <v>345</v>
      </c>
      <c r="M115" s="65" t="s">
        <v>343</v>
      </c>
      <c r="N115" s="33"/>
      <c r="P115" s="102"/>
      <c r="Q115" s="29"/>
      <c r="R115" s="32"/>
    </row>
    <row r="116" spans="10:18" ht="13.15" x14ac:dyDescent="0.35">
      <c r="J116" s="65" t="s">
        <v>346</v>
      </c>
      <c r="K116" s="52" t="s">
        <v>347</v>
      </c>
      <c r="L116" s="52" t="s">
        <v>348</v>
      </c>
      <c r="M116" s="65" t="s">
        <v>346</v>
      </c>
      <c r="N116" s="33"/>
      <c r="P116" s="102"/>
      <c r="Q116" s="29"/>
      <c r="R116" s="32"/>
    </row>
    <row r="117" spans="10:18" ht="13.15" x14ac:dyDescent="0.35">
      <c r="J117" s="65" t="s">
        <v>349</v>
      </c>
      <c r="K117" s="52" t="s">
        <v>350</v>
      </c>
      <c r="L117" s="52" t="s">
        <v>351</v>
      </c>
      <c r="M117" s="65" t="s">
        <v>349</v>
      </c>
      <c r="N117" s="33"/>
      <c r="P117" s="102"/>
      <c r="Q117" s="29"/>
      <c r="R117" s="32"/>
    </row>
    <row r="118" spans="10:18" ht="13.15" x14ac:dyDescent="0.35">
      <c r="J118" s="65" t="s">
        <v>352</v>
      </c>
      <c r="K118" s="52" t="s">
        <v>353</v>
      </c>
      <c r="L118" s="52" t="s">
        <v>354</v>
      </c>
      <c r="M118" s="65" t="s">
        <v>352</v>
      </c>
      <c r="N118" s="33"/>
      <c r="P118" s="102"/>
      <c r="Q118" s="29"/>
      <c r="R118" s="32"/>
    </row>
    <row r="119" spans="10:18" ht="13.15" x14ac:dyDescent="0.35">
      <c r="J119" s="65" t="s">
        <v>355</v>
      </c>
      <c r="K119" s="52" t="s">
        <v>356</v>
      </c>
      <c r="L119" s="52" t="s">
        <v>357</v>
      </c>
      <c r="M119" s="65" t="s">
        <v>355</v>
      </c>
      <c r="N119" s="33"/>
      <c r="P119" s="102"/>
      <c r="Q119" s="29"/>
      <c r="R119" s="32"/>
    </row>
    <row r="120" spans="10:18" ht="13.15" x14ac:dyDescent="0.35">
      <c r="J120" s="65" t="s">
        <v>358</v>
      </c>
      <c r="K120" s="52" t="s">
        <v>359</v>
      </c>
      <c r="L120" s="52" t="s">
        <v>360</v>
      </c>
      <c r="M120" s="65" t="s">
        <v>358</v>
      </c>
      <c r="N120" s="33"/>
      <c r="P120" s="102"/>
      <c r="Q120" s="29"/>
      <c r="R120" s="32"/>
    </row>
    <row r="121" spans="10:18" ht="13.15" x14ac:dyDescent="0.35">
      <c r="J121" s="65" t="s">
        <v>361</v>
      </c>
      <c r="K121" s="52" t="s">
        <v>362</v>
      </c>
      <c r="L121" s="66" t="s">
        <v>363</v>
      </c>
      <c r="M121" s="65" t="s">
        <v>361</v>
      </c>
      <c r="N121" s="33"/>
      <c r="P121" s="102"/>
      <c r="Q121" s="29"/>
      <c r="R121" s="32"/>
    </row>
    <row r="122" spans="10:18" ht="13.15" x14ac:dyDescent="0.35">
      <c r="J122" s="65" t="s">
        <v>364</v>
      </c>
      <c r="K122" s="52" t="s">
        <v>365</v>
      </c>
      <c r="L122" s="52" t="s">
        <v>366</v>
      </c>
      <c r="M122" s="65" t="s">
        <v>364</v>
      </c>
      <c r="N122" s="33"/>
      <c r="P122" s="102"/>
      <c r="Q122" s="29"/>
      <c r="R122" s="32"/>
    </row>
    <row r="123" spans="10:18" ht="13.15" x14ac:dyDescent="0.35">
      <c r="J123" s="65" t="s">
        <v>367</v>
      </c>
      <c r="K123" s="52" t="s">
        <v>368</v>
      </c>
      <c r="L123" s="52" t="s">
        <v>369</v>
      </c>
      <c r="M123" s="65" t="s">
        <v>367</v>
      </c>
      <c r="N123" s="33"/>
      <c r="P123" s="102"/>
      <c r="Q123" s="29"/>
      <c r="R123" s="32"/>
    </row>
    <row r="124" spans="10:18" ht="13.15" x14ac:dyDescent="0.35">
      <c r="J124" s="65" t="s">
        <v>370</v>
      </c>
      <c r="K124" s="52" t="s">
        <v>371</v>
      </c>
      <c r="L124" s="52" t="s">
        <v>372</v>
      </c>
      <c r="M124" s="65" t="s">
        <v>370</v>
      </c>
      <c r="N124" s="33"/>
      <c r="P124" s="102"/>
      <c r="Q124" s="29"/>
      <c r="R124" s="32"/>
    </row>
    <row r="125" spans="10:18" ht="13.15" x14ac:dyDescent="0.35">
      <c r="J125" s="65" t="s">
        <v>373</v>
      </c>
      <c r="K125" s="52" t="s">
        <v>374</v>
      </c>
      <c r="L125" s="52" t="s">
        <v>375</v>
      </c>
      <c r="M125" s="65" t="s">
        <v>373</v>
      </c>
      <c r="N125" s="33"/>
      <c r="P125" s="102"/>
      <c r="Q125" s="29"/>
      <c r="R125" s="32"/>
    </row>
    <row r="126" spans="10:18" ht="13.15" x14ac:dyDescent="0.35">
      <c r="J126" s="65" t="s">
        <v>376</v>
      </c>
      <c r="K126" s="52" t="s">
        <v>377</v>
      </c>
      <c r="L126" s="52" t="s">
        <v>378</v>
      </c>
      <c r="M126" s="65" t="s">
        <v>376</v>
      </c>
      <c r="N126" s="33"/>
      <c r="P126" s="102"/>
      <c r="Q126" s="29"/>
      <c r="R126" s="32"/>
    </row>
    <row r="127" spans="10:18" ht="13.15" x14ac:dyDescent="0.35">
      <c r="J127" s="65" t="s">
        <v>379</v>
      </c>
      <c r="K127" s="52" t="s">
        <v>380</v>
      </c>
      <c r="L127" s="52" t="s">
        <v>381</v>
      </c>
      <c r="M127" s="65" t="s">
        <v>379</v>
      </c>
      <c r="N127" s="33"/>
      <c r="P127" s="102"/>
      <c r="Q127" s="29"/>
      <c r="R127" s="32"/>
    </row>
    <row r="128" spans="10:18" ht="13.15" x14ac:dyDescent="0.35">
      <c r="J128" s="65" t="s">
        <v>382</v>
      </c>
      <c r="K128" s="52" t="s">
        <v>383</v>
      </c>
      <c r="L128" s="52" t="s">
        <v>384</v>
      </c>
      <c r="M128" s="65" t="s">
        <v>382</v>
      </c>
      <c r="N128" s="33"/>
      <c r="P128" s="102"/>
      <c r="Q128" s="29"/>
      <c r="R128" s="32"/>
    </row>
    <row r="129" spans="10:18" ht="13.15" x14ac:dyDescent="0.35">
      <c r="J129" s="65" t="s">
        <v>385</v>
      </c>
      <c r="K129" s="52" t="s">
        <v>386</v>
      </c>
      <c r="L129" s="52" t="s">
        <v>387</v>
      </c>
      <c r="M129" s="65" t="s">
        <v>385</v>
      </c>
      <c r="N129" s="33"/>
      <c r="P129" s="102"/>
      <c r="Q129" s="29"/>
      <c r="R129" s="32"/>
    </row>
    <row r="130" spans="10:18" ht="13.15" x14ac:dyDescent="0.35">
      <c r="J130" s="65" t="s">
        <v>388</v>
      </c>
      <c r="K130" s="52" t="s">
        <v>389</v>
      </c>
      <c r="L130" s="52" t="s">
        <v>390</v>
      </c>
      <c r="M130" s="65" t="s">
        <v>388</v>
      </c>
      <c r="N130" s="33"/>
      <c r="P130" s="102"/>
      <c r="Q130" s="29"/>
      <c r="R130" s="31"/>
    </row>
    <row r="131" spans="10:18" ht="13.15" x14ac:dyDescent="0.35">
      <c r="J131" s="65" t="s">
        <v>391</v>
      </c>
      <c r="K131" s="52" t="s">
        <v>392</v>
      </c>
      <c r="L131" s="52" t="s">
        <v>393</v>
      </c>
      <c r="M131" s="65" t="s">
        <v>391</v>
      </c>
      <c r="N131" s="33"/>
      <c r="P131" s="102"/>
      <c r="Q131" s="29"/>
      <c r="R131" s="31"/>
    </row>
    <row r="132" spans="10:18" ht="13.15" x14ac:dyDescent="0.35">
      <c r="J132" s="65" t="s">
        <v>394</v>
      </c>
      <c r="K132" s="52" t="s">
        <v>395</v>
      </c>
      <c r="L132" s="52" t="s">
        <v>396</v>
      </c>
      <c r="M132" s="65" t="s">
        <v>394</v>
      </c>
      <c r="N132" s="33"/>
      <c r="P132" s="102"/>
      <c r="Q132" s="29"/>
      <c r="R132" s="31"/>
    </row>
    <row r="133" spans="10:18" ht="13.15" x14ac:dyDescent="0.35">
      <c r="J133" s="65" t="s">
        <v>397</v>
      </c>
      <c r="K133" s="52" t="s">
        <v>398</v>
      </c>
      <c r="L133" s="52" t="s">
        <v>399</v>
      </c>
      <c r="M133" s="65" t="s">
        <v>397</v>
      </c>
      <c r="N133" s="33"/>
      <c r="P133" s="102"/>
      <c r="Q133" s="29"/>
      <c r="R133" s="31"/>
    </row>
    <row r="134" spans="10:18" ht="13.15" x14ac:dyDescent="0.35">
      <c r="J134" s="65" t="s">
        <v>400</v>
      </c>
      <c r="K134" s="52" t="s">
        <v>401</v>
      </c>
      <c r="L134" s="52" t="s">
        <v>402</v>
      </c>
      <c r="M134" s="65" t="s">
        <v>400</v>
      </c>
      <c r="N134" s="33"/>
      <c r="P134" s="102"/>
      <c r="Q134" s="29"/>
      <c r="R134" s="31"/>
    </row>
    <row r="135" spans="10:18" ht="13.15" x14ac:dyDescent="0.35">
      <c r="J135" s="65" t="s">
        <v>403</v>
      </c>
      <c r="K135" s="52" t="s">
        <v>404</v>
      </c>
      <c r="L135" s="52" t="s">
        <v>405</v>
      </c>
      <c r="M135" s="65" t="s">
        <v>403</v>
      </c>
      <c r="N135" s="33"/>
      <c r="P135" s="102"/>
      <c r="Q135" s="29"/>
      <c r="R135" s="31"/>
    </row>
    <row r="136" spans="10:18" ht="13.15" x14ac:dyDescent="0.35">
      <c r="J136" s="65" t="s">
        <v>406</v>
      </c>
      <c r="K136" s="52" t="s">
        <v>407</v>
      </c>
      <c r="L136" s="52" t="s">
        <v>408</v>
      </c>
      <c r="M136" s="65" t="s">
        <v>406</v>
      </c>
      <c r="N136" s="33"/>
      <c r="P136" s="102"/>
      <c r="Q136" s="29"/>
      <c r="R136" s="32"/>
    </row>
    <row r="137" spans="10:18" ht="13.15" x14ac:dyDescent="0.35">
      <c r="J137" s="65" t="s">
        <v>409</v>
      </c>
      <c r="K137" s="52" t="s">
        <v>410</v>
      </c>
      <c r="L137" s="52" t="s">
        <v>411</v>
      </c>
      <c r="M137" s="65" t="s">
        <v>409</v>
      </c>
      <c r="N137" s="33"/>
      <c r="P137" s="102"/>
      <c r="Q137" s="29"/>
      <c r="R137" s="32"/>
    </row>
    <row r="138" spans="10:18" ht="13.15" x14ac:dyDescent="0.35">
      <c r="J138" s="65" t="s">
        <v>412</v>
      </c>
      <c r="K138" s="52" t="s">
        <v>413</v>
      </c>
      <c r="L138" s="52" t="s">
        <v>414</v>
      </c>
      <c r="M138" s="65" t="s">
        <v>412</v>
      </c>
      <c r="N138" s="33"/>
      <c r="P138" s="102"/>
      <c r="Q138" s="29"/>
      <c r="R138" s="32"/>
    </row>
    <row r="139" spans="10:18" ht="13.15" x14ac:dyDescent="0.35">
      <c r="J139" s="65" t="s">
        <v>415</v>
      </c>
      <c r="K139" s="52" t="s">
        <v>416</v>
      </c>
      <c r="L139" s="52" t="s">
        <v>417</v>
      </c>
      <c r="M139" s="65" t="s">
        <v>415</v>
      </c>
      <c r="N139" s="33"/>
      <c r="P139" s="102"/>
      <c r="Q139" s="29"/>
      <c r="R139" s="32"/>
    </row>
    <row r="140" spans="10:18" ht="13.15" x14ac:dyDescent="0.35">
      <c r="J140" s="65" t="s">
        <v>418</v>
      </c>
      <c r="K140" s="52" t="s">
        <v>419</v>
      </c>
      <c r="L140" s="52" t="s">
        <v>420</v>
      </c>
      <c r="M140" s="65" t="s">
        <v>418</v>
      </c>
      <c r="N140" s="33"/>
      <c r="P140" s="102"/>
      <c r="Q140" s="29"/>
      <c r="R140" s="32"/>
    </row>
    <row r="141" spans="10:18" ht="13.15" x14ac:dyDescent="0.35">
      <c r="J141" s="65" t="s">
        <v>421</v>
      </c>
      <c r="K141" s="52" t="s">
        <v>422</v>
      </c>
      <c r="L141" s="52" t="s">
        <v>423</v>
      </c>
      <c r="M141" s="65" t="s">
        <v>421</v>
      </c>
      <c r="N141" s="33"/>
      <c r="P141" s="102"/>
      <c r="Q141" s="29"/>
      <c r="R141" s="32"/>
    </row>
    <row r="142" spans="10:18" ht="13.15" x14ac:dyDescent="0.35">
      <c r="J142" s="65" t="s">
        <v>424</v>
      </c>
      <c r="K142" s="52" t="s">
        <v>425</v>
      </c>
      <c r="L142" s="52" t="s">
        <v>426</v>
      </c>
      <c r="M142" s="65" t="s">
        <v>424</v>
      </c>
      <c r="N142" s="33"/>
      <c r="P142" s="102"/>
      <c r="Q142" s="29"/>
      <c r="R142" s="32"/>
    </row>
    <row r="143" spans="10:18" ht="13.15" x14ac:dyDescent="0.35">
      <c r="J143" s="65" t="s">
        <v>427</v>
      </c>
      <c r="K143" s="52" t="s">
        <v>428</v>
      </c>
      <c r="L143" s="52" t="s">
        <v>429</v>
      </c>
      <c r="M143" s="65" t="s">
        <v>427</v>
      </c>
      <c r="N143" s="33"/>
      <c r="P143" s="102"/>
      <c r="Q143" s="29"/>
      <c r="R143" s="32"/>
    </row>
    <row r="144" spans="10:18" ht="13.15" x14ac:dyDescent="0.35">
      <c r="J144" s="65" t="s">
        <v>430</v>
      </c>
      <c r="K144" s="52" t="s">
        <v>431</v>
      </c>
      <c r="L144" s="52" t="s">
        <v>432</v>
      </c>
      <c r="M144" s="65" t="s">
        <v>430</v>
      </c>
      <c r="N144" s="33"/>
      <c r="P144" s="103"/>
      <c r="Q144" s="29"/>
      <c r="R144" s="32"/>
    </row>
    <row r="145" spans="10:18" ht="13.15" x14ac:dyDescent="0.35">
      <c r="J145" s="65" t="s">
        <v>433</v>
      </c>
      <c r="K145" s="52" t="s">
        <v>434</v>
      </c>
      <c r="L145" s="52" t="s">
        <v>435</v>
      </c>
      <c r="M145" s="65" t="s">
        <v>433</v>
      </c>
      <c r="N145" s="33"/>
      <c r="P145" s="102"/>
      <c r="Q145" s="29"/>
      <c r="R145" s="32"/>
    </row>
    <row r="146" spans="10:18" ht="13.15" x14ac:dyDescent="0.35">
      <c r="J146" s="65" t="s">
        <v>436</v>
      </c>
      <c r="K146" s="52" t="s">
        <v>437</v>
      </c>
      <c r="L146" s="52" t="s">
        <v>438</v>
      </c>
      <c r="M146" s="65" t="s">
        <v>436</v>
      </c>
      <c r="N146" s="33"/>
      <c r="P146" s="102"/>
      <c r="Q146" s="29"/>
      <c r="R146" s="32"/>
    </row>
    <row r="147" spans="10:18" ht="13.15" x14ac:dyDescent="0.35">
      <c r="J147" s="65" t="s">
        <v>439</v>
      </c>
      <c r="K147" s="52" t="s">
        <v>440</v>
      </c>
      <c r="L147" s="52" t="s">
        <v>441</v>
      </c>
      <c r="M147" s="65" t="s">
        <v>439</v>
      </c>
      <c r="N147" s="33"/>
      <c r="P147" s="102"/>
      <c r="Q147" s="29"/>
      <c r="R147" s="32"/>
    </row>
    <row r="148" spans="10:18" ht="13.15" x14ac:dyDescent="0.35">
      <c r="J148" s="65" t="s">
        <v>442</v>
      </c>
      <c r="K148" s="52" t="s">
        <v>443</v>
      </c>
      <c r="L148" s="52" t="s">
        <v>444</v>
      </c>
      <c r="M148" s="65" t="s">
        <v>442</v>
      </c>
      <c r="N148" s="33"/>
      <c r="P148" s="102"/>
      <c r="Q148" s="29"/>
      <c r="R148" s="31"/>
    </row>
    <row r="149" spans="10:18" ht="13.15" x14ac:dyDescent="0.35">
      <c r="J149" s="65" t="s">
        <v>445</v>
      </c>
      <c r="K149" s="52" t="s">
        <v>446</v>
      </c>
      <c r="L149" s="52" t="s">
        <v>447</v>
      </c>
      <c r="M149" s="65" t="s">
        <v>445</v>
      </c>
      <c r="N149" s="33"/>
      <c r="P149" s="102"/>
      <c r="Q149" s="29"/>
      <c r="R149" s="31"/>
    </row>
    <row r="150" spans="10:18" ht="13.15" x14ac:dyDescent="0.35">
      <c r="J150" s="65" t="s">
        <v>448</v>
      </c>
      <c r="K150" s="52" t="s">
        <v>449</v>
      </c>
      <c r="L150" s="52" t="s">
        <v>450</v>
      </c>
      <c r="M150" s="65" t="s">
        <v>448</v>
      </c>
      <c r="N150" s="33"/>
      <c r="P150" s="102"/>
      <c r="Q150" s="29"/>
      <c r="R150" s="32"/>
    </row>
    <row r="151" spans="10:18" ht="13.15" x14ac:dyDescent="0.35">
      <c r="J151" s="65" t="s">
        <v>451</v>
      </c>
      <c r="K151" s="52" t="s">
        <v>452</v>
      </c>
      <c r="L151" s="52" t="s">
        <v>453</v>
      </c>
      <c r="M151" s="65" t="s">
        <v>451</v>
      </c>
      <c r="N151" s="33"/>
      <c r="P151" s="102"/>
      <c r="Q151" s="29"/>
      <c r="R151" s="32"/>
    </row>
    <row r="152" spans="10:18" ht="13.15" x14ac:dyDescent="0.35">
      <c r="J152" s="65" t="s">
        <v>454</v>
      </c>
      <c r="K152" s="52" t="s">
        <v>455</v>
      </c>
      <c r="L152" s="52" t="s">
        <v>456</v>
      </c>
      <c r="M152" s="65" t="s">
        <v>454</v>
      </c>
      <c r="N152" s="33"/>
      <c r="P152" s="102"/>
      <c r="Q152" s="29"/>
      <c r="R152" s="32"/>
    </row>
    <row r="153" spans="10:18" ht="13.15" x14ac:dyDescent="0.35">
      <c r="J153" s="65" t="s">
        <v>457</v>
      </c>
      <c r="K153" s="52" t="s">
        <v>458</v>
      </c>
      <c r="L153" s="52" t="s">
        <v>459</v>
      </c>
      <c r="M153" s="65" t="s">
        <v>457</v>
      </c>
      <c r="N153" s="33"/>
      <c r="P153" s="102"/>
      <c r="Q153" s="29"/>
      <c r="R153" s="32"/>
    </row>
    <row r="154" spans="10:18" ht="13.15" x14ac:dyDescent="0.35">
      <c r="J154" s="65" t="s">
        <v>460</v>
      </c>
      <c r="K154" s="52" t="s">
        <v>461</v>
      </c>
      <c r="L154" s="52" t="s">
        <v>462</v>
      </c>
      <c r="M154" s="65" t="s">
        <v>460</v>
      </c>
      <c r="N154" s="33"/>
      <c r="P154" s="102"/>
      <c r="Q154" s="29"/>
      <c r="R154" s="32"/>
    </row>
    <row r="155" spans="10:18" ht="13.15" x14ac:dyDescent="0.35">
      <c r="J155" s="65" t="s">
        <v>463</v>
      </c>
      <c r="K155" s="52" t="s">
        <v>464</v>
      </c>
      <c r="L155" s="52" t="s">
        <v>465</v>
      </c>
      <c r="M155" s="65" t="s">
        <v>463</v>
      </c>
      <c r="N155" s="33"/>
      <c r="P155" s="102"/>
      <c r="Q155" s="29"/>
      <c r="R155" s="32"/>
    </row>
    <row r="156" spans="10:18" ht="13.15" x14ac:dyDescent="0.35">
      <c r="J156" s="65" t="s">
        <v>466</v>
      </c>
      <c r="K156" s="52" t="s">
        <v>467</v>
      </c>
      <c r="L156" s="52" t="s">
        <v>468</v>
      </c>
      <c r="M156" s="65" t="s">
        <v>466</v>
      </c>
      <c r="N156" s="33"/>
      <c r="P156" s="102"/>
      <c r="Q156" s="29"/>
      <c r="R156" s="32"/>
    </row>
    <row r="157" spans="10:18" ht="13.15" x14ac:dyDescent="0.35">
      <c r="J157" s="65" t="s">
        <v>469</v>
      </c>
      <c r="K157" s="52" t="s">
        <v>470</v>
      </c>
      <c r="L157" s="52" t="s">
        <v>471</v>
      </c>
      <c r="M157" s="65" t="s">
        <v>469</v>
      </c>
      <c r="N157" s="33"/>
      <c r="P157" s="102"/>
      <c r="Q157" s="29"/>
      <c r="R157" s="32"/>
    </row>
    <row r="158" spans="10:18" ht="13.15" x14ac:dyDescent="0.35">
      <c r="J158" s="65" t="s">
        <v>472</v>
      </c>
      <c r="K158" s="52" t="s">
        <v>473</v>
      </c>
      <c r="L158" s="52" t="s">
        <v>474</v>
      </c>
      <c r="M158" s="65" t="s">
        <v>472</v>
      </c>
      <c r="N158" s="33"/>
      <c r="P158" s="102"/>
      <c r="Q158" s="29"/>
      <c r="R158" s="32"/>
    </row>
    <row r="159" spans="10:18" ht="13.15" x14ac:dyDescent="0.35">
      <c r="J159" s="65" t="s">
        <v>475</v>
      </c>
      <c r="K159" s="52" t="s">
        <v>476</v>
      </c>
      <c r="L159" s="52" t="s">
        <v>477</v>
      </c>
      <c r="M159" s="65" t="s">
        <v>475</v>
      </c>
      <c r="N159" s="33"/>
      <c r="P159" s="102"/>
      <c r="Q159" s="29"/>
      <c r="R159" s="32"/>
    </row>
    <row r="160" spans="10:18" ht="13.15" x14ac:dyDescent="0.35">
      <c r="J160" s="65" t="s">
        <v>478</v>
      </c>
      <c r="K160" s="52" t="s">
        <v>479</v>
      </c>
      <c r="L160" s="52" t="s">
        <v>480</v>
      </c>
      <c r="M160" s="65" t="s">
        <v>478</v>
      </c>
      <c r="N160" s="33"/>
      <c r="P160" s="102"/>
      <c r="Q160" s="29"/>
      <c r="R160" s="32"/>
    </row>
    <row r="161" spans="10:18" ht="13.15" x14ac:dyDescent="0.35">
      <c r="J161" s="65" t="s">
        <v>481</v>
      </c>
      <c r="K161" s="52" t="s">
        <v>482</v>
      </c>
      <c r="L161" s="52" t="s">
        <v>483</v>
      </c>
      <c r="M161" s="65" t="s">
        <v>481</v>
      </c>
      <c r="N161" s="33"/>
      <c r="P161" s="102"/>
      <c r="Q161" s="29"/>
      <c r="R161" s="32"/>
    </row>
    <row r="162" spans="10:18" ht="13.15" x14ac:dyDescent="0.35">
      <c r="J162" s="65" t="s">
        <v>484</v>
      </c>
      <c r="K162" s="52" t="s">
        <v>485</v>
      </c>
      <c r="L162" s="52" t="s">
        <v>486</v>
      </c>
      <c r="M162" s="65" t="s">
        <v>484</v>
      </c>
      <c r="N162" s="33"/>
      <c r="P162" s="102"/>
      <c r="Q162" s="29"/>
      <c r="R162" s="31"/>
    </row>
    <row r="163" spans="10:18" ht="13.15" x14ac:dyDescent="0.35">
      <c r="J163" s="65" t="s">
        <v>487</v>
      </c>
      <c r="K163" s="52" t="s">
        <v>488</v>
      </c>
      <c r="L163" s="52" t="s">
        <v>489</v>
      </c>
      <c r="M163" s="65" t="s">
        <v>487</v>
      </c>
      <c r="N163" s="33"/>
      <c r="P163" s="102"/>
      <c r="Q163" s="29"/>
      <c r="R163" s="31"/>
    </row>
    <row r="164" spans="10:18" ht="13.15" x14ac:dyDescent="0.35">
      <c r="J164" s="65" t="s">
        <v>490</v>
      </c>
      <c r="K164" s="52" t="s">
        <v>491</v>
      </c>
      <c r="L164" s="52" t="s">
        <v>492</v>
      </c>
      <c r="M164" s="65" t="s">
        <v>490</v>
      </c>
      <c r="N164" s="33"/>
      <c r="P164" s="102"/>
      <c r="Q164" s="29"/>
      <c r="R164" s="32"/>
    </row>
    <row r="165" spans="10:18" ht="13.15" x14ac:dyDescent="0.35">
      <c r="J165" s="65" t="s">
        <v>493</v>
      </c>
      <c r="K165" s="52" t="s">
        <v>494</v>
      </c>
      <c r="L165" s="52" t="s">
        <v>495</v>
      </c>
      <c r="M165" s="65" t="s">
        <v>493</v>
      </c>
      <c r="N165" s="33"/>
      <c r="P165" s="102"/>
      <c r="Q165" s="29"/>
      <c r="R165" s="32"/>
    </row>
    <row r="166" spans="10:18" ht="13.15" x14ac:dyDescent="0.35">
      <c r="J166" s="65" t="s">
        <v>496</v>
      </c>
      <c r="K166" s="52" t="s">
        <v>497</v>
      </c>
      <c r="L166" s="52" t="s">
        <v>498</v>
      </c>
      <c r="M166" s="65" t="s">
        <v>496</v>
      </c>
      <c r="N166" s="33"/>
      <c r="P166" s="102"/>
      <c r="Q166" s="29"/>
      <c r="R166" s="32"/>
    </row>
    <row r="167" spans="10:18" ht="13.15" x14ac:dyDescent="0.35">
      <c r="J167" s="65" t="s">
        <v>499</v>
      </c>
      <c r="K167" s="52" t="s">
        <v>500</v>
      </c>
      <c r="L167" s="52" t="s">
        <v>501</v>
      </c>
      <c r="M167" s="65" t="s">
        <v>499</v>
      </c>
      <c r="N167" s="33"/>
      <c r="P167" s="102"/>
      <c r="Q167" s="29"/>
      <c r="R167" s="32"/>
    </row>
    <row r="168" spans="10:18" ht="13.15" x14ac:dyDescent="0.35">
      <c r="J168" s="65" t="s">
        <v>502</v>
      </c>
      <c r="K168" s="52" t="s">
        <v>503</v>
      </c>
      <c r="L168" s="52" t="s">
        <v>504</v>
      </c>
      <c r="M168" s="65" t="s">
        <v>502</v>
      </c>
      <c r="N168" s="33"/>
      <c r="P168" s="102"/>
      <c r="Q168" s="29"/>
      <c r="R168" s="32"/>
    </row>
    <row r="169" spans="10:18" ht="13.15" x14ac:dyDescent="0.35">
      <c r="J169" s="65" t="s">
        <v>505</v>
      </c>
      <c r="K169" s="52" t="s">
        <v>506</v>
      </c>
      <c r="L169" s="52" t="s">
        <v>507</v>
      </c>
      <c r="M169" s="65" t="s">
        <v>505</v>
      </c>
      <c r="N169" s="33"/>
      <c r="P169" s="103"/>
      <c r="Q169" s="29"/>
      <c r="R169" s="32"/>
    </row>
    <row r="170" spans="10:18" ht="13.15" x14ac:dyDescent="0.35">
      <c r="J170" s="65" t="s">
        <v>508</v>
      </c>
      <c r="K170" s="52" t="s">
        <v>509</v>
      </c>
      <c r="L170" s="52" t="s">
        <v>510</v>
      </c>
      <c r="M170" s="65" t="s">
        <v>508</v>
      </c>
      <c r="N170" s="33"/>
      <c r="P170" s="102"/>
      <c r="Q170" s="29"/>
      <c r="R170" s="32"/>
    </row>
    <row r="171" spans="10:18" ht="13.15" x14ac:dyDescent="0.35">
      <c r="J171" s="65" t="s">
        <v>511</v>
      </c>
      <c r="K171" s="52" t="s">
        <v>512</v>
      </c>
      <c r="L171" s="52" t="s">
        <v>513</v>
      </c>
      <c r="M171" s="65" t="s">
        <v>511</v>
      </c>
      <c r="N171" s="33"/>
      <c r="P171" s="102"/>
      <c r="Q171" s="29"/>
      <c r="R171" s="32"/>
    </row>
    <row r="172" spans="10:18" ht="13.15" x14ac:dyDescent="0.35">
      <c r="J172" s="65" t="s">
        <v>514</v>
      </c>
      <c r="K172" s="52" t="s">
        <v>515</v>
      </c>
      <c r="L172" s="52" t="s">
        <v>516</v>
      </c>
      <c r="M172" s="65" t="s">
        <v>514</v>
      </c>
      <c r="N172" s="33"/>
      <c r="P172" s="103"/>
      <c r="Q172" s="29"/>
      <c r="R172" s="32"/>
    </row>
    <row r="173" spans="10:18" ht="13.15" x14ac:dyDescent="0.35">
      <c r="J173" s="65" t="s">
        <v>517</v>
      </c>
      <c r="K173" s="52" t="s">
        <v>518</v>
      </c>
      <c r="L173" s="52" t="s">
        <v>519</v>
      </c>
      <c r="M173" s="65" t="s">
        <v>517</v>
      </c>
      <c r="N173" s="33"/>
      <c r="P173" s="102"/>
      <c r="Q173" s="29"/>
      <c r="R173" s="32"/>
    </row>
    <row r="174" spans="10:18" ht="13.15" x14ac:dyDescent="0.35">
      <c r="J174" s="65" t="s">
        <v>520</v>
      </c>
      <c r="K174" s="52" t="s">
        <v>521</v>
      </c>
      <c r="L174" s="52" t="s">
        <v>522</v>
      </c>
      <c r="M174" s="65" t="s">
        <v>520</v>
      </c>
      <c r="N174" s="33"/>
      <c r="P174" s="102"/>
      <c r="Q174" s="29"/>
      <c r="R174" s="32"/>
    </row>
    <row r="175" spans="10:18" ht="13.15" x14ac:dyDescent="0.35">
      <c r="J175" s="65" t="s">
        <v>523</v>
      </c>
      <c r="K175" s="52" t="s">
        <v>524</v>
      </c>
      <c r="L175" s="52" t="s">
        <v>525</v>
      </c>
      <c r="M175" s="65" t="s">
        <v>523</v>
      </c>
      <c r="N175" s="33"/>
      <c r="P175" s="102"/>
      <c r="Q175" s="29"/>
      <c r="R175" s="32"/>
    </row>
    <row r="176" spans="10:18" ht="13.15" x14ac:dyDescent="0.35">
      <c r="J176" s="65" t="s">
        <v>526</v>
      </c>
      <c r="K176" s="52" t="s">
        <v>527</v>
      </c>
      <c r="L176" s="52" t="s">
        <v>528</v>
      </c>
      <c r="M176" s="65" t="s">
        <v>526</v>
      </c>
      <c r="N176" s="33"/>
      <c r="P176" s="102"/>
      <c r="Q176" s="29"/>
      <c r="R176" s="32"/>
    </row>
    <row r="177" spans="10:18" ht="13.15" x14ac:dyDescent="0.35">
      <c r="J177" s="65" t="s">
        <v>529</v>
      </c>
      <c r="K177" s="52" t="s">
        <v>530</v>
      </c>
      <c r="L177" s="52" t="s">
        <v>531</v>
      </c>
      <c r="M177" s="65" t="s">
        <v>529</v>
      </c>
      <c r="N177" s="33"/>
      <c r="P177" s="102"/>
      <c r="Q177" s="29"/>
      <c r="R177" s="32"/>
    </row>
    <row r="178" spans="10:18" ht="13.15" x14ac:dyDescent="0.35">
      <c r="J178" s="65" t="s">
        <v>532</v>
      </c>
      <c r="K178" s="52" t="s">
        <v>533</v>
      </c>
      <c r="L178" s="52" t="s">
        <v>534</v>
      </c>
      <c r="M178" s="65" t="s">
        <v>532</v>
      </c>
      <c r="N178" s="33"/>
      <c r="P178" s="102"/>
      <c r="Q178" s="29"/>
      <c r="R178" s="32"/>
    </row>
    <row r="179" spans="10:18" ht="13.15" x14ac:dyDescent="0.35">
      <c r="J179" s="65" t="s">
        <v>535</v>
      </c>
      <c r="K179" s="52" t="s">
        <v>536</v>
      </c>
      <c r="L179" s="52" t="s">
        <v>537</v>
      </c>
      <c r="M179" s="65" t="s">
        <v>535</v>
      </c>
      <c r="N179" s="33"/>
      <c r="P179" s="102"/>
      <c r="Q179" s="29"/>
      <c r="R179" s="32"/>
    </row>
    <row r="180" spans="10:18" ht="13.15" x14ac:dyDescent="0.35">
      <c r="J180" s="65" t="s">
        <v>538</v>
      </c>
      <c r="K180" s="52" t="s">
        <v>539</v>
      </c>
      <c r="L180" s="52" t="s">
        <v>540</v>
      </c>
      <c r="M180" s="65" t="s">
        <v>538</v>
      </c>
      <c r="N180" s="33"/>
      <c r="P180" s="102"/>
      <c r="Q180" s="29"/>
      <c r="R180" s="32"/>
    </row>
    <row r="181" spans="10:18" ht="13.15" x14ac:dyDescent="0.35">
      <c r="J181" s="65" t="s">
        <v>541</v>
      </c>
      <c r="K181" s="52" t="s">
        <v>542</v>
      </c>
      <c r="L181" s="52" t="s">
        <v>543</v>
      </c>
      <c r="M181" s="65" t="s">
        <v>541</v>
      </c>
      <c r="N181" s="33"/>
      <c r="P181" s="102"/>
      <c r="Q181" s="29"/>
      <c r="R181" s="32"/>
    </row>
    <row r="182" spans="10:18" ht="13.15" x14ac:dyDescent="0.35">
      <c r="J182" s="65" t="s">
        <v>544</v>
      </c>
      <c r="K182" s="52" t="s">
        <v>545</v>
      </c>
      <c r="L182" s="52" t="s">
        <v>546</v>
      </c>
      <c r="M182" s="65" t="s">
        <v>544</v>
      </c>
      <c r="N182" s="33"/>
      <c r="P182" s="102"/>
      <c r="Q182" s="29"/>
      <c r="R182" s="32"/>
    </row>
    <row r="183" spans="10:18" ht="13.15" x14ac:dyDescent="0.35">
      <c r="J183" s="65" t="s">
        <v>547</v>
      </c>
      <c r="K183" s="52" t="s">
        <v>548</v>
      </c>
      <c r="L183" s="52" t="s">
        <v>549</v>
      </c>
      <c r="M183" s="65" t="s">
        <v>547</v>
      </c>
      <c r="N183" s="33"/>
      <c r="P183" s="102"/>
      <c r="Q183" s="29"/>
      <c r="R183" s="32"/>
    </row>
    <row r="184" spans="10:18" ht="13.15" x14ac:dyDescent="0.35">
      <c r="J184" s="65" t="s">
        <v>550</v>
      </c>
      <c r="K184" s="52" t="s">
        <v>551</v>
      </c>
      <c r="L184" s="52" t="s">
        <v>552</v>
      </c>
      <c r="M184" s="65" t="s">
        <v>550</v>
      </c>
      <c r="N184" s="33"/>
      <c r="P184" s="102"/>
      <c r="Q184" s="29"/>
      <c r="R184" s="32"/>
    </row>
    <row r="185" spans="10:18" ht="13.15" x14ac:dyDescent="0.35">
      <c r="J185" s="65" t="s">
        <v>553</v>
      </c>
      <c r="K185" s="52" t="s">
        <v>554</v>
      </c>
      <c r="L185" s="52" t="s">
        <v>555</v>
      </c>
      <c r="M185" s="65" t="s">
        <v>553</v>
      </c>
      <c r="N185" s="33"/>
      <c r="P185" s="102"/>
      <c r="Q185" s="29"/>
      <c r="R185" s="31"/>
    </row>
    <row r="186" spans="10:18" ht="13.15" x14ac:dyDescent="0.35">
      <c r="J186" s="65" t="s">
        <v>556</v>
      </c>
      <c r="K186" s="52" t="s">
        <v>557</v>
      </c>
      <c r="L186" s="52" t="s">
        <v>558</v>
      </c>
      <c r="M186" s="65" t="s">
        <v>556</v>
      </c>
      <c r="N186" s="33"/>
      <c r="P186" s="102"/>
      <c r="Q186" s="29"/>
      <c r="R186" s="32"/>
    </row>
    <row r="187" spans="10:18" ht="13.15" x14ac:dyDescent="0.35">
      <c r="J187" s="65" t="s">
        <v>559</v>
      </c>
      <c r="K187" s="52" t="s">
        <v>560</v>
      </c>
      <c r="L187" s="52" t="s">
        <v>561</v>
      </c>
      <c r="M187" s="65" t="s">
        <v>559</v>
      </c>
      <c r="N187" s="33"/>
      <c r="P187" s="102"/>
      <c r="Q187" s="29"/>
      <c r="R187" s="32"/>
    </row>
    <row r="188" spans="10:18" ht="13.15" x14ac:dyDescent="0.35">
      <c r="J188" s="65" t="s">
        <v>562</v>
      </c>
      <c r="K188" s="52" t="s">
        <v>563</v>
      </c>
      <c r="L188" s="52" t="s">
        <v>564</v>
      </c>
      <c r="M188" s="65" t="s">
        <v>562</v>
      </c>
      <c r="N188" s="33"/>
      <c r="P188" s="102"/>
      <c r="Q188" s="29"/>
      <c r="R188" s="32"/>
    </row>
    <row r="189" spans="10:18" ht="13.15" x14ac:dyDescent="0.35">
      <c r="J189" s="65" t="s">
        <v>565</v>
      </c>
      <c r="K189" s="52" t="s">
        <v>566</v>
      </c>
      <c r="L189" s="52" t="s">
        <v>567</v>
      </c>
      <c r="M189" s="65" t="s">
        <v>565</v>
      </c>
      <c r="N189" s="33"/>
      <c r="P189" s="102"/>
      <c r="Q189" s="29"/>
      <c r="R189" s="32"/>
    </row>
    <row r="190" spans="10:18" ht="13.15" x14ac:dyDescent="0.35">
      <c r="J190" s="65" t="s">
        <v>568</v>
      </c>
      <c r="K190" s="52" t="s">
        <v>569</v>
      </c>
      <c r="L190" s="52" t="s">
        <v>570</v>
      </c>
      <c r="M190" s="65" t="s">
        <v>568</v>
      </c>
      <c r="N190" s="33"/>
      <c r="P190" s="102"/>
      <c r="Q190" s="29"/>
      <c r="R190" s="32"/>
    </row>
    <row r="191" spans="10:18" ht="13.15" x14ac:dyDescent="0.35">
      <c r="J191" s="65" t="s">
        <v>571</v>
      </c>
      <c r="K191" s="52" t="s">
        <v>572</v>
      </c>
      <c r="L191" s="52" t="s">
        <v>573</v>
      </c>
      <c r="M191" s="65" t="s">
        <v>571</v>
      </c>
      <c r="N191" s="33"/>
      <c r="P191" s="102"/>
      <c r="Q191" s="29"/>
      <c r="R191" s="32"/>
    </row>
    <row r="192" spans="10:18" ht="13.15" x14ac:dyDescent="0.35">
      <c r="J192" s="65" t="s">
        <v>574</v>
      </c>
      <c r="K192" s="52" t="s">
        <v>575</v>
      </c>
      <c r="L192" s="52" t="s">
        <v>576</v>
      </c>
      <c r="M192" s="65" t="s">
        <v>574</v>
      </c>
      <c r="N192" s="33"/>
      <c r="P192" s="102"/>
      <c r="Q192" s="29"/>
      <c r="R192" s="32"/>
    </row>
    <row r="193" spans="10:18" ht="13.15" x14ac:dyDescent="0.35">
      <c r="J193" s="65" t="s">
        <v>577</v>
      </c>
      <c r="K193" s="52" t="s">
        <v>578</v>
      </c>
      <c r="L193" s="52" t="s">
        <v>579</v>
      </c>
      <c r="M193" s="65" t="s">
        <v>577</v>
      </c>
      <c r="N193" s="33"/>
      <c r="P193" s="102"/>
      <c r="Q193" s="29"/>
      <c r="R193" s="32"/>
    </row>
    <row r="194" spans="10:18" ht="13.15" x14ac:dyDescent="0.35">
      <c r="J194" s="65" t="s">
        <v>580</v>
      </c>
      <c r="K194" s="52" t="s">
        <v>581</v>
      </c>
      <c r="L194" s="52" t="s">
        <v>582</v>
      </c>
      <c r="M194" s="65" t="s">
        <v>580</v>
      </c>
      <c r="N194" s="33"/>
      <c r="P194" s="102"/>
      <c r="Q194" s="29"/>
      <c r="R194" s="32"/>
    </row>
    <row r="195" spans="10:18" ht="13.15" x14ac:dyDescent="0.35">
      <c r="J195" s="65" t="s">
        <v>583</v>
      </c>
      <c r="K195" s="52" t="s">
        <v>584</v>
      </c>
      <c r="L195" s="52" t="s">
        <v>585</v>
      </c>
      <c r="M195" s="65" t="s">
        <v>583</v>
      </c>
      <c r="N195" s="33"/>
      <c r="P195" s="102"/>
      <c r="Q195" s="29"/>
      <c r="R195" s="32"/>
    </row>
    <row r="196" spans="10:18" ht="13.15" x14ac:dyDescent="0.35">
      <c r="J196" s="65" t="s">
        <v>586</v>
      </c>
      <c r="K196" s="52" t="s">
        <v>587</v>
      </c>
      <c r="L196" s="52" t="s">
        <v>588</v>
      </c>
      <c r="M196" s="65" t="s">
        <v>586</v>
      </c>
      <c r="N196" s="33"/>
      <c r="P196" s="102"/>
      <c r="Q196" s="29"/>
      <c r="R196" s="32"/>
    </row>
    <row r="197" spans="10:18" ht="13.15" x14ac:dyDescent="0.35">
      <c r="J197" s="65" t="s">
        <v>589</v>
      </c>
      <c r="K197" s="52" t="s">
        <v>590</v>
      </c>
      <c r="L197" s="52" t="s">
        <v>591</v>
      </c>
      <c r="M197" s="65" t="s">
        <v>589</v>
      </c>
      <c r="N197" s="33"/>
      <c r="P197" s="102"/>
      <c r="Q197" s="29"/>
      <c r="R197" s="32"/>
    </row>
    <row r="198" spans="10:18" ht="13.15" x14ac:dyDescent="0.35">
      <c r="J198" s="65" t="s">
        <v>592</v>
      </c>
      <c r="K198" s="52" t="s">
        <v>593</v>
      </c>
      <c r="L198" s="52" t="s">
        <v>594</v>
      </c>
      <c r="M198" s="65" t="s">
        <v>592</v>
      </c>
      <c r="N198" s="33"/>
      <c r="P198" s="102"/>
      <c r="Q198" s="29"/>
      <c r="R198" s="32"/>
    </row>
    <row r="199" spans="10:18" ht="13.15" x14ac:dyDescent="0.35">
      <c r="J199" s="65" t="s">
        <v>595</v>
      </c>
      <c r="K199" s="52" t="s">
        <v>596</v>
      </c>
      <c r="L199" s="52" t="s">
        <v>597</v>
      </c>
      <c r="M199" s="65" t="s">
        <v>595</v>
      </c>
      <c r="N199" s="33"/>
      <c r="P199" s="102"/>
      <c r="Q199" s="29"/>
      <c r="R199" s="32"/>
    </row>
    <row r="200" spans="10:18" ht="13.15" x14ac:dyDescent="0.35">
      <c r="J200" s="65" t="s">
        <v>598</v>
      </c>
      <c r="K200" s="52" t="s">
        <v>599</v>
      </c>
      <c r="L200" s="52" t="s">
        <v>600</v>
      </c>
      <c r="M200" s="65" t="s">
        <v>598</v>
      </c>
      <c r="N200" s="33"/>
      <c r="P200" s="102"/>
      <c r="Q200" s="29"/>
      <c r="R200" s="31"/>
    </row>
    <row r="201" spans="10:18" ht="13.15" x14ac:dyDescent="0.35">
      <c r="J201" s="65" t="s">
        <v>601</v>
      </c>
      <c r="K201" s="52" t="s">
        <v>602</v>
      </c>
      <c r="L201" s="52" t="s">
        <v>603</v>
      </c>
      <c r="M201" s="65" t="s">
        <v>601</v>
      </c>
      <c r="N201" s="33"/>
      <c r="P201" s="102"/>
      <c r="Q201" s="29"/>
      <c r="R201" s="31"/>
    </row>
    <row r="202" spans="10:18" ht="13.15" x14ac:dyDescent="0.35">
      <c r="J202" s="65" t="s">
        <v>604</v>
      </c>
      <c r="K202" s="52" t="s">
        <v>605</v>
      </c>
      <c r="L202" s="52" t="s">
        <v>606</v>
      </c>
      <c r="M202" s="65" t="s">
        <v>604</v>
      </c>
      <c r="N202" s="33"/>
      <c r="P202" s="102"/>
      <c r="Q202" s="29"/>
      <c r="R202" s="32"/>
    </row>
    <row r="203" spans="10:18" ht="13.15" x14ac:dyDescent="0.35">
      <c r="J203" s="65" t="s">
        <v>607</v>
      </c>
      <c r="K203" s="52" t="s">
        <v>608</v>
      </c>
      <c r="L203" s="52" t="s">
        <v>609</v>
      </c>
      <c r="M203" s="65" t="s">
        <v>607</v>
      </c>
      <c r="N203" s="33"/>
      <c r="P203" s="102"/>
      <c r="Q203" s="29"/>
      <c r="R203" s="32"/>
    </row>
    <row r="204" spans="10:18" ht="13.15" x14ac:dyDescent="0.35">
      <c r="J204" s="65" t="s">
        <v>610</v>
      </c>
      <c r="K204" s="52" t="s">
        <v>611</v>
      </c>
      <c r="L204" s="52" t="s">
        <v>612</v>
      </c>
      <c r="M204" s="65" t="s">
        <v>610</v>
      </c>
      <c r="N204" s="33"/>
      <c r="P204" s="102"/>
      <c r="Q204" s="29"/>
      <c r="R204" s="32"/>
    </row>
    <row r="205" spans="10:18" ht="13.15" x14ac:dyDescent="0.35">
      <c r="J205" s="65" t="s">
        <v>613</v>
      </c>
      <c r="K205" s="52" t="s">
        <v>614</v>
      </c>
      <c r="L205" s="66" t="s">
        <v>615</v>
      </c>
      <c r="M205" s="65" t="s">
        <v>613</v>
      </c>
      <c r="N205" s="33"/>
      <c r="P205" s="102"/>
      <c r="Q205" s="29"/>
      <c r="R205" s="32"/>
    </row>
    <row r="206" spans="10:18" ht="13.15" x14ac:dyDescent="0.35">
      <c r="J206" s="65" t="s">
        <v>616</v>
      </c>
      <c r="K206" s="52" t="s">
        <v>617</v>
      </c>
      <c r="L206" s="52" t="s">
        <v>618</v>
      </c>
      <c r="M206" s="65" t="s">
        <v>616</v>
      </c>
      <c r="N206" s="33"/>
      <c r="P206" s="102"/>
      <c r="Q206" s="29"/>
      <c r="R206" s="32"/>
    </row>
    <row r="207" spans="10:18" ht="13.15" x14ac:dyDescent="0.35">
      <c r="J207" s="65" t="s">
        <v>619</v>
      </c>
      <c r="K207" s="52" t="s">
        <v>620</v>
      </c>
      <c r="L207" s="52" t="s">
        <v>621</v>
      </c>
      <c r="M207" s="65" t="s">
        <v>619</v>
      </c>
      <c r="N207" s="33"/>
      <c r="P207" s="102"/>
      <c r="Q207" s="29"/>
      <c r="R207" s="32"/>
    </row>
    <row r="208" spans="10:18" ht="13.15" x14ac:dyDescent="0.35">
      <c r="J208" s="65" t="s">
        <v>622</v>
      </c>
      <c r="K208" s="52" t="s">
        <v>623</v>
      </c>
      <c r="L208" s="52" t="s">
        <v>624</v>
      </c>
      <c r="M208" s="65" t="s">
        <v>622</v>
      </c>
      <c r="N208" s="33"/>
      <c r="P208" s="102"/>
      <c r="Q208" s="29"/>
      <c r="R208" s="32"/>
    </row>
    <row r="209" spans="10:18" ht="13.15" x14ac:dyDescent="0.35">
      <c r="J209" s="65" t="s">
        <v>625</v>
      </c>
      <c r="K209" s="52" t="s">
        <v>626</v>
      </c>
      <c r="L209" s="52" t="s">
        <v>627</v>
      </c>
      <c r="M209" s="65" t="s">
        <v>625</v>
      </c>
      <c r="N209" s="33"/>
      <c r="P209" s="102"/>
      <c r="Q209" s="29"/>
      <c r="R209" s="32"/>
    </row>
    <row r="210" spans="10:18" ht="13.15" x14ac:dyDescent="0.35">
      <c r="J210" s="65" t="s">
        <v>628</v>
      </c>
      <c r="K210" s="52" t="s">
        <v>629</v>
      </c>
      <c r="L210" s="52" t="s">
        <v>630</v>
      </c>
      <c r="M210" s="65" t="s">
        <v>628</v>
      </c>
      <c r="N210" s="33"/>
      <c r="P210" s="102"/>
      <c r="Q210" s="29"/>
      <c r="R210" s="32"/>
    </row>
    <row r="211" spans="10:18" ht="13.15" x14ac:dyDescent="0.35">
      <c r="J211" s="65" t="s">
        <v>631</v>
      </c>
      <c r="K211" s="52" t="s">
        <v>632</v>
      </c>
      <c r="L211" s="52" t="s">
        <v>633</v>
      </c>
      <c r="M211" s="65" t="s">
        <v>631</v>
      </c>
      <c r="N211" s="33"/>
      <c r="P211" s="102"/>
      <c r="Q211" s="29"/>
      <c r="R211" s="32"/>
    </row>
    <row r="212" spans="10:18" ht="13.15" x14ac:dyDescent="0.35">
      <c r="J212" s="65" t="s">
        <v>634</v>
      </c>
      <c r="K212" s="52" t="s">
        <v>635</v>
      </c>
      <c r="L212" s="52" t="s">
        <v>636</v>
      </c>
      <c r="M212" s="65" t="s">
        <v>634</v>
      </c>
      <c r="N212" s="33"/>
      <c r="P212" s="102"/>
      <c r="Q212" s="29"/>
      <c r="R212" s="32"/>
    </row>
    <row r="213" spans="10:18" ht="13.15" x14ac:dyDescent="0.35">
      <c r="J213" s="65" t="s">
        <v>637</v>
      </c>
      <c r="K213" s="52" t="s">
        <v>638</v>
      </c>
      <c r="L213" s="52" t="s">
        <v>639</v>
      </c>
      <c r="M213" s="65" t="s">
        <v>637</v>
      </c>
      <c r="N213" s="33"/>
      <c r="P213" s="102"/>
      <c r="Q213" s="29"/>
      <c r="R213" s="32"/>
    </row>
    <row r="214" spans="10:18" ht="13.15" x14ac:dyDescent="0.35">
      <c r="J214" s="65" t="s">
        <v>640</v>
      </c>
      <c r="K214" s="52" t="s">
        <v>641</v>
      </c>
      <c r="L214" s="52" t="s">
        <v>642</v>
      </c>
      <c r="M214" s="65" t="s">
        <v>640</v>
      </c>
      <c r="N214" s="33"/>
      <c r="P214" s="102"/>
      <c r="Q214" s="29"/>
      <c r="R214" s="31"/>
    </row>
    <row r="215" spans="10:18" ht="13.15" x14ac:dyDescent="0.35">
      <c r="J215" s="65" t="s">
        <v>643</v>
      </c>
      <c r="K215" s="52" t="s">
        <v>644</v>
      </c>
      <c r="L215" s="52" t="s">
        <v>645</v>
      </c>
      <c r="M215" s="65" t="s">
        <v>643</v>
      </c>
      <c r="N215" s="33"/>
      <c r="P215" s="102"/>
      <c r="Q215" s="29"/>
      <c r="R215" s="31"/>
    </row>
    <row r="216" spans="10:18" ht="13.15" x14ac:dyDescent="0.35">
      <c r="J216" s="65" t="s">
        <v>646</v>
      </c>
      <c r="K216" s="52" t="s">
        <v>647</v>
      </c>
      <c r="L216" s="52" t="s">
        <v>648</v>
      </c>
      <c r="M216" s="65" t="s">
        <v>646</v>
      </c>
      <c r="N216" s="33"/>
      <c r="P216" s="102"/>
      <c r="Q216" s="29"/>
      <c r="R216" s="32"/>
    </row>
    <row r="217" spans="10:18" ht="13.15" x14ac:dyDescent="0.35">
      <c r="J217" s="65" t="s">
        <v>649</v>
      </c>
      <c r="K217" s="52" t="s">
        <v>650</v>
      </c>
      <c r="L217" s="52" t="s">
        <v>651</v>
      </c>
      <c r="M217" s="65" t="s">
        <v>649</v>
      </c>
      <c r="N217" s="33"/>
      <c r="P217" s="102"/>
      <c r="Q217" s="29"/>
      <c r="R217" s="32"/>
    </row>
    <row r="218" spans="10:18" ht="13.15" x14ac:dyDescent="0.35">
      <c r="J218" s="65" t="s">
        <v>652</v>
      </c>
      <c r="K218" s="52" t="s">
        <v>653</v>
      </c>
      <c r="L218" s="52" t="s">
        <v>654</v>
      </c>
      <c r="M218" s="65" t="s">
        <v>652</v>
      </c>
      <c r="N218" s="33"/>
      <c r="P218" s="102"/>
      <c r="Q218" s="29"/>
      <c r="R218" s="32"/>
    </row>
    <row r="219" spans="10:18" ht="13.15" x14ac:dyDescent="0.35">
      <c r="J219" s="65" t="s">
        <v>655</v>
      </c>
      <c r="K219" s="52" t="s">
        <v>656</v>
      </c>
      <c r="L219" s="52" t="s">
        <v>657</v>
      </c>
      <c r="M219" s="65" t="s">
        <v>655</v>
      </c>
      <c r="N219" s="33"/>
      <c r="P219" s="102"/>
      <c r="Q219" s="29"/>
      <c r="R219" s="32"/>
    </row>
    <row r="220" spans="10:18" ht="13.15" x14ac:dyDescent="0.35">
      <c r="J220" s="65" t="s">
        <v>658</v>
      </c>
      <c r="K220" s="52" t="s">
        <v>659</v>
      </c>
      <c r="L220" s="52" t="s">
        <v>660</v>
      </c>
      <c r="M220" s="65" t="s">
        <v>658</v>
      </c>
      <c r="N220" s="33"/>
      <c r="P220" s="102"/>
      <c r="Q220" s="29"/>
      <c r="R220" s="32"/>
    </row>
    <row r="221" spans="10:18" ht="13.15" x14ac:dyDescent="0.35">
      <c r="J221" s="65" t="s">
        <v>661</v>
      </c>
      <c r="K221" s="52" t="s">
        <v>662</v>
      </c>
      <c r="L221" s="52" t="s">
        <v>663</v>
      </c>
      <c r="M221" s="65" t="s">
        <v>661</v>
      </c>
      <c r="N221" s="33"/>
      <c r="P221" s="102"/>
      <c r="Q221" s="29"/>
      <c r="R221" s="31"/>
    </row>
    <row r="222" spans="10:18" ht="13.15" x14ac:dyDescent="0.35">
      <c r="J222" s="65" t="s">
        <v>664</v>
      </c>
      <c r="K222" s="52" t="s">
        <v>665</v>
      </c>
      <c r="L222" s="52" t="s">
        <v>666</v>
      </c>
      <c r="M222" s="65" t="s">
        <v>664</v>
      </c>
      <c r="N222" s="33"/>
      <c r="P222" s="102"/>
      <c r="Q222" s="29"/>
      <c r="R222" s="32"/>
    </row>
    <row r="223" spans="10:18" ht="13.15" x14ac:dyDescent="0.35">
      <c r="J223" s="65" t="s">
        <v>667</v>
      </c>
      <c r="K223" s="52" t="s">
        <v>668</v>
      </c>
      <c r="L223" s="52" t="s">
        <v>669</v>
      </c>
      <c r="M223" s="65" t="s">
        <v>667</v>
      </c>
      <c r="N223" s="33"/>
      <c r="P223" s="102"/>
      <c r="Q223" s="29"/>
      <c r="R223" s="32"/>
    </row>
    <row r="224" spans="10:18" ht="13.15" x14ac:dyDescent="0.35">
      <c r="J224" s="65" t="s">
        <v>670</v>
      </c>
      <c r="K224" s="52" t="s">
        <v>671</v>
      </c>
      <c r="L224" s="52" t="s">
        <v>672</v>
      </c>
      <c r="M224" s="65" t="s">
        <v>670</v>
      </c>
      <c r="N224" s="33"/>
      <c r="P224" s="102"/>
      <c r="Q224" s="29"/>
      <c r="R224" s="32"/>
    </row>
    <row r="225" spans="10:18" ht="13.15" x14ac:dyDescent="0.35">
      <c r="J225" s="65" t="s">
        <v>673</v>
      </c>
      <c r="K225" s="52" t="s">
        <v>674</v>
      </c>
      <c r="L225" s="52" t="s">
        <v>675</v>
      </c>
      <c r="M225" s="65" t="s">
        <v>673</v>
      </c>
      <c r="N225" s="33"/>
      <c r="P225" s="102"/>
      <c r="Q225" s="29"/>
      <c r="R225" s="32"/>
    </row>
    <row r="226" spans="10:18" ht="13.15" x14ac:dyDescent="0.35">
      <c r="J226" s="65" t="s">
        <v>676</v>
      </c>
      <c r="K226" s="52" t="s">
        <v>677</v>
      </c>
      <c r="L226" s="52" t="s">
        <v>678</v>
      </c>
      <c r="M226" s="65" t="s">
        <v>676</v>
      </c>
      <c r="N226" s="33"/>
      <c r="P226" s="102"/>
      <c r="Q226" s="29"/>
      <c r="R226" s="32"/>
    </row>
    <row r="227" spans="10:18" ht="13.15" x14ac:dyDescent="0.35">
      <c r="J227" s="65" t="s">
        <v>679</v>
      </c>
      <c r="K227" s="52" t="s">
        <v>680</v>
      </c>
      <c r="L227" s="52" t="s">
        <v>681</v>
      </c>
      <c r="M227" s="65" t="s">
        <v>679</v>
      </c>
      <c r="N227" s="33"/>
      <c r="P227" s="102"/>
      <c r="Q227" s="29"/>
      <c r="R227" s="32"/>
    </row>
    <row r="228" spans="10:18" ht="13.15" x14ac:dyDescent="0.35">
      <c r="J228" s="65" t="s">
        <v>682</v>
      </c>
      <c r="K228" s="52" t="s">
        <v>683</v>
      </c>
      <c r="L228" s="52" t="s">
        <v>684</v>
      </c>
      <c r="M228" s="65" t="s">
        <v>682</v>
      </c>
      <c r="N228" s="33"/>
      <c r="P228" s="102"/>
      <c r="Q228" s="29"/>
      <c r="R228" s="32"/>
    </row>
    <row r="229" spans="10:18" ht="13.15" x14ac:dyDescent="0.35">
      <c r="J229" s="65" t="s">
        <v>685</v>
      </c>
      <c r="K229" s="52" t="s">
        <v>686</v>
      </c>
      <c r="L229" s="52" t="s">
        <v>687</v>
      </c>
      <c r="M229" s="65" t="s">
        <v>685</v>
      </c>
      <c r="N229" s="33"/>
      <c r="P229" s="102"/>
      <c r="Q229" s="29"/>
      <c r="R229" s="32"/>
    </row>
    <row r="230" spans="10:18" ht="13.15" x14ac:dyDescent="0.35">
      <c r="J230" s="65" t="s">
        <v>688</v>
      </c>
      <c r="K230" s="52" t="s">
        <v>689</v>
      </c>
      <c r="L230" s="52" t="s">
        <v>690</v>
      </c>
      <c r="M230" s="65" t="s">
        <v>688</v>
      </c>
      <c r="N230" s="33"/>
      <c r="P230" s="102"/>
      <c r="Q230" s="29"/>
      <c r="R230" s="32"/>
    </row>
    <row r="231" spans="10:18" ht="13.15" x14ac:dyDescent="0.35">
      <c r="J231" s="65" t="s">
        <v>691</v>
      </c>
      <c r="K231" s="52" t="s">
        <v>692</v>
      </c>
      <c r="L231" s="52" t="s">
        <v>693</v>
      </c>
      <c r="M231" s="65" t="s">
        <v>691</v>
      </c>
      <c r="N231" s="33"/>
      <c r="P231" s="102"/>
      <c r="Q231" s="29"/>
      <c r="R231" s="32"/>
    </row>
    <row r="232" spans="10:18" ht="13.15" x14ac:dyDescent="0.35">
      <c r="J232" s="65" t="s">
        <v>694</v>
      </c>
      <c r="K232" s="52" t="s">
        <v>695</v>
      </c>
      <c r="L232" s="52" t="s">
        <v>696</v>
      </c>
      <c r="M232" s="65" t="s">
        <v>694</v>
      </c>
      <c r="N232" s="33"/>
      <c r="P232" s="102"/>
      <c r="Q232" s="29"/>
      <c r="R232" s="32"/>
    </row>
    <row r="233" spans="10:18" ht="13.15" x14ac:dyDescent="0.35">
      <c r="J233" s="65" t="s">
        <v>697</v>
      </c>
      <c r="K233" s="52" t="s">
        <v>698</v>
      </c>
      <c r="L233" s="52" t="s">
        <v>699</v>
      </c>
      <c r="M233" s="65" t="s">
        <v>697</v>
      </c>
      <c r="N233" s="33"/>
      <c r="P233" s="102"/>
      <c r="Q233" s="29"/>
      <c r="R233" s="32"/>
    </row>
    <row r="234" spans="10:18" ht="13.15" x14ac:dyDescent="0.35">
      <c r="J234" s="65" t="s">
        <v>700</v>
      </c>
      <c r="K234" s="52" t="s">
        <v>701</v>
      </c>
      <c r="L234" s="52" t="s">
        <v>702</v>
      </c>
      <c r="M234" s="65" t="s">
        <v>700</v>
      </c>
      <c r="N234" s="33"/>
      <c r="P234" s="102"/>
      <c r="Q234" s="29"/>
      <c r="R234" s="32"/>
    </row>
    <row r="235" spans="10:18" ht="13.15" x14ac:dyDescent="0.35">
      <c r="J235" s="65" t="s">
        <v>703</v>
      </c>
      <c r="K235" s="52" t="s">
        <v>704</v>
      </c>
      <c r="L235" s="52" t="s">
        <v>705</v>
      </c>
      <c r="M235" s="65" t="s">
        <v>703</v>
      </c>
      <c r="N235" s="33"/>
      <c r="P235" s="102"/>
      <c r="Q235" s="29"/>
      <c r="R235" s="32"/>
    </row>
    <row r="236" spans="10:18" ht="13.15" x14ac:dyDescent="0.35">
      <c r="J236" s="65" t="s">
        <v>706</v>
      </c>
      <c r="K236" s="52" t="s">
        <v>707</v>
      </c>
      <c r="L236" s="52" t="s">
        <v>708</v>
      </c>
      <c r="M236" s="65" t="s">
        <v>706</v>
      </c>
      <c r="N236" s="33"/>
      <c r="P236" s="102"/>
      <c r="Q236" s="29"/>
      <c r="R236" s="32"/>
    </row>
    <row r="237" spans="10:18" ht="13.15" x14ac:dyDescent="0.35">
      <c r="J237" s="65" t="s">
        <v>709</v>
      </c>
      <c r="K237" s="52" t="s">
        <v>710</v>
      </c>
      <c r="L237" s="52" t="s">
        <v>711</v>
      </c>
      <c r="M237" s="65" t="s">
        <v>709</v>
      </c>
      <c r="N237" s="33"/>
      <c r="P237" s="102"/>
      <c r="Q237" s="29"/>
      <c r="R237" s="32"/>
    </row>
    <row r="238" spans="10:18" ht="13.15" x14ac:dyDescent="0.35">
      <c r="J238" s="65" t="s">
        <v>712</v>
      </c>
      <c r="K238" s="52" t="s">
        <v>713</v>
      </c>
      <c r="L238" s="52" t="s">
        <v>714</v>
      </c>
      <c r="M238" s="65" t="s">
        <v>712</v>
      </c>
      <c r="N238" s="33"/>
      <c r="P238" s="102"/>
      <c r="Q238" s="29"/>
      <c r="R238" s="32"/>
    </row>
    <row r="239" spans="10:18" ht="13.15" x14ac:dyDescent="0.35">
      <c r="J239" s="65" t="s">
        <v>715</v>
      </c>
      <c r="K239" s="52" t="s">
        <v>716</v>
      </c>
      <c r="L239" s="52" t="s">
        <v>717</v>
      </c>
      <c r="M239" s="65" t="s">
        <v>715</v>
      </c>
      <c r="N239" s="33"/>
      <c r="P239" s="102"/>
      <c r="Q239" s="29"/>
      <c r="R239" s="32"/>
    </row>
    <row r="240" spans="10:18" ht="13.15" x14ac:dyDescent="0.35">
      <c r="J240" s="65" t="s">
        <v>718</v>
      </c>
      <c r="K240" s="52" t="s">
        <v>719</v>
      </c>
      <c r="L240" s="52" t="s">
        <v>720</v>
      </c>
      <c r="M240" s="65" t="s">
        <v>718</v>
      </c>
      <c r="N240" s="33"/>
      <c r="P240" s="102"/>
      <c r="Q240" s="29"/>
      <c r="R240" s="32"/>
    </row>
    <row r="241" spans="10:18" ht="13.15" x14ac:dyDescent="0.35">
      <c r="J241" s="65" t="s">
        <v>721</v>
      </c>
      <c r="K241" s="52" t="s">
        <v>722</v>
      </c>
      <c r="L241" s="52" t="s">
        <v>723</v>
      </c>
      <c r="M241" s="65" t="s">
        <v>721</v>
      </c>
      <c r="N241" s="33"/>
      <c r="P241" s="102"/>
      <c r="Q241" s="29"/>
      <c r="R241" s="32"/>
    </row>
    <row r="242" spans="10:18" ht="13.15" x14ac:dyDescent="0.35">
      <c r="J242" s="65" t="s">
        <v>724</v>
      </c>
      <c r="K242" s="52" t="s">
        <v>725</v>
      </c>
      <c r="L242" s="52" t="s">
        <v>726</v>
      </c>
      <c r="M242" s="65" t="s">
        <v>724</v>
      </c>
      <c r="N242" s="33"/>
      <c r="P242" s="102"/>
      <c r="Q242" s="29"/>
      <c r="R242" s="32"/>
    </row>
    <row r="243" spans="10:18" ht="13.15" x14ac:dyDescent="0.35">
      <c r="J243" s="65" t="s">
        <v>727</v>
      </c>
      <c r="K243" s="52" t="s">
        <v>728</v>
      </c>
      <c r="L243" s="52" t="s">
        <v>729</v>
      </c>
      <c r="M243" s="65" t="s">
        <v>727</v>
      </c>
      <c r="N243" s="33"/>
      <c r="P243" s="102"/>
      <c r="Q243" s="29"/>
      <c r="R243" s="32"/>
    </row>
    <row r="244" spans="10:18" ht="13.15" x14ac:dyDescent="0.35">
      <c r="J244" s="65" t="s">
        <v>730</v>
      </c>
      <c r="K244" s="52" t="s">
        <v>731</v>
      </c>
      <c r="L244" s="52" t="s">
        <v>732</v>
      </c>
      <c r="M244" s="65" t="s">
        <v>730</v>
      </c>
      <c r="N244" s="33"/>
      <c r="P244" s="102"/>
      <c r="Q244" s="29"/>
      <c r="R244" s="32"/>
    </row>
    <row r="245" spans="10:18" ht="13.15" x14ac:dyDescent="0.35">
      <c r="J245" s="65" t="s">
        <v>733</v>
      </c>
      <c r="K245" s="52" t="s">
        <v>734</v>
      </c>
      <c r="L245" s="52" t="s">
        <v>735</v>
      </c>
      <c r="M245" s="65" t="s">
        <v>733</v>
      </c>
      <c r="N245" s="33"/>
      <c r="P245" s="102"/>
      <c r="Q245" s="29"/>
      <c r="R245" s="32"/>
    </row>
    <row r="246" spans="10:18" ht="13.15" x14ac:dyDescent="0.35">
      <c r="J246" s="65" t="s">
        <v>736</v>
      </c>
      <c r="K246" s="52" t="s">
        <v>737</v>
      </c>
      <c r="L246" s="52" t="s">
        <v>738</v>
      </c>
      <c r="M246" s="65" t="s">
        <v>736</v>
      </c>
      <c r="N246" s="33"/>
      <c r="P246" s="102"/>
      <c r="Q246" s="29"/>
      <c r="R246" s="32"/>
    </row>
    <row r="247" spans="10:18" ht="13.15" x14ac:dyDescent="0.35">
      <c r="J247" s="65" t="s">
        <v>739</v>
      </c>
      <c r="K247" s="52" t="s">
        <v>740</v>
      </c>
      <c r="L247" s="52" t="s">
        <v>741</v>
      </c>
      <c r="M247" s="65" t="s">
        <v>739</v>
      </c>
      <c r="N247" s="33"/>
      <c r="P247" s="102"/>
      <c r="Q247" s="29"/>
      <c r="R247" s="32"/>
    </row>
    <row r="248" spans="10:18" ht="13.15" x14ac:dyDescent="0.35">
      <c r="J248" s="65" t="s">
        <v>742</v>
      </c>
      <c r="K248" s="52" t="s">
        <v>743</v>
      </c>
      <c r="L248" s="52" t="s">
        <v>744</v>
      </c>
      <c r="M248" s="65" t="s">
        <v>742</v>
      </c>
      <c r="N248" s="33"/>
      <c r="P248" s="102"/>
      <c r="Q248" s="29"/>
      <c r="R248" s="32"/>
    </row>
    <row r="249" spans="10:18" ht="13.15" x14ac:dyDescent="0.35">
      <c r="J249" s="65" t="s">
        <v>745</v>
      </c>
      <c r="K249" s="52" t="s">
        <v>746</v>
      </c>
      <c r="L249" s="52" t="s">
        <v>747</v>
      </c>
      <c r="M249" s="65" t="s">
        <v>745</v>
      </c>
      <c r="N249" s="33"/>
      <c r="P249" s="102"/>
      <c r="Q249" s="29"/>
      <c r="R249" s="32"/>
    </row>
    <row r="250" spans="10:18" ht="13.15" x14ac:dyDescent="0.35">
      <c r="J250" s="65" t="s">
        <v>748</v>
      </c>
      <c r="K250" s="52" t="s">
        <v>749</v>
      </c>
      <c r="L250" s="52" t="s">
        <v>750</v>
      </c>
      <c r="M250" s="65" t="s">
        <v>748</v>
      </c>
      <c r="N250" s="33"/>
      <c r="P250" s="102"/>
      <c r="Q250" s="29"/>
      <c r="R250" s="32"/>
    </row>
    <row r="251" spans="10:18" ht="13.15" x14ac:dyDescent="0.35">
      <c r="J251" s="65" t="s">
        <v>751</v>
      </c>
      <c r="K251" s="52" t="s">
        <v>752</v>
      </c>
      <c r="L251" s="52" t="s">
        <v>753</v>
      </c>
      <c r="M251" s="65" t="s">
        <v>751</v>
      </c>
      <c r="N251" s="33"/>
      <c r="P251" s="102"/>
      <c r="Q251" s="29"/>
      <c r="R251" s="32"/>
    </row>
    <row r="252" spans="10:18" ht="13.15" x14ac:dyDescent="0.35">
      <c r="J252" s="65" t="s">
        <v>754</v>
      </c>
      <c r="K252" s="52" t="s">
        <v>755</v>
      </c>
      <c r="L252" s="52" t="s">
        <v>756</v>
      </c>
      <c r="M252" s="65" t="s">
        <v>754</v>
      </c>
      <c r="N252" s="33"/>
      <c r="P252" s="102"/>
      <c r="Q252" s="29"/>
      <c r="R252" s="32"/>
    </row>
    <row r="253" spans="10:18" ht="13.15" x14ac:dyDescent="0.35">
      <c r="J253" s="65" t="s">
        <v>757</v>
      </c>
      <c r="K253" s="52" t="s">
        <v>758</v>
      </c>
      <c r="L253" s="52" t="s">
        <v>759</v>
      </c>
      <c r="M253" s="65" t="s">
        <v>757</v>
      </c>
      <c r="N253" s="33"/>
      <c r="P253" s="102"/>
      <c r="Q253" s="29"/>
      <c r="R253" s="32"/>
    </row>
    <row r="254" spans="10:18" ht="13.15" x14ac:dyDescent="0.35">
      <c r="J254" s="65" t="s">
        <v>760</v>
      </c>
      <c r="K254" s="52" t="s">
        <v>761</v>
      </c>
      <c r="L254" s="52" t="s">
        <v>762</v>
      </c>
      <c r="M254" s="65" t="s">
        <v>760</v>
      </c>
      <c r="N254" s="33"/>
      <c r="P254" s="102"/>
      <c r="Q254" s="29"/>
      <c r="R254" s="32"/>
    </row>
    <row r="255" spans="10:18" ht="13.15" x14ac:dyDescent="0.35">
      <c r="J255" s="65" t="s">
        <v>763</v>
      </c>
      <c r="K255" s="52" t="s">
        <v>764</v>
      </c>
      <c r="L255" s="52" t="s">
        <v>765</v>
      </c>
      <c r="M255" s="65" t="s">
        <v>763</v>
      </c>
      <c r="N255" s="33"/>
      <c r="P255" s="102"/>
      <c r="Q255" s="29"/>
      <c r="R255" s="32"/>
    </row>
    <row r="256" spans="10:18" ht="13.15" x14ac:dyDescent="0.35">
      <c r="J256" s="65" t="s">
        <v>766</v>
      </c>
      <c r="K256" s="52" t="s">
        <v>767</v>
      </c>
      <c r="L256" s="52" t="s">
        <v>768</v>
      </c>
      <c r="M256" s="65" t="s">
        <v>766</v>
      </c>
      <c r="N256" s="33"/>
      <c r="P256" s="102"/>
      <c r="Q256" s="29"/>
      <c r="R256" s="32"/>
    </row>
    <row r="257" spans="10:18" ht="13.15" x14ac:dyDescent="0.35">
      <c r="J257" s="65" t="s">
        <v>769</v>
      </c>
      <c r="K257" s="52" t="s">
        <v>770</v>
      </c>
      <c r="L257" s="52" t="s">
        <v>771</v>
      </c>
      <c r="M257" s="65" t="s">
        <v>769</v>
      </c>
      <c r="N257" s="33"/>
      <c r="P257" s="102"/>
      <c r="Q257" s="29"/>
      <c r="R257" s="32"/>
    </row>
    <row r="258" spans="10:18" ht="13.15" x14ac:dyDescent="0.35">
      <c r="J258" s="65" t="s">
        <v>772</v>
      </c>
      <c r="K258" s="52" t="s">
        <v>773</v>
      </c>
      <c r="L258" s="52" t="s">
        <v>774</v>
      </c>
      <c r="M258" s="65" t="s">
        <v>772</v>
      </c>
      <c r="N258" s="33"/>
      <c r="P258" s="102"/>
      <c r="Q258" s="29"/>
      <c r="R258" s="32"/>
    </row>
    <row r="259" spans="10:18" ht="13.15" x14ac:dyDescent="0.35">
      <c r="J259" s="65" t="s">
        <v>775</v>
      </c>
      <c r="K259" s="52" t="s">
        <v>776</v>
      </c>
      <c r="L259" s="52" t="s">
        <v>777</v>
      </c>
      <c r="M259" s="65" t="s">
        <v>775</v>
      </c>
      <c r="N259" s="33"/>
      <c r="P259" s="102"/>
      <c r="Q259" s="29"/>
      <c r="R259" s="32"/>
    </row>
    <row r="260" spans="10:18" ht="13.15" x14ac:dyDescent="0.35">
      <c r="J260" s="65" t="s">
        <v>778</v>
      </c>
      <c r="K260" s="52" t="s">
        <v>779</v>
      </c>
      <c r="L260" s="52" t="s">
        <v>780</v>
      </c>
      <c r="M260" s="65" t="s">
        <v>778</v>
      </c>
      <c r="N260" s="33"/>
      <c r="P260" s="102"/>
      <c r="Q260" s="29"/>
      <c r="R260" s="30"/>
    </row>
    <row r="261" spans="10:18" ht="13.15" x14ac:dyDescent="0.35">
      <c r="J261" s="65" t="s">
        <v>781</v>
      </c>
      <c r="K261" s="52" t="s">
        <v>782</v>
      </c>
      <c r="L261" s="52" t="s">
        <v>783</v>
      </c>
      <c r="M261" s="65" t="s">
        <v>781</v>
      </c>
      <c r="N261" s="33"/>
      <c r="P261" s="102"/>
      <c r="Q261" s="29"/>
      <c r="R261" s="30"/>
    </row>
    <row r="262" spans="10:18" ht="13.15" x14ac:dyDescent="0.35">
      <c r="J262" s="65" t="s">
        <v>784</v>
      </c>
      <c r="K262" s="52" t="s">
        <v>785</v>
      </c>
      <c r="L262" s="52" t="s">
        <v>786</v>
      </c>
      <c r="M262" s="65" t="s">
        <v>784</v>
      </c>
      <c r="N262" s="33"/>
      <c r="P262" s="102"/>
      <c r="Q262" s="29"/>
      <c r="R262" s="30"/>
    </row>
    <row r="263" spans="10:18" ht="13.15" x14ac:dyDescent="0.35">
      <c r="J263" s="65" t="s">
        <v>787</v>
      </c>
      <c r="K263" s="52" t="s">
        <v>788</v>
      </c>
      <c r="L263" s="52" t="s">
        <v>789</v>
      </c>
      <c r="M263" s="65" t="s">
        <v>787</v>
      </c>
      <c r="N263" s="33"/>
      <c r="P263" s="102"/>
      <c r="Q263" s="29"/>
      <c r="R263" s="32"/>
    </row>
    <row r="264" spans="10:18" ht="13.15" x14ac:dyDescent="0.35">
      <c r="J264" s="65" t="s">
        <v>790</v>
      </c>
      <c r="K264" s="52" t="s">
        <v>791</v>
      </c>
      <c r="L264" s="52" t="s">
        <v>792</v>
      </c>
      <c r="M264" s="65" t="s">
        <v>790</v>
      </c>
      <c r="N264" s="33"/>
      <c r="P264" s="102"/>
      <c r="Q264" s="29"/>
      <c r="R264" s="32"/>
    </row>
    <row r="265" spans="10:18" ht="13.15" x14ac:dyDescent="0.35">
      <c r="J265" s="65" t="s">
        <v>793</v>
      </c>
      <c r="K265" s="52" t="s">
        <v>794</v>
      </c>
      <c r="L265" s="52" t="s">
        <v>795</v>
      </c>
      <c r="M265" s="65" t="s">
        <v>793</v>
      </c>
      <c r="N265" s="33"/>
      <c r="P265" s="102"/>
      <c r="Q265" s="29"/>
      <c r="R265" s="32"/>
    </row>
    <row r="266" spans="10:18" ht="13.15" x14ac:dyDescent="0.35">
      <c r="J266" s="65" t="s">
        <v>796</v>
      </c>
      <c r="K266" s="52" t="s">
        <v>797</v>
      </c>
      <c r="L266" s="66" t="s">
        <v>798</v>
      </c>
      <c r="M266" s="65" t="s">
        <v>796</v>
      </c>
      <c r="N266" s="33"/>
      <c r="P266" s="102"/>
      <c r="Q266" s="29"/>
      <c r="R266" s="32"/>
    </row>
    <row r="267" spans="10:18" ht="13.15" x14ac:dyDescent="0.35">
      <c r="J267" s="65" t="s">
        <v>799</v>
      </c>
      <c r="K267" s="52" t="s">
        <v>800</v>
      </c>
      <c r="L267" s="52" t="s">
        <v>801</v>
      </c>
      <c r="M267" s="65" t="s">
        <v>799</v>
      </c>
      <c r="N267" s="33"/>
      <c r="P267" s="102"/>
      <c r="Q267" s="29"/>
      <c r="R267" s="32"/>
    </row>
    <row r="268" spans="10:18" ht="13.15" x14ac:dyDescent="0.35">
      <c r="J268" s="65" t="s">
        <v>802</v>
      </c>
      <c r="K268" s="52" t="s">
        <v>803</v>
      </c>
      <c r="L268" s="52" t="s">
        <v>804</v>
      </c>
      <c r="M268" s="65" t="s">
        <v>802</v>
      </c>
      <c r="N268" s="33"/>
      <c r="P268" s="102"/>
      <c r="Q268" s="29"/>
      <c r="R268" s="32"/>
    </row>
    <row r="269" spans="10:18" ht="13.15" x14ac:dyDescent="0.35">
      <c r="J269" s="65" t="s">
        <v>805</v>
      </c>
      <c r="K269" s="52" t="s">
        <v>806</v>
      </c>
      <c r="L269" s="52" t="s">
        <v>807</v>
      </c>
      <c r="M269" s="65" t="s">
        <v>805</v>
      </c>
      <c r="N269" s="33"/>
      <c r="P269" s="102"/>
      <c r="Q269" s="29"/>
      <c r="R269" s="32"/>
    </row>
    <row r="270" spans="10:18" ht="13.15" x14ac:dyDescent="0.35">
      <c r="J270" s="65" t="s">
        <v>808</v>
      </c>
      <c r="K270" s="52" t="s">
        <v>809</v>
      </c>
      <c r="L270" s="66" t="s">
        <v>810</v>
      </c>
      <c r="M270" s="65" t="s">
        <v>808</v>
      </c>
      <c r="N270" s="33"/>
      <c r="P270" s="102"/>
      <c r="Q270" s="29"/>
      <c r="R270" s="32"/>
    </row>
    <row r="271" spans="10:18" ht="13.15" x14ac:dyDescent="0.35">
      <c r="J271" s="65" t="s">
        <v>811</v>
      </c>
      <c r="K271" s="52" t="s">
        <v>812</v>
      </c>
      <c r="L271" s="52" t="s">
        <v>813</v>
      </c>
      <c r="M271" s="65" t="s">
        <v>811</v>
      </c>
      <c r="N271" s="33"/>
      <c r="P271" s="102"/>
      <c r="Q271" s="29"/>
      <c r="R271" s="32"/>
    </row>
    <row r="272" spans="10:18" ht="13.15" x14ac:dyDescent="0.35">
      <c r="J272" s="65" t="s">
        <v>814</v>
      </c>
      <c r="K272" s="52" t="s">
        <v>815</v>
      </c>
      <c r="L272" s="52" t="s">
        <v>816</v>
      </c>
      <c r="M272" s="65" t="s">
        <v>814</v>
      </c>
      <c r="N272" s="33"/>
      <c r="P272" s="102"/>
      <c r="Q272" s="29"/>
      <c r="R272" s="32"/>
    </row>
    <row r="273" spans="10:18" ht="13.15" x14ac:dyDescent="0.35">
      <c r="J273" s="65" t="s">
        <v>817</v>
      </c>
      <c r="K273" s="52" t="s">
        <v>818</v>
      </c>
      <c r="L273" s="52" t="s">
        <v>819</v>
      </c>
      <c r="M273" s="65" t="s">
        <v>817</v>
      </c>
      <c r="N273" s="33"/>
      <c r="P273" s="102"/>
      <c r="Q273" s="29"/>
      <c r="R273" s="32"/>
    </row>
    <row r="274" spans="10:18" ht="13.15" x14ac:dyDescent="0.35">
      <c r="J274" s="65" t="s">
        <v>820</v>
      </c>
      <c r="K274" s="52" t="s">
        <v>821</v>
      </c>
      <c r="L274" s="52" t="s">
        <v>822</v>
      </c>
      <c r="M274" s="65" t="s">
        <v>820</v>
      </c>
      <c r="N274" s="33"/>
      <c r="P274" s="102"/>
      <c r="Q274" s="29"/>
      <c r="R274" s="32"/>
    </row>
    <row r="275" spans="10:18" ht="13.15" x14ac:dyDescent="0.35">
      <c r="J275" s="65" t="s">
        <v>823</v>
      </c>
      <c r="K275" s="52" t="s">
        <v>824</v>
      </c>
      <c r="L275" s="52" t="s">
        <v>825</v>
      </c>
      <c r="M275" s="65" t="s">
        <v>823</v>
      </c>
      <c r="N275" s="33"/>
      <c r="P275" s="102"/>
      <c r="Q275" s="29"/>
      <c r="R275" s="32"/>
    </row>
    <row r="276" spans="10:18" ht="13.15" x14ac:dyDescent="0.35">
      <c r="J276" s="65" t="s">
        <v>826</v>
      </c>
      <c r="K276" s="52" t="s">
        <v>827</v>
      </c>
      <c r="L276" s="52" t="s">
        <v>828</v>
      </c>
      <c r="M276" s="65" t="s">
        <v>826</v>
      </c>
      <c r="N276" s="33"/>
      <c r="P276" s="102"/>
      <c r="Q276" s="29"/>
      <c r="R276" s="32"/>
    </row>
    <row r="277" spans="10:18" ht="13.15" x14ac:dyDescent="0.35">
      <c r="J277" s="65" t="s">
        <v>829</v>
      </c>
      <c r="K277" s="52" t="s">
        <v>830</v>
      </c>
      <c r="L277" s="52" t="s">
        <v>831</v>
      </c>
      <c r="M277" s="65" t="s">
        <v>829</v>
      </c>
      <c r="N277" s="33"/>
      <c r="P277" s="102"/>
      <c r="Q277" s="29"/>
      <c r="R277" s="32"/>
    </row>
    <row r="278" spans="10:18" ht="13.15" x14ac:dyDescent="0.35">
      <c r="J278" s="65" t="s">
        <v>832</v>
      </c>
      <c r="K278" s="52" t="s">
        <v>833</v>
      </c>
      <c r="L278" s="52" t="s">
        <v>834</v>
      </c>
      <c r="M278" s="65" t="s">
        <v>832</v>
      </c>
      <c r="N278" s="33"/>
      <c r="P278" s="102"/>
      <c r="Q278" s="29"/>
      <c r="R278" s="32"/>
    </row>
    <row r="279" spans="10:18" ht="13.15" x14ac:dyDescent="0.35">
      <c r="J279" s="65" t="s">
        <v>835</v>
      </c>
      <c r="K279" s="52" t="s">
        <v>836</v>
      </c>
      <c r="L279" s="52" t="s">
        <v>837</v>
      </c>
      <c r="M279" s="65" t="s">
        <v>835</v>
      </c>
      <c r="N279" s="33"/>
      <c r="P279" s="102"/>
      <c r="Q279" s="29"/>
      <c r="R279" s="32"/>
    </row>
    <row r="280" spans="10:18" ht="13.15" x14ac:dyDescent="0.35">
      <c r="J280" s="65" t="s">
        <v>838</v>
      </c>
      <c r="K280" s="52" t="s">
        <v>839</v>
      </c>
      <c r="L280" s="52" t="s">
        <v>840</v>
      </c>
      <c r="M280" s="65" t="s">
        <v>838</v>
      </c>
      <c r="N280" s="33"/>
      <c r="P280" s="102"/>
      <c r="Q280" s="29"/>
      <c r="R280" s="32"/>
    </row>
    <row r="281" spans="10:18" ht="13.15" x14ac:dyDescent="0.35">
      <c r="J281" s="65" t="s">
        <v>841</v>
      </c>
      <c r="K281" s="52" t="s">
        <v>842</v>
      </c>
      <c r="L281" s="52" t="s">
        <v>843</v>
      </c>
      <c r="M281" s="65" t="s">
        <v>841</v>
      </c>
      <c r="N281" s="33"/>
      <c r="P281" s="102"/>
      <c r="Q281" s="29"/>
      <c r="R281" s="32"/>
    </row>
    <row r="282" spans="10:18" ht="13.15" x14ac:dyDescent="0.35">
      <c r="J282" s="65" t="s">
        <v>844</v>
      </c>
      <c r="K282" s="52" t="s">
        <v>845</v>
      </c>
      <c r="L282" s="52" t="s">
        <v>846</v>
      </c>
      <c r="M282" s="65" t="s">
        <v>844</v>
      </c>
      <c r="N282" s="33"/>
      <c r="P282" s="102"/>
      <c r="Q282" s="29"/>
      <c r="R282" s="32"/>
    </row>
    <row r="283" spans="10:18" ht="13.15" x14ac:dyDescent="0.35">
      <c r="J283" s="65" t="s">
        <v>847</v>
      </c>
      <c r="K283" s="52" t="s">
        <v>848</v>
      </c>
      <c r="L283" s="52" t="s">
        <v>849</v>
      </c>
      <c r="M283" s="65" t="s">
        <v>847</v>
      </c>
      <c r="N283" s="33"/>
      <c r="P283" s="102"/>
      <c r="Q283" s="29"/>
      <c r="R283" s="32"/>
    </row>
    <row r="284" spans="10:18" ht="13.15" x14ac:dyDescent="0.35">
      <c r="J284" s="65" t="s">
        <v>850</v>
      </c>
      <c r="K284" s="52" t="s">
        <v>851</v>
      </c>
      <c r="L284" s="52" t="s">
        <v>852</v>
      </c>
      <c r="M284" s="65" t="s">
        <v>850</v>
      </c>
      <c r="N284" s="33"/>
      <c r="P284" s="103"/>
      <c r="Q284" s="29"/>
      <c r="R284" s="32"/>
    </row>
    <row r="285" spans="10:18" ht="13.15" x14ac:dyDescent="0.35">
      <c r="J285" s="65" t="s">
        <v>853</v>
      </c>
      <c r="K285" s="52" t="s">
        <v>854</v>
      </c>
      <c r="L285" s="52" t="s">
        <v>855</v>
      </c>
      <c r="M285" s="65" t="s">
        <v>853</v>
      </c>
      <c r="N285" s="33"/>
      <c r="P285" s="102"/>
      <c r="Q285" s="29"/>
      <c r="R285" s="32"/>
    </row>
    <row r="286" spans="10:18" ht="13.15" x14ac:dyDescent="0.35">
      <c r="J286" s="65" t="s">
        <v>856</v>
      </c>
      <c r="K286" s="52" t="s">
        <v>857</v>
      </c>
      <c r="L286" s="52" t="s">
        <v>858</v>
      </c>
      <c r="M286" s="65" t="s">
        <v>856</v>
      </c>
      <c r="N286" s="33"/>
      <c r="P286" s="102"/>
      <c r="Q286" s="29"/>
      <c r="R286" s="32"/>
    </row>
    <row r="287" spans="10:18" ht="13.15" x14ac:dyDescent="0.35">
      <c r="J287" s="65" t="s">
        <v>859</v>
      </c>
      <c r="K287" s="52" t="s">
        <v>860</v>
      </c>
      <c r="L287" s="52" t="s">
        <v>861</v>
      </c>
      <c r="M287" s="65" t="s">
        <v>859</v>
      </c>
      <c r="N287" s="33"/>
      <c r="P287" s="102"/>
      <c r="Q287" s="29"/>
      <c r="R287" s="32"/>
    </row>
    <row r="288" spans="10:18" ht="13.15" x14ac:dyDescent="0.35">
      <c r="J288" s="65" t="s">
        <v>862</v>
      </c>
      <c r="K288" s="52" t="s">
        <v>863</v>
      </c>
      <c r="L288" s="52" t="s">
        <v>864</v>
      </c>
      <c r="M288" s="65" t="s">
        <v>862</v>
      </c>
      <c r="N288" s="33"/>
      <c r="P288" s="102"/>
      <c r="Q288" s="29"/>
      <c r="R288" s="32"/>
    </row>
    <row r="289" spans="10:18" ht="13.15" x14ac:dyDescent="0.35">
      <c r="J289" s="65" t="s">
        <v>865</v>
      </c>
      <c r="K289" s="52" t="s">
        <v>866</v>
      </c>
      <c r="L289" s="52" t="s">
        <v>867</v>
      </c>
      <c r="M289" s="65" t="s">
        <v>865</v>
      </c>
      <c r="N289" s="33"/>
      <c r="P289" s="103"/>
      <c r="Q289" s="29"/>
      <c r="R289" s="32"/>
    </row>
    <row r="290" spans="10:18" ht="13.15" x14ac:dyDescent="0.35">
      <c r="J290" s="65" t="s">
        <v>868</v>
      </c>
      <c r="K290" s="52" t="s">
        <v>869</v>
      </c>
      <c r="L290" s="52" t="s">
        <v>870</v>
      </c>
      <c r="M290" s="65" t="s">
        <v>868</v>
      </c>
      <c r="N290" s="33"/>
      <c r="P290" s="102"/>
      <c r="Q290" s="29"/>
      <c r="R290" s="32"/>
    </row>
    <row r="291" spans="10:18" ht="13.15" x14ac:dyDescent="0.35">
      <c r="J291" s="65" t="s">
        <v>871</v>
      </c>
      <c r="K291" s="52" t="s">
        <v>872</v>
      </c>
      <c r="L291" s="52" t="s">
        <v>873</v>
      </c>
      <c r="M291" s="65" t="s">
        <v>871</v>
      </c>
      <c r="N291" s="33"/>
      <c r="P291" s="102"/>
      <c r="Q291" s="29"/>
      <c r="R291" s="32"/>
    </row>
    <row r="292" spans="10:18" ht="13.15" x14ac:dyDescent="0.35">
      <c r="J292" s="65" t="s">
        <v>874</v>
      </c>
      <c r="K292" s="52" t="s">
        <v>875</v>
      </c>
      <c r="L292" s="52" t="s">
        <v>876</v>
      </c>
      <c r="M292" s="65" t="s">
        <v>874</v>
      </c>
      <c r="N292" s="33"/>
      <c r="P292" s="102"/>
      <c r="Q292" s="29"/>
      <c r="R292" s="32"/>
    </row>
    <row r="293" spans="10:18" ht="13.15" x14ac:dyDescent="0.35">
      <c r="J293" s="65" t="s">
        <v>877</v>
      </c>
      <c r="K293" s="52" t="s">
        <v>878</v>
      </c>
      <c r="L293" s="52" t="s">
        <v>879</v>
      </c>
      <c r="M293" s="65" t="s">
        <v>877</v>
      </c>
      <c r="N293" s="33"/>
      <c r="P293" s="102"/>
      <c r="Q293" s="29"/>
      <c r="R293" s="32"/>
    </row>
    <row r="294" spans="10:18" ht="13.15" x14ac:dyDescent="0.35">
      <c r="J294" s="65" t="s">
        <v>880</v>
      </c>
      <c r="K294" s="52" t="s">
        <v>881</v>
      </c>
      <c r="L294" s="52" t="s">
        <v>882</v>
      </c>
      <c r="M294" s="65" t="s">
        <v>880</v>
      </c>
      <c r="N294" s="33"/>
      <c r="P294" s="102"/>
      <c r="Q294" s="29"/>
      <c r="R294" s="32"/>
    </row>
    <row r="295" spans="10:18" ht="13.15" x14ac:dyDescent="0.35">
      <c r="J295" s="65" t="s">
        <v>883</v>
      </c>
      <c r="K295" s="52" t="s">
        <v>884</v>
      </c>
      <c r="L295" s="52" t="s">
        <v>885</v>
      </c>
      <c r="M295" s="65" t="s">
        <v>883</v>
      </c>
      <c r="N295" s="33"/>
      <c r="P295" s="102"/>
      <c r="Q295" s="29"/>
      <c r="R295" s="32"/>
    </row>
    <row r="296" spans="10:18" ht="13.15" x14ac:dyDescent="0.35">
      <c r="J296" s="65" t="s">
        <v>886</v>
      </c>
      <c r="K296" s="52" t="s">
        <v>887</v>
      </c>
      <c r="L296" s="52" t="s">
        <v>888</v>
      </c>
      <c r="M296" s="65" t="s">
        <v>886</v>
      </c>
      <c r="N296" s="33"/>
      <c r="P296" s="102"/>
      <c r="Q296" s="29"/>
      <c r="R296" s="32"/>
    </row>
    <row r="297" spans="10:18" ht="13.15" x14ac:dyDescent="0.35">
      <c r="J297" s="65" t="s">
        <v>889</v>
      </c>
      <c r="K297" s="52" t="s">
        <v>890</v>
      </c>
      <c r="L297" s="52" t="s">
        <v>891</v>
      </c>
      <c r="M297" s="65" t="s">
        <v>889</v>
      </c>
      <c r="N297" s="33"/>
      <c r="P297" s="102"/>
      <c r="Q297" s="29"/>
      <c r="R297" s="32"/>
    </row>
    <row r="298" spans="10:18" ht="13.15" x14ac:dyDescent="0.35">
      <c r="J298" s="65" t="s">
        <v>892</v>
      </c>
      <c r="K298" s="52" t="s">
        <v>893</v>
      </c>
      <c r="L298" s="52" t="s">
        <v>894</v>
      </c>
      <c r="M298" s="65" t="s">
        <v>892</v>
      </c>
      <c r="N298" s="33"/>
      <c r="P298" s="102"/>
      <c r="Q298" s="29"/>
      <c r="R298" s="32"/>
    </row>
    <row r="299" spans="10:18" ht="13.15" x14ac:dyDescent="0.35">
      <c r="J299" s="65" t="s">
        <v>895</v>
      </c>
      <c r="K299" s="52" t="s">
        <v>896</v>
      </c>
      <c r="L299" s="52" t="s">
        <v>897</v>
      </c>
      <c r="M299" s="65" t="s">
        <v>895</v>
      </c>
      <c r="N299" s="33"/>
      <c r="P299" s="102"/>
      <c r="Q299" s="29"/>
      <c r="R299" s="32"/>
    </row>
    <row r="300" spans="10:18" ht="13.15" x14ac:dyDescent="0.35">
      <c r="J300" s="65" t="s">
        <v>898</v>
      </c>
      <c r="K300" s="52" t="s">
        <v>899</v>
      </c>
      <c r="L300" s="52" t="s">
        <v>900</v>
      </c>
      <c r="M300" s="65" t="s">
        <v>898</v>
      </c>
      <c r="N300" s="33"/>
      <c r="P300" s="102"/>
      <c r="Q300" s="29"/>
      <c r="R300" s="32"/>
    </row>
    <row r="301" spans="10:18" ht="13.15" x14ac:dyDescent="0.35">
      <c r="J301" s="65" t="s">
        <v>901</v>
      </c>
      <c r="K301" s="52" t="s">
        <v>902</v>
      </c>
      <c r="L301" s="52" t="s">
        <v>903</v>
      </c>
      <c r="M301" s="65" t="s">
        <v>901</v>
      </c>
      <c r="N301" s="33"/>
      <c r="P301" s="102"/>
      <c r="Q301" s="29"/>
      <c r="R301" s="32"/>
    </row>
    <row r="302" spans="10:18" ht="13.15" x14ac:dyDescent="0.35">
      <c r="J302" s="65" t="s">
        <v>904</v>
      </c>
      <c r="K302" s="52" t="s">
        <v>905</v>
      </c>
      <c r="L302" s="52" t="s">
        <v>906</v>
      </c>
      <c r="M302" s="65" t="s">
        <v>904</v>
      </c>
      <c r="N302" s="33"/>
      <c r="P302" s="102"/>
      <c r="Q302" s="29"/>
      <c r="R302" s="32"/>
    </row>
    <row r="303" spans="10:18" ht="13.15" x14ac:dyDescent="0.35">
      <c r="J303" s="65" t="s">
        <v>907</v>
      </c>
      <c r="K303" s="52" t="s">
        <v>908</v>
      </c>
      <c r="L303" s="52" t="s">
        <v>909</v>
      </c>
      <c r="M303" s="65" t="s">
        <v>907</v>
      </c>
      <c r="N303" s="33"/>
      <c r="P303" s="102"/>
      <c r="Q303" s="29"/>
      <c r="R303" s="32"/>
    </row>
    <row r="304" spans="10:18" ht="13.15" x14ac:dyDescent="0.35">
      <c r="J304" s="65" t="s">
        <v>910</v>
      </c>
      <c r="K304" s="52" t="s">
        <v>911</v>
      </c>
      <c r="L304" s="52" t="s">
        <v>912</v>
      </c>
      <c r="M304" s="65" t="s">
        <v>910</v>
      </c>
      <c r="N304" s="33"/>
      <c r="P304" s="102"/>
      <c r="Q304" s="29"/>
      <c r="R304" s="32"/>
    </row>
    <row r="305" spans="10:18" ht="13.15" x14ac:dyDescent="0.35">
      <c r="J305" s="65" t="s">
        <v>913</v>
      </c>
      <c r="K305" s="52" t="s">
        <v>914</v>
      </c>
      <c r="L305" s="52" t="s">
        <v>915</v>
      </c>
      <c r="M305" s="65" t="s">
        <v>913</v>
      </c>
      <c r="N305" s="33"/>
      <c r="P305" s="102"/>
      <c r="Q305" s="29"/>
      <c r="R305" s="32"/>
    </row>
    <row r="306" spans="10:18" ht="13.15" x14ac:dyDescent="0.35">
      <c r="J306" s="65" t="s">
        <v>916</v>
      </c>
      <c r="K306" s="52" t="s">
        <v>917</v>
      </c>
      <c r="L306" s="52" t="s">
        <v>918</v>
      </c>
      <c r="M306" s="65" t="s">
        <v>916</v>
      </c>
      <c r="N306" s="33"/>
      <c r="P306" s="102"/>
      <c r="Q306" s="29"/>
      <c r="R306" s="32"/>
    </row>
    <row r="307" spans="10:18" ht="13.15" x14ac:dyDescent="0.35">
      <c r="J307" s="65" t="s">
        <v>919</v>
      </c>
      <c r="K307" s="52" t="s">
        <v>920</v>
      </c>
      <c r="L307" s="52" t="s">
        <v>921</v>
      </c>
      <c r="M307" s="65" t="s">
        <v>919</v>
      </c>
      <c r="N307" s="33"/>
      <c r="P307" s="102"/>
      <c r="Q307" s="29"/>
      <c r="R307" s="32"/>
    </row>
    <row r="308" spans="10:18" ht="13.15" x14ac:dyDescent="0.35">
      <c r="J308" s="65" t="s">
        <v>922</v>
      </c>
      <c r="K308" s="52" t="s">
        <v>923</v>
      </c>
      <c r="L308" s="52" t="s">
        <v>924</v>
      </c>
      <c r="M308" s="65" t="s">
        <v>922</v>
      </c>
      <c r="N308" s="33"/>
      <c r="P308" s="102"/>
      <c r="Q308" s="29"/>
      <c r="R308" s="32"/>
    </row>
    <row r="309" spans="10:18" ht="13.15" x14ac:dyDescent="0.35">
      <c r="J309" s="65" t="s">
        <v>925</v>
      </c>
      <c r="K309" s="52" t="s">
        <v>926</v>
      </c>
      <c r="L309" s="52" t="s">
        <v>927</v>
      </c>
      <c r="M309" s="65" t="s">
        <v>925</v>
      </c>
      <c r="N309" s="33"/>
      <c r="P309" s="102"/>
      <c r="Q309" s="29"/>
      <c r="R309" s="32"/>
    </row>
    <row r="310" spans="10:18" ht="13.15" x14ac:dyDescent="0.35">
      <c r="J310" s="65" t="s">
        <v>928</v>
      </c>
      <c r="K310" s="52" t="s">
        <v>929</v>
      </c>
      <c r="L310" s="66" t="s">
        <v>930</v>
      </c>
      <c r="M310" s="65" t="s">
        <v>928</v>
      </c>
      <c r="N310" s="33"/>
      <c r="P310" s="102"/>
      <c r="Q310" s="29"/>
      <c r="R310" s="32"/>
    </row>
    <row r="311" spans="10:18" ht="13.15" x14ac:dyDescent="0.35">
      <c r="J311" s="65" t="s">
        <v>931</v>
      </c>
      <c r="K311" s="52" t="s">
        <v>932</v>
      </c>
      <c r="L311" s="52" t="s">
        <v>933</v>
      </c>
      <c r="M311" s="65" t="s">
        <v>931</v>
      </c>
      <c r="N311" s="33"/>
      <c r="P311" s="102"/>
      <c r="Q311" s="29"/>
      <c r="R311" s="32"/>
    </row>
    <row r="312" spans="10:18" ht="13.15" x14ac:dyDescent="0.35">
      <c r="J312" s="65" t="s">
        <v>934</v>
      </c>
      <c r="K312" s="52" t="s">
        <v>935</v>
      </c>
      <c r="L312" s="52" t="s">
        <v>936</v>
      </c>
      <c r="M312" s="65" t="s">
        <v>934</v>
      </c>
      <c r="N312" s="33"/>
      <c r="P312" s="102"/>
      <c r="Q312" s="29"/>
      <c r="R312" s="32"/>
    </row>
    <row r="313" spans="10:18" ht="13.15" x14ac:dyDescent="0.35">
      <c r="J313" s="65" t="s">
        <v>937</v>
      </c>
      <c r="K313" s="52" t="s">
        <v>938</v>
      </c>
      <c r="L313" s="52" t="s">
        <v>939</v>
      </c>
      <c r="M313" s="65" t="s">
        <v>937</v>
      </c>
      <c r="N313" s="33"/>
      <c r="P313" s="102"/>
      <c r="Q313" s="29"/>
      <c r="R313" s="32"/>
    </row>
    <row r="314" spans="10:18" ht="13.15" x14ac:dyDescent="0.35">
      <c r="J314" s="65" t="s">
        <v>940</v>
      </c>
      <c r="K314" s="52" t="s">
        <v>941</v>
      </c>
      <c r="L314" s="52" t="s">
        <v>942</v>
      </c>
      <c r="M314" s="65" t="s">
        <v>940</v>
      </c>
      <c r="N314" s="33"/>
      <c r="P314" s="102"/>
      <c r="Q314" s="29"/>
      <c r="R314" s="32"/>
    </row>
    <row r="315" spans="10:18" ht="13.15" x14ac:dyDescent="0.35">
      <c r="J315" s="65" t="s">
        <v>943</v>
      </c>
      <c r="K315" s="52" t="s">
        <v>944</v>
      </c>
      <c r="L315" s="52" t="s">
        <v>945</v>
      </c>
      <c r="M315" s="65" t="s">
        <v>943</v>
      </c>
      <c r="N315" s="33"/>
      <c r="P315" s="102"/>
      <c r="Q315" s="29"/>
      <c r="R315" s="32"/>
    </row>
    <row r="316" spans="10:18" ht="13.15" x14ac:dyDescent="0.35">
      <c r="J316" s="65" t="s">
        <v>946</v>
      </c>
      <c r="K316" s="52" t="s">
        <v>947</v>
      </c>
      <c r="L316" s="52" t="s">
        <v>948</v>
      </c>
      <c r="M316" s="65" t="s">
        <v>946</v>
      </c>
      <c r="N316" s="33"/>
      <c r="P316" s="102"/>
      <c r="Q316" s="29"/>
      <c r="R316" s="32"/>
    </row>
    <row r="317" spans="10:18" ht="13.15" x14ac:dyDescent="0.35">
      <c r="J317" s="65" t="s">
        <v>949</v>
      </c>
      <c r="K317" s="52" t="s">
        <v>950</v>
      </c>
      <c r="L317" s="52" t="s">
        <v>951</v>
      </c>
      <c r="M317" s="65" t="s">
        <v>949</v>
      </c>
      <c r="N317" s="33"/>
      <c r="P317" s="102"/>
      <c r="Q317" s="29"/>
      <c r="R317" s="32"/>
    </row>
    <row r="318" spans="10:18" ht="13.15" x14ac:dyDescent="0.35">
      <c r="J318" s="65" t="s">
        <v>952</v>
      </c>
      <c r="K318" s="52" t="s">
        <v>953</v>
      </c>
      <c r="L318" s="52" t="s">
        <v>954</v>
      </c>
      <c r="M318" s="65" t="s">
        <v>952</v>
      </c>
      <c r="N318" s="33"/>
      <c r="P318" s="102"/>
      <c r="Q318" s="29"/>
      <c r="R318" s="32"/>
    </row>
    <row r="319" spans="10:18" ht="13.15" x14ac:dyDescent="0.35">
      <c r="J319" s="65" t="s">
        <v>955</v>
      </c>
      <c r="K319" s="52" t="s">
        <v>956</v>
      </c>
      <c r="L319" s="52" t="s">
        <v>957</v>
      </c>
      <c r="M319" s="65" t="s">
        <v>955</v>
      </c>
      <c r="N319" s="33"/>
      <c r="P319" s="102"/>
      <c r="Q319" s="29"/>
      <c r="R319" s="32"/>
    </row>
    <row r="320" spans="10:18" ht="13.15" x14ac:dyDescent="0.35">
      <c r="J320" s="65" t="s">
        <v>958</v>
      </c>
      <c r="K320" s="52" t="s">
        <v>959</v>
      </c>
      <c r="L320" s="52" t="s">
        <v>960</v>
      </c>
      <c r="M320" s="65" t="s">
        <v>958</v>
      </c>
      <c r="N320" s="33"/>
      <c r="P320" s="102"/>
      <c r="Q320" s="29"/>
      <c r="R320" s="32"/>
    </row>
    <row r="321" spans="10:18" ht="13.15" x14ac:dyDescent="0.35">
      <c r="J321" s="65" t="s">
        <v>961</v>
      </c>
      <c r="K321" s="52" t="s">
        <v>962</v>
      </c>
      <c r="L321" s="52" t="s">
        <v>963</v>
      </c>
      <c r="M321" s="65" t="s">
        <v>961</v>
      </c>
      <c r="N321" s="33"/>
      <c r="P321" s="102"/>
      <c r="Q321" s="29"/>
      <c r="R321" s="32"/>
    </row>
    <row r="322" spans="10:18" ht="13.15" x14ac:dyDescent="0.35">
      <c r="J322" s="65" t="s">
        <v>964</v>
      </c>
      <c r="K322" s="52" t="s">
        <v>965</v>
      </c>
      <c r="L322" s="52" t="s">
        <v>966</v>
      </c>
      <c r="M322" s="65" t="s">
        <v>964</v>
      </c>
      <c r="N322" s="33"/>
      <c r="P322" s="102"/>
      <c r="Q322" s="29"/>
      <c r="R322" s="32"/>
    </row>
    <row r="323" spans="10:18" ht="13.15" x14ac:dyDescent="0.35">
      <c r="J323" s="65" t="s">
        <v>967</v>
      </c>
      <c r="K323" s="52" t="s">
        <v>968</v>
      </c>
      <c r="L323" s="52" t="s">
        <v>969</v>
      </c>
      <c r="M323" s="65" t="s">
        <v>967</v>
      </c>
      <c r="N323" s="33"/>
      <c r="P323" s="102"/>
      <c r="Q323" s="29"/>
      <c r="R323" s="32"/>
    </row>
    <row r="324" spans="10:18" ht="13.15" x14ac:dyDescent="0.35">
      <c r="J324" s="65" t="s">
        <v>970</v>
      </c>
      <c r="K324" s="52" t="s">
        <v>971</v>
      </c>
      <c r="L324" s="52" t="s">
        <v>972</v>
      </c>
      <c r="M324" s="65" t="s">
        <v>970</v>
      </c>
      <c r="N324" s="33"/>
      <c r="P324" s="102"/>
      <c r="Q324" s="29"/>
      <c r="R324" s="32"/>
    </row>
    <row r="325" spans="10:18" ht="13.15" x14ac:dyDescent="0.35">
      <c r="J325" s="65" t="s">
        <v>973</v>
      </c>
      <c r="K325" s="52" t="s">
        <v>974</v>
      </c>
      <c r="L325" s="52" t="s">
        <v>975</v>
      </c>
      <c r="M325" s="65" t="s">
        <v>973</v>
      </c>
      <c r="N325" s="33"/>
      <c r="P325" s="102"/>
      <c r="Q325" s="29"/>
      <c r="R325" s="32"/>
    </row>
    <row r="326" spans="10:18" ht="13.15" x14ac:dyDescent="0.35">
      <c r="J326" s="65" t="s">
        <v>976</v>
      </c>
      <c r="K326" s="52" t="s">
        <v>977</v>
      </c>
      <c r="L326" s="52" t="s">
        <v>978</v>
      </c>
      <c r="M326" s="65" t="s">
        <v>976</v>
      </c>
      <c r="N326" s="33"/>
      <c r="P326" s="102"/>
      <c r="Q326" s="29"/>
      <c r="R326" s="32"/>
    </row>
    <row r="327" spans="10:18" ht="13.15" x14ac:dyDescent="0.35">
      <c r="J327" s="65" t="s">
        <v>979</v>
      </c>
      <c r="K327" s="52" t="s">
        <v>980</v>
      </c>
      <c r="L327" s="52" t="s">
        <v>981</v>
      </c>
      <c r="M327" s="65" t="s">
        <v>979</v>
      </c>
      <c r="N327" s="33"/>
      <c r="P327" s="102"/>
      <c r="Q327" s="29"/>
      <c r="R327" s="32"/>
    </row>
    <row r="328" spans="10:18" ht="13.15" x14ac:dyDescent="0.35">
      <c r="J328" s="65" t="s">
        <v>982</v>
      </c>
      <c r="K328" s="52" t="s">
        <v>983</v>
      </c>
      <c r="L328" s="52" t="s">
        <v>984</v>
      </c>
      <c r="M328" s="65" t="s">
        <v>982</v>
      </c>
      <c r="N328" s="33"/>
      <c r="P328" s="102"/>
      <c r="Q328" s="29"/>
      <c r="R328" s="32"/>
    </row>
    <row r="329" spans="10:18" ht="13.15" x14ac:dyDescent="0.35">
      <c r="J329" s="65" t="s">
        <v>985</v>
      </c>
      <c r="K329" s="52" t="s">
        <v>986</v>
      </c>
      <c r="L329" s="52" t="s">
        <v>987</v>
      </c>
      <c r="M329" s="65" t="s">
        <v>985</v>
      </c>
      <c r="N329" s="33"/>
      <c r="P329" s="102"/>
      <c r="Q329" s="29"/>
      <c r="R329" s="32"/>
    </row>
    <row r="330" spans="10:18" ht="13.15" x14ac:dyDescent="0.35">
      <c r="J330" s="65" t="s">
        <v>988</v>
      </c>
      <c r="K330" s="52" t="s">
        <v>989</v>
      </c>
      <c r="L330" s="52" t="s">
        <v>990</v>
      </c>
      <c r="M330" s="65" t="s">
        <v>988</v>
      </c>
      <c r="N330" s="33"/>
      <c r="P330" s="102"/>
      <c r="Q330" s="29"/>
      <c r="R330" s="32"/>
    </row>
    <row r="331" spans="10:18" ht="13.15" x14ac:dyDescent="0.35">
      <c r="J331" s="65" t="s">
        <v>991</v>
      </c>
      <c r="K331" s="52" t="s">
        <v>992</v>
      </c>
      <c r="L331" s="52" t="s">
        <v>993</v>
      </c>
      <c r="M331" s="65" t="s">
        <v>991</v>
      </c>
      <c r="N331" s="33"/>
      <c r="P331" s="102"/>
      <c r="Q331" s="29"/>
      <c r="R331" s="32"/>
    </row>
    <row r="332" spans="10:18" x14ac:dyDescent="0.35">
      <c r="J332" s="51"/>
      <c r="K332" s="51"/>
      <c r="L332" s="51"/>
      <c r="M332" s="51"/>
      <c r="N332" s="33"/>
      <c r="P332" s="102"/>
    </row>
    <row r="333" spans="10:18" x14ac:dyDescent="0.35">
      <c r="J333" s="51"/>
      <c r="K333" s="51"/>
      <c r="L333" s="51"/>
      <c r="M333" s="51"/>
      <c r="N333" s="33"/>
      <c r="P333" s="102"/>
    </row>
    <row r="334" spans="10:18" x14ac:dyDescent="0.35">
      <c r="J334" s="51"/>
      <c r="K334" s="51"/>
      <c r="L334" s="51"/>
      <c r="N334" s="33"/>
      <c r="P334" s="102"/>
    </row>
    <row r="335" spans="10:18" x14ac:dyDescent="0.35">
      <c r="N335" s="33"/>
      <c r="P335" s="102"/>
    </row>
    <row r="336" spans="10:18" x14ac:dyDescent="0.35">
      <c r="K336" s="51"/>
      <c r="N336" s="33"/>
      <c r="P336" s="102"/>
    </row>
  </sheetData>
  <mergeCells count="4">
    <mergeCell ref="A36:G36"/>
    <mergeCell ref="A31:G31"/>
    <mergeCell ref="A32:G32"/>
    <mergeCell ref="A34:G34"/>
  </mergeCells>
  <conditionalFormatting sqref="A38">
    <cfRule type="expression" priority="3">
      <formula>$C$6=E402</formula>
    </cfRule>
  </conditionalFormatting>
  <conditionalFormatting sqref="A35:A36">
    <cfRule type="expression" priority="6">
      <formula>$C$6=E401</formula>
    </cfRule>
  </conditionalFormatting>
  <conditionalFormatting sqref="A37">
    <cfRule type="expression" priority="1">
      <formula>$C$6=E401</formula>
    </cfRule>
  </conditionalFormatting>
  <dataValidations count="2">
    <dataValidation type="list" allowBlank="1" showInputMessage="1" showErrorMessage="1" sqref="B6" xr:uid="{78D082D8-D76E-4A37-A472-F57AA1384A6C}">
      <formula1>$K$1:$K$335</formula1>
    </dataValidation>
    <dataValidation type="custom" allowBlank="1" showInputMessage="1" showErrorMessage="1" error="Please do not overwrite this cell" sqref="C6" xr:uid="{BA8B4C79-32BA-4AB2-8047-81E6A4F58164}">
      <formula1>"if(G1=""UNLOCK"")"</formula1>
    </dataValidation>
  </dataValidations>
  <pageMargins left="0.7" right="0.7" top="0.75" bottom="0.75" header="0.3" footer="0.3"/>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9EE17-2B37-4D76-9624-39ED83D3E41A}">
  <sheetPr>
    <pageSetUpPr fitToPage="1"/>
  </sheetPr>
  <dimension ref="A1:Q333"/>
  <sheetViews>
    <sheetView zoomScaleNormal="100" workbookViewId="0">
      <pane xSplit="4" ySplit="3" topLeftCell="E60" activePane="bottomRight" state="frozen"/>
      <selection pane="topRight" activeCell="E1" sqref="E1"/>
      <selection pane="bottomLeft" activeCell="A4" sqref="A4"/>
      <selection pane="bottomRight"/>
    </sheetView>
  </sheetViews>
  <sheetFormatPr defaultColWidth="9.19921875" defaultRowHeight="12.75" x14ac:dyDescent="0.35"/>
  <cols>
    <col min="1" max="1" width="8.73046875" style="104" customWidth="1"/>
    <col min="2" max="2" width="12" style="104" bestFit="1" customWidth="1"/>
    <col min="3" max="3" width="32.19921875" style="104" customWidth="1"/>
    <col min="4" max="4" width="9.19921875" style="104"/>
    <col min="5" max="5" width="11.53125" style="104" customWidth="1"/>
    <col min="6" max="6" width="11.53125" style="158" customWidth="1"/>
    <col min="7" max="7" width="14.19921875" style="104" bestFit="1" customWidth="1"/>
    <col min="8" max="8" width="13.53125" style="55" customWidth="1"/>
    <col min="9" max="9" width="22.19921875" style="55" customWidth="1"/>
    <col min="10" max="10" width="3.53125" style="55" customWidth="1"/>
    <col min="11" max="11" width="16.53125" style="55" customWidth="1"/>
    <col min="12" max="12" width="13.53125" style="55" customWidth="1"/>
    <col min="13" max="13" width="17.265625" style="55" customWidth="1"/>
    <col min="14" max="14" width="9.19921875" style="104"/>
    <col min="15" max="15" width="12.796875" style="104" customWidth="1"/>
    <col min="16" max="16" width="9.19921875" style="104"/>
    <col min="17" max="17" width="11.33203125" style="104" customWidth="1"/>
    <col min="18" max="16384" width="9.19921875" style="104"/>
  </cols>
  <sheetData>
    <row r="1" spans="1:17" ht="16.899999999999999" x14ac:dyDescent="0.35">
      <c r="A1" s="210"/>
      <c r="B1" s="210" t="s">
        <v>1003</v>
      </c>
      <c r="C1" s="210"/>
      <c r="D1" s="210"/>
      <c r="E1" s="210"/>
      <c r="F1" s="151"/>
      <c r="G1" s="210"/>
      <c r="H1" s="136"/>
      <c r="I1" s="136"/>
      <c r="J1" s="136"/>
      <c r="K1" s="136"/>
      <c r="L1" s="136"/>
      <c r="M1" s="136"/>
    </row>
    <row r="2" spans="1:17" s="43" customFormat="1" ht="19.5" customHeight="1" x14ac:dyDescent="0.4">
      <c r="A2" s="119"/>
      <c r="C2" s="121"/>
      <c r="D2" s="122"/>
      <c r="E2" s="121"/>
      <c r="F2" s="152"/>
      <c r="G2" s="123"/>
      <c r="H2" s="123"/>
      <c r="I2" s="123"/>
      <c r="J2" s="123"/>
      <c r="K2" s="123"/>
      <c r="L2" s="123"/>
      <c r="M2" s="261" t="s">
        <v>1067</v>
      </c>
    </row>
    <row r="3" spans="1:17" s="204" customFormat="1" ht="69.400000000000006" x14ac:dyDescent="0.35">
      <c r="A3" s="207" t="s">
        <v>1004</v>
      </c>
      <c r="B3" s="208" t="s">
        <v>1005</v>
      </c>
      <c r="C3" s="205" t="s">
        <v>1006</v>
      </c>
      <c r="D3" s="206" t="s">
        <v>1007</v>
      </c>
      <c r="E3" s="205" t="s">
        <v>1008</v>
      </c>
      <c r="F3" s="201"/>
      <c r="G3" s="202" t="s">
        <v>1009</v>
      </c>
      <c r="H3" s="202" t="s">
        <v>1010</v>
      </c>
      <c r="I3" s="202" t="s">
        <v>1028</v>
      </c>
      <c r="J3" s="202"/>
      <c r="K3" s="202" t="s">
        <v>1012</v>
      </c>
      <c r="L3" s="202" t="s">
        <v>1041</v>
      </c>
      <c r="M3" s="203" t="s">
        <v>1042</v>
      </c>
    </row>
    <row r="4" spans="1:17" s="9" customFormat="1" x14ac:dyDescent="0.35">
      <c r="A4" s="107" t="s">
        <v>44</v>
      </c>
      <c r="B4" s="118" t="s">
        <v>45</v>
      </c>
      <c r="C4" s="102" t="s">
        <v>38</v>
      </c>
      <c r="D4" s="124" t="s">
        <v>41</v>
      </c>
      <c r="E4" s="132" t="s">
        <v>1025</v>
      </c>
      <c r="F4" s="154"/>
      <c r="G4" s="91">
        <v>-9026231</v>
      </c>
      <c r="H4" s="137">
        <v>-47405</v>
      </c>
      <c r="I4" s="125">
        <v>-9073636</v>
      </c>
      <c r="J4" s="125"/>
      <c r="K4" s="137">
        <v>1622352</v>
      </c>
      <c r="L4" s="137">
        <v>0</v>
      </c>
      <c r="M4" s="149">
        <v>1622352</v>
      </c>
      <c r="O4" s="253"/>
      <c r="P4" s="253"/>
      <c r="Q4" s="253"/>
    </row>
    <row r="5" spans="1:17" s="9" customFormat="1" x14ac:dyDescent="0.35">
      <c r="A5" s="107" t="s">
        <v>47</v>
      </c>
      <c r="B5" s="118" t="s">
        <v>49</v>
      </c>
      <c r="C5" s="103" t="s">
        <v>48</v>
      </c>
      <c r="D5" s="124" t="s">
        <v>41</v>
      </c>
      <c r="E5" s="132" t="s">
        <v>1025</v>
      </c>
      <c r="F5" s="154"/>
      <c r="G5" s="91">
        <v>-16361236</v>
      </c>
      <c r="H5" s="137">
        <v>-33828</v>
      </c>
      <c r="I5" s="125">
        <v>-16395064</v>
      </c>
      <c r="J5" s="125"/>
      <c r="K5" s="137">
        <v>1800068</v>
      </c>
      <c r="L5" s="137">
        <v>0</v>
      </c>
      <c r="M5" s="149">
        <v>1800068</v>
      </c>
      <c r="O5" s="253"/>
      <c r="P5" s="253"/>
      <c r="Q5" s="253"/>
    </row>
    <row r="6" spans="1:17" s="9" customFormat="1" x14ac:dyDescent="0.35">
      <c r="A6" s="107" t="s">
        <v>51</v>
      </c>
      <c r="B6" s="118" t="s">
        <v>53</v>
      </c>
      <c r="C6" s="102" t="s">
        <v>52</v>
      </c>
      <c r="D6" s="124" t="s">
        <v>41</v>
      </c>
      <c r="E6" s="132" t="s">
        <v>1025</v>
      </c>
      <c r="F6" s="154"/>
      <c r="G6" s="91">
        <v>-11324188</v>
      </c>
      <c r="H6" s="137">
        <v>-110771</v>
      </c>
      <c r="I6" s="125">
        <v>-11434959</v>
      </c>
      <c r="J6" s="125"/>
      <c r="K6" s="137">
        <v>486055</v>
      </c>
      <c r="L6" s="137">
        <v>0</v>
      </c>
      <c r="M6" s="149">
        <v>486055</v>
      </c>
      <c r="O6" s="253"/>
      <c r="P6" s="253"/>
      <c r="Q6" s="253"/>
    </row>
    <row r="7" spans="1:17" s="9" customFormat="1" x14ac:dyDescent="0.35">
      <c r="A7" s="107" t="s">
        <v>54</v>
      </c>
      <c r="B7" s="118" t="s">
        <v>56</v>
      </c>
      <c r="C7" s="102" t="s">
        <v>55</v>
      </c>
      <c r="D7" s="124" t="s">
        <v>41</v>
      </c>
      <c r="E7" s="132" t="s">
        <v>1025</v>
      </c>
      <c r="F7" s="154"/>
      <c r="G7" s="91">
        <v>-22922970</v>
      </c>
      <c r="H7" s="137">
        <v>-115092</v>
      </c>
      <c r="I7" s="125">
        <v>-23038062</v>
      </c>
      <c r="J7" s="125"/>
      <c r="K7" s="137">
        <v>1065970</v>
      </c>
      <c r="L7" s="137">
        <v>0</v>
      </c>
      <c r="M7" s="149">
        <v>1065970</v>
      </c>
      <c r="O7" s="253"/>
      <c r="P7" s="253"/>
      <c r="Q7" s="253"/>
    </row>
    <row r="8" spans="1:17" s="9" customFormat="1" x14ac:dyDescent="0.35">
      <c r="A8" s="107" t="s">
        <v>57</v>
      </c>
      <c r="B8" s="118" t="s">
        <v>59</v>
      </c>
      <c r="C8" s="102" t="s">
        <v>58</v>
      </c>
      <c r="D8" s="124" t="s">
        <v>41</v>
      </c>
      <c r="E8" s="132" t="s">
        <v>1025</v>
      </c>
      <c r="F8" s="154"/>
      <c r="G8" s="91">
        <v>-9821000</v>
      </c>
      <c r="H8" s="137">
        <v>-146660</v>
      </c>
      <c r="I8" s="125">
        <v>-9967660</v>
      </c>
      <c r="J8" s="125"/>
      <c r="K8" s="137">
        <v>176879</v>
      </c>
      <c r="L8" s="137">
        <v>8476</v>
      </c>
      <c r="M8" s="149">
        <v>185355</v>
      </c>
      <c r="O8" s="253"/>
      <c r="P8" s="253"/>
      <c r="Q8" s="253"/>
    </row>
    <row r="9" spans="1:17" s="9" customFormat="1" x14ac:dyDescent="0.35">
      <c r="A9" s="107" t="s">
        <v>60</v>
      </c>
      <c r="B9" s="118" t="s">
        <v>62</v>
      </c>
      <c r="C9" s="102" t="s">
        <v>61</v>
      </c>
      <c r="D9" s="124" t="s">
        <v>41</v>
      </c>
      <c r="E9" s="132" t="s">
        <v>1025</v>
      </c>
      <c r="F9" s="154"/>
      <c r="G9" s="91">
        <v>-27100000</v>
      </c>
      <c r="H9" s="137">
        <v>-225000</v>
      </c>
      <c r="I9" s="125">
        <v>-27325000</v>
      </c>
      <c r="J9" s="125"/>
      <c r="K9" s="137">
        <v>123608</v>
      </c>
      <c r="L9" s="137">
        <v>132347</v>
      </c>
      <c r="M9" s="149">
        <v>255955</v>
      </c>
      <c r="O9" s="253"/>
      <c r="P9" s="253"/>
      <c r="Q9" s="253"/>
    </row>
    <row r="10" spans="1:17" s="9" customFormat="1" x14ac:dyDescent="0.35">
      <c r="A10" s="107" t="s">
        <v>63</v>
      </c>
      <c r="B10" s="118" t="s">
        <v>65</v>
      </c>
      <c r="C10" s="102" t="s">
        <v>64</v>
      </c>
      <c r="D10" s="124" t="s">
        <v>41</v>
      </c>
      <c r="E10" s="132" t="s">
        <v>1025</v>
      </c>
      <c r="F10" s="154"/>
      <c r="G10" s="91">
        <v>-11642655</v>
      </c>
      <c r="H10" s="137">
        <v>-155482</v>
      </c>
      <c r="I10" s="125">
        <v>-11798137</v>
      </c>
      <c r="J10" s="125"/>
      <c r="K10" s="137">
        <v>1288598</v>
      </c>
      <c r="L10" s="137">
        <v>0</v>
      </c>
      <c r="M10" s="149">
        <v>1288598</v>
      </c>
      <c r="O10" s="253"/>
      <c r="P10" s="253"/>
      <c r="Q10" s="253"/>
    </row>
    <row r="11" spans="1:17" s="9" customFormat="1" x14ac:dyDescent="0.35">
      <c r="A11" s="107" t="s">
        <v>67</v>
      </c>
      <c r="B11" s="118" t="s">
        <v>69</v>
      </c>
      <c r="C11" s="102" t="s">
        <v>68</v>
      </c>
      <c r="D11" s="124" t="s">
        <v>33</v>
      </c>
      <c r="E11" s="132" t="s">
        <v>1025</v>
      </c>
      <c r="F11" s="154"/>
      <c r="G11" s="91">
        <v>-20226875</v>
      </c>
      <c r="H11" s="137">
        <v>-335662</v>
      </c>
      <c r="I11" s="125">
        <v>-20562537</v>
      </c>
      <c r="J11" s="125"/>
      <c r="K11" s="137">
        <v>6476778</v>
      </c>
      <c r="L11" s="137">
        <v>12789</v>
      </c>
      <c r="M11" s="149">
        <v>6489567</v>
      </c>
      <c r="O11" s="253"/>
      <c r="P11" s="253"/>
      <c r="Q11" s="253"/>
    </row>
    <row r="12" spans="1:17" s="9" customFormat="1" x14ac:dyDescent="0.35">
      <c r="A12" s="107" t="s">
        <v>70</v>
      </c>
      <c r="B12" s="118" t="s">
        <v>72</v>
      </c>
      <c r="C12" s="102" t="s">
        <v>71</v>
      </c>
      <c r="D12" s="124" t="s">
        <v>33</v>
      </c>
      <c r="E12" s="132" t="s">
        <v>1025</v>
      </c>
      <c r="F12" s="154"/>
      <c r="G12" s="91">
        <v>-83651736</v>
      </c>
      <c r="H12" s="137">
        <v>-906699</v>
      </c>
      <c r="I12" s="125">
        <v>-84558435</v>
      </c>
      <c r="J12" s="125"/>
      <c r="K12" s="137">
        <v>16800626</v>
      </c>
      <c r="L12" s="137">
        <v>131402</v>
      </c>
      <c r="M12" s="149">
        <v>16932028</v>
      </c>
      <c r="O12" s="253"/>
      <c r="P12" s="253"/>
      <c r="Q12" s="253"/>
    </row>
    <row r="13" spans="1:17" s="9" customFormat="1" x14ac:dyDescent="0.35">
      <c r="A13" s="107" t="s">
        <v>73</v>
      </c>
      <c r="B13" s="118" t="s">
        <v>75</v>
      </c>
      <c r="C13" s="102" t="s">
        <v>74</v>
      </c>
      <c r="D13" s="124" t="s">
        <v>36</v>
      </c>
      <c r="E13" s="132" t="s">
        <v>1025</v>
      </c>
      <c r="F13" s="154"/>
      <c r="G13" s="91">
        <v>-19424692</v>
      </c>
      <c r="H13" s="137">
        <v>-146687</v>
      </c>
      <c r="I13" s="125">
        <v>-19571379</v>
      </c>
      <c r="J13" s="125"/>
      <c r="K13" s="137">
        <v>788923</v>
      </c>
      <c r="L13" s="137">
        <v>21101</v>
      </c>
      <c r="M13" s="149">
        <v>810024</v>
      </c>
      <c r="O13" s="253"/>
      <c r="P13" s="253"/>
      <c r="Q13" s="253"/>
    </row>
    <row r="14" spans="1:17" s="9" customFormat="1" x14ac:dyDescent="0.35">
      <c r="A14" s="107" t="s">
        <v>76</v>
      </c>
      <c r="B14" s="118" t="s">
        <v>78</v>
      </c>
      <c r="C14" s="102" t="s">
        <v>77</v>
      </c>
      <c r="D14" s="124" t="s">
        <v>41</v>
      </c>
      <c r="E14" s="132" t="s">
        <v>1025</v>
      </c>
      <c r="F14" s="154"/>
      <c r="G14" s="91">
        <v>-9350986</v>
      </c>
      <c r="H14" s="137">
        <v>-62821.37</v>
      </c>
      <c r="I14" s="125">
        <v>-9413807.3699999992</v>
      </c>
      <c r="J14" s="125"/>
      <c r="K14" s="137">
        <v>4850762</v>
      </c>
      <c r="L14" s="137">
        <v>7484.37</v>
      </c>
      <c r="M14" s="149">
        <v>4858246.37</v>
      </c>
      <c r="O14" s="253"/>
      <c r="P14" s="253"/>
      <c r="Q14" s="253"/>
    </row>
    <row r="15" spans="1:17" s="9" customFormat="1" x14ac:dyDescent="0.35">
      <c r="A15" s="107" t="s">
        <v>81</v>
      </c>
      <c r="B15" s="118" t="s">
        <v>83</v>
      </c>
      <c r="C15" s="102" t="s">
        <v>82</v>
      </c>
      <c r="D15" s="124" t="s">
        <v>41</v>
      </c>
      <c r="E15" s="132" t="s">
        <v>1025</v>
      </c>
      <c r="F15" s="154"/>
      <c r="G15" s="91">
        <v>-36333714</v>
      </c>
      <c r="H15" s="137">
        <v>-159002</v>
      </c>
      <c r="I15" s="125">
        <v>-36492716</v>
      </c>
      <c r="J15" s="125"/>
      <c r="K15" s="137">
        <v>5063177</v>
      </c>
      <c r="L15" s="137">
        <v>11726</v>
      </c>
      <c r="M15" s="149">
        <v>5074903</v>
      </c>
      <c r="O15" s="253"/>
      <c r="P15" s="253"/>
      <c r="Q15" s="253"/>
    </row>
    <row r="16" spans="1:17" s="9" customFormat="1" x14ac:dyDescent="0.35">
      <c r="A16" s="107" t="s">
        <v>85</v>
      </c>
      <c r="B16" s="118" t="s">
        <v>87</v>
      </c>
      <c r="C16" s="102" t="s">
        <v>86</v>
      </c>
      <c r="D16" s="124" t="s">
        <v>41</v>
      </c>
      <c r="E16" s="132" t="s">
        <v>1025</v>
      </c>
      <c r="F16" s="154"/>
      <c r="G16" s="91">
        <v>-32899158</v>
      </c>
      <c r="H16" s="137">
        <v>-411389</v>
      </c>
      <c r="I16" s="125">
        <v>-33310547</v>
      </c>
      <c r="J16" s="125"/>
      <c r="K16" s="137">
        <v>6201976</v>
      </c>
      <c r="L16" s="137">
        <v>0</v>
      </c>
      <c r="M16" s="149">
        <v>6201976</v>
      </c>
      <c r="O16" s="253"/>
      <c r="P16" s="253"/>
      <c r="Q16" s="253"/>
    </row>
    <row r="17" spans="1:17" s="9" customFormat="1" x14ac:dyDescent="0.35">
      <c r="A17" s="107" t="s">
        <v>88</v>
      </c>
      <c r="B17" s="118" t="s">
        <v>90</v>
      </c>
      <c r="C17" s="102" t="s">
        <v>89</v>
      </c>
      <c r="D17" s="124" t="s">
        <v>41</v>
      </c>
      <c r="E17" s="132" t="s">
        <v>1025</v>
      </c>
      <c r="F17" s="154"/>
      <c r="G17" s="91">
        <v>-13825000</v>
      </c>
      <c r="H17" s="137">
        <v>-105600</v>
      </c>
      <c r="I17" s="125">
        <v>-13930600</v>
      </c>
      <c r="J17" s="125"/>
      <c r="K17" s="137">
        <v>1325000</v>
      </c>
      <c r="L17" s="137">
        <v>0</v>
      </c>
      <c r="M17" s="149">
        <v>1325000</v>
      </c>
      <c r="O17" s="253"/>
      <c r="P17" s="253"/>
      <c r="Q17" s="253"/>
    </row>
    <row r="18" spans="1:17" s="9" customFormat="1" x14ac:dyDescent="0.35">
      <c r="A18" s="107" t="s">
        <v>91</v>
      </c>
      <c r="B18" s="118" t="s">
        <v>93</v>
      </c>
      <c r="C18" s="102" t="s">
        <v>92</v>
      </c>
      <c r="D18" s="124" t="s">
        <v>39</v>
      </c>
      <c r="E18" s="132" t="s">
        <v>1025</v>
      </c>
      <c r="F18" s="154"/>
      <c r="G18" s="91">
        <v>-42249618</v>
      </c>
      <c r="H18" s="137">
        <v>-222248</v>
      </c>
      <c r="I18" s="125">
        <v>-42471866</v>
      </c>
      <c r="J18" s="125"/>
      <c r="K18" s="137">
        <v>0</v>
      </c>
      <c r="L18" s="137">
        <v>0</v>
      </c>
      <c r="M18" s="149">
        <v>0</v>
      </c>
      <c r="O18" s="253"/>
      <c r="P18" s="253"/>
      <c r="Q18" s="253"/>
    </row>
    <row r="19" spans="1:17" s="9" customFormat="1" x14ac:dyDescent="0.35">
      <c r="A19" s="107" t="s">
        <v>94</v>
      </c>
      <c r="B19" s="118" t="s">
        <v>96</v>
      </c>
      <c r="C19" s="102" t="s">
        <v>95</v>
      </c>
      <c r="D19" s="124" t="s">
        <v>39</v>
      </c>
      <c r="E19" s="132" t="s">
        <v>1025</v>
      </c>
      <c r="F19" s="154"/>
      <c r="G19" s="91">
        <v>-26469709</v>
      </c>
      <c r="H19" s="137">
        <v>-286959</v>
      </c>
      <c r="I19" s="125">
        <v>-26756668</v>
      </c>
      <c r="J19" s="125"/>
      <c r="K19" s="137">
        <v>612850</v>
      </c>
      <c r="L19" s="137">
        <v>5663</v>
      </c>
      <c r="M19" s="149">
        <v>618513</v>
      </c>
      <c r="O19" s="253"/>
      <c r="P19" s="253"/>
      <c r="Q19" s="253"/>
    </row>
    <row r="20" spans="1:17" s="9" customFormat="1" x14ac:dyDescent="0.35">
      <c r="A20" s="107" t="s">
        <v>98</v>
      </c>
      <c r="B20" s="118" t="s">
        <v>100</v>
      </c>
      <c r="C20" s="102" t="s">
        <v>99</v>
      </c>
      <c r="D20" s="124" t="s">
        <v>33</v>
      </c>
      <c r="E20" s="132" t="s">
        <v>1025</v>
      </c>
      <c r="F20" s="154"/>
      <c r="G20" s="91">
        <v>-31733955</v>
      </c>
      <c r="H20" s="137">
        <v>-502232</v>
      </c>
      <c r="I20" s="125">
        <v>-32236187</v>
      </c>
      <c r="J20" s="125"/>
      <c r="K20" s="137">
        <v>2921089</v>
      </c>
      <c r="L20" s="137">
        <v>224457</v>
      </c>
      <c r="M20" s="149">
        <v>3145546</v>
      </c>
      <c r="O20" s="253"/>
      <c r="P20" s="253"/>
      <c r="Q20" s="253"/>
    </row>
    <row r="21" spans="1:17" s="9" customFormat="1" x14ac:dyDescent="0.35">
      <c r="A21" s="107" t="s">
        <v>102</v>
      </c>
      <c r="B21" s="118" t="s">
        <v>104</v>
      </c>
      <c r="C21" s="102" t="s">
        <v>103</v>
      </c>
      <c r="D21" s="124" t="s">
        <v>36</v>
      </c>
      <c r="E21" s="132" t="s">
        <v>1025</v>
      </c>
      <c r="F21" s="154"/>
      <c r="G21" s="91">
        <v>-188006108</v>
      </c>
      <c r="H21" s="137">
        <v>-2448598</v>
      </c>
      <c r="I21" s="125">
        <v>-190454706</v>
      </c>
      <c r="J21" s="125"/>
      <c r="K21" s="137">
        <v>18029291</v>
      </c>
      <c r="L21" s="137">
        <v>3309</v>
      </c>
      <c r="M21" s="149">
        <v>18032600</v>
      </c>
      <c r="O21" s="253"/>
      <c r="P21" s="253"/>
      <c r="Q21" s="253"/>
    </row>
    <row r="22" spans="1:17" s="9" customFormat="1" x14ac:dyDescent="0.35">
      <c r="A22" s="107" t="s">
        <v>105</v>
      </c>
      <c r="B22" s="118" t="s">
        <v>107</v>
      </c>
      <c r="C22" s="102" t="s">
        <v>106</v>
      </c>
      <c r="D22" s="124" t="s">
        <v>41</v>
      </c>
      <c r="E22" s="132" t="s">
        <v>1025</v>
      </c>
      <c r="F22" s="154"/>
      <c r="G22" s="91">
        <v>-21056999</v>
      </c>
      <c r="H22" s="137">
        <v>-243101</v>
      </c>
      <c r="I22" s="125">
        <v>-21300100</v>
      </c>
      <c r="J22" s="125"/>
      <c r="K22" s="137">
        <v>1318052</v>
      </c>
      <c r="L22" s="137">
        <v>34249</v>
      </c>
      <c r="M22" s="149">
        <v>1352301</v>
      </c>
      <c r="O22" s="253"/>
      <c r="P22" s="253"/>
      <c r="Q22" s="253"/>
    </row>
    <row r="23" spans="1:17" s="9" customFormat="1" x14ac:dyDescent="0.35">
      <c r="A23" s="107" t="s">
        <v>108</v>
      </c>
      <c r="B23" s="118" t="s">
        <v>110</v>
      </c>
      <c r="C23" s="102" t="s">
        <v>109</v>
      </c>
      <c r="D23" s="124" t="s">
        <v>39</v>
      </c>
      <c r="E23" s="132" t="s">
        <v>1025</v>
      </c>
      <c r="F23" s="154"/>
      <c r="G23" s="91">
        <v>-18368246</v>
      </c>
      <c r="H23" s="137">
        <v>-195744</v>
      </c>
      <c r="I23" s="125">
        <v>-18563990</v>
      </c>
      <c r="J23" s="125"/>
      <c r="K23" s="137">
        <v>976332</v>
      </c>
      <c r="L23" s="137">
        <v>0</v>
      </c>
      <c r="M23" s="149">
        <v>976332</v>
      </c>
      <c r="O23" s="253"/>
      <c r="P23" s="253"/>
      <c r="Q23" s="253"/>
    </row>
    <row r="24" spans="1:17" s="9" customFormat="1" x14ac:dyDescent="0.35">
      <c r="A24" s="107" t="s">
        <v>112</v>
      </c>
      <c r="B24" s="118" t="s">
        <v>114</v>
      </c>
      <c r="C24" s="102" t="s">
        <v>113</v>
      </c>
      <c r="D24" s="124" t="s">
        <v>39</v>
      </c>
      <c r="E24" s="132" t="s">
        <v>1025</v>
      </c>
      <c r="F24" s="154"/>
      <c r="G24" s="91">
        <v>-30489809</v>
      </c>
      <c r="H24" s="137">
        <v>-126009</v>
      </c>
      <c r="I24" s="125">
        <v>-30615818</v>
      </c>
      <c r="J24" s="125"/>
      <c r="K24" s="137">
        <v>422335</v>
      </c>
      <c r="L24" s="137">
        <v>0</v>
      </c>
      <c r="M24" s="149">
        <v>422335</v>
      </c>
      <c r="O24" s="253"/>
      <c r="P24" s="253"/>
      <c r="Q24" s="253"/>
    </row>
    <row r="25" spans="1:17" s="9" customFormat="1" x14ac:dyDescent="0.35">
      <c r="A25" s="107" t="s">
        <v>115</v>
      </c>
      <c r="B25" s="118" t="s">
        <v>117</v>
      </c>
      <c r="C25" s="102" t="s">
        <v>116</v>
      </c>
      <c r="D25" s="124" t="s">
        <v>41</v>
      </c>
      <c r="E25" s="132" t="s">
        <v>1025</v>
      </c>
      <c r="F25" s="154"/>
      <c r="G25" s="91">
        <v>-8238967</v>
      </c>
      <c r="H25" s="137">
        <v>-47977</v>
      </c>
      <c r="I25" s="125">
        <v>-8286944</v>
      </c>
      <c r="J25" s="125"/>
      <c r="K25" s="137">
        <v>964565</v>
      </c>
      <c r="L25" s="137">
        <v>509</v>
      </c>
      <c r="M25" s="149">
        <v>965074</v>
      </c>
      <c r="O25" s="253"/>
      <c r="P25" s="253"/>
      <c r="Q25" s="253"/>
    </row>
    <row r="26" spans="1:17" s="9" customFormat="1" x14ac:dyDescent="0.35">
      <c r="A26" s="107" t="s">
        <v>118</v>
      </c>
      <c r="B26" s="118" t="s">
        <v>120</v>
      </c>
      <c r="C26" s="102" t="s">
        <v>119</v>
      </c>
      <c r="D26" s="124" t="s">
        <v>36</v>
      </c>
      <c r="E26" s="132" t="s">
        <v>1025</v>
      </c>
      <c r="F26" s="154"/>
      <c r="G26" s="91">
        <v>-42080354</v>
      </c>
      <c r="H26" s="137">
        <v>-426723</v>
      </c>
      <c r="I26" s="125">
        <v>-42507077</v>
      </c>
      <c r="J26" s="125"/>
      <c r="K26" s="137">
        <v>4637481</v>
      </c>
      <c r="L26" s="137">
        <v>19934</v>
      </c>
      <c r="M26" s="149">
        <v>4657415</v>
      </c>
      <c r="O26" s="253"/>
      <c r="P26" s="253"/>
      <c r="Q26" s="253"/>
    </row>
    <row r="27" spans="1:17" s="9" customFormat="1" x14ac:dyDescent="0.35">
      <c r="A27" s="107" t="s">
        <v>121</v>
      </c>
      <c r="B27" s="118" t="s">
        <v>123</v>
      </c>
      <c r="C27" s="102" t="s">
        <v>122</v>
      </c>
      <c r="D27" s="124" t="s">
        <v>41</v>
      </c>
      <c r="E27" s="132" t="s">
        <v>1025</v>
      </c>
      <c r="F27" s="154"/>
      <c r="G27" s="91">
        <v>-10400000</v>
      </c>
      <c r="H27" s="137">
        <v>-121504</v>
      </c>
      <c r="I27" s="125">
        <v>-10521504</v>
      </c>
      <c r="J27" s="125"/>
      <c r="K27" s="137">
        <v>1241987</v>
      </c>
      <c r="L27" s="137">
        <v>3655</v>
      </c>
      <c r="M27" s="149">
        <v>1245642</v>
      </c>
      <c r="O27" s="253"/>
      <c r="P27" s="253"/>
      <c r="Q27" s="253"/>
    </row>
    <row r="28" spans="1:17" s="9" customFormat="1" x14ac:dyDescent="0.35">
      <c r="A28" s="107" t="s">
        <v>124</v>
      </c>
      <c r="B28" s="110" t="s">
        <v>126</v>
      </c>
      <c r="C28" s="102" t="s">
        <v>125</v>
      </c>
      <c r="D28" s="124" t="s">
        <v>39</v>
      </c>
      <c r="E28" s="132" t="s">
        <v>1025</v>
      </c>
      <c r="F28" s="154"/>
      <c r="G28" s="91">
        <v>-85527042</v>
      </c>
      <c r="H28" s="137">
        <v>-564596</v>
      </c>
      <c r="I28" s="125">
        <v>-86091638</v>
      </c>
      <c r="J28" s="125"/>
      <c r="K28" s="137">
        <v>1959701</v>
      </c>
      <c r="L28" s="137">
        <v>0</v>
      </c>
      <c r="M28" s="149">
        <v>1959701</v>
      </c>
      <c r="O28" s="253"/>
      <c r="P28" s="253"/>
      <c r="Q28" s="253"/>
    </row>
    <row r="29" spans="1:17" s="9" customFormat="1" x14ac:dyDescent="0.35">
      <c r="A29" s="107" t="s">
        <v>127</v>
      </c>
      <c r="B29" s="118" t="s">
        <v>129</v>
      </c>
      <c r="C29" s="102" t="s">
        <v>128</v>
      </c>
      <c r="D29" s="124" t="s">
        <v>39</v>
      </c>
      <c r="E29" s="132" t="s">
        <v>1025</v>
      </c>
      <c r="F29" s="154"/>
      <c r="G29" s="91">
        <v>-25799810</v>
      </c>
      <c r="H29" s="137">
        <v>-229304</v>
      </c>
      <c r="I29" s="125">
        <v>-26029114</v>
      </c>
      <c r="J29" s="125"/>
      <c r="K29" s="137">
        <v>0</v>
      </c>
      <c r="L29" s="137">
        <v>0</v>
      </c>
      <c r="M29" s="149">
        <v>0</v>
      </c>
      <c r="O29" s="253"/>
      <c r="P29" s="253"/>
      <c r="Q29" s="253"/>
    </row>
    <row r="30" spans="1:17" s="9" customFormat="1" x14ac:dyDescent="0.35">
      <c r="A30" s="107" t="s">
        <v>130</v>
      </c>
      <c r="B30" s="118" t="s">
        <v>132</v>
      </c>
      <c r="C30" s="102" t="s">
        <v>131</v>
      </c>
      <c r="D30" s="124" t="s">
        <v>36</v>
      </c>
      <c r="E30" s="132" t="s">
        <v>1025</v>
      </c>
      <c r="F30" s="154"/>
      <c r="G30" s="91">
        <v>-58598760</v>
      </c>
      <c r="H30" s="137">
        <v>-810269</v>
      </c>
      <c r="I30" s="125">
        <v>-59409029</v>
      </c>
      <c r="J30" s="125"/>
      <c r="K30" s="137">
        <v>10758760</v>
      </c>
      <c r="L30" s="137">
        <v>0</v>
      </c>
      <c r="M30" s="149">
        <v>10758760</v>
      </c>
      <c r="O30" s="253"/>
      <c r="P30" s="253"/>
      <c r="Q30" s="253"/>
    </row>
    <row r="31" spans="1:17" s="9" customFormat="1" x14ac:dyDescent="0.35">
      <c r="A31" s="107" t="s">
        <v>133</v>
      </c>
      <c r="B31" s="118" t="s">
        <v>135</v>
      </c>
      <c r="C31" s="102" t="s">
        <v>134</v>
      </c>
      <c r="D31" s="124" t="s">
        <v>41</v>
      </c>
      <c r="E31" s="132" t="s">
        <v>1025</v>
      </c>
      <c r="F31" s="154"/>
      <c r="G31" s="91">
        <v>-18872795</v>
      </c>
      <c r="H31" s="137">
        <v>-184460</v>
      </c>
      <c r="I31" s="125">
        <v>-19057255</v>
      </c>
      <c r="J31" s="125"/>
      <c r="K31" s="137">
        <v>2540530</v>
      </c>
      <c r="L31" s="137">
        <v>0</v>
      </c>
      <c r="M31" s="149">
        <v>2540530</v>
      </c>
      <c r="O31" s="253"/>
      <c r="P31" s="253"/>
      <c r="Q31" s="253"/>
    </row>
    <row r="32" spans="1:17" s="9" customFormat="1" x14ac:dyDescent="0.35">
      <c r="A32" s="107" t="s">
        <v>136</v>
      </c>
      <c r="B32" s="118" t="s">
        <v>138</v>
      </c>
      <c r="C32" s="102" t="s">
        <v>137</v>
      </c>
      <c r="D32" s="124" t="s">
        <v>41</v>
      </c>
      <c r="E32" s="132" t="s">
        <v>1025</v>
      </c>
      <c r="F32" s="154"/>
      <c r="G32" s="91">
        <v>-14586721.33</v>
      </c>
      <c r="H32" s="137">
        <v>-132600.17000000001</v>
      </c>
      <c r="I32" s="125">
        <v>-14719321.5</v>
      </c>
      <c r="J32" s="125"/>
      <c r="K32" s="137">
        <v>1708968.33</v>
      </c>
      <c r="L32" s="137">
        <v>0</v>
      </c>
      <c r="M32" s="149">
        <v>1708968.33</v>
      </c>
      <c r="O32" s="253"/>
      <c r="P32" s="253"/>
      <c r="Q32" s="253"/>
    </row>
    <row r="33" spans="1:17" s="9" customFormat="1" x14ac:dyDescent="0.35">
      <c r="A33" s="107" t="s">
        <v>139</v>
      </c>
      <c r="B33" s="118" t="s">
        <v>141</v>
      </c>
      <c r="C33" s="102" t="s">
        <v>140</v>
      </c>
      <c r="D33" s="124" t="s">
        <v>33</v>
      </c>
      <c r="E33" s="132" t="s">
        <v>1025</v>
      </c>
      <c r="F33" s="154"/>
      <c r="G33" s="91">
        <v>-63572862</v>
      </c>
      <c r="H33" s="137">
        <v>-479835</v>
      </c>
      <c r="I33" s="125">
        <v>-64052697</v>
      </c>
      <c r="J33" s="125"/>
      <c r="K33" s="137">
        <v>9981039</v>
      </c>
      <c r="L33" s="137">
        <v>135731</v>
      </c>
      <c r="M33" s="149">
        <v>10116770</v>
      </c>
      <c r="O33" s="253"/>
      <c r="P33" s="253"/>
      <c r="Q33" s="253"/>
    </row>
    <row r="34" spans="1:17" s="9" customFormat="1" x14ac:dyDescent="0.35">
      <c r="A34" s="107" t="s">
        <v>142</v>
      </c>
      <c r="B34" s="118" t="s">
        <v>144</v>
      </c>
      <c r="C34" s="102" t="s">
        <v>143</v>
      </c>
      <c r="D34" s="124" t="s">
        <v>41</v>
      </c>
      <c r="E34" s="132" t="s">
        <v>1025</v>
      </c>
      <c r="F34" s="154"/>
      <c r="G34" s="91">
        <v>-12382483</v>
      </c>
      <c r="H34" s="137">
        <v>-148577</v>
      </c>
      <c r="I34" s="125">
        <v>-12531060</v>
      </c>
      <c r="J34" s="125"/>
      <c r="K34" s="137">
        <v>793661</v>
      </c>
      <c r="L34" s="137">
        <v>12724</v>
      </c>
      <c r="M34" s="149">
        <v>806385</v>
      </c>
      <c r="O34" s="253"/>
      <c r="P34" s="253"/>
      <c r="Q34" s="253"/>
    </row>
    <row r="35" spans="1:17" s="9" customFormat="1" x14ac:dyDescent="0.35">
      <c r="A35" s="107" t="s">
        <v>145</v>
      </c>
      <c r="B35" s="118" t="s">
        <v>147</v>
      </c>
      <c r="C35" s="102" t="s">
        <v>146</v>
      </c>
      <c r="D35" s="124" t="s">
        <v>39</v>
      </c>
      <c r="E35" s="132" t="s">
        <v>1025</v>
      </c>
      <c r="F35" s="154"/>
      <c r="G35" s="91">
        <v>-72260419</v>
      </c>
      <c r="H35" s="137">
        <v>-823131</v>
      </c>
      <c r="I35" s="125">
        <v>-73083550</v>
      </c>
      <c r="J35" s="125"/>
      <c r="K35" s="137">
        <v>3621331</v>
      </c>
      <c r="L35" s="137">
        <v>18356</v>
      </c>
      <c r="M35" s="149">
        <v>3639687</v>
      </c>
      <c r="O35" s="253"/>
      <c r="P35" s="253"/>
      <c r="Q35" s="253"/>
    </row>
    <row r="36" spans="1:17" s="9" customFormat="1" x14ac:dyDescent="0.35">
      <c r="A36" s="107" t="s">
        <v>148</v>
      </c>
      <c r="B36" s="118" t="s">
        <v>150</v>
      </c>
      <c r="C36" s="102" t="s">
        <v>149</v>
      </c>
      <c r="D36" s="124" t="s">
        <v>39</v>
      </c>
      <c r="E36" s="132" t="s">
        <v>1025</v>
      </c>
      <c r="F36" s="154"/>
      <c r="G36" s="91">
        <v>-91893694</v>
      </c>
      <c r="H36" s="137">
        <v>-871664</v>
      </c>
      <c r="I36" s="125">
        <v>-92765358</v>
      </c>
      <c r="J36" s="125"/>
      <c r="K36" s="137">
        <v>17847121</v>
      </c>
      <c r="L36" s="137">
        <v>0</v>
      </c>
      <c r="M36" s="149">
        <v>17847121</v>
      </c>
      <c r="O36" s="253"/>
      <c r="P36" s="253"/>
      <c r="Q36" s="253"/>
    </row>
    <row r="37" spans="1:17" s="9" customFormat="1" x14ac:dyDescent="0.35">
      <c r="A37" s="107" t="s">
        <v>151</v>
      </c>
      <c r="B37" s="118" t="s">
        <v>153</v>
      </c>
      <c r="C37" s="103" t="s">
        <v>152</v>
      </c>
      <c r="D37" s="124" t="s">
        <v>41</v>
      </c>
      <c r="E37" s="132" t="s">
        <v>1025</v>
      </c>
      <c r="F37" s="154"/>
      <c r="G37" s="91">
        <v>-14075610</v>
      </c>
      <c r="H37" s="137">
        <v>-130946</v>
      </c>
      <c r="I37" s="125">
        <v>-14206556</v>
      </c>
      <c r="J37" s="125"/>
      <c r="K37" s="137">
        <v>720482</v>
      </c>
      <c r="L37" s="137">
        <v>0</v>
      </c>
      <c r="M37" s="149">
        <v>720482</v>
      </c>
      <c r="O37" s="253"/>
      <c r="P37" s="253"/>
      <c r="Q37" s="253"/>
    </row>
    <row r="38" spans="1:17" s="9" customFormat="1" x14ac:dyDescent="0.35">
      <c r="A38" s="107" t="s">
        <v>154</v>
      </c>
      <c r="B38" s="118" t="s">
        <v>156</v>
      </c>
      <c r="C38" s="102" t="s">
        <v>155</v>
      </c>
      <c r="D38" s="124" t="s">
        <v>33</v>
      </c>
      <c r="E38" s="132" t="s">
        <v>1025</v>
      </c>
      <c r="F38" s="154"/>
      <c r="G38" s="91">
        <v>-57331726</v>
      </c>
      <c r="H38" s="137">
        <v>-1128969</v>
      </c>
      <c r="I38" s="125">
        <v>-58460695</v>
      </c>
      <c r="J38" s="125"/>
      <c r="K38" s="137">
        <v>3587223</v>
      </c>
      <c r="L38" s="137">
        <v>305602</v>
      </c>
      <c r="M38" s="149">
        <v>3892825</v>
      </c>
      <c r="O38" s="253"/>
      <c r="P38" s="253"/>
      <c r="Q38" s="253"/>
    </row>
    <row r="39" spans="1:17" s="9" customFormat="1" x14ac:dyDescent="0.35">
      <c r="A39" s="107" t="s">
        <v>157</v>
      </c>
      <c r="B39" s="118" t="s">
        <v>159</v>
      </c>
      <c r="C39" s="103" t="s">
        <v>158</v>
      </c>
      <c r="D39" s="124" t="s">
        <v>41</v>
      </c>
      <c r="E39" s="132" t="s">
        <v>1025</v>
      </c>
      <c r="F39" s="154"/>
      <c r="G39" s="91">
        <v>-11044004</v>
      </c>
      <c r="H39" s="137">
        <v>-234092</v>
      </c>
      <c r="I39" s="125">
        <v>-11278096</v>
      </c>
      <c r="J39" s="125"/>
      <c r="K39" s="137">
        <v>924394</v>
      </c>
      <c r="L39" s="137">
        <v>11957</v>
      </c>
      <c r="M39" s="149">
        <v>936351</v>
      </c>
      <c r="O39" s="253"/>
      <c r="P39" s="253"/>
      <c r="Q39" s="253"/>
    </row>
    <row r="40" spans="1:17" s="9" customFormat="1" x14ac:dyDescent="0.35">
      <c r="A40" s="107" t="s">
        <v>160</v>
      </c>
      <c r="B40" s="118" t="s">
        <v>162</v>
      </c>
      <c r="C40" s="102" t="s">
        <v>161</v>
      </c>
      <c r="D40" s="124" t="s">
        <v>41</v>
      </c>
      <c r="E40" s="132" t="s">
        <v>1025</v>
      </c>
      <c r="F40" s="154"/>
      <c r="G40" s="91">
        <v>-16027619</v>
      </c>
      <c r="H40" s="137">
        <v>-145585</v>
      </c>
      <c r="I40" s="125">
        <v>-16173204</v>
      </c>
      <c r="J40" s="125"/>
      <c r="K40" s="137">
        <v>2524638</v>
      </c>
      <c r="L40" s="137">
        <v>0</v>
      </c>
      <c r="M40" s="149">
        <v>2524638</v>
      </c>
      <c r="O40" s="253"/>
      <c r="P40" s="253"/>
      <c r="Q40" s="253"/>
    </row>
    <row r="41" spans="1:17" s="9" customFormat="1" x14ac:dyDescent="0.35">
      <c r="A41" s="107" t="s">
        <v>163</v>
      </c>
      <c r="B41" s="118" t="s">
        <v>165</v>
      </c>
      <c r="C41" s="102" t="s">
        <v>164</v>
      </c>
      <c r="D41" s="124" t="s">
        <v>41</v>
      </c>
      <c r="E41" s="132" t="s">
        <v>1025</v>
      </c>
      <c r="F41" s="154"/>
      <c r="G41" s="91">
        <v>-17369299</v>
      </c>
      <c r="H41" s="137">
        <v>-202015</v>
      </c>
      <c r="I41" s="125">
        <v>-17571314</v>
      </c>
      <c r="J41" s="125"/>
      <c r="K41" s="137">
        <v>966415</v>
      </c>
      <c r="L41" s="137">
        <v>0</v>
      </c>
      <c r="M41" s="149">
        <v>966415</v>
      </c>
      <c r="O41" s="253"/>
      <c r="P41" s="253"/>
      <c r="Q41" s="253"/>
    </row>
    <row r="42" spans="1:17" s="9" customFormat="1" x14ac:dyDescent="0.35">
      <c r="A42" s="107" t="s">
        <v>166</v>
      </c>
      <c r="B42" s="118" t="s">
        <v>168</v>
      </c>
      <c r="C42" s="103" t="s">
        <v>167</v>
      </c>
      <c r="D42" s="124" t="s">
        <v>39</v>
      </c>
      <c r="E42" s="132" t="s">
        <v>1025</v>
      </c>
      <c r="F42" s="154"/>
      <c r="G42" s="91">
        <v>-80221306</v>
      </c>
      <c r="H42" s="137">
        <v>-1393446</v>
      </c>
      <c r="I42" s="125">
        <v>-81614752</v>
      </c>
      <c r="J42" s="125"/>
      <c r="K42" s="137">
        <v>3364535</v>
      </c>
      <c r="L42" s="137">
        <v>0</v>
      </c>
      <c r="M42" s="149">
        <v>3364535</v>
      </c>
      <c r="O42" s="253"/>
      <c r="P42" s="253"/>
      <c r="Q42" s="253"/>
    </row>
    <row r="43" spans="1:17" s="9" customFormat="1" x14ac:dyDescent="0.35">
      <c r="A43" s="107" t="s">
        <v>169</v>
      </c>
      <c r="B43" s="118" t="s">
        <v>171</v>
      </c>
      <c r="C43" s="103" t="s">
        <v>170</v>
      </c>
      <c r="D43" s="124" t="s">
        <v>41</v>
      </c>
      <c r="E43" s="132" t="s">
        <v>1025</v>
      </c>
      <c r="F43" s="154"/>
      <c r="G43" s="91">
        <v>-12100000</v>
      </c>
      <c r="H43" s="137">
        <v>-125735.8</v>
      </c>
      <c r="I43" s="125">
        <v>-12225735.800000001</v>
      </c>
      <c r="J43" s="125"/>
      <c r="K43" s="137">
        <v>632000</v>
      </c>
      <c r="L43" s="137">
        <v>26735.8</v>
      </c>
      <c r="M43" s="149">
        <v>658735.80000000005</v>
      </c>
      <c r="O43" s="253"/>
      <c r="P43" s="253"/>
      <c r="Q43" s="253"/>
    </row>
    <row r="44" spans="1:17" s="9" customFormat="1" x14ac:dyDescent="0.35">
      <c r="A44" s="107" t="s">
        <v>172</v>
      </c>
      <c r="B44" s="118" t="s">
        <v>174</v>
      </c>
      <c r="C44" s="102" t="s">
        <v>173</v>
      </c>
      <c r="D44" s="124" t="s">
        <v>36</v>
      </c>
      <c r="E44" s="132" t="s">
        <v>1025</v>
      </c>
      <c r="F44" s="154"/>
      <c r="G44" s="91">
        <v>-26060886.079999998</v>
      </c>
      <c r="H44" s="137">
        <v>-343834.76</v>
      </c>
      <c r="I44" s="125">
        <v>-26404720.84</v>
      </c>
      <c r="J44" s="125"/>
      <c r="K44" s="137">
        <v>2109145.08</v>
      </c>
      <c r="L44" s="137">
        <v>0</v>
      </c>
      <c r="M44" s="149">
        <v>2109145.08</v>
      </c>
      <c r="O44" s="253"/>
      <c r="P44" s="253"/>
      <c r="Q44" s="253"/>
    </row>
    <row r="45" spans="1:17" s="9" customFormat="1" x14ac:dyDescent="0.35">
      <c r="A45" s="107" t="s">
        <v>175</v>
      </c>
      <c r="B45" s="118" t="s">
        <v>177</v>
      </c>
      <c r="C45" s="102" t="s">
        <v>176</v>
      </c>
      <c r="D45" s="124" t="s">
        <v>36</v>
      </c>
      <c r="E45" s="132" t="s">
        <v>1025</v>
      </c>
      <c r="F45" s="154"/>
      <c r="G45" s="91">
        <v>-23275723</v>
      </c>
      <c r="H45" s="137">
        <v>-203666</v>
      </c>
      <c r="I45" s="125">
        <v>-23479389</v>
      </c>
      <c r="J45" s="125"/>
      <c r="K45" s="137">
        <v>16322810</v>
      </c>
      <c r="L45" s="137">
        <v>0</v>
      </c>
      <c r="M45" s="149">
        <v>16322810</v>
      </c>
      <c r="O45" s="253"/>
      <c r="P45" s="253"/>
      <c r="Q45" s="253"/>
    </row>
    <row r="46" spans="1:17" s="9" customFormat="1" x14ac:dyDescent="0.35">
      <c r="A46" s="107" t="s">
        <v>178</v>
      </c>
      <c r="B46" s="118" t="s">
        <v>180</v>
      </c>
      <c r="C46" s="102" t="s">
        <v>179</v>
      </c>
      <c r="D46" s="124" t="s">
        <v>41</v>
      </c>
      <c r="E46" s="132" t="s">
        <v>1025</v>
      </c>
      <c r="F46" s="154"/>
      <c r="G46" s="91">
        <v>-54187013</v>
      </c>
      <c r="H46" s="137">
        <v>-386349</v>
      </c>
      <c r="I46" s="125">
        <v>-54573362</v>
      </c>
      <c r="J46" s="125"/>
      <c r="K46" s="137">
        <v>2587013</v>
      </c>
      <c r="L46" s="137">
        <v>0</v>
      </c>
      <c r="M46" s="149">
        <v>2587013</v>
      </c>
      <c r="O46" s="253"/>
      <c r="P46" s="253"/>
      <c r="Q46" s="253"/>
    </row>
    <row r="47" spans="1:17" s="9" customFormat="1" x14ac:dyDescent="0.35">
      <c r="A47" s="107" t="s">
        <v>181</v>
      </c>
      <c r="B47" s="118" t="s">
        <v>183</v>
      </c>
      <c r="C47" s="102" t="s">
        <v>182</v>
      </c>
      <c r="D47" s="124" t="s">
        <v>33</v>
      </c>
      <c r="E47" s="132" t="s">
        <v>1025</v>
      </c>
      <c r="F47" s="154"/>
      <c r="G47" s="91">
        <v>-204395897.90000001</v>
      </c>
      <c r="H47" s="137">
        <v>-498678.32</v>
      </c>
      <c r="I47" s="125">
        <v>-204894576.22</v>
      </c>
      <c r="J47" s="125"/>
      <c r="K47" s="137">
        <v>9073860.8699999992</v>
      </c>
      <c r="L47" s="137">
        <v>28623.32</v>
      </c>
      <c r="M47" s="149">
        <v>9102484.1899999995</v>
      </c>
      <c r="O47" s="253"/>
      <c r="P47" s="253"/>
      <c r="Q47" s="253"/>
    </row>
    <row r="48" spans="1:17" s="9" customFormat="1" x14ac:dyDescent="0.35">
      <c r="A48" s="107" t="s">
        <v>184</v>
      </c>
      <c r="B48" s="118" t="s">
        <v>186</v>
      </c>
      <c r="C48" s="102" t="s">
        <v>185</v>
      </c>
      <c r="D48" s="124" t="s">
        <v>41</v>
      </c>
      <c r="E48" s="132" t="s">
        <v>1025</v>
      </c>
      <c r="F48" s="154"/>
      <c r="G48" s="91">
        <v>-15188059</v>
      </c>
      <c r="H48" s="137">
        <v>-57527</v>
      </c>
      <c r="I48" s="125">
        <v>-15245586</v>
      </c>
      <c r="J48" s="125"/>
      <c r="K48" s="137">
        <v>568075</v>
      </c>
      <c r="L48" s="137">
        <v>17842</v>
      </c>
      <c r="M48" s="149">
        <v>585917</v>
      </c>
      <c r="O48" s="253"/>
      <c r="P48" s="253"/>
      <c r="Q48" s="253"/>
    </row>
    <row r="49" spans="1:17" s="9" customFormat="1" x14ac:dyDescent="0.35">
      <c r="A49" s="107" t="s">
        <v>187</v>
      </c>
      <c r="B49" s="118" t="s">
        <v>189</v>
      </c>
      <c r="C49" s="102" t="s">
        <v>188</v>
      </c>
      <c r="D49" s="124" t="s">
        <v>41</v>
      </c>
      <c r="E49" s="132" t="s">
        <v>1025</v>
      </c>
      <c r="F49" s="154"/>
      <c r="G49" s="91">
        <v>-34950000</v>
      </c>
      <c r="H49" s="137">
        <v>-106120</v>
      </c>
      <c r="I49" s="125">
        <v>-35056120</v>
      </c>
      <c r="J49" s="125"/>
      <c r="K49" s="137">
        <v>1043938</v>
      </c>
      <c r="L49" s="137">
        <v>0</v>
      </c>
      <c r="M49" s="149">
        <v>1043938</v>
      </c>
      <c r="O49" s="253"/>
      <c r="P49" s="253"/>
      <c r="Q49" s="253"/>
    </row>
    <row r="50" spans="1:17" s="9" customFormat="1" x14ac:dyDescent="0.35">
      <c r="A50" s="107" t="s">
        <v>190</v>
      </c>
      <c r="B50" s="118" t="s">
        <v>192</v>
      </c>
      <c r="C50" s="102" t="s">
        <v>191</v>
      </c>
      <c r="D50" s="124" t="s">
        <v>41</v>
      </c>
      <c r="E50" s="132" t="s">
        <v>1025</v>
      </c>
      <c r="F50" s="154"/>
      <c r="G50" s="91">
        <v>-22990445</v>
      </c>
      <c r="H50" s="137">
        <v>-111582</v>
      </c>
      <c r="I50" s="125">
        <v>-23102027</v>
      </c>
      <c r="J50" s="125"/>
      <c r="K50" s="137">
        <v>849065</v>
      </c>
      <c r="L50" s="137">
        <v>14830</v>
      </c>
      <c r="M50" s="149">
        <v>863895</v>
      </c>
      <c r="O50" s="253"/>
      <c r="P50" s="253"/>
      <c r="Q50" s="253"/>
    </row>
    <row r="51" spans="1:17" s="9" customFormat="1" x14ac:dyDescent="0.35">
      <c r="A51" s="107" t="s">
        <v>193</v>
      </c>
      <c r="B51" s="118" t="s">
        <v>195</v>
      </c>
      <c r="C51" s="102" t="s">
        <v>194</v>
      </c>
      <c r="D51" s="124" t="s">
        <v>41</v>
      </c>
      <c r="E51" s="132" t="s">
        <v>1025</v>
      </c>
      <c r="F51" s="154"/>
      <c r="G51" s="91">
        <v>-9075348</v>
      </c>
      <c r="H51" s="137">
        <v>-86405</v>
      </c>
      <c r="I51" s="125">
        <v>-9161753</v>
      </c>
      <c r="J51" s="125"/>
      <c r="K51" s="137">
        <v>834304</v>
      </c>
      <c r="L51" s="137">
        <v>9646</v>
      </c>
      <c r="M51" s="149">
        <v>843950</v>
      </c>
      <c r="O51" s="253"/>
      <c r="P51" s="253"/>
      <c r="Q51" s="253"/>
    </row>
    <row r="52" spans="1:17" s="9" customFormat="1" x14ac:dyDescent="0.35">
      <c r="A52" s="107" t="s">
        <v>196</v>
      </c>
      <c r="B52" s="118" t="s">
        <v>198</v>
      </c>
      <c r="C52" s="102" t="s">
        <v>197</v>
      </c>
      <c r="D52" s="124" t="s">
        <v>39</v>
      </c>
      <c r="E52" s="132" t="s">
        <v>1025</v>
      </c>
      <c r="F52" s="154"/>
      <c r="G52" s="91">
        <v>-35900000</v>
      </c>
      <c r="H52" s="137">
        <v>-401716</v>
      </c>
      <c r="I52" s="125">
        <v>-36301716</v>
      </c>
      <c r="J52" s="125"/>
      <c r="K52" s="137">
        <v>9481512</v>
      </c>
      <c r="L52" s="137">
        <v>15297</v>
      </c>
      <c r="M52" s="149">
        <v>9496809</v>
      </c>
      <c r="O52" s="253"/>
      <c r="P52" s="253"/>
      <c r="Q52" s="253"/>
    </row>
    <row r="53" spans="1:17" s="9" customFormat="1" x14ac:dyDescent="0.35">
      <c r="A53" s="107" t="s">
        <v>199</v>
      </c>
      <c r="B53" s="118" t="s">
        <v>201</v>
      </c>
      <c r="C53" s="102" t="s">
        <v>200</v>
      </c>
      <c r="D53" s="124" t="s">
        <v>41</v>
      </c>
      <c r="E53" s="132" t="s">
        <v>1025</v>
      </c>
      <c r="F53" s="154"/>
      <c r="G53" s="91">
        <v>-19446163</v>
      </c>
      <c r="H53" s="137">
        <v>-191996</v>
      </c>
      <c r="I53" s="125">
        <v>-19638159</v>
      </c>
      <c r="J53" s="125"/>
      <c r="K53" s="137">
        <v>744953</v>
      </c>
      <c r="L53" s="137">
        <v>0</v>
      </c>
      <c r="M53" s="149">
        <v>744953</v>
      </c>
      <c r="O53" s="253"/>
      <c r="P53" s="253"/>
      <c r="Q53" s="253"/>
    </row>
    <row r="54" spans="1:17" s="9" customFormat="1" x14ac:dyDescent="0.35">
      <c r="A54" s="107" t="s">
        <v>202</v>
      </c>
      <c r="B54" s="118" t="s">
        <v>204</v>
      </c>
      <c r="C54" s="102" t="s">
        <v>203</v>
      </c>
      <c r="D54" s="124" t="s">
        <v>41</v>
      </c>
      <c r="E54" s="132" t="s">
        <v>1025</v>
      </c>
      <c r="F54" s="154"/>
      <c r="G54" s="91">
        <v>-40130098</v>
      </c>
      <c r="H54" s="137">
        <v>-348483</v>
      </c>
      <c r="I54" s="125">
        <v>-40478581</v>
      </c>
      <c r="J54" s="125"/>
      <c r="K54" s="137">
        <v>6780019</v>
      </c>
      <c r="L54" s="137">
        <v>281441</v>
      </c>
      <c r="M54" s="149">
        <v>7061460</v>
      </c>
      <c r="O54" s="253"/>
      <c r="P54" s="253"/>
      <c r="Q54" s="253"/>
    </row>
    <row r="55" spans="1:17" s="9" customFormat="1" x14ac:dyDescent="0.35">
      <c r="A55" s="107" t="s">
        <v>205</v>
      </c>
      <c r="B55" s="118" t="s">
        <v>207</v>
      </c>
      <c r="C55" s="102" t="s">
        <v>206</v>
      </c>
      <c r="D55" s="124" t="s">
        <v>41</v>
      </c>
      <c r="E55" s="132" t="s">
        <v>1025</v>
      </c>
      <c r="F55" s="154"/>
      <c r="G55" s="91">
        <v>-34200000</v>
      </c>
      <c r="H55" s="137">
        <v>-144300</v>
      </c>
      <c r="I55" s="125">
        <v>-34344300</v>
      </c>
      <c r="J55" s="125"/>
      <c r="K55" s="137">
        <v>2811456</v>
      </c>
      <c r="L55" s="137">
        <v>40724</v>
      </c>
      <c r="M55" s="149">
        <v>2852180</v>
      </c>
      <c r="O55" s="253"/>
      <c r="P55" s="253"/>
      <c r="Q55" s="253"/>
    </row>
    <row r="56" spans="1:17" s="9" customFormat="1" x14ac:dyDescent="0.35">
      <c r="A56" s="107" t="s">
        <v>208</v>
      </c>
      <c r="B56" s="118" t="s">
        <v>210</v>
      </c>
      <c r="C56" s="102" t="s">
        <v>209</v>
      </c>
      <c r="D56" s="124" t="s">
        <v>41</v>
      </c>
      <c r="E56" s="132" t="s">
        <v>1025</v>
      </c>
      <c r="F56" s="154"/>
      <c r="G56" s="91">
        <v>-57872367</v>
      </c>
      <c r="H56" s="137">
        <v>-237916</v>
      </c>
      <c r="I56" s="125">
        <v>-58110283</v>
      </c>
      <c r="J56" s="125"/>
      <c r="K56" s="137">
        <v>5255385</v>
      </c>
      <c r="L56" s="137">
        <v>8509</v>
      </c>
      <c r="M56" s="149">
        <v>5263894</v>
      </c>
      <c r="O56" s="253"/>
      <c r="P56" s="253"/>
      <c r="Q56" s="253"/>
    </row>
    <row r="57" spans="1:17" s="9" customFormat="1" x14ac:dyDescent="0.35">
      <c r="A57" s="107" t="s">
        <v>211</v>
      </c>
      <c r="B57" s="118" t="s">
        <v>213</v>
      </c>
      <c r="C57" s="102" t="s">
        <v>212</v>
      </c>
      <c r="D57" s="124" t="s">
        <v>39</v>
      </c>
      <c r="E57" s="132" t="s">
        <v>1025</v>
      </c>
      <c r="F57" s="154"/>
      <c r="G57" s="91">
        <v>-62339263</v>
      </c>
      <c r="H57" s="137">
        <v>-929316</v>
      </c>
      <c r="I57" s="125">
        <v>-63268579</v>
      </c>
      <c r="J57" s="125"/>
      <c r="K57" s="137">
        <v>1775413</v>
      </c>
      <c r="L57" s="137">
        <v>0</v>
      </c>
      <c r="M57" s="149">
        <v>1775413</v>
      </c>
      <c r="O57" s="253"/>
      <c r="P57" s="253"/>
      <c r="Q57" s="253"/>
    </row>
    <row r="58" spans="1:17" s="9" customFormat="1" x14ac:dyDescent="0.35">
      <c r="A58" s="107" t="s">
        <v>214</v>
      </c>
      <c r="B58" s="118" t="s">
        <v>216</v>
      </c>
      <c r="C58" s="102" t="s">
        <v>215</v>
      </c>
      <c r="D58" s="124" t="s">
        <v>39</v>
      </c>
      <c r="E58" s="132" t="s">
        <v>1025</v>
      </c>
      <c r="F58" s="154"/>
      <c r="G58" s="91">
        <v>-78200000</v>
      </c>
      <c r="H58" s="137">
        <v>-560484</v>
      </c>
      <c r="I58" s="125">
        <v>-78760484</v>
      </c>
      <c r="J58" s="125"/>
      <c r="K58" s="137">
        <v>2601161</v>
      </c>
      <c r="L58" s="137">
        <v>0</v>
      </c>
      <c r="M58" s="149">
        <v>2601161</v>
      </c>
      <c r="O58" s="253"/>
      <c r="P58" s="253"/>
      <c r="Q58" s="253"/>
    </row>
    <row r="59" spans="1:17" s="9" customFormat="1" x14ac:dyDescent="0.35">
      <c r="A59" s="107" t="s">
        <v>217</v>
      </c>
      <c r="B59" s="118" t="s">
        <v>219</v>
      </c>
      <c r="C59" s="102" t="s">
        <v>218</v>
      </c>
      <c r="D59" s="124" t="s">
        <v>41</v>
      </c>
      <c r="E59" s="132" t="s">
        <v>1025</v>
      </c>
      <c r="F59" s="154"/>
      <c r="G59" s="91">
        <v>-18895659</v>
      </c>
      <c r="H59" s="137">
        <v>-86212</v>
      </c>
      <c r="I59" s="125">
        <v>-18981871</v>
      </c>
      <c r="J59" s="125"/>
      <c r="K59" s="137">
        <v>1648937</v>
      </c>
      <c r="L59" s="137">
        <v>18078</v>
      </c>
      <c r="M59" s="149">
        <v>1667015</v>
      </c>
      <c r="O59" s="253"/>
      <c r="P59" s="253"/>
      <c r="Q59" s="253"/>
    </row>
    <row r="60" spans="1:17" s="9" customFormat="1" x14ac:dyDescent="0.35">
      <c r="A60" s="107" t="s">
        <v>220</v>
      </c>
      <c r="B60" s="118" t="s">
        <v>222</v>
      </c>
      <c r="C60" s="102" t="s">
        <v>221</v>
      </c>
      <c r="D60" s="124" t="s">
        <v>41</v>
      </c>
      <c r="E60" s="132" t="s">
        <v>1025</v>
      </c>
      <c r="F60" s="154"/>
      <c r="G60" s="91">
        <v>-30011306</v>
      </c>
      <c r="H60" s="137">
        <v>-270268</v>
      </c>
      <c r="I60" s="125">
        <v>-30281574</v>
      </c>
      <c r="J60" s="125"/>
      <c r="K60" s="137">
        <v>2926890</v>
      </c>
      <c r="L60" s="137">
        <v>24114</v>
      </c>
      <c r="M60" s="149">
        <v>2951004</v>
      </c>
      <c r="O60" s="253"/>
      <c r="P60" s="253"/>
      <c r="Q60" s="253"/>
    </row>
    <row r="61" spans="1:17" s="9" customFormat="1" x14ac:dyDescent="0.35">
      <c r="A61" s="107" t="s">
        <v>223</v>
      </c>
      <c r="B61" s="118" t="s">
        <v>225</v>
      </c>
      <c r="C61" s="103" t="s">
        <v>224</v>
      </c>
      <c r="D61" s="124" t="s">
        <v>41</v>
      </c>
      <c r="E61" s="132" t="s">
        <v>1025</v>
      </c>
      <c r="F61" s="154"/>
      <c r="G61" s="91">
        <v>-12736355</v>
      </c>
      <c r="H61" s="137">
        <v>-230381</v>
      </c>
      <c r="I61" s="125">
        <v>-12966736</v>
      </c>
      <c r="J61" s="125"/>
      <c r="K61" s="137">
        <v>1920547</v>
      </c>
      <c r="L61" s="137">
        <v>18360</v>
      </c>
      <c r="M61" s="149">
        <v>1938907</v>
      </c>
      <c r="O61" s="253"/>
      <c r="P61" s="253"/>
      <c r="Q61" s="253"/>
    </row>
    <row r="62" spans="1:17" s="9" customFormat="1" x14ac:dyDescent="0.35">
      <c r="A62" s="107" t="s">
        <v>226</v>
      </c>
      <c r="B62" s="118" t="s">
        <v>228</v>
      </c>
      <c r="C62" s="102" t="s">
        <v>227</v>
      </c>
      <c r="D62" s="124" t="s">
        <v>33</v>
      </c>
      <c r="E62" s="132" t="s">
        <v>1025</v>
      </c>
      <c r="F62" s="154"/>
      <c r="G62" s="91">
        <v>-130405645.59999999</v>
      </c>
      <c r="H62" s="137">
        <v>-188745.75</v>
      </c>
      <c r="I62" s="125">
        <v>-130594391.34999999</v>
      </c>
      <c r="J62" s="125"/>
      <c r="K62" s="137">
        <v>14360940.630000001</v>
      </c>
      <c r="L62" s="137">
        <v>0</v>
      </c>
      <c r="M62" s="149">
        <v>14360940.630000001</v>
      </c>
      <c r="O62" s="253"/>
      <c r="P62" s="253"/>
      <c r="Q62" s="253"/>
    </row>
    <row r="63" spans="1:17" s="9" customFormat="1" x14ac:dyDescent="0.35">
      <c r="A63" s="107" t="s">
        <v>229</v>
      </c>
      <c r="B63" s="118" t="s">
        <v>231</v>
      </c>
      <c r="C63" s="102" t="s">
        <v>230</v>
      </c>
      <c r="D63" s="124" t="s">
        <v>41</v>
      </c>
      <c r="E63" s="132" t="s">
        <v>1025</v>
      </c>
      <c r="F63" s="154"/>
      <c r="G63" s="91">
        <v>-34949011</v>
      </c>
      <c r="H63" s="137">
        <v>-458886</v>
      </c>
      <c r="I63" s="125">
        <v>-35407897</v>
      </c>
      <c r="J63" s="125"/>
      <c r="K63" s="137">
        <v>1049951</v>
      </c>
      <c r="L63" s="137">
        <v>8345</v>
      </c>
      <c r="M63" s="149">
        <v>1058296</v>
      </c>
      <c r="O63" s="253"/>
      <c r="P63" s="253"/>
      <c r="Q63" s="253"/>
    </row>
    <row r="64" spans="1:17" s="9" customFormat="1" x14ac:dyDescent="0.35">
      <c r="A64" s="107" t="s">
        <v>232</v>
      </c>
      <c r="B64" s="118" t="s">
        <v>234</v>
      </c>
      <c r="C64" s="102" t="s">
        <v>233</v>
      </c>
      <c r="D64" s="124" t="s">
        <v>41</v>
      </c>
      <c r="E64" s="132" t="s">
        <v>1025</v>
      </c>
      <c r="F64" s="154"/>
      <c r="G64" s="91">
        <v>-5642179</v>
      </c>
      <c r="H64" s="137">
        <v>-52017</v>
      </c>
      <c r="I64" s="125">
        <v>-5694196</v>
      </c>
      <c r="J64" s="125"/>
      <c r="K64" s="137">
        <v>276051</v>
      </c>
      <c r="L64" s="137">
        <v>0</v>
      </c>
      <c r="M64" s="149">
        <v>276051</v>
      </c>
      <c r="O64" s="253"/>
      <c r="P64" s="253"/>
      <c r="Q64" s="253"/>
    </row>
    <row r="65" spans="1:17" s="9" customFormat="1" x14ac:dyDescent="0.35">
      <c r="A65" s="107" t="s">
        <v>235</v>
      </c>
      <c r="B65" s="118" t="s">
        <v>237</v>
      </c>
      <c r="C65" s="102" t="s">
        <v>236</v>
      </c>
      <c r="D65" s="124" t="s">
        <v>41</v>
      </c>
      <c r="E65" s="132" t="s">
        <v>1025</v>
      </c>
      <c r="F65" s="154"/>
      <c r="G65" s="91">
        <v>-9195691</v>
      </c>
      <c r="H65" s="137">
        <v>-100990</v>
      </c>
      <c r="I65" s="125">
        <v>-9296681</v>
      </c>
      <c r="J65" s="125"/>
      <c r="K65" s="137">
        <v>5070954</v>
      </c>
      <c r="L65" s="137">
        <v>0</v>
      </c>
      <c r="M65" s="149">
        <v>5070954</v>
      </c>
      <c r="O65" s="253"/>
      <c r="P65" s="253"/>
      <c r="Q65" s="253"/>
    </row>
    <row r="66" spans="1:17" s="9" customFormat="1" x14ac:dyDescent="0.35">
      <c r="A66" s="107" t="s">
        <v>238</v>
      </c>
      <c r="B66" s="118" t="s">
        <v>240</v>
      </c>
      <c r="C66" s="102" t="s">
        <v>239</v>
      </c>
      <c r="D66" s="124" t="s">
        <v>39</v>
      </c>
      <c r="E66" s="132" t="s">
        <v>1025</v>
      </c>
      <c r="F66" s="154"/>
      <c r="G66" s="91">
        <v>-99084608</v>
      </c>
      <c r="H66" s="137">
        <v>-541507</v>
      </c>
      <c r="I66" s="125">
        <v>-99626115</v>
      </c>
      <c r="J66" s="125"/>
      <c r="K66" s="137">
        <v>2597906</v>
      </c>
      <c r="L66" s="137">
        <v>104610</v>
      </c>
      <c r="M66" s="149">
        <v>2702516</v>
      </c>
      <c r="O66" s="253"/>
      <c r="P66" s="253"/>
      <c r="Q66" s="253"/>
    </row>
    <row r="67" spans="1:17" s="9" customFormat="1" x14ac:dyDescent="0.35">
      <c r="A67" s="107" t="s">
        <v>241</v>
      </c>
      <c r="B67" s="118" t="s">
        <v>243</v>
      </c>
      <c r="C67" s="103" t="s">
        <v>242</v>
      </c>
      <c r="D67" s="124" t="s">
        <v>41</v>
      </c>
      <c r="E67" s="132" t="s">
        <v>1025</v>
      </c>
      <c r="F67" s="154"/>
      <c r="G67" s="91">
        <v>-18365122</v>
      </c>
      <c r="H67" s="137">
        <v>-77816</v>
      </c>
      <c r="I67" s="125">
        <v>-18442938</v>
      </c>
      <c r="J67" s="125"/>
      <c r="K67" s="137">
        <v>1304962</v>
      </c>
      <c r="L67" s="137">
        <v>6701</v>
      </c>
      <c r="M67" s="149">
        <v>1311663</v>
      </c>
      <c r="O67" s="253"/>
      <c r="P67" s="253"/>
      <c r="Q67" s="253"/>
    </row>
    <row r="68" spans="1:17" s="9" customFormat="1" x14ac:dyDescent="0.35">
      <c r="A68" s="107" t="s">
        <v>244</v>
      </c>
      <c r="B68" s="118" t="s">
        <v>246</v>
      </c>
      <c r="C68" s="102" t="s">
        <v>245</v>
      </c>
      <c r="D68" s="124" t="s">
        <v>36</v>
      </c>
      <c r="E68" s="132" t="s">
        <v>1025</v>
      </c>
      <c r="F68" s="154"/>
      <c r="G68" s="91">
        <v>-51138237</v>
      </c>
      <c r="H68" s="137">
        <v>-486749</v>
      </c>
      <c r="I68" s="125">
        <v>-51624986</v>
      </c>
      <c r="J68" s="125"/>
      <c r="K68" s="137">
        <v>1878598</v>
      </c>
      <c r="L68" s="137">
        <v>0</v>
      </c>
      <c r="M68" s="149">
        <v>1878598</v>
      </c>
      <c r="O68" s="253"/>
      <c r="P68" s="253"/>
      <c r="Q68" s="253"/>
    </row>
    <row r="69" spans="1:17" s="9" customFormat="1" x14ac:dyDescent="0.35">
      <c r="A69" s="107" t="s">
        <v>247</v>
      </c>
      <c r="B69" s="118" t="s">
        <v>249</v>
      </c>
      <c r="C69" s="102" t="s">
        <v>248</v>
      </c>
      <c r="D69" s="124" t="s">
        <v>41</v>
      </c>
      <c r="E69" s="132" t="s">
        <v>1025</v>
      </c>
      <c r="F69" s="154"/>
      <c r="G69" s="91">
        <v>-9772941</v>
      </c>
      <c r="H69" s="137">
        <v>-46205</v>
      </c>
      <c r="I69" s="125">
        <v>-9819146</v>
      </c>
      <c r="J69" s="125"/>
      <c r="K69" s="137">
        <v>6975941</v>
      </c>
      <c r="L69" s="137">
        <v>0</v>
      </c>
      <c r="M69" s="149">
        <v>6975941</v>
      </c>
      <c r="O69" s="253"/>
      <c r="P69" s="253"/>
      <c r="Q69" s="253"/>
    </row>
    <row r="70" spans="1:17" s="9" customFormat="1" x14ac:dyDescent="0.35">
      <c r="A70" s="107" t="s">
        <v>250</v>
      </c>
      <c r="B70" s="118" t="s">
        <v>252</v>
      </c>
      <c r="C70" s="102" t="s">
        <v>251</v>
      </c>
      <c r="D70" s="124" t="s">
        <v>41</v>
      </c>
      <c r="E70" s="132" t="s">
        <v>1025</v>
      </c>
      <c r="F70" s="154"/>
      <c r="G70" s="91">
        <v>-36617594</v>
      </c>
      <c r="H70" s="137">
        <v>-370352</v>
      </c>
      <c r="I70" s="125">
        <v>-36987946</v>
      </c>
      <c r="J70" s="125"/>
      <c r="K70" s="137">
        <v>2385028</v>
      </c>
      <c r="L70" s="137">
        <v>14686</v>
      </c>
      <c r="M70" s="149">
        <v>2399714</v>
      </c>
      <c r="O70" s="253"/>
      <c r="P70" s="253"/>
      <c r="Q70" s="253"/>
    </row>
    <row r="71" spans="1:17" s="9" customFormat="1" x14ac:dyDescent="0.35">
      <c r="A71" s="107" t="s">
        <v>253</v>
      </c>
      <c r="B71" s="118" t="s">
        <v>255</v>
      </c>
      <c r="C71" s="102" t="s">
        <v>254</v>
      </c>
      <c r="D71" s="124" t="s">
        <v>33</v>
      </c>
      <c r="E71" s="132" t="s">
        <v>1025</v>
      </c>
      <c r="F71" s="154"/>
      <c r="G71" s="91">
        <v>-60069343</v>
      </c>
      <c r="H71" s="137">
        <v>-1152434</v>
      </c>
      <c r="I71" s="125">
        <v>-61221777</v>
      </c>
      <c r="J71" s="125"/>
      <c r="K71" s="137">
        <v>4349059</v>
      </c>
      <c r="L71" s="137">
        <v>42024</v>
      </c>
      <c r="M71" s="149">
        <v>4391083</v>
      </c>
      <c r="O71" s="253"/>
      <c r="P71" s="253"/>
      <c r="Q71" s="253"/>
    </row>
    <row r="72" spans="1:17" s="9" customFormat="1" x14ac:dyDescent="0.35">
      <c r="A72" s="107" t="s">
        <v>256</v>
      </c>
      <c r="B72" s="118" t="s">
        <v>258</v>
      </c>
      <c r="C72" s="102" t="s">
        <v>257</v>
      </c>
      <c r="D72" s="124" t="s">
        <v>41</v>
      </c>
      <c r="E72" s="269" t="s">
        <v>1025</v>
      </c>
      <c r="F72" s="154"/>
      <c r="G72" s="91">
        <v>-25647823</v>
      </c>
      <c r="H72" s="137">
        <v>-382831.53</v>
      </c>
      <c r="I72" s="125">
        <v>-26030654.530000001</v>
      </c>
      <c r="J72" s="125"/>
      <c r="K72" s="137">
        <v>0</v>
      </c>
      <c r="L72" s="137">
        <v>88831.53</v>
      </c>
      <c r="M72" s="149">
        <v>88831.53</v>
      </c>
      <c r="O72" s="253"/>
      <c r="P72" s="253"/>
      <c r="Q72" s="253"/>
    </row>
    <row r="73" spans="1:17" s="9" customFormat="1" x14ac:dyDescent="0.35">
      <c r="A73" s="107" t="s">
        <v>259</v>
      </c>
      <c r="B73" s="118" t="s">
        <v>261</v>
      </c>
      <c r="C73" s="103" t="s">
        <v>260</v>
      </c>
      <c r="D73" s="124" t="s">
        <v>39</v>
      </c>
      <c r="E73" s="132" t="s">
        <v>1025</v>
      </c>
      <c r="F73" s="154"/>
      <c r="G73" s="91">
        <v>-16857111</v>
      </c>
      <c r="H73" s="137">
        <v>-133394</v>
      </c>
      <c r="I73" s="125">
        <v>-16990505</v>
      </c>
      <c r="J73" s="125"/>
      <c r="K73" s="137">
        <v>786220</v>
      </c>
      <c r="L73" s="137">
        <v>1673</v>
      </c>
      <c r="M73" s="149">
        <v>787893</v>
      </c>
      <c r="O73" s="253"/>
      <c r="P73" s="253"/>
      <c r="Q73" s="253"/>
    </row>
    <row r="74" spans="1:17" s="9" customFormat="1" x14ac:dyDescent="0.35">
      <c r="A74" s="107" t="s">
        <v>262</v>
      </c>
      <c r="B74" s="118" t="s">
        <v>264</v>
      </c>
      <c r="C74" s="102" t="s">
        <v>263</v>
      </c>
      <c r="D74" s="124" t="s">
        <v>41</v>
      </c>
      <c r="E74" s="132" t="s">
        <v>1025</v>
      </c>
      <c r="F74" s="154"/>
      <c r="G74" s="91">
        <v>-58709143</v>
      </c>
      <c r="H74" s="137">
        <v>-332842</v>
      </c>
      <c r="I74" s="125">
        <v>-59041985</v>
      </c>
      <c r="J74" s="125"/>
      <c r="K74" s="137">
        <v>182585</v>
      </c>
      <c r="L74" s="137">
        <v>7610</v>
      </c>
      <c r="M74" s="149">
        <v>190195</v>
      </c>
      <c r="O74" s="253"/>
      <c r="P74" s="253"/>
      <c r="Q74" s="253"/>
    </row>
    <row r="75" spans="1:17" s="9" customFormat="1" x14ac:dyDescent="0.35">
      <c r="A75" s="107" t="s">
        <v>265</v>
      </c>
      <c r="B75" s="118" t="s">
        <v>267</v>
      </c>
      <c r="C75" s="102" t="s">
        <v>266</v>
      </c>
      <c r="D75" s="124" t="s">
        <v>41</v>
      </c>
      <c r="E75" s="132" t="s">
        <v>1025</v>
      </c>
      <c r="F75" s="154"/>
      <c r="G75" s="91">
        <v>-6146094</v>
      </c>
      <c r="H75" s="137">
        <v>-170116</v>
      </c>
      <c r="I75" s="125">
        <v>-6316210</v>
      </c>
      <c r="J75" s="125"/>
      <c r="K75" s="137">
        <v>2332492</v>
      </c>
      <c r="L75" s="137">
        <v>31124</v>
      </c>
      <c r="M75" s="149">
        <v>2363616</v>
      </c>
      <c r="O75" s="253"/>
      <c r="P75" s="253"/>
      <c r="Q75" s="253"/>
    </row>
    <row r="76" spans="1:17" s="9" customFormat="1" x14ac:dyDescent="0.35">
      <c r="A76" s="107" t="s">
        <v>268</v>
      </c>
      <c r="B76" s="118" t="s">
        <v>270</v>
      </c>
      <c r="C76" s="102" t="s">
        <v>269</v>
      </c>
      <c r="D76" s="124" t="s">
        <v>39</v>
      </c>
      <c r="E76" s="132" t="s">
        <v>1025</v>
      </c>
      <c r="F76" s="154"/>
      <c r="G76" s="91">
        <v>-41968481</v>
      </c>
      <c r="H76" s="137">
        <v>-448472</v>
      </c>
      <c r="I76" s="125">
        <v>-42416953</v>
      </c>
      <c r="J76" s="125"/>
      <c r="K76" s="137">
        <v>7128106</v>
      </c>
      <c r="L76" s="137">
        <v>0</v>
      </c>
      <c r="M76" s="149">
        <v>7128106</v>
      </c>
      <c r="O76" s="253"/>
      <c r="P76" s="253"/>
      <c r="Q76" s="253"/>
    </row>
    <row r="77" spans="1:17" s="9" customFormat="1" x14ac:dyDescent="0.35">
      <c r="A77" s="107" t="s">
        <v>271</v>
      </c>
      <c r="B77" s="118" t="s">
        <v>273</v>
      </c>
      <c r="C77" s="102" t="s">
        <v>272</v>
      </c>
      <c r="D77" s="124" t="s">
        <v>41</v>
      </c>
      <c r="E77" s="132" t="s">
        <v>1025</v>
      </c>
      <c r="F77" s="154"/>
      <c r="G77" s="91">
        <v>-9856266</v>
      </c>
      <c r="H77" s="137">
        <v>-33651</v>
      </c>
      <c r="I77" s="125">
        <v>-9889917</v>
      </c>
      <c r="J77" s="125"/>
      <c r="K77" s="137">
        <v>1970304</v>
      </c>
      <c r="L77" s="137">
        <v>0</v>
      </c>
      <c r="M77" s="149">
        <v>1970304</v>
      </c>
      <c r="O77" s="253"/>
      <c r="P77" s="253"/>
      <c r="Q77" s="253"/>
    </row>
    <row r="78" spans="1:17" s="9" customFormat="1" x14ac:dyDescent="0.35">
      <c r="A78" s="107" t="s">
        <v>274</v>
      </c>
      <c r="B78" s="118" t="s">
        <v>276</v>
      </c>
      <c r="C78" s="102" t="s">
        <v>275</v>
      </c>
      <c r="D78" s="124" t="s">
        <v>36</v>
      </c>
      <c r="E78" s="132" t="s">
        <v>1025</v>
      </c>
      <c r="F78" s="154"/>
      <c r="G78" s="91">
        <v>-41000000</v>
      </c>
      <c r="H78" s="137">
        <v>-229000</v>
      </c>
      <c r="I78" s="125">
        <v>-41229000</v>
      </c>
      <c r="J78" s="125"/>
      <c r="K78" s="137">
        <v>2192856</v>
      </c>
      <c r="L78" s="137">
        <v>0</v>
      </c>
      <c r="M78" s="149">
        <v>2192856</v>
      </c>
      <c r="O78" s="253"/>
      <c r="P78" s="253"/>
      <c r="Q78" s="253"/>
    </row>
    <row r="79" spans="1:17" s="9" customFormat="1" x14ac:dyDescent="0.35">
      <c r="A79" s="107" t="s">
        <v>277</v>
      </c>
      <c r="B79" s="110" t="s">
        <v>279</v>
      </c>
      <c r="C79" s="102" t="s">
        <v>278</v>
      </c>
      <c r="D79" s="124" t="s">
        <v>39</v>
      </c>
      <c r="E79" s="132" t="s">
        <v>1025</v>
      </c>
      <c r="F79" s="154"/>
      <c r="G79" s="91">
        <v>-54594063</v>
      </c>
      <c r="H79" s="137">
        <v>-313759</v>
      </c>
      <c r="I79" s="125">
        <v>-54907822</v>
      </c>
      <c r="J79" s="125"/>
      <c r="K79" s="137">
        <v>5658689</v>
      </c>
      <c r="L79" s="137">
        <v>0</v>
      </c>
      <c r="M79" s="149">
        <v>5658689</v>
      </c>
      <c r="O79" s="253"/>
      <c r="P79" s="253"/>
      <c r="Q79" s="253"/>
    </row>
    <row r="80" spans="1:17" s="9" customFormat="1" x14ac:dyDescent="0.35">
      <c r="A80" s="107" t="s">
        <v>280</v>
      </c>
      <c r="B80" s="118" t="s">
        <v>282</v>
      </c>
      <c r="C80" s="102" t="s">
        <v>281</v>
      </c>
      <c r="D80" s="124" t="s">
        <v>41</v>
      </c>
      <c r="E80" s="132" t="s">
        <v>1025</v>
      </c>
      <c r="F80" s="154"/>
      <c r="G80" s="91">
        <v>-12900000</v>
      </c>
      <c r="H80" s="137">
        <v>-102000</v>
      </c>
      <c r="I80" s="125">
        <v>-13002000</v>
      </c>
      <c r="J80" s="125"/>
      <c r="K80" s="137">
        <v>669551</v>
      </c>
      <c r="L80" s="137">
        <v>2916</v>
      </c>
      <c r="M80" s="149">
        <v>672467</v>
      </c>
      <c r="O80" s="253"/>
      <c r="P80" s="253"/>
      <c r="Q80" s="253"/>
    </row>
    <row r="81" spans="1:17" s="9" customFormat="1" x14ac:dyDescent="0.35">
      <c r="A81" s="107" t="s">
        <v>283</v>
      </c>
      <c r="B81" s="118" t="s">
        <v>285</v>
      </c>
      <c r="C81" s="102" t="s">
        <v>284</v>
      </c>
      <c r="D81" s="124" t="s">
        <v>36</v>
      </c>
      <c r="E81" s="132" t="s">
        <v>1025</v>
      </c>
      <c r="F81" s="154"/>
      <c r="G81" s="91">
        <v>-46410307</v>
      </c>
      <c r="H81" s="137">
        <v>-172397</v>
      </c>
      <c r="I81" s="125">
        <v>-46582704</v>
      </c>
      <c r="J81" s="125"/>
      <c r="K81" s="137">
        <v>1223637</v>
      </c>
      <c r="L81" s="137">
        <v>0</v>
      </c>
      <c r="M81" s="149">
        <v>1223637</v>
      </c>
      <c r="O81" s="253"/>
      <c r="P81" s="253"/>
      <c r="Q81" s="253"/>
    </row>
    <row r="82" spans="1:17" s="9" customFormat="1" x14ac:dyDescent="0.35">
      <c r="A82" s="107" t="s">
        <v>286</v>
      </c>
      <c r="B82" s="118" t="s">
        <v>288</v>
      </c>
      <c r="C82" s="102" t="s">
        <v>287</v>
      </c>
      <c r="D82" s="124" t="s">
        <v>39</v>
      </c>
      <c r="E82" s="132" t="s">
        <v>1025</v>
      </c>
      <c r="F82" s="154"/>
      <c r="G82" s="91">
        <v>-50883942</v>
      </c>
      <c r="H82" s="137">
        <v>-388088</v>
      </c>
      <c r="I82" s="125">
        <v>-51272030</v>
      </c>
      <c r="J82" s="125"/>
      <c r="K82" s="137">
        <v>1072784</v>
      </c>
      <c r="L82" s="137">
        <v>14732</v>
      </c>
      <c r="M82" s="149">
        <v>1087516</v>
      </c>
      <c r="O82" s="253"/>
      <c r="P82" s="253"/>
      <c r="Q82" s="253"/>
    </row>
    <row r="83" spans="1:17" s="9" customFormat="1" x14ac:dyDescent="0.35">
      <c r="A83" s="107" t="s">
        <v>289</v>
      </c>
      <c r="B83" s="118" t="s">
        <v>291</v>
      </c>
      <c r="C83" s="102" t="s">
        <v>290</v>
      </c>
      <c r="D83" s="124" t="s">
        <v>33</v>
      </c>
      <c r="E83" s="132" t="s">
        <v>1025</v>
      </c>
      <c r="F83" s="154"/>
      <c r="G83" s="91">
        <v>-59000000</v>
      </c>
      <c r="H83" s="137">
        <v>-937184</v>
      </c>
      <c r="I83" s="125">
        <v>-59937184</v>
      </c>
      <c r="J83" s="125"/>
      <c r="K83" s="137">
        <v>2407514</v>
      </c>
      <c r="L83" s="137">
        <v>0</v>
      </c>
      <c r="M83" s="149">
        <v>2407514</v>
      </c>
      <c r="O83" s="253"/>
      <c r="P83" s="253"/>
      <c r="Q83" s="253"/>
    </row>
    <row r="84" spans="1:17" s="9" customFormat="1" x14ac:dyDescent="0.35">
      <c r="A84" s="107" t="s">
        <v>292</v>
      </c>
      <c r="B84" s="118" t="s">
        <v>294</v>
      </c>
      <c r="C84" s="102" t="s">
        <v>293</v>
      </c>
      <c r="D84" s="124" t="s">
        <v>41</v>
      </c>
      <c r="E84" s="132" t="s">
        <v>1025</v>
      </c>
      <c r="F84" s="154"/>
      <c r="G84" s="91">
        <v>-7595140.2599999998</v>
      </c>
      <c r="H84" s="137">
        <v>-86752.62</v>
      </c>
      <c r="I84" s="125">
        <v>-7681892.8799999999</v>
      </c>
      <c r="J84" s="125"/>
      <c r="K84" s="137">
        <v>928507.26</v>
      </c>
      <c r="L84" s="137">
        <v>0</v>
      </c>
      <c r="M84" s="149">
        <v>928507.26</v>
      </c>
      <c r="O84" s="253"/>
      <c r="P84" s="253"/>
      <c r="Q84" s="253"/>
    </row>
    <row r="85" spans="1:17" s="9" customFormat="1" x14ac:dyDescent="0.35">
      <c r="A85" s="107" t="s">
        <v>295</v>
      </c>
      <c r="B85" s="118" t="s">
        <v>297</v>
      </c>
      <c r="C85" s="102" t="s">
        <v>296</v>
      </c>
      <c r="D85" s="124" t="s">
        <v>41</v>
      </c>
      <c r="E85" s="132" t="s">
        <v>1025</v>
      </c>
      <c r="F85" s="154"/>
      <c r="G85" s="91">
        <v>-18793396.27</v>
      </c>
      <c r="H85" s="137">
        <v>-125978.97</v>
      </c>
      <c r="I85" s="125">
        <v>-18919375.239999998</v>
      </c>
      <c r="J85" s="125"/>
      <c r="K85" s="137">
        <v>819307.27</v>
      </c>
      <c r="L85" s="137">
        <v>7596.97</v>
      </c>
      <c r="M85" s="149">
        <v>826904.24</v>
      </c>
      <c r="O85" s="253"/>
      <c r="P85" s="253"/>
      <c r="Q85" s="253"/>
    </row>
    <row r="86" spans="1:17" s="9" customFormat="1" x14ac:dyDescent="0.35">
      <c r="A86" s="107" t="s">
        <v>298</v>
      </c>
      <c r="B86" s="118" t="s">
        <v>300</v>
      </c>
      <c r="C86" s="102" t="s">
        <v>299</v>
      </c>
      <c r="D86" s="124" t="s">
        <v>41</v>
      </c>
      <c r="E86" s="132" t="s">
        <v>1025</v>
      </c>
      <c r="F86" s="154"/>
      <c r="G86" s="91">
        <v>-15340000</v>
      </c>
      <c r="H86" s="137">
        <v>-153216</v>
      </c>
      <c r="I86" s="125">
        <v>-15493216</v>
      </c>
      <c r="J86" s="125"/>
      <c r="K86" s="137">
        <v>1483649</v>
      </c>
      <c r="L86" s="137">
        <v>17216</v>
      </c>
      <c r="M86" s="149">
        <v>1500865</v>
      </c>
      <c r="O86" s="253"/>
      <c r="P86" s="253"/>
      <c r="Q86" s="253"/>
    </row>
    <row r="87" spans="1:17" s="9" customFormat="1" x14ac:dyDescent="0.35">
      <c r="A87" s="107" t="s">
        <v>301</v>
      </c>
      <c r="B87" s="131" t="s">
        <v>303</v>
      </c>
      <c r="C87" s="103" t="s">
        <v>302</v>
      </c>
      <c r="D87" s="124" t="s">
        <v>41</v>
      </c>
      <c r="E87" s="132" t="s">
        <v>1025</v>
      </c>
      <c r="F87" s="154"/>
      <c r="G87" s="91">
        <v>-20255413</v>
      </c>
      <c r="H87" s="137">
        <v>-315138</v>
      </c>
      <c r="I87" s="125">
        <v>-20570551</v>
      </c>
      <c r="J87" s="125"/>
      <c r="K87" s="137">
        <v>1834537</v>
      </c>
      <c r="L87" s="137">
        <v>46436</v>
      </c>
      <c r="M87" s="149">
        <v>1880973</v>
      </c>
      <c r="O87" s="253"/>
      <c r="P87" s="253"/>
      <c r="Q87" s="253"/>
    </row>
    <row r="88" spans="1:17" s="9" customFormat="1" x14ac:dyDescent="0.35">
      <c r="A88" s="107" t="s">
        <v>304</v>
      </c>
      <c r="B88" s="118" t="s">
        <v>306</v>
      </c>
      <c r="C88" s="102" t="s">
        <v>305</v>
      </c>
      <c r="D88" s="124" t="s">
        <v>41</v>
      </c>
      <c r="E88" s="132" t="s">
        <v>1025</v>
      </c>
      <c r="F88" s="154"/>
      <c r="G88" s="91">
        <v>-22660167</v>
      </c>
      <c r="H88" s="137">
        <v>-148364</v>
      </c>
      <c r="I88" s="125">
        <v>-22808531</v>
      </c>
      <c r="J88" s="125"/>
      <c r="K88" s="137">
        <v>1963583</v>
      </c>
      <c r="L88" s="137">
        <v>22639</v>
      </c>
      <c r="M88" s="149">
        <v>1986222</v>
      </c>
      <c r="O88" s="253"/>
      <c r="P88" s="253"/>
      <c r="Q88" s="253"/>
    </row>
    <row r="89" spans="1:17" s="9" customFormat="1" x14ac:dyDescent="0.35">
      <c r="A89" s="107" t="s">
        <v>307</v>
      </c>
      <c r="B89" s="118" t="s">
        <v>309</v>
      </c>
      <c r="C89" s="102" t="s">
        <v>308</v>
      </c>
      <c r="D89" s="124" t="s">
        <v>41</v>
      </c>
      <c r="E89" s="132" t="s">
        <v>1025</v>
      </c>
      <c r="F89" s="154"/>
      <c r="G89" s="91">
        <v>-13196761</v>
      </c>
      <c r="H89" s="137">
        <v>-140675</v>
      </c>
      <c r="I89" s="125">
        <v>-13337436</v>
      </c>
      <c r="J89" s="125"/>
      <c r="K89" s="137">
        <v>1536121</v>
      </c>
      <c r="L89" s="137">
        <v>3675</v>
      </c>
      <c r="M89" s="149">
        <v>1539796</v>
      </c>
      <c r="O89" s="253"/>
      <c r="P89" s="253"/>
      <c r="Q89" s="253"/>
    </row>
    <row r="90" spans="1:17" s="9" customFormat="1" x14ac:dyDescent="0.35">
      <c r="A90" s="107" t="s">
        <v>310</v>
      </c>
      <c r="B90" s="118" t="s">
        <v>312</v>
      </c>
      <c r="C90" s="102" t="s">
        <v>311</v>
      </c>
      <c r="D90" s="124" t="s">
        <v>39</v>
      </c>
      <c r="E90" s="132" t="s">
        <v>1025</v>
      </c>
      <c r="F90" s="154"/>
      <c r="G90" s="91">
        <v>-36249405</v>
      </c>
      <c r="H90" s="137">
        <v>-438045</v>
      </c>
      <c r="I90" s="125">
        <v>-36687450</v>
      </c>
      <c r="J90" s="125"/>
      <c r="K90" s="137">
        <v>668901</v>
      </c>
      <c r="L90" s="137">
        <v>41978</v>
      </c>
      <c r="M90" s="149">
        <v>710879</v>
      </c>
      <c r="O90" s="253"/>
      <c r="P90" s="253"/>
      <c r="Q90" s="253"/>
    </row>
    <row r="91" spans="1:17" s="9" customFormat="1" x14ac:dyDescent="0.35">
      <c r="A91" s="107" t="s">
        <v>313</v>
      </c>
      <c r="B91" s="118" t="s">
        <v>315</v>
      </c>
      <c r="C91" s="102" t="s">
        <v>314</v>
      </c>
      <c r="D91" s="124" t="s">
        <v>41</v>
      </c>
      <c r="E91" s="132" t="s">
        <v>1025</v>
      </c>
      <c r="F91" s="154"/>
      <c r="G91" s="91">
        <v>-20363650</v>
      </c>
      <c r="H91" s="137">
        <v>-263166</v>
      </c>
      <c r="I91" s="125">
        <v>-20626816</v>
      </c>
      <c r="J91" s="125"/>
      <c r="K91" s="137">
        <v>2119090</v>
      </c>
      <c r="L91" s="137">
        <v>30992</v>
      </c>
      <c r="M91" s="149">
        <v>2150082</v>
      </c>
      <c r="O91" s="253"/>
      <c r="P91" s="253"/>
      <c r="Q91" s="253"/>
    </row>
    <row r="92" spans="1:17" s="9" customFormat="1" x14ac:dyDescent="0.35">
      <c r="A92" s="107" t="s">
        <v>316</v>
      </c>
      <c r="B92" s="110" t="s">
        <v>318</v>
      </c>
      <c r="C92" s="102" t="s">
        <v>317</v>
      </c>
      <c r="D92" s="124" t="s">
        <v>41</v>
      </c>
      <c r="E92" s="132" t="s">
        <v>1025</v>
      </c>
      <c r="F92" s="154"/>
      <c r="G92" s="91">
        <v>-32352372.120000001</v>
      </c>
      <c r="H92" s="137">
        <v>-210005.75</v>
      </c>
      <c r="I92" s="125">
        <v>-32562377.870000001</v>
      </c>
      <c r="J92" s="125"/>
      <c r="K92" s="137">
        <v>2303240.12</v>
      </c>
      <c r="L92" s="137">
        <v>0</v>
      </c>
      <c r="M92" s="149">
        <v>2303240.12</v>
      </c>
      <c r="O92" s="253"/>
      <c r="P92" s="253"/>
      <c r="Q92" s="253"/>
    </row>
    <row r="93" spans="1:17" s="9" customFormat="1" x14ac:dyDescent="0.35">
      <c r="A93" s="107" t="s">
        <v>319</v>
      </c>
      <c r="B93" s="118" t="s">
        <v>321</v>
      </c>
      <c r="C93" s="102" t="s">
        <v>320</v>
      </c>
      <c r="D93" s="124" t="s">
        <v>41</v>
      </c>
      <c r="E93" s="132" t="s">
        <v>1025</v>
      </c>
      <c r="F93" s="154"/>
      <c r="G93" s="91">
        <v>-25258431</v>
      </c>
      <c r="H93" s="137">
        <v>-195231</v>
      </c>
      <c r="I93" s="125">
        <v>-25453662</v>
      </c>
      <c r="J93" s="125"/>
      <c r="K93" s="137">
        <v>765433</v>
      </c>
      <c r="L93" s="137">
        <v>0</v>
      </c>
      <c r="M93" s="149">
        <v>765433</v>
      </c>
      <c r="O93" s="253"/>
      <c r="P93" s="253"/>
      <c r="Q93" s="253"/>
    </row>
    <row r="94" spans="1:17" s="9" customFormat="1" x14ac:dyDescent="0.35">
      <c r="A94" s="107" t="s">
        <v>322</v>
      </c>
      <c r="B94" s="118" t="s">
        <v>324</v>
      </c>
      <c r="C94" s="102" t="s">
        <v>323</v>
      </c>
      <c r="D94" s="124" t="s">
        <v>41</v>
      </c>
      <c r="E94" s="132" t="s">
        <v>1025</v>
      </c>
      <c r="F94" s="154"/>
      <c r="G94" s="91">
        <v>-26522227</v>
      </c>
      <c r="H94" s="137">
        <v>-191865</v>
      </c>
      <c r="I94" s="125">
        <v>-26714092</v>
      </c>
      <c r="J94" s="125"/>
      <c r="K94" s="137">
        <v>4094052</v>
      </c>
      <c r="L94" s="137">
        <v>0</v>
      </c>
      <c r="M94" s="149">
        <v>4094052</v>
      </c>
      <c r="O94" s="253"/>
      <c r="P94" s="253"/>
      <c r="Q94" s="253"/>
    </row>
    <row r="95" spans="1:17" s="9" customFormat="1" x14ac:dyDescent="0.35">
      <c r="A95" s="107" t="s">
        <v>325</v>
      </c>
      <c r="B95" s="118" t="s">
        <v>327</v>
      </c>
      <c r="C95" s="102" t="s">
        <v>326</v>
      </c>
      <c r="D95" s="124" t="s">
        <v>41</v>
      </c>
      <c r="E95" s="132" t="s">
        <v>1025</v>
      </c>
      <c r="F95" s="154"/>
      <c r="G95" s="91">
        <v>-15089082</v>
      </c>
      <c r="H95" s="137">
        <v>-46156</v>
      </c>
      <c r="I95" s="125">
        <v>-15135238</v>
      </c>
      <c r="J95" s="125"/>
      <c r="K95" s="137">
        <v>1092723</v>
      </c>
      <c r="L95" s="137">
        <v>0</v>
      </c>
      <c r="M95" s="149">
        <v>1092723</v>
      </c>
      <c r="O95" s="253"/>
      <c r="P95" s="253"/>
      <c r="Q95" s="253"/>
    </row>
    <row r="96" spans="1:17" s="9" customFormat="1" x14ac:dyDescent="0.35">
      <c r="A96" s="107" t="s">
        <v>328</v>
      </c>
      <c r="B96" s="118" t="s">
        <v>330</v>
      </c>
      <c r="C96" s="102" t="s">
        <v>329</v>
      </c>
      <c r="D96" s="124" t="s">
        <v>41</v>
      </c>
      <c r="E96" s="132" t="s">
        <v>1025</v>
      </c>
      <c r="F96" s="154"/>
      <c r="G96" s="91">
        <v>-31173604</v>
      </c>
      <c r="H96" s="137">
        <v>-663146</v>
      </c>
      <c r="I96" s="125">
        <v>-31836750</v>
      </c>
      <c r="J96" s="125"/>
      <c r="K96" s="137">
        <v>2732474</v>
      </c>
      <c r="L96" s="137">
        <v>77252</v>
      </c>
      <c r="M96" s="149">
        <v>2809726</v>
      </c>
      <c r="O96" s="253"/>
      <c r="P96" s="253"/>
      <c r="Q96" s="253"/>
    </row>
    <row r="97" spans="1:17" s="9" customFormat="1" x14ac:dyDescent="0.35">
      <c r="A97" s="107" t="s">
        <v>331</v>
      </c>
      <c r="B97" s="118" t="s">
        <v>333</v>
      </c>
      <c r="C97" s="102" t="s">
        <v>332</v>
      </c>
      <c r="D97" s="124" t="s">
        <v>33</v>
      </c>
      <c r="E97" s="132" t="s">
        <v>1025</v>
      </c>
      <c r="F97" s="154"/>
      <c r="G97" s="91">
        <v>-46100000</v>
      </c>
      <c r="H97" s="137">
        <v>-501269</v>
      </c>
      <c r="I97" s="125">
        <v>-46601269</v>
      </c>
      <c r="J97" s="125"/>
      <c r="K97" s="137">
        <v>479400</v>
      </c>
      <c r="L97" s="137">
        <v>0</v>
      </c>
      <c r="M97" s="149">
        <v>479400</v>
      </c>
      <c r="O97" s="253"/>
      <c r="P97" s="253"/>
      <c r="Q97" s="253"/>
    </row>
    <row r="98" spans="1:17" s="9" customFormat="1" x14ac:dyDescent="0.35">
      <c r="A98" s="107" t="s">
        <v>334</v>
      </c>
      <c r="B98" s="118" t="s">
        <v>336</v>
      </c>
      <c r="C98" s="102" t="s">
        <v>335</v>
      </c>
      <c r="D98" s="124" t="s">
        <v>41</v>
      </c>
      <c r="E98" s="132" t="s">
        <v>1025</v>
      </c>
      <c r="F98" s="154"/>
      <c r="G98" s="91">
        <v>-17813868</v>
      </c>
      <c r="H98" s="137">
        <v>-234680</v>
      </c>
      <c r="I98" s="125">
        <v>-18048548</v>
      </c>
      <c r="J98" s="125"/>
      <c r="K98" s="137">
        <v>2567769</v>
      </c>
      <c r="L98" s="137">
        <v>0</v>
      </c>
      <c r="M98" s="149">
        <v>2567769</v>
      </c>
      <c r="O98" s="253"/>
      <c r="P98" s="253"/>
      <c r="Q98" s="253"/>
    </row>
    <row r="99" spans="1:17" s="9" customFormat="1" x14ac:dyDescent="0.35">
      <c r="A99" s="107" t="s">
        <v>337</v>
      </c>
      <c r="B99" s="118" t="s">
        <v>339</v>
      </c>
      <c r="C99" s="102" t="s">
        <v>338</v>
      </c>
      <c r="D99" s="124" t="s">
        <v>41</v>
      </c>
      <c r="E99" s="132" t="s">
        <v>1025</v>
      </c>
      <c r="F99" s="154"/>
      <c r="G99" s="91">
        <v>-14876385</v>
      </c>
      <c r="H99" s="137">
        <v>-431184</v>
      </c>
      <c r="I99" s="125">
        <v>-15307569</v>
      </c>
      <c r="J99" s="125"/>
      <c r="K99" s="137">
        <v>1089090</v>
      </c>
      <c r="L99" s="137">
        <v>0</v>
      </c>
      <c r="M99" s="149">
        <v>1089090</v>
      </c>
      <c r="O99" s="253"/>
      <c r="P99" s="253"/>
      <c r="Q99" s="253"/>
    </row>
    <row r="100" spans="1:17" s="9" customFormat="1" x14ac:dyDescent="0.35">
      <c r="A100" s="107" t="s">
        <v>340</v>
      </c>
      <c r="B100" s="118" t="s">
        <v>342</v>
      </c>
      <c r="C100" s="102" t="s">
        <v>341</v>
      </c>
      <c r="D100" s="124" t="s">
        <v>41</v>
      </c>
      <c r="E100" s="132" t="s">
        <v>1025</v>
      </c>
      <c r="F100" s="154"/>
      <c r="G100" s="91">
        <v>-10691450</v>
      </c>
      <c r="H100" s="137">
        <v>-176770</v>
      </c>
      <c r="I100" s="125">
        <v>-10868220</v>
      </c>
      <c r="J100" s="125"/>
      <c r="K100" s="137">
        <v>441452</v>
      </c>
      <c r="L100" s="137">
        <v>7547</v>
      </c>
      <c r="M100" s="149">
        <v>448999</v>
      </c>
      <c r="O100" s="253"/>
      <c r="P100" s="253"/>
      <c r="Q100" s="253"/>
    </row>
    <row r="101" spans="1:17" s="9" customFormat="1" x14ac:dyDescent="0.35">
      <c r="A101" s="107" t="s">
        <v>343</v>
      </c>
      <c r="B101" s="118" t="s">
        <v>345</v>
      </c>
      <c r="C101" s="102" t="s">
        <v>344</v>
      </c>
      <c r="D101" s="124" t="s">
        <v>41</v>
      </c>
      <c r="E101" s="132" t="s">
        <v>1025</v>
      </c>
      <c r="F101" s="154"/>
      <c r="G101" s="91">
        <v>-44961281</v>
      </c>
      <c r="H101" s="137">
        <v>-324176</v>
      </c>
      <c r="I101" s="125">
        <v>-45285457</v>
      </c>
      <c r="J101" s="125"/>
      <c r="K101" s="137">
        <v>4214140</v>
      </c>
      <c r="L101" s="137">
        <v>13174</v>
      </c>
      <c r="M101" s="149">
        <v>4227314</v>
      </c>
      <c r="O101" s="253"/>
      <c r="P101" s="253"/>
      <c r="Q101" s="253"/>
    </row>
    <row r="102" spans="1:17" s="9" customFormat="1" x14ac:dyDescent="0.35">
      <c r="A102" s="107" t="s">
        <v>346</v>
      </c>
      <c r="B102" s="118" t="s">
        <v>348</v>
      </c>
      <c r="C102" s="102" t="s">
        <v>347</v>
      </c>
      <c r="D102" s="124" t="s">
        <v>41</v>
      </c>
      <c r="E102" s="132" t="s">
        <v>1025</v>
      </c>
      <c r="F102" s="154"/>
      <c r="G102" s="91">
        <v>-18678306</v>
      </c>
      <c r="H102" s="137">
        <v>-213153</v>
      </c>
      <c r="I102" s="125">
        <v>-18891459</v>
      </c>
      <c r="J102" s="125"/>
      <c r="K102" s="137">
        <v>3638466</v>
      </c>
      <c r="L102" s="137">
        <v>0</v>
      </c>
      <c r="M102" s="149">
        <v>3638466</v>
      </c>
      <c r="O102" s="253"/>
      <c r="P102" s="253"/>
      <c r="Q102" s="253"/>
    </row>
    <row r="103" spans="1:17" s="9" customFormat="1" x14ac:dyDescent="0.35">
      <c r="A103" s="107" t="s">
        <v>349</v>
      </c>
      <c r="B103" s="118" t="s">
        <v>351</v>
      </c>
      <c r="C103" s="102" t="s">
        <v>350</v>
      </c>
      <c r="D103" s="124" t="s">
        <v>41</v>
      </c>
      <c r="E103" s="132" t="s">
        <v>1025</v>
      </c>
      <c r="F103" s="154"/>
      <c r="G103" s="91">
        <v>-8760621</v>
      </c>
      <c r="H103" s="137">
        <v>-63054</v>
      </c>
      <c r="I103" s="125">
        <v>-8823675</v>
      </c>
      <c r="J103" s="125"/>
      <c r="K103" s="137">
        <v>908129</v>
      </c>
      <c r="L103" s="137">
        <v>0</v>
      </c>
      <c r="M103" s="149">
        <v>908129</v>
      </c>
      <c r="O103" s="253"/>
      <c r="P103" s="253"/>
      <c r="Q103" s="253"/>
    </row>
    <row r="104" spans="1:17" s="9" customFormat="1" x14ac:dyDescent="0.35">
      <c r="A104" s="107" t="s">
        <v>352</v>
      </c>
      <c r="B104" s="118" t="s">
        <v>354</v>
      </c>
      <c r="C104" s="102" t="s">
        <v>353</v>
      </c>
      <c r="D104" s="124" t="s">
        <v>41</v>
      </c>
      <c r="E104" s="132" t="s">
        <v>1025</v>
      </c>
      <c r="F104" s="154"/>
      <c r="G104" s="91">
        <v>-14452187</v>
      </c>
      <c r="H104" s="137">
        <v>-88949.91</v>
      </c>
      <c r="I104" s="125">
        <v>-14541136.91</v>
      </c>
      <c r="J104" s="125"/>
      <c r="K104" s="137">
        <v>217985</v>
      </c>
      <c r="L104" s="137">
        <v>18117.91</v>
      </c>
      <c r="M104" s="149">
        <v>236102.91</v>
      </c>
      <c r="O104" s="253"/>
      <c r="P104" s="253"/>
      <c r="Q104" s="253"/>
    </row>
    <row r="105" spans="1:17" s="9" customFormat="1" x14ac:dyDescent="0.35">
      <c r="A105" s="107" t="s">
        <v>355</v>
      </c>
      <c r="B105" s="118" t="s">
        <v>357</v>
      </c>
      <c r="C105" s="102" t="s">
        <v>356</v>
      </c>
      <c r="D105" s="124" t="s">
        <v>41</v>
      </c>
      <c r="E105" s="132" t="s">
        <v>1025</v>
      </c>
      <c r="F105" s="154"/>
      <c r="G105" s="91">
        <v>-4180000</v>
      </c>
      <c r="H105" s="137">
        <v>-44000</v>
      </c>
      <c r="I105" s="125">
        <v>-4224000</v>
      </c>
      <c r="J105" s="125"/>
      <c r="K105" s="137">
        <v>582188</v>
      </c>
      <c r="L105" s="137">
        <v>8410</v>
      </c>
      <c r="M105" s="149">
        <v>590598</v>
      </c>
      <c r="O105" s="253"/>
      <c r="P105" s="253"/>
      <c r="Q105" s="253"/>
    </row>
    <row r="106" spans="1:17" s="9" customFormat="1" x14ac:dyDescent="0.35">
      <c r="A106" s="107" t="s">
        <v>358</v>
      </c>
      <c r="B106" s="118" t="s">
        <v>360</v>
      </c>
      <c r="C106" s="103" t="s">
        <v>359</v>
      </c>
      <c r="D106" s="124" t="s">
        <v>41</v>
      </c>
      <c r="E106" s="132" t="s">
        <v>1025</v>
      </c>
      <c r="F106" s="154"/>
      <c r="G106" s="91">
        <v>-12467902</v>
      </c>
      <c r="H106" s="137">
        <v>-85479</v>
      </c>
      <c r="I106" s="125">
        <v>-12553381</v>
      </c>
      <c r="J106" s="125"/>
      <c r="K106" s="137">
        <v>656106</v>
      </c>
      <c r="L106" s="137">
        <v>2545</v>
      </c>
      <c r="M106" s="149">
        <v>658651</v>
      </c>
      <c r="O106" s="253"/>
      <c r="P106" s="253"/>
      <c r="Q106" s="253"/>
    </row>
    <row r="107" spans="1:17" s="9" customFormat="1" x14ac:dyDescent="0.35">
      <c r="A107" s="107" t="s">
        <v>361</v>
      </c>
      <c r="B107" s="131" t="s">
        <v>363</v>
      </c>
      <c r="C107" s="102" t="s">
        <v>362</v>
      </c>
      <c r="D107" s="124" t="s">
        <v>36</v>
      </c>
      <c r="E107" s="132" t="s">
        <v>1025</v>
      </c>
      <c r="F107" s="154"/>
      <c r="G107" s="91">
        <v>-54561646</v>
      </c>
      <c r="H107" s="137">
        <v>-211308</v>
      </c>
      <c r="I107" s="125">
        <v>-54772954</v>
      </c>
      <c r="J107" s="125"/>
      <c r="K107" s="137">
        <v>0</v>
      </c>
      <c r="L107" s="137">
        <v>0</v>
      </c>
      <c r="M107" s="149">
        <v>0</v>
      </c>
      <c r="O107" s="253"/>
      <c r="P107" s="253"/>
      <c r="Q107" s="253"/>
    </row>
    <row r="108" spans="1:17" s="9" customFormat="1" x14ac:dyDescent="0.35">
      <c r="A108" s="107" t="s">
        <v>364</v>
      </c>
      <c r="B108" s="118" t="s">
        <v>366</v>
      </c>
      <c r="C108" s="102" t="s">
        <v>365</v>
      </c>
      <c r="D108" s="124" t="s">
        <v>41</v>
      </c>
      <c r="E108" s="132" t="s">
        <v>1025</v>
      </c>
      <c r="F108" s="154"/>
      <c r="G108" s="91">
        <v>-12222669</v>
      </c>
      <c r="H108" s="137">
        <v>-146725</v>
      </c>
      <c r="I108" s="125">
        <v>-12369394</v>
      </c>
      <c r="J108" s="125"/>
      <c r="K108" s="137">
        <v>653258</v>
      </c>
      <c r="L108" s="137">
        <v>27493</v>
      </c>
      <c r="M108" s="149">
        <v>680751</v>
      </c>
      <c r="O108" s="253"/>
      <c r="P108" s="253"/>
      <c r="Q108" s="253"/>
    </row>
    <row r="109" spans="1:17" s="9" customFormat="1" x14ac:dyDescent="0.35">
      <c r="A109" s="107" t="s">
        <v>367</v>
      </c>
      <c r="B109" s="118" t="s">
        <v>369</v>
      </c>
      <c r="C109" s="102" t="s">
        <v>368</v>
      </c>
      <c r="D109" s="124" t="s">
        <v>41</v>
      </c>
      <c r="E109" s="132" t="s">
        <v>1025</v>
      </c>
      <c r="F109" s="154"/>
      <c r="G109" s="91">
        <v>-27746434</v>
      </c>
      <c r="H109" s="137">
        <v>-201457</v>
      </c>
      <c r="I109" s="125">
        <v>-27947891</v>
      </c>
      <c r="J109" s="125"/>
      <c r="K109" s="137">
        <v>1979934</v>
      </c>
      <c r="L109" s="137">
        <v>0</v>
      </c>
      <c r="M109" s="149">
        <v>1979934</v>
      </c>
      <c r="O109" s="253"/>
      <c r="P109" s="253"/>
      <c r="Q109" s="253"/>
    </row>
    <row r="110" spans="1:17" s="9" customFormat="1" x14ac:dyDescent="0.35">
      <c r="A110" s="107" t="s">
        <v>370</v>
      </c>
      <c r="B110" s="118" t="s">
        <v>372</v>
      </c>
      <c r="C110" s="102" t="s">
        <v>371</v>
      </c>
      <c r="D110" s="124" t="s">
        <v>41</v>
      </c>
      <c r="E110" s="132" t="s">
        <v>1025</v>
      </c>
      <c r="F110" s="154"/>
      <c r="G110" s="91">
        <v>-6797953</v>
      </c>
      <c r="H110" s="137">
        <v>-121272</v>
      </c>
      <c r="I110" s="125">
        <v>-6919225</v>
      </c>
      <c r="J110" s="125"/>
      <c r="K110" s="137">
        <v>735543</v>
      </c>
      <c r="L110" s="137">
        <v>0</v>
      </c>
      <c r="M110" s="149">
        <v>735543</v>
      </c>
      <c r="O110" s="253"/>
      <c r="P110" s="253"/>
      <c r="Q110" s="253"/>
    </row>
    <row r="111" spans="1:17" s="9" customFormat="1" x14ac:dyDescent="0.35">
      <c r="A111" s="107" t="s">
        <v>373</v>
      </c>
      <c r="B111" s="118" t="s">
        <v>375</v>
      </c>
      <c r="C111" s="102" t="s">
        <v>374</v>
      </c>
      <c r="D111" s="124" t="s">
        <v>41</v>
      </c>
      <c r="E111" s="132" t="s">
        <v>1025</v>
      </c>
      <c r="F111" s="154"/>
      <c r="G111" s="91">
        <v>-11642851</v>
      </c>
      <c r="H111" s="137">
        <v>-97080</v>
      </c>
      <c r="I111" s="125">
        <v>-11739931</v>
      </c>
      <c r="J111" s="125"/>
      <c r="K111" s="137">
        <v>6699355</v>
      </c>
      <c r="L111" s="137">
        <v>0</v>
      </c>
      <c r="M111" s="149">
        <v>6699355</v>
      </c>
      <c r="O111" s="253"/>
      <c r="P111" s="253"/>
      <c r="Q111" s="253"/>
    </row>
    <row r="112" spans="1:17" s="9" customFormat="1" x14ac:dyDescent="0.35">
      <c r="A112" s="107" t="s">
        <v>376</v>
      </c>
      <c r="B112" s="118" t="s">
        <v>378</v>
      </c>
      <c r="C112" s="102" t="s">
        <v>377</v>
      </c>
      <c r="D112" s="124" t="s">
        <v>41</v>
      </c>
      <c r="E112" s="132" t="s">
        <v>1025</v>
      </c>
      <c r="F112" s="154"/>
      <c r="G112" s="91">
        <v>-17056535.859999999</v>
      </c>
      <c r="H112" s="137">
        <v>-102539.59</v>
      </c>
      <c r="I112" s="125">
        <v>-17159075.449999999</v>
      </c>
      <c r="J112" s="125"/>
      <c r="K112" s="137">
        <v>2623513.86</v>
      </c>
      <c r="L112" s="137">
        <v>13449.59</v>
      </c>
      <c r="M112" s="149">
        <v>2636963.4500000002</v>
      </c>
      <c r="O112" s="253"/>
      <c r="P112" s="253"/>
      <c r="Q112" s="253"/>
    </row>
    <row r="113" spans="1:17" s="9" customFormat="1" x14ac:dyDescent="0.35">
      <c r="A113" s="107" t="s">
        <v>379</v>
      </c>
      <c r="B113" s="118" t="s">
        <v>381</v>
      </c>
      <c r="C113" s="103" t="s">
        <v>380</v>
      </c>
      <c r="D113" s="124" t="s">
        <v>33</v>
      </c>
      <c r="E113" s="132" t="s">
        <v>1025</v>
      </c>
      <c r="F113" s="154"/>
      <c r="G113" s="91">
        <v>-59148000</v>
      </c>
      <c r="H113" s="137">
        <v>-871000</v>
      </c>
      <c r="I113" s="125">
        <v>-60019000</v>
      </c>
      <c r="J113" s="125"/>
      <c r="K113" s="137">
        <v>12568630</v>
      </c>
      <c r="L113" s="137">
        <v>514000</v>
      </c>
      <c r="M113" s="149">
        <v>13082630</v>
      </c>
      <c r="O113" s="253"/>
      <c r="P113" s="253"/>
      <c r="Q113" s="253"/>
    </row>
    <row r="114" spans="1:17" s="9" customFormat="1" x14ac:dyDescent="0.35">
      <c r="A114" s="107" t="s">
        <v>382</v>
      </c>
      <c r="B114" s="118" t="s">
        <v>384</v>
      </c>
      <c r="C114" s="102" t="s">
        <v>383</v>
      </c>
      <c r="D114" s="124" t="s">
        <v>41</v>
      </c>
      <c r="E114" s="132" t="s">
        <v>1025</v>
      </c>
      <c r="F114" s="154"/>
      <c r="G114" s="91">
        <v>-42708961</v>
      </c>
      <c r="H114" s="137">
        <v>-604067</v>
      </c>
      <c r="I114" s="125">
        <v>-43313028</v>
      </c>
      <c r="J114" s="125"/>
      <c r="K114" s="137">
        <v>2536142</v>
      </c>
      <c r="L114" s="137">
        <v>0</v>
      </c>
      <c r="M114" s="149">
        <v>2536142</v>
      </c>
      <c r="O114" s="253"/>
      <c r="P114" s="253"/>
      <c r="Q114" s="253"/>
    </row>
    <row r="115" spans="1:17" s="9" customFormat="1" x14ac:dyDescent="0.35">
      <c r="A115" s="107" t="s">
        <v>385</v>
      </c>
      <c r="B115" s="118" t="s">
        <v>387</v>
      </c>
      <c r="C115" s="102" t="s">
        <v>386</v>
      </c>
      <c r="D115" s="124" t="s">
        <v>33</v>
      </c>
      <c r="E115" s="132" t="s">
        <v>1025</v>
      </c>
      <c r="F115" s="154"/>
      <c r="G115" s="91">
        <v>-50200611</v>
      </c>
      <c r="H115" s="137">
        <v>-775432</v>
      </c>
      <c r="I115" s="125">
        <v>-50976043</v>
      </c>
      <c r="J115" s="125"/>
      <c r="K115" s="137">
        <v>3890786</v>
      </c>
      <c r="L115" s="137">
        <v>30453</v>
      </c>
      <c r="M115" s="149">
        <v>3921239</v>
      </c>
      <c r="O115" s="253"/>
      <c r="P115" s="253"/>
      <c r="Q115" s="253"/>
    </row>
    <row r="116" spans="1:17" s="9" customFormat="1" x14ac:dyDescent="0.35">
      <c r="A116" s="107" t="s">
        <v>388</v>
      </c>
      <c r="B116" s="118" t="s">
        <v>390</v>
      </c>
      <c r="C116" s="102" t="s">
        <v>389</v>
      </c>
      <c r="D116" s="124" t="s">
        <v>39</v>
      </c>
      <c r="E116" s="132" t="s">
        <v>1025</v>
      </c>
      <c r="F116" s="154"/>
      <c r="G116" s="91">
        <v>-13945949</v>
      </c>
      <c r="H116" s="137">
        <v>-188040</v>
      </c>
      <c r="I116" s="125">
        <v>-14133989</v>
      </c>
      <c r="J116" s="125"/>
      <c r="K116" s="137">
        <v>4694903</v>
      </c>
      <c r="L116" s="137">
        <v>0</v>
      </c>
      <c r="M116" s="149">
        <v>4694903</v>
      </c>
      <c r="O116" s="253"/>
      <c r="P116" s="253"/>
      <c r="Q116" s="253"/>
    </row>
    <row r="117" spans="1:17" s="9" customFormat="1" x14ac:dyDescent="0.35">
      <c r="A117" s="107" t="s">
        <v>391</v>
      </c>
      <c r="B117" s="118" t="s">
        <v>393</v>
      </c>
      <c r="C117" s="102" t="s">
        <v>392</v>
      </c>
      <c r="D117" s="124" t="s">
        <v>41</v>
      </c>
      <c r="E117" s="132" t="s">
        <v>1025</v>
      </c>
      <c r="F117" s="154"/>
      <c r="G117" s="91">
        <v>-11399833</v>
      </c>
      <c r="H117" s="137">
        <v>-163547</v>
      </c>
      <c r="I117" s="125">
        <v>-11563380</v>
      </c>
      <c r="J117" s="125"/>
      <c r="K117" s="137">
        <v>588944</v>
      </c>
      <c r="L117" s="137">
        <v>147</v>
      </c>
      <c r="M117" s="149">
        <v>589091</v>
      </c>
      <c r="O117" s="253"/>
      <c r="P117" s="253"/>
      <c r="Q117" s="253"/>
    </row>
    <row r="118" spans="1:17" s="9" customFormat="1" x14ac:dyDescent="0.35">
      <c r="A118" s="107" t="s">
        <v>394</v>
      </c>
      <c r="B118" s="118" t="s">
        <v>396</v>
      </c>
      <c r="C118" s="102" t="s">
        <v>395</v>
      </c>
      <c r="D118" s="124" t="s">
        <v>33</v>
      </c>
      <c r="E118" s="132" t="s">
        <v>1025</v>
      </c>
      <c r="F118" s="154"/>
      <c r="G118" s="91">
        <v>-129796608</v>
      </c>
      <c r="H118" s="137">
        <v>-902773</v>
      </c>
      <c r="I118" s="125">
        <v>-130699381</v>
      </c>
      <c r="J118" s="125"/>
      <c r="K118" s="137">
        <v>13853400</v>
      </c>
      <c r="L118" s="137">
        <v>0</v>
      </c>
      <c r="M118" s="149">
        <v>13853400</v>
      </c>
      <c r="O118" s="253"/>
      <c r="P118" s="253"/>
      <c r="Q118" s="253"/>
    </row>
    <row r="119" spans="1:17" s="9" customFormat="1" x14ac:dyDescent="0.35">
      <c r="A119" s="107" t="s">
        <v>397</v>
      </c>
      <c r="B119" s="118" t="s">
        <v>399</v>
      </c>
      <c r="C119" s="102" t="s">
        <v>398</v>
      </c>
      <c r="D119" s="124" t="s">
        <v>41</v>
      </c>
      <c r="E119" s="132" t="s">
        <v>1025</v>
      </c>
      <c r="F119" s="154"/>
      <c r="G119" s="91">
        <v>-9114437</v>
      </c>
      <c r="H119" s="137">
        <v>-160574</v>
      </c>
      <c r="I119" s="125">
        <v>-9275011</v>
      </c>
      <c r="J119" s="125"/>
      <c r="K119" s="137">
        <v>835433</v>
      </c>
      <c r="L119" s="137">
        <v>18459</v>
      </c>
      <c r="M119" s="149">
        <v>853892</v>
      </c>
      <c r="O119" s="253"/>
      <c r="P119" s="253"/>
      <c r="Q119" s="253"/>
    </row>
    <row r="120" spans="1:17" s="9" customFormat="1" x14ac:dyDescent="0.35">
      <c r="A120" s="107" t="s">
        <v>400</v>
      </c>
      <c r="B120" s="118" t="s">
        <v>402</v>
      </c>
      <c r="C120" s="102" t="s">
        <v>401</v>
      </c>
      <c r="D120" s="124" t="s">
        <v>33</v>
      </c>
      <c r="E120" s="132" t="s">
        <v>1025</v>
      </c>
      <c r="F120" s="154"/>
      <c r="G120" s="91">
        <v>-46000000</v>
      </c>
      <c r="H120" s="137">
        <v>-621075</v>
      </c>
      <c r="I120" s="125">
        <v>-46621075</v>
      </c>
      <c r="J120" s="125"/>
      <c r="K120" s="137">
        <v>5299368</v>
      </c>
      <c r="L120" s="137">
        <v>147709</v>
      </c>
      <c r="M120" s="149">
        <v>5447077</v>
      </c>
      <c r="O120" s="253"/>
      <c r="P120" s="253"/>
      <c r="Q120" s="253"/>
    </row>
    <row r="121" spans="1:17" s="9" customFormat="1" x14ac:dyDescent="0.35">
      <c r="A121" s="107" t="s">
        <v>403</v>
      </c>
      <c r="B121" s="118" t="s">
        <v>405</v>
      </c>
      <c r="C121" s="102" t="s">
        <v>404</v>
      </c>
      <c r="D121" s="124" t="s">
        <v>41</v>
      </c>
      <c r="E121" s="132" t="s">
        <v>1025</v>
      </c>
      <c r="F121" s="154"/>
      <c r="G121" s="91">
        <v>-17746640</v>
      </c>
      <c r="H121" s="137">
        <v>-139880</v>
      </c>
      <c r="I121" s="125">
        <v>-17886520</v>
      </c>
      <c r="J121" s="125"/>
      <c r="K121" s="137">
        <v>835707</v>
      </c>
      <c r="L121" s="137">
        <v>0</v>
      </c>
      <c r="M121" s="149">
        <v>835707</v>
      </c>
      <c r="O121" s="253"/>
      <c r="P121" s="253"/>
      <c r="Q121" s="253"/>
    </row>
    <row r="122" spans="1:17" s="9" customFormat="1" x14ac:dyDescent="0.35">
      <c r="A122" s="107" t="s">
        <v>406</v>
      </c>
      <c r="B122" s="118" t="s">
        <v>408</v>
      </c>
      <c r="C122" s="102" t="s">
        <v>407</v>
      </c>
      <c r="D122" s="124" t="s">
        <v>41</v>
      </c>
      <c r="E122" s="132" t="s">
        <v>1025</v>
      </c>
      <c r="F122" s="154"/>
      <c r="G122" s="91">
        <v>-34375717</v>
      </c>
      <c r="H122" s="137">
        <v>-197505</v>
      </c>
      <c r="I122" s="125">
        <v>-34573222</v>
      </c>
      <c r="J122" s="125"/>
      <c r="K122" s="137">
        <v>1375717</v>
      </c>
      <c r="L122" s="137">
        <v>0</v>
      </c>
      <c r="M122" s="149">
        <v>1375717</v>
      </c>
      <c r="O122" s="253"/>
      <c r="P122" s="253"/>
      <c r="Q122" s="253"/>
    </row>
    <row r="123" spans="1:17" s="9" customFormat="1" x14ac:dyDescent="0.35">
      <c r="A123" s="107" t="s">
        <v>409</v>
      </c>
      <c r="B123" s="118" t="s">
        <v>411</v>
      </c>
      <c r="C123" s="102" t="s">
        <v>410</v>
      </c>
      <c r="D123" s="124" t="s">
        <v>33</v>
      </c>
      <c r="E123" s="132" t="s">
        <v>1025</v>
      </c>
      <c r="F123" s="154"/>
      <c r="G123" s="91">
        <v>-29588898</v>
      </c>
      <c r="H123" s="137">
        <v>-543229</v>
      </c>
      <c r="I123" s="125">
        <v>-30132127</v>
      </c>
      <c r="J123" s="125"/>
      <c r="K123" s="137">
        <v>8588898</v>
      </c>
      <c r="L123" s="137">
        <v>168229</v>
      </c>
      <c r="M123" s="149">
        <v>8757127</v>
      </c>
      <c r="O123" s="253"/>
      <c r="P123" s="253"/>
      <c r="Q123" s="253"/>
    </row>
    <row r="124" spans="1:17" s="9" customFormat="1" x14ac:dyDescent="0.35">
      <c r="A124" s="107" t="s">
        <v>412</v>
      </c>
      <c r="B124" s="118" t="s">
        <v>414</v>
      </c>
      <c r="C124" s="102" t="s">
        <v>413</v>
      </c>
      <c r="D124" s="124" t="s">
        <v>41</v>
      </c>
      <c r="E124" s="132" t="s">
        <v>1025</v>
      </c>
      <c r="F124" s="154"/>
      <c r="G124" s="91">
        <v>-14951335</v>
      </c>
      <c r="H124" s="137">
        <v>-291014</v>
      </c>
      <c r="I124" s="125">
        <v>-15242349</v>
      </c>
      <c r="J124" s="125"/>
      <c r="K124" s="137">
        <v>5569353</v>
      </c>
      <c r="L124" s="137">
        <v>0</v>
      </c>
      <c r="M124" s="149">
        <v>5569353</v>
      </c>
      <c r="O124" s="253"/>
      <c r="P124" s="253"/>
      <c r="Q124" s="253"/>
    </row>
    <row r="125" spans="1:17" s="9" customFormat="1" x14ac:dyDescent="0.35">
      <c r="A125" s="107" t="s">
        <v>415</v>
      </c>
      <c r="B125" s="118" t="s">
        <v>417</v>
      </c>
      <c r="C125" s="102" t="s">
        <v>416</v>
      </c>
      <c r="D125" s="124" t="s">
        <v>39</v>
      </c>
      <c r="E125" s="132" t="s">
        <v>1025</v>
      </c>
      <c r="F125" s="154"/>
      <c r="G125" s="91">
        <v>-11178903</v>
      </c>
      <c r="H125" s="137">
        <v>-45948</v>
      </c>
      <c r="I125" s="125">
        <v>-11224851</v>
      </c>
      <c r="J125" s="125"/>
      <c r="K125" s="137">
        <v>0</v>
      </c>
      <c r="L125" s="137">
        <v>13245</v>
      </c>
      <c r="M125" s="149">
        <v>13245</v>
      </c>
      <c r="O125" s="253"/>
      <c r="P125" s="253"/>
      <c r="Q125" s="253"/>
    </row>
    <row r="126" spans="1:17" s="9" customFormat="1" x14ac:dyDescent="0.35">
      <c r="A126" s="107" t="s">
        <v>418</v>
      </c>
      <c r="B126" s="118" t="s">
        <v>420</v>
      </c>
      <c r="C126" s="102" t="s">
        <v>419</v>
      </c>
      <c r="D126" s="124" t="s">
        <v>41</v>
      </c>
      <c r="E126" s="132" t="s">
        <v>1025</v>
      </c>
      <c r="F126" s="154"/>
      <c r="G126" s="91">
        <v>-13188579</v>
      </c>
      <c r="H126" s="137">
        <v>-110253</v>
      </c>
      <c r="I126" s="125">
        <v>-13298832</v>
      </c>
      <c r="J126" s="125"/>
      <c r="K126" s="137">
        <v>351384</v>
      </c>
      <c r="L126" s="137">
        <v>12673</v>
      </c>
      <c r="M126" s="149">
        <v>364057</v>
      </c>
      <c r="O126" s="253"/>
      <c r="P126" s="253"/>
      <c r="Q126" s="253"/>
    </row>
    <row r="127" spans="1:17" s="9" customFormat="1" x14ac:dyDescent="0.35">
      <c r="A127" s="107" t="s">
        <v>421</v>
      </c>
      <c r="B127" s="118" t="s">
        <v>423</v>
      </c>
      <c r="C127" s="102" t="s">
        <v>422</v>
      </c>
      <c r="D127" s="124" t="s">
        <v>41</v>
      </c>
      <c r="E127" s="132" t="s">
        <v>1025</v>
      </c>
      <c r="F127" s="154"/>
      <c r="G127" s="91">
        <v>-19978956</v>
      </c>
      <c r="H127" s="137">
        <v>-156067</v>
      </c>
      <c r="I127" s="125">
        <v>-20135023</v>
      </c>
      <c r="J127" s="125"/>
      <c r="K127" s="137">
        <v>2439160</v>
      </c>
      <c r="L127" s="137">
        <v>7213</v>
      </c>
      <c r="M127" s="149">
        <v>2446373</v>
      </c>
      <c r="O127" s="253"/>
      <c r="P127" s="253"/>
      <c r="Q127" s="253"/>
    </row>
    <row r="128" spans="1:17" s="9" customFormat="1" x14ac:dyDescent="0.35">
      <c r="A128" s="107" t="s">
        <v>424</v>
      </c>
      <c r="B128" s="118" t="s">
        <v>426</v>
      </c>
      <c r="C128" s="102" t="s">
        <v>425</v>
      </c>
      <c r="D128" s="124" t="s">
        <v>33</v>
      </c>
      <c r="E128" s="132" t="s">
        <v>1025</v>
      </c>
      <c r="F128" s="154"/>
      <c r="G128" s="91">
        <v>-45964478.840000004</v>
      </c>
      <c r="H128" s="137">
        <v>-504340.82</v>
      </c>
      <c r="I128" s="125">
        <v>-46468819.660000004</v>
      </c>
      <c r="J128" s="125"/>
      <c r="K128" s="137">
        <v>5024099.84</v>
      </c>
      <c r="L128" s="137">
        <v>0</v>
      </c>
      <c r="M128" s="149">
        <v>5024099.84</v>
      </c>
      <c r="O128" s="253"/>
      <c r="P128" s="253"/>
      <c r="Q128" s="253"/>
    </row>
    <row r="129" spans="1:17" s="9" customFormat="1" x14ac:dyDescent="0.35">
      <c r="A129" s="107" t="s">
        <v>427</v>
      </c>
      <c r="B129" s="118" t="s">
        <v>429</v>
      </c>
      <c r="C129" s="102" t="s">
        <v>428</v>
      </c>
      <c r="D129" s="124" t="s">
        <v>39</v>
      </c>
      <c r="E129" s="132" t="s">
        <v>1025</v>
      </c>
      <c r="F129" s="154"/>
      <c r="G129" s="91">
        <v>-29067221</v>
      </c>
      <c r="H129" s="137">
        <v>-62194</v>
      </c>
      <c r="I129" s="125">
        <v>-29129415</v>
      </c>
      <c r="J129" s="125"/>
      <c r="K129" s="137">
        <v>1608285</v>
      </c>
      <c r="L129" s="137">
        <v>143</v>
      </c>
      <c r="M129" s="149">
        <v>1608428</v>
      </c>
      <c r="O129" s="253"/>
      <c r="P129" s="253"/>
      <c r="Q129" s="253"/>
    </row>
    <row r="130" spans="1:17" s="9" customFormat="1" x14ac:dyDescent="0.35">
      <c r="A130" s="107" t="s">
        <v>430</v>
      </c>
      <c r="B130" s="118" t="s">
        <v>432</v>
      </c>
      <c r="C130" s="102" t="s">
        <v>431</v>
      </c>
      <c r="D130" s="124" t="s">
        <v>41</v>
      </c>
      <c r="E130" s="132" t="s">
        <v>1025</v>
      </c>
      <c r="F130" s="154"/>
      <c r="G130" s="91">
        <v>-22016596</v>
      </c>
      <c r="H130" s="137">
        <v>-361064</v>
      </c>
      <c r="I130" s="125">
        <v>-22377660</v>
      </c>
      <c r="J130" s="125"/>
      <c r="K130" s="137">
        <v>1106081</v>
      </c>
      <c r="L130" s="137">
        <v>48209</v>
      </c>
      <c r="M130" s="149">
        <v>1154290</v>
      </c>
      <c r="O130" s="253"/>
      <c r="P130" s="253"/>
      <c r="Q130" s="253"/>
    </row>
    <row r="131" spans="1:17" s="9" customFormat="1" x14ac:dyDescent="0.35">
      <c r="A131" s="107" t="s">
        <v>433</v>
      </c>
      <c r="B131" s="118" t="s">
        <v>435</v>
      </c>
      <c r="C131" s="102" t="s">
        <v>434</v>
      </c>
      <c r="D131" s="124" t="s">
        <v>41</v>
      </c>
      <c r="E131" s="132" t="s">
        <v>1025</v>
      </c>
      <c r="F131" s="154"/>
      <c r="G131" s="91">
        <v>-8709150</v>
      </c>
      <c r="H131" s="137">
        <v>-71651</v>
      </c>
      <c r="I131" s="125">
        <v>-8780801</v>
      </c>
      <c r="J131" s="125"/>
      <c r="K131" s="137">
        <v>302415</v>
      </c>
      <c r="L131" s="137">
        <v>0</v>
      </c>
      <c r="M131" s="149">
        <v>302415</v>
      </c>
      <c r="O131" s="253"/>
      <c r="P131" s="253"/>
      <c r="Q131" s="253"/>
    </row>
    <row r="132" spans="1:17" s="9" customFormat="1" x14ac:dyDescent="0.35">
      <c r="A132" s="107" t="s">
        <v>436</v>
      </c>
      <c r="B132" s="118" t="s">
        <v>438</v>
      </c>
      <c r="C132" s="102" t="s">
        <v>437</v>
      </c>
      <c r="D132" s="124" t="s">
        <v>33</v>
      </c>
      <c r="E132" s="132" t="s">
        <v>1025</v>
      </c>
      <c r="F132" s="154"/>
      <c r="G132" s="91">
        <v>-93552604</v>
      </c>
      <c r="H132" s="137">
        <v>-608382</v>
      </c>
      <c r="I132" s="125">
        <v>-94160986</v>
      </c>
      <c r="J132" s="125"/>
      <c r="K132" s="137">
        <v>31571866</v>
      </c>
      <c r="L132" s="137">
        <v>0</v>
      </c>
      <c r="M132" s="149">
        <v>31571866</v>
      </c>
      <c r="O132" s="253"/>
      <c r="P132" s="253"/>
      <c r="Q132" s="253"/>
    </row>
    <row r="133" spans="1:17" s="9" customFormat="1" x14ac:dyDescent="0.35">
      <c r="A133" s="107" t="s">
        <v>439</v>
      </c>
      <c r="B133" s="118" t="s">
        <v>441</v>
      </c>
      <c r="C133" s="102" t="s">
        <v>440</v>
      </c>
      <c r="D133" s="124" t="s">
        <v>41</v>
      </c>
      <c r="E133" s="132" t="s">
        <v>1025</v>
      </c>
      <c r="F133" s="154"/>
      <c r="G133" s="91">
        <v>-9897123</v>
      </c>
      <c r="H133" s="137">
        <v>-63146</v>
      </c>
      <c r="I133" s="125">
        <v>-9960269</v>
      </c>
      <c r="J133" s="125"/>
      <c r="K133" s="137">
        <v>2132210</v>
      </c>
      <c r="L133" s="137">
        <v>0</v>
      </c>
      <c r="M133" s="149">
        <v>2132210</v>
      </c>
      <c r="O133" s="253"/>
      <c r="P133" s="253"/>
      <c r="Q133" s="253"/>
    </row>
    <row r="134" spans="1:17" s="9" customFormat="1" x14ac:dyDescent="0.35">
      <c r="A134" s="107" t="s">
        <v>442</v>
      </c>
      <c r="B134" s="118" t="s">
        <v>444</v>
      </c>
      <c r="C134" s="102" t="s">
        <v>443</v>
      </c>
      <c r="D134" s="124" t="s">
        <v>41</v>
      </c>
      <c r="E134" s="132" t="s">
        <v>1025</v>
      </c>
      <c r="F134" s="154"/>
      <c r="G134" s="91">
        <v>-20465912</v>
      </c>
      <c r="H134" s="137">
        <v>-293416</v>
      </c>
      <c r="I134" s="125">
        <v>-20759328</v>
      </c>
      <c r="J134" s="125"/>
      <c r="K134" s="137">
        <v>1885630</v>
      </c>
      <c r="L134" s="137">
        <v>29932</v>
      </c>
      <c r="M134" s="149">
        <v>1915562</v>
      </c>
      <c r="O134" s="253"/>
      <c r="P134" s="253"/>
      <c r="Q134" s="253"/>
    </row>
    <row r="135" spans="1:17" s="9" customFormat="1" x14ac:dyDescent="0.35">
      <c r="A135" s="107" t="s">
        <v>445</v>
      </c>
      <c r="B135" s="118" t="s">
        <v>447</v>
      </c>
      <c r="C135" s="102" t="s">
        <v>446</v>
      </c>
      <c r="D135" s="124" t="s">
        <v>33</v>
      </c>
      <c r="E135" s="132" t="s">
        <v>1025</v>
      </c>
      <c r="F135" s="154"/>
      <c r="G135" s="91">
        <v>-56906310</v>
      </c>
      <c r="H135" s="137">
        <v>-609696</v>
      </c>
      <c r="I135" s="125">
        <v>-57516006</v>
      </c>
      <c r="J135" s="125"/>
      <c r="K135" s="137">
        <v>7166644</v>
      </c>
      <c r="L135" s="137">
        <v>448668</v>
      </c>
      <c r="M135" s="149">
        <v>7615312</v>
      </c>
      <c r="O135" s="253"/>
      <c r="P135" s="253"/>
      <c r="Q135" s="253"/>
    </row>
    <row r="136" spans="1:17" s="9" customFormat="1" x14ac:dyDescent="0.35">
      <c r="A136" s="107" t="s">
        <v>448</v>
      </c>
      <c r="B136" s="118" t="s">
        <v>450</v>
      </c>
      <c r="C136" s="103" t="s">
        <v>449</v>
      </c>
      <c r="D136" s="124" t="s">
        <v>41</v>
      </c>
      <c r="E136" s="132" t="s">
        <v>1025</v>
      </c>
      <c r="F136" s="154"/>
      <c r="G136" s="91">
        <v>-21566370</v>
      </c>
      <c r="H136" s="137">
        <v>-386501</v>
      </c>
      <c r="I136" s="125">
        <v>-21952871</v>
      </c>
      <c r="J136" s="125"/>
      <c r="K136" s="137">
        <v>1748978</v>
      </c>
      <c r="L136" s="137">
        <v>0</v>
      </c>
      <c r="M136" s="149">
        <v>1748978</v>
      </c>
      <c r="O136" s="253"/>
      <c r="P136" s="253"/>
      <c r="Q136" s="253"/>
    </row>
    <row r="137" spans="1:17" s="9" customFormat="1" x14ac:dyDescent="0.35">
      <c r="A137" s="107" t="s">
        <v>451</v>
      </c>
      <c r="B137" s="118" t="s">
        <v>453</v>
      </c>
      <c r="C137" s="102" t="s">
        <v>452</v>
      </c>
      <c r="D137" s="124" t="s">
        <v>41</v>
      </c>
      <c r="E137" s="132" t="s">
        <v>1025</v>
      </c>
      <c r="F137" s="154"/>
      <c r="G137" s="91">
        <v>-8310254</v>
      </c>
      <c r="H137" s="137">
        <v>-63468</v>
      </c>
      <c r="I137" s="125">
        <v>-8373722</v>
      </c>
      <c r="J137" s="125"/>
      <c r="K137" s="137">
        <v>6389592</v>
      </c>
      <c r="L137" s="137">
        <v>22779</v>
      </c>
      <c r="M137" s="149">
        <v>6412371</v>
      </c>
      <c r="O137" s="253"/>
      <c r="P137" s="253"/>
      <c r="Q137" s="253"/>
    </row>
    <row r="138" spans="1:17" s="9" customFormat="1" x14ac:dyDescent="0.35">
      <c r="A138" s="107" t="s">
        <v>454</v>
      </c>
      <c r="B138" s="118" t="s">
        <v>456</v>
      </c>
      <c r="C138" s="102" t="s">
        <v>455</v>
      </c>
      <c r="D138" s="124" t="s">
        <v>41</v>
      </c>
      <c r="E138" s="132" t="s">
        <v>1025</v>
      </c>
      <c r="F138" s="154"/>
      <c r="G138" s="91">
        <v>-26393735</v>
      </c>
      <c r="H138" s="137">
        <v>-165348</v>
      </c>
      <c r="I138" s="125">
        <v>-26559083</v>
      </c>
      <c r="J138" s="125"/>
      <c r="K138" s="137">
        <v>1237137</v>
      </c>
      <c r="L138" s="137">
        <v>12849</v>
      </c>
      <c r="M138" s="149">
        <v>1249986</v>
      </c>
      <c r="O138" s="253"/>
      <c r="P138" s="253"/>
      <c r="Q138" s="253"/>
    </row>
    <row r="139" spans="1:17" s="9" customFormat="1" x14ac:dyDescent="0.35">
      <c r="A139" s="107" t="s">
        <v>457</v>
      </c>
      <c r="B139" s="118" t="s">
        <v>459</v>
      </c>
      <c r="C139" s="102" t="s">
        <v>458</v>
      </c>
      <c r="D139" s="124" t="s">
        <v>39</v>
      </c>
      <c r="E139" s="132" t="s">
        <v>1025</v>
      </c>
      <c r="F139" s="154"/>
      <c r="G139" s="91">
        <v>-24417313.559999999</v>
      </c>
      <c r="H139" s="137">
        <v>-153834.74</v>
      </c>
      <c r="I139" s="125">
        <v>-24571148.299999997</v>
      </c>
      <c r="J139" s="125"/>
      <c r="K139" s="137">
        <v>424458.56</v>
      </c>
      <c r="L139" s="137">
        <v>13749.74</v>
      </c>
      <c r="M139" s="149">
        <v>438208.3</v>
      </c>
      <c r="O139" s="253"/>
      <c r="P139" s="253"/>
      <c r="Q139" s="253"/>
    </row>
    <row r="140" spans="1:17" s="9" customFormat="1" x14ac:dyDescent="0.35">
      <c r="A140" s="107" t="s">
        <v>460</v>
      </c>
      <c r="B140" s="118" t="s">
        <v>462</v>
      </c>
      <c r="C140" s="102" t="s">
        <v>461</v>
      </c>
      <c r="D140" s="124" t="s">
        <v>39</v>
      </c>
      <c r="E140" s="132" t="s">
        <v>1025</v>
      </c>
      <c r="F140" s="154"/>
      <c r="G140" s="91">
        <v>-1184164.56</v>
      </c>
      <c r="H140" s="137">
        <v>0</v>
      </c>
      <c r="I140" s="125">
        <v>-1184164.56</v>
      </c>
      <c r="J140" s="125"/>
      <c r="K140" s="137">
        <v>0</v>
      </c>
      <c r="L140" s="137">
        <v>0</v>
      </c>
      <c r="M140" s="149">
        <v>0</v>
      </c>
      <c r="O140" s="253"/>
      <c r="P140" s="253"/>
      <c r="Q140" s="253"/>
    </row>
    <row r="141" spans="1:17" s="9" customFormat="1" x14ac:dyDescent="0.35">
      <c r="A141" s="107" t="s">
        <v>463</v>
      </c>
      <c r="B141" s="118" t="s">
        <v>465</v>
      </c>
      <c r="C141" s="102" t="s">
        <v>464</v>
      </c>
      <c r="D141" s="124" t="s">
        <v>33</v>
      </c>
      <c r="E141" s="132" t="s">
        <v>1025</v>
      </c>
      <c r="F141" s="154"/>
      <c r="G141" s="91">
        <v>-90259853</v>
      </c>
      <c r="H141" s="137">
        <v>-602469</v>
      </c>
      <c r="I141" s="125">
        <v>-90862322</v>
      </c>
      <c r="J141" s="125"/>
      <c r="K141" s="137">
        <v>18948767</v>
      </c>
      <c r="L141" s="137">
        <v>0</v>
      </c>
      <c r="M141" s="149">
        <v>18948767</v>
      </c>
      <c r="O141" s="253"/>
      <c r="P141" s="253"/>
      <c r="Q141" s="253"/>
    </row>
    <row r="142" spans="1:17" s="9" customFormat="1" x14ac:dyDescent="0.35">
      <c r="A142" s="107" t="s">
        <v>466</v>
      </c>
      <c r="B142" s="118" t="s">
        <v>468</v>
      </c>
      <c r="C142" s="102" t="s">
        <v>467</v>
      </c>
      <c r="D142" s="124" t="s">
        <v>33</v>
      </c>
      <c r="E142" s="132" t="s">
        <v>1025</v>
      </c>
      <c r="F142" s="154"/>
      <c r="G142" s="91">
        <v>-233324000</v>
      </c>
      <c r="H142" s="137">
        <v>-317946</v>
      </c>
      <c r="I142" s="125">
        <v>-233641946</v>
      </c>
      <c r="J142" s="125"/>
      <c r="K142" s="137">
        <v>1735859</v>
      </c>
      <c r="L142" s="137">
        <v>17946</v>
      </c>
      <c r="M142" s="149">
        <v>1753805</v>
      </c>
      <c r="O142" s="253"/>
      <c r="P142" s="253"/>
      <c r="Q142" s="253"/>
    </row>
    <row r="143" spans="1:17" s="9" customFormat="1" x14ac:dyDescent="0.35">
      <c r="A143" s="107" t="s">
        <v>469</v>
      </c>
      <c r="B143" s="118" t="s">
        <v>471</v>
      </c>
      <c r="C143" s="102" t="s">
        <v>470</v>
      </c>
      <c r="D143" s="124" t="s">
        <v>41</v>
      </c>
      <c r="E143" s="132" t="s">
        <v>1025</v>
      </c>
      <c r="F143" s="154"/>
      <c r="G143" s="91">
        <v>-11701726</v>
      </c>
      <c r="H143" s="137">
        <v>-186010</v>
      </c>
      <c r="I143" s="125">
        <v>-11887736</v>
      </c>
      <c r="J143" s="125"/>
      <c r="K143" s="137">
        <v>23677</v>
      </c>
      <c r="L143" s="137">
        <v>67729</v>
      </c>
      <c r="M143" s="149">
        <v>91406</v>
      </c>
      <c r="O143" s="253"/>
      <c r="P143" s="253"/>
      <c r="Q143" s="253"/>
    </row>
    <row r="144" spans="1:17" s="9" customFormat="1" x14ac:dyDescent="0.35">
      <c r="A144" s="107" t="s">
        <v>472</v>
      </c>
      <c r="B144" s="118" t="s">
        <v>474</v>
      </c>
      <c r="C144" s="102" t="s">
        <v>473</v>
      </c>
      <c r="D144" s="124" t="s">
        <v>41</v>
      </c>
      <c r="E144" s="132" t="s">
        <v>1025</v>
      </c>
      <c r="F144" s="154"/>
      <c r="G144" s="91">
        <v>-22500000</v>
      </c>
      <c r="H144" s="137">
        <v>-101000</v>
      </c>
      <c r="I144" s="125">
        <v>-22601000</v>
      </c>
      <c r="J144" s="125"/>
      <c r="K144" s="137">
        <v>1500000</v>
      </c>
      <c r="L144" s="137">
        <v>0</v>
      </c>
      <c r="M144" s="149">
        <v>1500000</v>
      </c>
      <c r="O144" s="253"/>
      <c r="P144" s="253"/>
      <c r="Q144" s="253"/>
    </row>
    <row r="145" spans="1:17" s="9" customFormat="1" x14ac:dyDescent="0.35">
      <c r="A145" s="107" t="s">
        <v>475</v>
      </c>
      <c r="B145" s="118" t="s">
        <v>477</v>
      </c>
      <c r="C145" s="102" t="s">
        <v>476</v>
      </c>
      <c r="D145" s="124" t="s">
        <v>39</v>
      </c>
      <c r="E145" s="132" t="s">
        <v>1025</v>
      </c>
      <c r="F145" s="154"/>
      <c r="G145" s="91">
        <v>-41851057</v>
      </c>
      <c r="H145" s="137">
        <v>-192130</v>
      </c>
      <c r="I145" s="125">
        <v>-42043187</v>
      </c>
      <c r="J145" s="125"/>
      <c r="K145" s="137">
        <v>0</v>
      </c>
      <c r="L145" s="137">
        <v>12930</v>
      </c>
      <c r="M145" s="149">
        <v>12930</v>
      </c>
      <c r="O145" s="253"/>
      <c r="P145" s="253"/>
      <c r="Q145" s="253"/>
    </row>
    <row r="146" spans="1:17" s="9" customFormat="1" x14ac:dyDescent="0.35">
      <c r="A146" s="107" t="s">
        <v>478</v>
      </c>
      <c r="B146" s="118" t="s">
        <v>480</v>
      </c>
      <c r="C146" s="102" t="s">
        <v>479</v>
      </c>
      <c r="D146" s="124" t="s">
        <v>33</v>
      </c>
      <c r="E146" s="132" t="s">
        <v>1025</v>
      </c>
      <c r="F146" s="154"/>
      <c r="G146" s="91">
        <v>-49586000</v>
      </c>
      <c r="H146" s="137">
        <v>-800000</v>
      </c>
      <c r="I146" s="125">
        <v>-50386000</v>
      </c>
      <c r="J146" s="125"/>
      <c r="K146" s="137">
        <v>0</v>
      </c>
      <c r="L146" s="137">
        <v>0</v>
      </c>
      <c r="M146" s="149">
        <v>0</v>
      </c>
      <c r="O146" s="253"/>
      <c r="P146" s="253"/>
      <c r="Q146" s="253"/>
    </row>
    <row r="147" spans="1:17" s="9" customFormat="1" x14ac:dyDescent="0.35">
      <c r="A147" s="107" t="s">
        <v>481</v>
      </c>
      <c r="B147" s="118" t="s">
        <v>483</v>
      </c>
      <c r="C147" s="102" t="s">
        <v>482</v>
      </c>
      <c r="D147" s="124" t="s">
        <v>36</v>
      </c>
      <c r="E147" s="132" t="s">
        <v>1025</v>
      </c>
      <c r="F147" s="154"/>
      <c r="G147" s="91">
        <v>-49554110.219999999</v>
      </c>
      <c r="H147" s="137">
        <v>-630620.31999999995</v>
      </c>
      <c r="I147" s="125">
        <v>-50184730.539999999</v>
      </c>
      <c r="J147" s="125"/>
      <c r="K147" s="137">
        <v>36829574.219999999</v>
      </c>
      <c r="L147" s="137">
        <v>474109.32</v>
      </c>
      <c r="M147" s="149">
        <v>37303683.539999999</v>
      </c>
      <c r="O147" s="253"/>
      <c r="P147" s="253"/>
      <c r="Q147" s="253"/>
    </row>
    <row r="148" spans="1:17" s="9" customFormat="1" x14ac:dyDescent="0.35">
      <c r="A148" s="107" t="s">
        <v>484</v>
      </c>
      <c r="B148" s="118" t="s">
        <v>486</v>
      </c>
      <c r="C148" s="102" t="s">
        <v>485</v>
      </c>
      <c r="D148" s="124" t="s">
        <v>36</v>
      </c>
      <c r="E148" s="132" t="s">
        <v>1025</v>
      </c>
      <c r="F148" s="154"/>
      <c r="G148" s="91">
        <v>-10481305</v>
      </c>
      <c r="H148" s="137">
        <v>-170489.52</v>
      </c>
      <c r="I148" s="125">
        <v>-10651794.52</v>
      </c>
      <c r="J148" s="125"/>
      <c r="K148" s="137">
        <v>0</v>
      </c>
      <c r="L148" s="137">
        <v>0</v>
      </c>
      <c r="M148" s="149">
        <v>0</v>
      </c>
      <c r="O148" s="253"/>
      <c r="P148" s="253"/>
      <c r="Q148" s="253"/>
    </row>
    <row r="149" spans="1:17" s="9" customFormat="1" x14ac:dyDescent="0.35">
      <c r="A149" s="107" t="s">
        <v>487</v>
      </c>
      <c r="B149" s="118" t="s">
        <v>489</v>
      </c>
      <c r="C149" s="102" t="s">
        <v>488</v>
      </c>
      <c r="D149" s="124" t="s">
        <v>33</v>
      </c>
      <c r="E149" s="132" t="s">
        <v>1025</v>
      </c>
      <c r="F149" s="154"/>
      <c r="G149" s="91">
        <v>-86375679</v>
      </c>
      <c r="H149" s="137">
        <v>-1305916</v>
      </c>
      <c r="I149" s="125">
        <v>-87681595</v>
      </c>
      <c r="J149" s="125"/>
      <c r="K149" s="137">
        <v>6966484</v>
      </c>
      <c r="L149" s="137">
        <v>205800</v>
      </c>
      <c r="M149" s="149">
        <v>7172284</v>
      </c>
      <c r="O149" s="253"/>
      <c r="P149" s="253"/>
      <c r="Q149" s="253"/>
    </row>
    <row r="150" spans="1:17" s="9" customFormat="1" x14ac:dyDescent="0.35">
      <c r="A150" s="107" t="s">
        <v>490</v>
      </c>
      <c r="B150" s="118" t="s">
        <v>492</v>
      </c>
      <c r="C150" s="102" t="s">
        <v>491</v>
      </c>
      <c r="D150" s="124" t="s">
        <v>41</v>
      </c>
      <c r="E150" s="132" t="s">
        <v>1025</v>
      </c>
      <c r="F150" s="154"/>
      <c r="G150" s="91">
        <v>-18717744</v>
      </c>
      <c r="H150" s="137">
        <v>-98976</v>
      </c>
      <c r="I150" s="125">
        <v>-18816720</v>
      </c>
      <c r="J150" s="125"/>
      <c r="K150" s="137">
        <v>0</v>
      </c>
      <c r="L150" s="137">
        <v>0</v>
      </c>
      <c r="M150" s="149">
        <v>0</v>
      </c>
      <c r="O150" s="253"/>
      <c r="P150" s="253"/>
      <c r="Q150" s="253"/>
    </row>
    <row r="151" spans="1:17" s="9" customFormat="1" x14ac:dyDescent="0.35">
      <c r="A151" s="107" t="s">
        <v>493</v>
      </c>
      <c r="B151" s="118" t="s">
        <v>495</v>
      </c>
      <c r="C151" s="102" t="s">
        <v>494</v>
      </c>
      <c r="D151" s="124" t="s">
        <v>36</v>
      </c>
      <c r="E151" s="132" t="s">
        <v>1025</v>
      </c>
      <c r="F151" s="154"/>
      <c r="G151" s="91">
        <v>-161736525</v>
      </c>
      <c r="H151" s="137">
        <v>-1735924</v>
      </c>
      <c r="I151" s="125">
        <v>-163472449</v>
      </c>
      <c r="J151" s="125"/>
      <c r="K151" s="137">
        <v>7474165</v>
      </c>
      <c r="L151" s="137">
        <v>39053</v>
      </c>
      <c r="M151" s="149">
        <v>7513218</v>
      </c>
      <c r="O151" s="253"/>
      <c r="P151" s="253"/>
      <c r="Q151" s="253"/>
    </row>
    <row r="152" spans="1:17" s="9" customFormat="1" x14ac:dyDescent="0.35">
      <c r="A152" s="107" t="s">
        <v>496</v>
      </c>
      <c r="B152" s="118" t="s">
        <v>498</v>
      </c>
      <c r="C152" s="102" t="s">
        <v>497</v>
      </c>
      <c r="D152" s="124" t="s">
        <v>39</v>
      </c>
      <c r="E152" s="132" t="s">
        <v>1025</v>
      </c>
      <c r="F152" s="154"/>
      <c r="G152" s="91">
        <v>-47493947</v>
      </c>
      <c r="H152" s="137">
        <v>-354185</v>
      </c>
      <c r="I152" s="125">
        <v>-47848132</v>
      </c>
      <c r="J152" s="125"/>
      <c r="K152" s="137">
        <v>992561</v>
      </c>
      <c r="L152" s="137">
        <v>48747</v>
      </c>
      <c r="M152" s="149">
        <v>1041308</v>
      </c>
      <c r="O152" s="253"/>
      <c r="P152" s="253"/>
      <c r="Q152" s="253"/>
    </row>
    <row r="153" spans="1:17" s="9" customFormat="1" x14ac:dyDescent="0.35">
      <c r="A153" s="107" t="s">
        <v>499</v>
      </c>
      <c r="B153" s="118" t="s">
        <v>501</v>
      </c>
      <c r="C153" s="102" t="s">
        <v>500</v>
      </c>
      <c r="D153" s="124" t="s">
        <v>41</v>
      </c>
      <c r="E153" s="132" t="s">
        <v>1025</v>
      </c>
      <c r="F153" s="154"/>
      <c r="G153" s="91">
        <v>-11017174</v>
      </c>
      <c r="H153" s="137">
        <v>-195231</v>
      </c>
      <c r="I153" s="125">
        <v>-11212405</v>
      </c>
      <c r="J153" s="125"/>
      <c r="K153" s="137">
        <v>1896858</v>
      </c>
      <c r="L153" s="137">
        <v>0</v>
      </c>
      <c r="M153" s="149">
        <v>1896858</v>
      </c>
      <c r="O153" s="253"/>
      <c r="P153" s="253"/>
      <c r="Q153" s="253"/>
    </row>
    <row r="154" spans="1:17" s="9" customFormat="1" x14ac:dyDescent="0.35">
      <c r="A154" s="107" t="s">
        <v>502</v>
      </c>
      <c r="B154" s="118" t="s">
        <v>504</v>
      </c>
      <c r="C154" s="102" t="s">
        <v>503</v>
      </c>
      <c r="D154" s="124" t="s">
        <v>33</v>
      </c>
      <c r="E154" s="132" t="s">
        <v>1025</v>
      </c>
      <c r="F154" s="154"/>
      <c r="G154" s="91">
        <v>-34068249</v>
      </c>
      <c r="H154" s="137">
        <v>-1151723</v>
      </c>
      <c r="I154" s="125">
        <v>-35219972</v>
      </c>
      <c r="J154" s="125"/>
      <c r="K154" s="137">
        <v>2494066</v>
      </c>
      <c r="L154" s="137">
        <v>246573</v>
      </c>
      <c r="M154" s="149">
        <v>2740639</v>
      </c>
      <c r="O154" s="253"/>
      <c r="P154" s="253"/>
      <c r="Q154" s="253"/>
    </row>
    <row r="155" spans="1:17" s="9" customFormat="1" x14ac:dyDescent="0.35">
      <c r="A155" s="107" t="s">
        <v>505</v>
      </c>
      <c r="B155" s="118" t="s">
        <v>507</v>
      </c>
      <c r="C155" s="102" t="s">
        <v>506</v>
      </c>
      <c r="D155" s="124" t="s">
        <v>41</v>
      </c>
      <c r="E155" s="132" t="s">
        <v>1025</v>
      </c>
      <c r="F155" s="154"/>
      <c r="G155" s="91">
        <v>-13849006</v>
      </c>
      <c r="H155" s="137">
        <v>-254438</v>
      </c>
      <c r="I155" s="125">
        <v>-14103444</v>
      </c>
      <c r="J155" s="125"/>
      <c r="K155" s="137">
        <v>349006</v>
      </c>
      <c r="L155" s="137">
        <v>0</v>
      </c>
      <c r="M155" s="149">
        <v>349006</v>
      </c>
      <c r="O155" s="253"/>
      <c r="P155" s="253"/>
      <c r="Q155" s="253"/>
    </row>
    <row r="156" spans="1:17" s="9" customFormat="1" x14ac:dyDescent="0.35">
      <c r="A156" s="107" t="s">
        <v>508</v>
      </c>
      <c r="B156" s="118" t="s">
        <v>510</v>
      </c>
      <c r="C156" s="102" t="s">
        <v>509</v>
      </c>
      <c r="D156" s="124" t="s">
        <v>41</v>
      </c>
      <c r="E156" s="132" t="s">
        <v>1025</v>
      </c>
      <c r="F156" s="154"/>
      <c r="G156" s="91">
        <v>-26985767</v>
      </c>
      <c r="H156" s="137">
        <v>-173915</v>
      </c>
      <c r="I156" s="125">
        <v>-27159682</v>
      </c>
      <c r="J156" s="125"/>
      <c r="K156" s="137">
        <v>1394728</v>
      </c>
      <c r="L156" s="137">
        <v>22739</v>
      </c>
      <c r="M156" s="149">
        <v>1417467</v>
      </c>
      <c r="O156" s="253"/>
      <c r="P156" s="253"/>
      <c r="Q156" s="253"/>
    </row>
    <row r="157" spans="1:17" s="9" customFormat="1" x14ac:dyDescent="0.35">
      <c r="A157" s="107" t="s">
        <v>511</v>
      </c>
      <c r="B157" s="118" t="s">
        <v>513</v>
      </c>
      <c r="C157" s="102" t="s">
        <v>512</v>
      </c>
      <c r="D157" s="124" t="s">
        <v>36</v>
      </c>
      <c r="E157" s="132" t="s">
        <v>1025</v>
      </c>
      <c r="F157" s="154"/>
      <c r="G157" s="91">
        <v>-124448094</v>
      </c>
      <c r="H157" s="137">
        <v>-554607</v>
      </c>
      <c r="I157" s="125">
        <v>-125002701</v>
      </c>
      <c r="J157" s="125"/>
      <c r="K157" s="137">
        <v>0</v>
      </c>
      <c r="L157" s="137">
        <v>0</v>
      </c>
      <c r="M157" s="149">
        <v>0</v>
      </c>
      <c r="O157" s="253"/>
      <c r="P157" s="253"/>
      <c r="Q157" s="253"/>
    </row>
    <row r="158" spans="1:17" s="9" customFormat="1" x14ac:dyDescent="0.35">
      <c r="A158" s="107" t="s">
        <v>514</v>
      </c>
      <c r="B158" s="118" t="s">
        <v>516</v>
      </c>
      <c r="C158" s="102" t="s">
        <v>515</v>
      </c>
      <c r="D158" s="124" t="s">
        <v>39</v>
      </c>
      <c r="E158" s="132" t="s">
        <v>1025</v>
      </c>
      <c r="F158" s="154"/>
      <c r="G158" s="91">
        <v>-26693535</v>
      </c>
      <c r="H158" s="137">
        <v>-163905</v>
      </c>
      <c r="I158" s="125">
        <v>-26857440</v>
      </c>
      <c r="J158" s="125"/>
      <c r="K158" s="137">
        <v>2834224</v>
      </c>
      <c r="L158" s="137">
        <v>15375</v>
      </c>
      <c r="M158" s="149">
        <v>2849599</v>
      </c>
      <c r="O158" s="253"/>
      <c r="P158" s="253"/>
      <c r="Q158" s="253"/>
    </row>
    <row r="159" spans="1:17" s="9" customFormat="1" x14ac:dyDescent="0.35">
      <c r="A159" s="107" t="s">
        <v>517</v>
      </c>
      <c r="B159" s="118" t="s">
        <v>519</v>
      </c>
      <c r="C159" s="102" t="s">
        <v>518</v>
      </c>
      <c r="D159" s="124" t="s">
        <v>41</v>
      </c>
      <c r="E159" s="132" t="s">
        <v>1025</v>
      </c>
      <c r="F159" s="154"/>
      <c r="G159" s="91">
        <v>-29078126</v>
      </c>
      <c r="H159" s="137">
        <v>-275738</v>
      </c>
      <c r="I159" s="125">
        <v>-29353864</v>
      </c>
      <c r="J159" s="125"/>
      <c r="K159" s="137">
        <v>2702401</v>
      </c>
      <c r="L159" s="137">
        <v>12766</v>
      </c>
      <c r="M159" s="149">
        <v>2715167</v>
      </c>
      <c r="O159" s="253"/>
      <c r="P159" s="253"/>
      <c r="Q159" s="253"/>
    </row>
    <row r="160" spans="1:17" s="9" customFormat="1" x14ac:dyDescent="0.35">
      <c r="A160" s="107" t="s">
        <v>520</v>
      </c>
      <c r="B160" s="118" t="s">
        <v>522</v>
      </c>
      <c r="C160" s="102" t="s">
        <v>521</v>
      </c>
      <c r="D160" s="124" t="s">
        <v>41</v>
      </c>
      <c r="E160" s="132" t="s">
        <v>1025</v>
      </c>
      <c r="F160" s="154"/>
      <c r="G160" s="91">
        <v>-7100988</v>
      </c>
      <c r="H160" s="137">
        <v>-40973</v>
      </c>
      <c r="I160" s="125">
        <v>-7141961</v>
      </c>
      <c r="J160" s="125"/>
      <c r="K160" s="137">
        <v>1281395</v>
      </c>
      <c r="L160" s="137">
        <v>0</v>
      </c>
      <c r="M160" s="149">
        <v>1281395</v>
      </c>
      <c r="O160" s="253"/>
      <c r="P160" s="253"/>
      <c r="Q160" s="253"/>
    </row>
    <row r="161" spans="1:17" s="9" customFormat="1" x14ac:dyDescent="0.35">
      <c r="A161" s="107" t="s">
        <v>523</v>
      </c>
      <c r="B161" s="118" t="s">
        <v>525</v>
      </c>
      <c r="C161" s="103" t="s">
        <v>524</v>
      </c>
      <c r="D161" s="124" t="s">
        <v>41</v>
      </c>
      <c r="E161" s="132" t="s">
        <v>1025</v>
      </c>
      <c r="F161" s="154"/>
      <c r="G161" s="91">
        <v>-8880674</v>
      </c>
      <c r="H161" s="137">
        <v>-46417</v>
      </c>
      <c r="I161" s="125">
        <v>-8927091</v>
      </c>
      <c r="J161" s="125"/>
      <c r="K161" s="137">
        <v>2493811</v>
      </c>
      <c r="L161" s="137">
        <v>0</v>
      </c>
      <c r="M161" s="149">
        <v>2493811</v>
      </c>
      <c r="O161" s="253"/>
      <c r="P161" s="253"/>
      <c r="Q161" s="253"/>
    </row>
    <row r="162" spans="1:17" s="9" customFormat="1" x14ac:dyDescent="0.35">
      <c r="A162" s="107" t="s">
        <v>526</v>
      </c>
      <c r="B162" s="118" t="s">
        <v>528</v>
      </c>
      <c r="C162" s="102" t="s">
        <v>527</v>
      </c>
      <c r="D162" s="124" t="s">
        <v>36</v>
      </c>
      <c r="E162" s="132" t="s">
        <v>1025</v>
      </c>
      <c r="F162" s="154"/>
      <c r="G162" s="91">
        <v>-143599459</v>
      </c>
      <c r="H162" s="137">
        <v>-884247</v>
      </c>
      <c r="I162" s="125">
        <v>-144483706</v>
      </c>
      <c r="J162" s="125"/>
      <c r="K162" s="137">
        <v>0</v>
      </c>
      <c r="L162" s="137">
        <v>0</v>
      </c>
      <c r="M162" s="149">
        <v>0</v>
      </c>
      <c r="O162" s="253"/>
      <c r="P162" s="253"/>
      <c r="Q162" s="253"/>
    </row>
    <row r="163" spans="1:17" s="9" customFormat="1" x14ac:dyDescent="0.35">
      <c r="A163" s="107" t="s">
        <v>529</v>
      </c>
      <c r="B163" s="118" t="s">
        <v>531</v>
      </c>
      <c r="C163" s="102" t="s">
        <v>530</v>
      </c>
      <c r="D163" s="124" t="s">
        <v>41</v>
      </c>
      <c r="E163" s="132" t="s">
        <v>1025</v>
      </c>
      <c r="F163" s="154"/>
      <c r="G163" s="91">
        <v>-16533581</v>
      </c>
      <c r="H163" s="137">
        <v>-154201</v>
      </c>
      <c r="I163" s="125">
        <v>-16687782</v>
      </c>
      <c r="J163" s="125"/>
      <c r="K163" s="137">
        <v>0</v>
      </c>
      <c r="L163" s="137">
        <v>19173</v>
      </c>
      <c r="M163" s="149">
        <v>19173</v>
      </c>
      <c r="O163" s="253"/>
      <c r="P163" s="253"/>
      <c r="Q163" s="253"/>
    </row>
    <row r="164" spans="1:17" s="9" customFormat="1" x14ac:dyDescent="0.35">
      <c r="A164" s="107" t="s">
        <v>532</v>
      </c>
      <c r="B164" s="118" t="s">
        <v>534</v>
      </c>
      <c r="C164" s="103" t="s">
        <v>533</v>
      </c>
      <c r="D164" s="124" t="s">
        <v>39</v>
      </c>
      <c r="E164" s="132" t="s">
        <v>1025</v>
      </c>
      <c r="F164" s="154"/>
      <c r="G164" s="91">
        <v>-33825807</v>
      </c>
      <c r="H164" s="137">
        <v>-285794</v>
      </c>
      <c r="I164" s="125">
        <v>-34111601</v>
      </c>
      <c r="J164" s="125"/>
      <c r="K164" s="137">
        <v>5416359</v>
      </c>
      <c r="L164" s="137">
        <v>143231</v>
      </c>
      <c r="M164" s="149">
        <v>5559590</v>
      </c>
      <c r="O164" s="253"/>
      <c r="P164" s="253"/>
      <c r="Q164" s="253"/>
    </row>
    <row r="165" spans="1:17" s="9" customFormat="1" x14ac:dyDescent="0.35">
      <c r="A165" s="107" t="s">
        <v>535</v>
      </c>
      <c r="B165" s="118" t="s">
        <v>537</v>
      </c>
      <c r="C165" s="102" t="s">
        <v>536</v>
      </c>
      <c r="D165" s="124" t="s">
        <v>41</v>
      </c>
      <c r="E165" s="132" t="s">
        <v>1025</v>
      </c>
      <c r="F165" s="154"/>
      <c r="G165" s="91">
        <v>-6183614.8700000001</v>
      </c>
      <c r="H165" s="137">
        <v>-49428.36</v>
      </c>
      <c r="I165" s="125">
        <v>-6233043.2300000004</v>
      </c>
      <c r="J165" s="125"/>
      <c r="K165" s="137">
        <v>0</v>
      </c>
      <c r="L165" s="137">
        <v>0</v>
      </c>
      <c r="M165" s="149">
        <v>0</v>
      </c>
      <c r="O165" s="253"/>
      <c r="P165" s="253"/>
      <c r="Q165" s="253"/>
    </row>
    <row r="166" spans="1:17" s="9" customFormat="1" x14ac:dyDescent="0.35">
      <c r="A166" s="107" t="s">
        <v>538</v>
      </c>
      <c r="B166" s="118" t="s">
        <v>540</v>
      </c>
      <c r="C166" s="102" t="s">
        <v>539</v>
      </c>
      <c r="D166" s="124" t="s">
        <v>41</v>
      </c>
      <c r="E166" s="132" t="s">
        <v>1025</v>
      </c>
      <c r="F166" s="154"/>
      <c r="G166" s="91">
        <v>-20991298</v>
      </c>
      <c r="H166" s="137">
        <v>-138756</v>
      </c>
      <c r="I166" s="125">
        <v>-21130054</v>
      </c>
      <c r="J166" s="125"/>
      <c r="K166" s="137">
        <v>2823880</v>
      </c>
      <c r="L166" s="137">
        <v>20851</v>
      </c>
      <c r="M166" s="149">
        <v>2844731</v>
      </c>
      <c r="O166" s="253"/>
      <c r="P166" s="253"/>
      <c r="Q166" s="253"/>
    </row>
    <row r="167" spans="1:17" s="9" customFormat="1" x14ac:dyDescent="0.35">
      <c r="A167" s="107" t="s">
        <v>541</v>
      </c>
      <c r="B167" s="118" t="s">
        <v>543</v>
      </c>
      <c r="C167" s="102" t="s">
        <v>542</v>
      </c>
      <c r="D167" s="124" t="s">
        <v>33</v>
      </c>
      <c r="E167" s="132" t="s">
        <v>1025</v>
      </c>
      <c r="F167" s="154"/>
      <c r="G167" s="91">
        <v>-44707941</v>
      </c>
      <c r="H167" s="137">
        <v>-829168</v>
      </c>
      <c r="I167" s="125">
        <v>-45537109</v>
      </c>
      <c r="J167" s="125"/>
      <c r="K167" s="137">
        <v>1799287</v>
      </c>
      <c r="L167" s="137">
        <v>45763</v>
      </c>
      <c r="M167" s="149">
        <v>1845050</v>
      </c>
      <c r="O167" s="253"/>
      <c r="P167" s="253"/>
      <c r="Q167" s="253"/>
    </row>
    <row r="168" spans="1:17" s="9" customFormat="1" x14ac:dyDescent="0.35">
      <c r="A168" s="107" t="s">
        <v>544</v>
      </c>
      <c r="B168" s="118" t="s">
        <v>546</v>
      </c>
      <c r="C168" s="102" t="s">
        <v>545</v>
      </c>
      <c r="D168" s="124" t="s">
        <v>41</v>
      </c>
      <c r="E168" s="132" t="s">
        <v>1025</v>
      </c>
      <c r="F168" s="154"/>
      <c r="G168" s="91">
        <v>-7514500</v>
      </c>
      <c r="H168" s="137">
        <v>-20000</v>
      </c>
      <c r="I168" s="125">
        <v>-7534500</v>
      </c>
      <c r="J168" s="125"/>
      <c r="K168" s="137">
        <v>1434677</v>
      </c>
      <c r="L168" s="137">
        <v>0</v>
      </c>
      <c r="M168" s="149">
        <v>1434677</v>
      </c>
      <c r="O168" s="253"/>
      <c r="P168" s="253"/>
      <c r="Q168" s="253"/>
    </row>
    <row r="169" spans="1:17" s="9" customFormat="1" x14ac:dyDescent="0.35">
      <c r="A169" s="107" t="s">
        <v>547</v>
      </c>
      <c r="B169" s="118" t="s">
        <v>549</v>
      </c>
      <c r="C169" s="102" t="s">
        <v>548</v>
      </c>
      <c r="D169" s="124" t="s">
        <v>41</v>
      </c>
      <c r="E169" s="132" t="s">
        <v>1025</v>
      </c>
      <c r="F169" s="154"/>
      <c r="G169" s="91">
        <v>-5324911</v>
      </c>
      <c r="H169" s="137">
        <v>-108600</v>
      </c>
      <c r="I169" s="125">
        <v>-5433511</v>
      </c>
      <c r="J169" s="125"/>
      <c r="K169" s="137">
        <v>933671</v>
      </c>
      <c r="L169" s="137">
        <v>16981</v>
      </c>
      <c r="M169" s="149">
        <v>950652</v>
      </c>
      <c r="O169" s="253"/>
      <c r="P169" s="253"/>
      <c r="Q169" s="253"/>
    </row>
    <row r="170" spans="1:17" s="9" customFormat="1" x14ac:dyDescent="0.35">
      <c r="A170" s="107" t="s">
        <v>550</v>
      </c>
      <c r="B170" s="118" t="s">
        <v>552</v>
      </c>
      <c r="C170" s="102" t="s">
        <v>551</v>
      </c>
      <c r="D170" s="124" t="s">
        <v>41</v>
      </c>
      <c r="E170" s="132" t="s">
        <v>1025</v>
      </c>
      <c r="F170" s="154"/>
      <c r="G170" s="91">
        <v>-23500000</v>
      </c>
      <c r="H170" s="137">
        <v>-367000</v>
      </c>
      <c r="I170" s="125">
        <v>-23867000</v>
      </c>
      <c r="J170" s="125"/>
      <c r="K170" s="137">
        <v>17325800</v>
      </c>
      <c r="L170" s="137">
        <v>0</v>
      </c>
      <c r="M170" s="149">
        <v>17325800</v>
      </c>
      <c r="O170" s="253"/>
      <c r="P170" s="253"/>
      <c r="Q170" s="253"/>
    </row>
    <row r="171" spans="1:17" s="9" customFormat="1" x14ac:dyDescent="0.35">
      <c r="A171" s="107" t="s">
        <v>553</v>
      </c>
      <c r="B171" s="118" t="s">
        <v>555</v>
      </c>
      <c r="C171" s="102" t="s">
        <v>554</v>
      </c>
      <c r="D171" s="124" t="s">
        <v>39</v>
      </c>
      <c r="E171" s="132" t="s">
        <v>1025</v>
      </c>
      <c r="F171" s="154"/>
      <c r="G171" s="91">
        <v>-20600000</v>
      </c>
      <c r="H171" s="137">
        <v>-151575</v>
      </c>
      <c r="I171" s="125">
        <v>-20751575</v>
      </c>
      <c r="J171" s="125"/>
      <c r="K171" s="137">
        <v>400000</v>
      </c>
      <c r="L171" s="137">
        <v>0</v>
      </c>
      <c r="M171" s="149">
        <v>400000</v>
      </c>
      <c r="O171" s="253"/>
      <c r="P171" s="253"/>
      <c r="Q171" s="253"/>
    </row>
    <row r="172" spans="1:17" s="9" customFormat="1" x14ac:dyDescent="0.35">
      <c r="A172" s="107" t="s">
        <v>556</v>
      </c>
      <c r="B172" s="118" t="s">
        <v>558</v>
      </c>
      <c r="C172" s="102" t="s">
        <v>557</v>
      </c>
      <c r="D172" s="124" t="s">
        <v>39</v>
      </c>
      <c r="E172" s="132" t="s">
        <v>1025</v>
      </c>
      <c r="F172" s="154"/>
      <c r="G172" s="91">
        <v>-79000000</v>
      </c>
      <c r="H172" s="137">
        <v>-717260</v>
      </c>
      <c r="I172" s="125">
        <v>-79717260</v>
      </c>
      <c r="J172" s="125"/>
      <c r="K172" s="137">
        <v>0</v>
      </c>
      <c r="L172" s="137">
        <v>117260</v>
      </c>
      <c r="M172" s="149">
        <v>117260</v>
      </c>
      <c r="O172" s="253"/>
      <c r="P172" s="253"/>
      <c r="Q172" s="253"/>
    </row>
    <row r="173" spans="1:17" s="9" customFormat="1" x14ac:dyDescent="0.35">
      <c r="A173" s="107" t="s">
        <v>559</v>
      </c>
      <c r="B173" s="118" t="s">
        <v>561</v>
      </c>
      <c r="C173" s="102" t="s">
        <v>560</v>
      </c>
      <c r="D173" s="124" t="s">
        <v>41</v>
      </c>
      <c r="E173" s="132" t="s">
        <v>1025</v>
      </c>
      <c r="F173" s="154"/>
      <c r="G173" s="91">
        <v>-14098512</v>
      </c>
      <c r="H173" s="137">
        <v>-204436</v>
      </c>
      <c r="I173" s="125">
        <v>-14302948</v>
      </c>
      <c r="J173" s="125"/>
      <c r="K173" s="137">
        <v>1583302</v>
      </c>
      <c r="L173" s="137">
        <v>0</v>
      </c>
      <c r="M173" s="149">
        <v>1583302</v>
      </c>
      <c r="O173" s="253"/>
      <c r="P173" s="253"/>
      <c r="Q173" s="253"/>
    </row>
    <row r="174" spans="1:17" s="9" customFormat="1" x14ac:dyDescent="0.35">
      <c r="A174" s="107" t="s">
        <v>562</v>
      </c>
      <c r="B174" s="118" t="s">
        <v>564</v>
      </c>
      <c r="C174" s="102" t="s">
        <v>563</v>
      </c>
      <c r="D174" s="124" t="s">
        <v>41</v>
      </c>
      <c r="E174" s="132" t="s">
        <v>1025</v>
      </c>
      <c r="F174" s="154"/>
      <c r="G174" s="91">
        <v>-28306502</v>
      </c>
      <c r="H174" s="137">
        <v>-229279</v>
      </c>
      <c r="I174" s="125">
        <v>-28535781</v>
      </c>
      <c r="J174" s="125"/>
      <c r="K174" s="137">
        <v>3088599</v>
      </c>
      <c r="L174" s="137">
        <v>41910</v>
      </c>
      <c r="M174" s="149">
        <v>3130509</v>
      </c>
      <c r="O174" s="253"/>
      <c r="P174" s="253"/>
      <c r="Q174" s="253"/>
    </row>
    <row r="175" spans="1:17" s="9" customFormat="1" x14ac:dyDescent="0.35">
      <c r="A175" s="107" t="s">
        <v>565</v>
      </c>
      <c r="B175" s="118" t="s">
        <v>567</v>
      </c>
      <c r="C175" s="102" t="s">
        <v>566</v>
      </c>
      <c r="D175" s="124" t="s">
        <v>41</v>
      </c>
      <c r="E175" s="132" t="s">
        <v>1025</v>
      </c>
      <c r="F175" s="154"/>
      <c r="G175" s="91">
        <v>-18334919</v>
      </c>
      <c r="H175" s="137">
        <v>-165826</v>
      </c>
      <c r="I175" s="125">
        <v>-18500745</v>
      </c>
      <c r="J175" s="125"/>
      <c r="K175" s="137">
        <v>2797246</v>
      </c>
      <c r="L175" s="137">
        <v>0</v>
      </c>
      <c r="M175" s="149">
        <v>2797246</v>
      </c>
      <c r="O175" s="253"/>
      <c r="P175" s="253"/>
      <c r="Q175" s="253"/>
    </row>
    <row r="176" spans="1:17" s="9" customFormat="1" x14ac:dyDescent="0.35">
      <c r="A176" s="107" t="s">
        <v>568</v>
      </c>
      <c r="B176" s="118" t="s">
        <v>570</v>
      </c>
      <c r="C176" s="102" t="s">
        <v>569</v>
      </c>
      <c r="D176" s="124" t="s">
        <v>36</v>
      </c>
      <c r="E176" s="132" t="s">
        <v>1025</v>
      </c>
      <c r="F176" s="154"/>
      <c r="G176" s="91">
        <v>-82697719</v>
      </c>
      <c r="H176" s="137">
        <v>-297934</v>
      </c>
      <c r="I176" s="125">
        <v>-82995653</v>
      </c>
      <c r="J176" s="125"/>
      <c r="K176" s="137">
        <v>1749194</v>
      </c>
      <c r="L176" s="137">
        <v>0</v>
      </c>
      <c r="M176" s="149">
        <v>1749194</v>
      </c>
      <c r="O176" s="253"/>
      <c r="P176" s="253"/>
      <c r="Q176" s="253"/>
    </row>
    <row r="177" spans="1:17" s="9" customFormat="1" x14ac:dyDescent="0.35">
      <c r="A177" s="107" t="s">
        <v>571</v>
      </c>
      <c r="B177" s="118" t="s">
        <v>573</v>
      </c>
      <c r="C177" s="102" t="s">
        <v>572</v>
      </c>
      <c r="D177" s="124" t="s">
        <v>41</v>
      </c>
      <c r="E177" s="132" t="s">
        <v>1025</v>
      </c>
      <c r="F177" s="154"/>
      <c r="G177" s="91">
        <v>-14315416</v>
      </c>
      <c r="H177" s="137">
        <v>-42765</v>
      </c>
      <c r="I177" s="125">
        <v>-14358181</v>
      </c>
      <c r="J177" s="125"/>
      <c r="K177" s="137">
        <v>9812640</v>
      </c>
      <c r="L177" s="137">
        <v>0</v>
      </c>
      <c r="M177" s="149">
        <v>9812640</v>
      </c>
      <c r="O177" s="253"/>
      <c r="P177" s="253"/>
      <c r="Q177" s="253"/>
    </row>
    <row r="178" spans="1:17" s="9" customFormat="1" x14ac:dyDescent="0.35">
      <c r="A178" s="107" t="s">
        <v>574</v>
      </c>
      <c r="B178" s="118" t="s">
        <v>576</v>
      </c>
      <c r="C178" s="102" t="s">
        <v>575</v>
      </c>
      <c r="D178" s="124" t="s">
        <v>33</v>
      </c>
      <c r="E178" s="132" t="s">
        <v>1025</v>
      </c>
      <c r="F178" s="154"/>
      <c r="G178" s="91">
        <v>-99538113.989999995</v>
      </c>
      <c r="H178" s="137">
        <v>-594597.75</v>
      </c>
      <c r="I178" s="125">
        <v>-100132711.73999999</v>
      </c>
      <c r="J178" s="125"/>
      <c r="K178" s="137">
        <v>9808170.9900000002</v>
      </c>
      <c r="L178" s="137">
        <v>25651.75</v>
      </c>
      <c r="M178" s="149">
        <v>9833822.7400000002</v>
      </c>
      <c r="O178" s="253"/>
      <c r="P178" s="253"/>
      <c r="Q178" s="253"/>
    </row>
    <row r="179" spans="1:17" s="9" customFormat="1" x14ac:dyDescent="0.35">
      <c r="A179" s="107" t="s">
        <v>577</v>
      </c>
      <c r="B179" s="118" t="s">
        <v>579</v>
      </c>
      <c r="C179" s="102" t="s">
        <v>578</v>
      </c>
      <c r="D179" s="124" t="s">
        <v>41</v>
      </c>
      <c r="E179" s="132" t="s">
        <v>1025</v>
      </c>
      <c r="F179" s="154"/>
      <c r="G179" s="91">
        <v>-20820794</v>
      </c>
      <c r="H179" s="137">
        <v>-70148</v>
      </c>
      <c r="I179" s="125">
        <v>-20890942</v>
      </c>
      <c r="J179" s="125"/>
      <c r="K179" s="137">
        <v>895051</v>
      </c>
      <c r="L179" s="137">
        <v>0</v>
      </c>
      <c r="M179" s="149">
        <v>895051</v>
      </c>
      <c r="O179" s="253"/>
      <c r="P179" s="253"/>
      <c r="Q179" s="253"/>
    </row>
    <row r="180" spans="1:17" s="9" customFormat="1" x14ac:dyDescent="0.35">
      <c r="A180" s="107" t="s">
        <v>580</v>
      </c>
      <c r="B180" s="118" t="s">
        <v>582</v>
      </c>
      <c r="C180" s="102" t="s">
        <v>581</v>
      </c>
      <c r="D180" s="124" t="s">
        <v>41</v>
      </c>
      <c r="E180" s="132" t="s">
        <v>1025</v>
      </c>
      <c r="F180" s="154"/>
      <c r="G180" s="91">
        <v>-5733008</v>
      </c>
      <c r="H180" s="137">
        <v>-57890</v>
      </c>
      <c r="I180" s="125">
        <v>-5790898</v>
      </c>
      <c r="J180" s="125"/>
      <c r="K180" s="137">
        <v>478268</v>
      </c>
      <c r="L180" s="137">
        <v>4941</v>
      </c>
      <c r="M180" s="149">
        <v>483209</v>
      </c>
      <c r="O180" s="253"/>
      <c r="P180" s="253"/>
      <c r="Q180" s="253"/>
    </row>
    <row r="181" spans="1:17" s="9" customFormat="1" x14ac:dyDescent="0.35">
      <c r="A181" s="107" t="s">
        <v>583</v>
      </c>
      <c r="B181" s="118" t="s">
        <v>585</v>
      </c>
      <c r="C181" s="102" t="s">
        <v>584</v>
      </c>
      <c r="D181" s="124" t="s">
        <v>39</v>
      </c>
      <c r="E181" s="132" t="s">
        <v>1025</v>
      </c>
      <c r="F181" s="154"/>
      <c r="G181" s="91">
        <v>-23073046</v>
      </c>
      <c r="H181" s="137">
        <v>-82259</v>
      </c>
      <c r="I181" s="125">
        <v>-23155305</v>
      </c>
      <c r="J181" s="125"/>
      <c r="K181" s="137">
        <v>2367083</v>
      </c>
      <c r="L181" s="137">
        <v>4741</v>
      </c>
      <c r="M181" s="149">
        <v>2371824</v>
      </c>
      <c r="O181" s="253"/>
      <c r="P181" s="253"/>
      <c r="Q181" s="253"/>
    </row>
    <row r="182" spans="1:17" s="9" customFormat="1" x14ac:dyDescent="0.35">
      <c r="A182" s="107" t="s">
        <v>586</v>
      </c>
      <c r="B182" s="118" t="s">
        <v>588</v>
      </c>
      <c r="C182" s="102" t="s">
        <v>587</v>
      </c>
      <c r="D182" s="124" t="s">
        <v>41</v>
      </c>
      <c r="E182" s="132" t="s">
        <v>1025</v>
      </c>
      <c r="F182" s="154"/>
      <c r="G182" s="91">
        <v>-22500000</v>
      </c>
      <c r="H182" s="137">
        <v>-389581</v>
      </c>
      <c r="I182" s="125">
        <v>-22889581</v>
      </c>
      <c r="J182" s="125"/>
      <c r="K182" s="137">
        <v>4810786</v>
      </c>
      <c r="L182" s="137">
        <v>0</v>
      </c>
      <c r="M182" s="149">
        <v>4810786</v>
      </c>
      <c r="O182" s="253"/>
      <c r="P182" s="253"/>
      <c r="Q182" s="253"/>
    </row>
    <row r="183" spans="1:17" s="9" customFormat="1" x14ac:dyDescent="0.35">
      <c r="A183" s="107" t="s">
        <v>589</v>
      </c>
      <c r="B183" s="118" t="s">
        <v>591</v>
      </c>
      <c r="C183" s="102" t="s">
        <v>590</v>
      </c>
      <c r="D183" s="124" t="s">
        <v>41</v>
      </c>
      <c r="E183" s="132" t="s">
        <v>1025</v>
      </c>
      <c r="F183" s="154"/>
      <c r="G183" s="91">
        <v>-9198375</v>
      </c>
      <c r="H183" s="137">
        <v>-168127</v>
      </c>
      <c r="I183" s="125">
        <v>-9366502</v>
      </c>
      <c r="J183" s="125"/>
      <c r="K183" s="137">
        <v>1652489</v>
      </c>
      <c r="L183" s="137">
        <v>0</v>
      </c>
      <c r="M183" s="149">
        <v>1652489</v>
      </c>
      <c r="O183" s="253"/>
      <c r="P183" s="253"/>
      <c r="Q183" s="253"/>
    </row>
    <row r="184" spans="1:17" s="9" customFormat="1" x14ac:dyDescent="0.35">
      <c r="A184" s="107" t="s">
        <v>592</v>
      </c>
      <c r="B184" s="118" t="s">
        <v>594</v>
      </c>
      <c r="C184" s="102" t="s">
        <v>593</v>
      </c>
      <c r="D184" s="124" t="s">
        <v>39</v>
      </c>
      <c r="E184" s="132" t="s">
        <v>1025</v>
      </c>
      <c r="F184" s="154"/>
      <c r="G184" s="91">
        <v>-20143296.23</v>
      </c>
      <c r="H184" s="137">
        <v>-104374.36</v>
      </c>
      <c r="I184" s="125">
        <v>-20247670.59</v>
      </c>
      <c r="J184" s="125"/>
      <c r="K184" s="137">
        <v>3795743.23</v>
      </c>
      <c r="L184" s="137">
        <v>0</v>
      </c>
      <c r="M184" s="149">
        <v>3795743.23</v>
      </c>
      <c r="O184" s="253"/>
      <c r="P184" s="253"/>
      <c r="Q184" s="253"/>
    </row>
    <row r="185" spans="1:17" s="9" customFormat="1" x14ac:dyDescent="0.35">
      <c r="A185" s="107" t="s">
        <v>595</v>
      </c>
      <c r="B185" s="118" t="s">
        <v>597</v>
      </c>
      <c r="C185" s="102" t="s">
        <v>596</v>
      </c>
      <c r="D185" s="124" t="s">
        <v>41</v>
      </c>
      <c r="E185" s="132" t="s">
        <v>1025</v>
      </c>
      <c r="F185" s="154"/>
      <c r="G185" s="91">
        <v>-16567672</v>
      </c>
      <c r="H185" s="137">
        <v>-40647</v>
      </c>
      <c r="I185" s="125">
        <v>-16608319</v>
      </c>
      <c r="J185" s="125"/>
      <c r="K185" s="137">
        <v>1213448</v>
      </c>
      <c r="L185" s="137">
        <v>1004</v>
      </c>
      <c r="M185" s="149">
        <v>1214452</v>
      </c>
      <c r="O185" s="253"/>
      <c r="P185" s="253"/>
      <c r="Q185" s="253"/>
    </row>
    <row r="186" spans="1:17" s="9" customFormat="1" x14ac:dyDescent="0.35">
      <c r="A186" s="107" t="s">
        <v>598</v>
      </c>
      <c r="B186" s="118" t="s">
        <v>600</v>
      </c>
      <c r="C186" s="102" t="s">
        <v>599</v>
      </c>
      <c r="D186" s="124" t="s">
        <v>39</v>
      </c>
      <c r="E186" s="132" t="s">
        <v>1025</v>
      </c>
      <c r="F186" s="154"/>
      <c r="G186" s="91">
        <v>-29486835</v>
      </c>
      <c r="H186" s="137">
        <v>-241673</v>
      </c>
      <c r="I186" s="125">
        <v>-29728508</v>
      </c>
      <c r="J186" s="125"/>
      <c r="K186" s="137">
        <v>1000960</v>
      </c>
      <c r="L186" s="137">
        <v>0</v>
      </c>
      <c r="M186" s="149">
        <v>1000960</v>
      </c>
      <c r="O186" s="253"/>
      <c r="P186" s="253"/>
      <c r="Q186" s="253"/>
    </row>
    <row r="187" spans="1:17" s="9" customFormat="1" x14ac:dyDescent="0.35">
      <c r="A187" s="107" t="s">
        <v>601</v>
      </c>
      <c r="B187" s="118" t="s">
        <v>603</v>
      </c>
      <c r="C187" s="102" t="s">
        <v>602</v>
      </c>
      <c r="D187" s="124" t="s">
        <v>36</v>
      </c>
      <c r="E187" s="132" t="s">
        <v>1025</v>
      </c>
      <c r="F187" s="154"/>
      <c r="G187" s="91">
        <v>-27849145</v>
      </c>
      <c r="H187" s="137">
        <v>-219307</v>
      </c>
      <c r="I187" s="125">
        <v>-28068452</v>
      </c>
      <c r="J187" s="125"/>
      <c r="K187" s="137">
        <v>1040770</v>
      </c>
      <c r="L187" s="137">
        <v>0</v>
      </c>
      <c r="M187" s="149">
        <v>1040770</v>
      </c>
      <c r="O187" s="253"/>
      <c r="P187" s="253"/>
      <c r="Q187" s="253"/>
    </row>
    <row r="188" spans="1:17" s="9" customFormat="1" x14ac:dyDescent="0.35">
      <c r="A188" s="107" t="s">
        <v>604</v>
      </c>
      <c r="B188" s="118" t="s">
        <v>606</v>
      </c>
      <c r="C188" s="102" t="s">
        <v>605</v>
      </c>
      <c r="D188" s="124" t="s">
        <v>41</v>
      </c>
      <c r="E188" s="132" t="s">
        <v>1025</v>
      </c>
      <c r="F188" s="154"/>
      <c r="G188" s="91">
        <v>-8385298</v>
      </c>
      <c r="H188" s="137">
        <v>-71875</v>
      </c>
      <c r="I188" s="125">
        <v>-8457173</v>
      </c>
      <c r="J188" s="125"/>
      <c r="K188" s="137">
        <v>806651</v>
      </c>
      <c r="L188" s="137">
        <v>0</v>
      </c>
      <c r="M188" s="149">
        <v>806651</v>
      </c>
      <c r="O188" s="253"/>
      <c r="P188" s="253"/>
      <c r="Q188" s="253"/>
    </row>
    <row r="189" spans="1:17" s="9" customFormat="1" x14ac:dyDescent="0.35">
      <c r="A189" s="107" t="s">
        <v>607</v>
      </c>
      <c r="B189" s="118" t="s">
        <v>609</v>
      </c>
      <c r="C189" s="102" t="s">
        <v>608</v>
      </c>
      <c r="D189" s="124" t="s">
        <v>41</v>
      </c>
      <c r="E189" s="132" t="s">
        <v>1025</v>
      </c>
      <c r="F189" s="154"/>
      <c r="G189" s="91">
        <v>-12113184</v>
      </c>
      <c r="H189" s="137">
        <v>-141078</v>
      </c>
      <c r="I189" s="125">
        <v>-12254262</v>
      </c>
      <c r="J189" s="125"/>
      <c r="K189" s="137">
        <v>1210538</v>
      </c>
      <c r="L189" s="137">
        <v>53756</v>
      </c>
      <c r="M189" s="149">
        <v>1264294</v>
      </c>
      <c r="O189" s="253"/>
      <c r="P189" s="253"/>
      <c r="Q189" s="253"/>
    </row>
    <row r="190" spans="1:17" s="9" customFormat="1" x14ac:dyDescent="0.35">
      <c r="A190" s="107" t="s">
        <v>610</v>
      </c>
      <c r="B190" s="118" t="s">
        <v>612</v>
      </c>
      <c r="C190" s="102" t="s">
        <v>611</v>
      </c>
      <c r="D190" s="124" t="s">
        <v>41</v>
      </c>
      <c r="E190" s="132" t="s">
        <v>1025</v>
      </c>
      <c r="F190" s="154"/>
      <c r="G190" s="91">
        <v>-38844079</v>
      </c>
      <c r="H190" s="137">
        <v>-434253</v>
      </c>
      <c r="I190" s="125">
        <v>-39278332</v>
      </c>
      <c r="J190" s="125"/>
      <c r="K190" s="137">
        <v>7097093</v>
      </c>
      <c r="L190" s="137">
        <v>130649</v>
      </c>
      <c r="M190" s="149">
        <v>7227742</v>
      </c>
      <c r="O190" s="253"/>
      <c r="P190" s="253"/>
      <c r="Q190" s="253"/>
    </row>
    <row r="191" spans="1:17" s="9" customFormat="1" x14ac:dyDescent="0.35">
      <c r="A191" s="107" t="s">
        <v>613</v>
      </c>
      <c r="B191" s="131" t="s">
        <v>615</v>
      </c>
      <c r="C191" s="102" t="s">
        <v>614</v>
      </c>
      <c r="D191" s="124" t="s">
        <v>39</v>
      </c>
      <c r="E191" s="132" t="s">
        <v>1025</v>
      </c>
      <c r="F191" s="154"/>
      <c r="G191" s="91">
        <v>-39138034</v>
      </c>
      <c r="H191" s="137">
        <v>-220231</v>
      </c>
      <c r="I191" s="125">
        <v>-39358265</v>
      </c>
      <c r="J191" s="125"/>
      <c r="K191" s="137">
        <v>0</v>
      </c>
      <c r="L191" s="137">
        <v>0</v>
      </c>
      <c r="M191" s="149">
        <v>0</v>
      </c>
      <c r="O191" s="253"/>
      <c r="P191" s="253"/>
      <c r="Q191" s="253"/>
    </row>
    <row r="192" spans="1:17" s="9" customFormat="1" x14ac:dyDescent="0.35">
      <c r="A192" s="107" t="s">
        <v>616</v>
      </c>
      <c r="B192" s="118" t="s">
        <v>618</v>
      </c>
      <c r="C192" s="102" t="s">
        <v>617</v>
      </c>
      <c r="D192" s="124" t="s">
        <v>41</v>
      </c>
      <c r="E192" s="132" t="s">
        <v>1025</v>
      </c>
      <c r="F192" s="154"/>
      <c r="G192" s="91">
        <v>-44980412</v>
      </c>
      <c r="H192" s="137">
        <v>-99474</v>
      </c>
      <c r="I192" s="125">
        <v>-45079886</v>
      </c>
      <c r="J192" s="125"/>
      <c r="K192" s="137">
        <v>0</v>
      </c>
      <c r="L192" s="137">
        <v>0</v>
      </c>
      <c r="M192" s="149">
        <v>0</v>
      </c>
      <c r="O192" s="253"/>
      <c r="P192" s="253"/>
      <c r="Q192" s="253"/>
    </row>
    <row r="193" spans="1:17" s="9" customFormat="1" x14ac:dyDescent="0.35">
      <c r="A193" s="107" t="s">
        <v>619</v>
      </c>
      <c r="B193" s="118" t="s">
        <v>621</v>
      </c>
      <c r="C193" s="102" t="s">
        <v>620</v>
      </c>
      <c r="D193" s="124" t="s">
        <v>39</v>
      </c>
      <c r="E193" s="132" t="s">
        <v>1025</v>
      </c>
      <c r="F193" s="154"/>
      <c r="G193" s="91">
        <v>-64783353</v>
      </c>
      <c r="H193" s="137">
        <v>-342176</v>
      </c>
      <c r="I193" s="125">
        <v>-65125529</v>
      </c>
      <c r="J193" s="125"/>
      <c r="K193" s="137">
        <v>0</v>
      </c>
      <c r="L193" s="137">
        <v>0</v>
      </c>
      <c r="M193" s="149">
        <v>0</v>
      </c>
      <c r="O193" s="253"/>
      <c r="P193" s="253"/>
      <c r="Q193" s="253"/>
    </row>
    <row r="194" spans="1:17" s="9" customFormat="1" x14ac:dyDescent="0.35">
      <c r="A194" s="107" t="s">
        <v>622</v>
      </c>
      <c r="B194" s="118" t="s">
        <v>624</v>
      </c>
      <c r="C194" s="103" t="s">
        <v>623</v>
      </c>
      <c r="D194" s="124" t="s">
        <v>41</v>
      </c>
      <c r="E194" s="132" t="s">
        <v>1025</v>
      </c>
      <c r="F194" s="154"/>
      <c r="G194" s="91">
        <v>-12695906</v>
      </c>
      <c r="H194" s="137">
        <v>-190296</v>
      </c>
      <c r="I194" s="125">
        <v>-12886202</v>
      </c>
      <c r="J194" s="125"/>
      <c r="K194" s="137">
        <v>737859</v>
      </c>
      <c r="L194" s="137">
        <v>190296</v>
      </c>
      <c r="M194" s="149">
        <v>928155</v>
      </c>
      <c r="O194" s="253"/>
      <c r="P194" s="253"/>
      <c r="Q194" s="253"/>
    </row>
    <row r="195" spans="1:17" s="9" customFormat="1" x14ac:dyDescent="0.35">
      <c r="A195" s="107" t="s">
        <v>625</v>
      </c>
      <c r="B195" s="118" t="s">
        <v>627</v>
      </c>
      <c r="C195" s="102" t="s">
        <v>626</v>
      </c>
      <c r="D195" s="124" t="s">
        <v>41</v>
      </c>
      <c r="E195" s="132" t="s">
        <v>1025</v>
      </c>
      <c r="F195" s="154"/>
      <c r="G195" s="91">
        <v>-5510679</v>
      </c>
      <c r="H195" s="137">
        <v>-55015</v>
      </c>
      <c r="I195" s="125">
        <v>-5565694</v>
      </c>
      <c r="J195" s="125"/>
      <c r="K195" s="137">
        <v>367160</v>
      </c>
      <c r="L195" s="137">
        <v>10230</v>
      </c>
      <c r="M195" s="149">
        <v>377390</v>
      </c>
      <c r="O195" s="253"/>
      <c r="P195" s="253"/>
      <c r="Q195" s="253"/>
    </row>
    <row r="196" spans="1:17" s="9" customFormat="1" x14ac:dyDescent="0.35">
      <c r="A196" s="107" t="s">
        <v>628</v>
      </c>
      <c r="B196" s="118" t="s">
        <v>630</v>
      </c>
      <c r="C196" s="102" t="s">
        <v>629</v>
      </c>
      <c r="D196" s="124" t="s">
        <v>36</v>
      </c>
      <c r="E196" s="132" t="s">
        <v>1025</v>
      </c>
      <c r="F196" s="154"/>
      <c r="G196" s="91">
        <v>-25177684</v>
      </c>
      <c r="H196" s="137">
        <v>-285214</v>
      </c>
      <c r="I196" s="125">
        <v>-25462898</v>
      </c>
      <c r="J196" s="125"/>
      <c r="K196" s="137">
        <v>759978</v>
      </c>
      <c r="L196" s="137">
        <v>10945</v>
      </c>
      <c r="M196" s="149">
        <v>770923</v>
      </c>
      <c r="O196" s="253"/>
      <c r="P196" s="253"/>
      <c r="Q196" s="253"/>
    </row>
    <row r="197" spans="1:17" s="9" customFormat="1" x14ac:dyDescent="0.35">
      <c r="A197" s="107" t="s">
        <v>631</v>
      </c>
      <c r="B197" s="118" t="s">
        <v>633</v>
      </c>
      <c r="C197" s="102" t="s">
        <v>632</v>
      </c>
      <c r="D197" s="124" t="s">
        <v>41</v>
      </c>
      <c r="E197" s="132" t="s">
        <v>1025</v>
      </c>
      <c r="F197" s="154"/>
      <c r="G197" s="91">
        <v>-58151281</v>
      </c>
      <c r="H197" s="137">
        <v>-353760</v>
      </c>
      <c r="I197" s="125">
        <v>-58505041</v>
      </c>
      <c r="J197" s="125"/>
      <c r="K197" s="137">
        <v>346579</v>
      </c>
      <c r="L197" s="137">
        <v>33863</v>
      </c>
      <c r="M197" s="149">
        <v>380442</v>
      </c>
      <c r="O197" s="253"/>
      <c r="P197" s="253"/>
      <c r="Q197" s="253"/>
    </row>
    <row r="198" spans="1:17" s="9" customFormat="1" x14ac:dyDescent="0.35">
      <c r="A198" s="107" t="s">
        <v>634</v>
      </c>
      <c r="B198" s="118" t="s">
        <v>636</v>
      </c>
      <c r="C198" s="103" t="s">
        <v>635</v>
      </c>
      <c r="D198" s="124" t="s">
        <v>41</v>
      </c>
      <c r="E198" s="132" t="s">
        <v>1025</v>
      </c>
      <c r="F198" s="154"/>
      <c r="G198" s="91">
        <v>-8939959</v>
      </c>
      <c r="H198" s="137">
        <v>-158499</v>
      </c>
      <c r="I198" s="125">
        <v>-9098458</v>
      </c>
      <c r="J198" s="125"/>
      <c r="K198" s="137">
        <v>1254562</v>
      </c>
      <c r="L198" s="137">
        <v>43994</v>
      </c>
      <c r="M198" s="149">
        <v>1298556</v>
      </c>
      <c r="O198" s="253"/>
      <c r="P198" s="253"/>
      <c r="Q198" s="253"/>
    </row>
    <row r="199" spans="1:17" s="9" customFormat="1" x14ac:dyDescent="0.35">
      <c r="A199" s="107" t="s">
        <v>637</v>
      </c>
      <c r="B199" s="118" t="s">
        <v>639</v>
      </c>
      <c r="C199" s="102" t="s">
        <v>638</v>
      </c>
      <c r="D199" s="124" t="s">
        <v>39</v>
      </c>
      <c r="E199" s="132" t="s">
        <v>1025</v>
      </c>
      <c r="F199" s="154"/>
      <c r="G199" s="91">
        <v>-40797928</v>
      </c>
      <c r="H199" s="137">
        <v>-349445</v>
      </c>
      <c r="I199" s="125">
        <v>-41147373</v>
      </c>
      <c r="J199" s="125"/>
      <c r="K199" s="137">
        <v>4542585</v>
      </c>
      <c r="L199" s="137">
        <v>11789</v>
      </c>
      <c r="M199" s="149">
        <v>4554374</v>
      </c>
      <c r="O199" s="253"/>
      <c r="P199" s="253"/>
      <c r="Q199" s="253"/>
    </row>
    <row r="200" spans="1:17" s="9" customFormat="1" x14ac:dyDescent="0.35">
      <c r="A200" s="107" t="s">
        <v>640</v>
      </c>
      <c r="B200" s="118" t="s">
        <v>642</v>
      </c>
      <c r="C200" s="102" t="s">
        <v>641</v>
      </c>
      <c r="D200" s="124" t="s">
        <v>39</v>
      </c>
      <c r="E200" s="132" t="s">
        <v>1025</v>
      </c>
      <c r="F200" s="154"/>
      <c r="G200" s="91">
        <v>-47189533</v>
      </c>
      <c r="H200" s="137">
        <v>-397561</v>
      </c>
      <c r="I200" s="125">
        <v>-47587094</v>
      </c>
      <c r="J200" s="125"/>
      <c r="K200" s="137">
        <v>1668643</v>
      </c>
      <c r="L200" s="137">
        <v>0</v>
      </c>
      <c r="M200" s="149">
        <v>1668643</v>
      </c>
      <c r="O200" s="253"/>
      <c r="P200" s="253"/>
      <c r="Q200" s="253"/>
    </row>
    <row r="201" spans="1:17" s="9" customFormat="1" x14ac:dyDescent="0.35">
      <c r="A201" s="107" t="s">
        <v>643</v>
      </c>
      <c r="B201" s="118" t="s">
        <v>645</v>
      </c>
      <c r="C201" s="102" t="s">
        <v>644</v>
      </c>
      <c r="D201" s="124" t="s">
        <v>39</v>
      </c>
      <c r="E201" s="132" t="s">
        <v>1025</v>
      </c>
      <c r="F201" s="154"/>
      <c r="G201" s="91">
        <v>-45000000</v>
      </c>
      <c r="H201" s="137">
        <v>-403000</v>
      </c>
      <c r="I201" s="125">
        <v>-45403000</v>
      </c>
      <c r="J201" s="125"/>
      <c r="K201" s="137">
        <v>4999413</v>
      </c>
      <c r="L201" s="137">
        <v>0</v>
      </c>
      <c r="M201" s="149">
        <v>4999413</v>
      </c>
      <c r="O201" s="253"/>
      <c r="P201" s="253"/>
      <c r="Q201" s="253"/>
    </row>
    <row r="202" spans="1:17" s="9" customFormat="1" x14ac:dyDescent="0.35">
      <c r="A202" s="107" t="s">
        <v>646</v>
      </c>
      <c r="B202" s="118" t="s">
        <v>648</v>
      </c>
      <c r="C202" s="102" t="s">
        <v>647</v>
      </c>
      <c r="D202" s="124" t="s">
        <v>41</v>
      </c>
      <c r="E202" s="132" t="s">
        <v>1025</v>
      </c>
      <c r="F202" s="154"/>
      <c r="G202" s="91">
        <v>-31933184</v>
      </c>
      <c r="H202" s="137">
        <v>-279499</v>
      </c>
      <c r="I202" s="125">
        <v>-32212683</v>
      </c>
      <c r="J202" s="125"/>
      <c r="K202" s="137">
        <v>823250</v>
      </c>
      <c r="L202" s="137">
        <v>22228</v>
      </c>
      <c r="M202" s="149">
        <v>845478</v>
      </c>
      <c r="O202" s="253"/>
      <c r="P202" s="253"/>
      <c r="Q202" s="253"/>
    </row>
    <row r="203" spans="1:17" s="9" customFormat="1" x14ac:dyDescent="0.35">
      <c r="A203" s="107" t="s">
        <v>649</v>
      </c>
      <c r="B203" s="118" t="s">
        <v>651</v>
      </c>
      <c r="C203" s="102" t="s">
        <v>650</v>
      </c>
      <c r="D203" s="124" t="s">
        <v>39</v>
      </c>
      <c r="E203" s="132" t="s">
        <v>1025</v>
      </c>
      <c r="F203" s="154"/>
      <c r="G203" s="91">
        <v>-60468867</v>
      </c>
      <c r="H203" s="137">
        <v>-650000</v>
      </c>
      <c r="I203" s="125">
        <v>-61118867</v>
      </c>
      <c r="J203" s="125"/>
      <c r="K203" s="137">
        <v>5881491</v>
      </c>
      <c r="L203" s="137">
        <v>106074</v>
      </c>
      <c r="M203" s="149">
        <v>5987565</v>
      </c>
      <c r="O203" s="253"/>
      <c r="P203" s="253"/>
      <c r="Q203" s="253"/>
    </row>
    <row r="204" spans="1:17" s="9" customFormat="1" x14ac:dyDescent="0.35">
      <c r="A204" s="107" t="s">
        <v>652</v>
      </c>
      <c r="B204" s="118" t="s">
        <v>654</v>
      </c>
      <c r="C204" s="102" t="s">
        <v>653</v>
      </c>
      <c r="D204" s="124" t="s">
        <v>33</v>
      </c>
      <c r="E204" s="132" t="s">
        <v>1025</v>
      </c>
      <c r="F204" s="154"/>
      <c r="G204" s="91">
        <v>-34003616</v>
      </c>
      <c r="H204" s="137">
        <v>-829565</v>
      </c>
      <c r="I204" s="125">
        <v>-34833181</v>
      </c>
      <c r="J204" s="125"/>
      <c r="K204" s="137">
        <v>3995105</v>
      </c>
      <c r="L204" s="137">
        <v>0</v>
      </c>
      <c r="M204" s="149">
        <v>3995105</v>
      </c>
      <c r="O204" s="253"/>
      <c r="P204" s="253"/>
      <c r="Q204" s="253"/>
    </row>
    <row r="205" spans="1:17" s="9" customFormat="1" x14ac:dyDescent="0.35">
      <c r="A205" s="107" t="s">
        <v>655</v>
      </c>
      <c r="B205" s="118" t="s">
        <v>657</v>
      </c>
      <c r="C205" s="102" t="s">
        <v>656</v>
      </c>
      <c r="D205" s="124" t="s">
        <v>39</v>
      </c>
      <c r="E205" s="132" t="s">
        <v>1025</v>
      </c>
      <c r="F205" s="154"/>
      <c r="G205" s="91">
        <v>-13248130</v>
      </c>
      <c r="H205" s="137">
        <v>-71551</v>
      </c>
      <c r="I205" s="125">
        <v>-13319681</v>
      </c>
      <c r="J205" s="125"/>
      <c r="K205" s="137">
        <v>3692591</v>
      </c>
      <c r="L205" s="137">
        <v>2062</v>
      </c>
      <c r="M205" s="149">
        <v>3694653</v>
      </c>
      <c r="O205" s="253"/>
      <c r="P205" s="253"/>
      <c r="Q205" s="253"/>
    </row>
    <row r="206" spans="1:17" s="9" customFormat="1" x14ac:dyDescent="0.35">
      <c r="A206" s="107" t="s">
        <v>658</v>
      </c>
      <c r="B206" s="118" t="s">
        <v>660</v>
      </c>
      <c r="C206" s="102" t="s">
        <v>659</v>
      </c>
      <c r="D206" s="124" t="s">
        <v>41</v>
      </c>
      <c r="E206" s="132" t="s">
        <v>1025</v>
      </c>
      <c r="F206" s="154"/>
      <c r="G206" s="91">
        <v>-14453426</v>
      </c>
      <c r="H206" s="137">
        <v>-80139.399999999994</v>
      </c>
      <c r="I206" s="125">
        <v>-14533565.4</v>
      </c>
      <c r="J206" s="125"/>
      <c r="K206" s="137">
        <v>327159</v>
      </c>
      <c r="L206" s="137">
        <v>13098.4</v>
      </c>
      <c r="M206" s="149">
        <v>340257.4</v>
      </c>
      <c r="O206" s="253"/>
      <c r="P206" s="253"/>
      <c r="Q206" s="253"/>
    </row>
    <row r="207" spans="1:17" s="9" customFormat="1" x14ac:dyDescent="0.35">
      <c r="A207" s="107" t="s">
        <v>661</v>
      </c>
      <c r="B207" s="118" t="s">
        <v>663</v>
      </c>
      <c r="C207" s="102" t="s">
        <v>662</v>
      </c>
      <c r="D207" s="124" t="s">
        <v>41</v>
      </c>
      <c r="E207" s="132" t="s">
        <v>1025</v>
      </c>
      <c r="F207" s="154"/>
      <c r="G207" s="91">
        <v>-18650000</v>
      </c>
      <c r="H207" s="137">
        <v>-700650</v>
      </c>
      <c r="I207" s="125">
        <v>-19350650</v>
      </c>
      <c r="J207" s="125"/>
      <c r="K207" s="137">
        <v>229235</v>
      </c>
      <c r="L207" s="137">
        <v>0</v>
      </c>
      <c r="M207" s="149">
        <v>229235</v>
      </c>
      <c r="O207" s="253"/>
      <c r="P207" s="253"/>
      <c r="Q207" s="253"/>
    </row>
    <row r="208" spans="1:17" s="9" customFormat="1" x14ac:dyDescent="0.35">
      <c r="A208" s="107" t="s">
        <v>664</v>
      </c>
      <c r="B208" s="118" t="s">
        <v>666</v>
      </c>
      <c r="C208" s="102" t="s">
        <v>665</v>
      </c>
      <c r="D208" s="124" t="s">
        <v>41</v>
      </c>
      <c r="E208" s="132" t="s">
        <v>1025</v>
      </c>
      <c r="F208" s="154"/>
      <c r="G208" s="91">
        <v>-7000000</v>
      </c>
      <c r="H208" s="137">
        <v>-150000</v>
      </c>
      <c r="I208" s="125">
        <v>-7150000</v>
      </c>
      <c r="J208" s="125"/>
      <c r="K208" s="137">
        <v>0</v>
      </c>
      <c r="L208" s="137">
        <v>0</v>
      </c>
      <c r="M208" s="149">
        <v>0</v>
      </c>
      <c r="O208" s="253"/>
      <c r="P208" s="253"/>
      <c r="Q208" s="253"/>
    </row>
    <row r="209" spans="1:17" s="9" customFormat="1" x14ac:dyDescent="0.35">
      <c r="A209" s="107" t="s">
        <v>667</v>
      </c>
      <c r="B209" s="118" t="s">
        <v>669</v>
      </c>
      <c r="C209" s="102" t="s">
        <v>668</v>
      </c>
      <c r="D209" s="124" t="s">
        <v>33</v>
      </c>
      <c r="E209" s="132" t="s">
        <v>1025</v>
      </c>
      <c r="F209" s="154"/>
      <c r="G209" s="91">
        <v>-48375592</v>
      </c>
      <c r="H209" s="137">
        <v>-1198085</v>
      </c>
      <c r="I209" s="125">
        <v>-49573677</v>
      </c>
      <c r="J209" s="125"/>
      <c r="K209" s="137">
        <v>1949101</v>
      </c>
      <c r="L209" s="137">
        <v>46764</v>
      </c>
      <c r="M209" s="149">
        <v>1995865</v>
      </c>
      <c r="O209" s="253"/>
      <c r="P209" s="253"/>
      <c r="Q209" s="253"/>
    </row>
    <row r="210" spans="1:17" s="9" customFormat="1" x14ac:dyDescent="0.35">
      <c r="A210" s="107" t="s">
        <v>670</v>
      </c>
      <c r="B210" s="118" t="s">
        <v>672</v>
      </c>
      <c r="C210" s="102" t="s">
        <v>671</v>
      </c>
      <c r="D210" s="124" t="s">
        <v>41</v>
      </c>
      <c r="E210" s="132" t="s">
        <v>1025</v>
      </c>
      <c r="F210" s="154"/>
      <c r="G210" s="91">
        <v>-7361505</v>
      </c>
      <c r="H210" s="137">
        <v>-74000</v>
      </c>
      <c r="I210" s="125">
        <v>-7435505</v>
      </c>
      <c r="J210" s="125"/>
      <c r="K210" s="137">
        <v>337441</v>
      </c>
      <c r="L210" s="137">
        <v>148</v>
      </c>
      <c r="M210" s="149">
        <v>337589</v>
      </c>
      <c r="O210" s="253"/>
      <c r="P210" s="253"/>
      <c r="Q210" s="253"/>
    </row>
    <row r="211" spans="1:17" s="9" customFormat="1" x14ac:dyDescent="0.35">
      <c r="A211" s="107" t="s">
        <v>673</v>
      </c>
      <c r="B211" s="118" t="s">
        <v>675</v>
      </c>
      <c r="C211" s="102" t="s">
        <v>674</v>
      </c>
      <c r="D211" s="124" t="s">
        <v>36</v>
      </c>
      <c r="E211" s="132" t="s">
        <v>1025</v>
      </c>
      <c r="F211" s="154"/>
      <c r="G211" s="91">
        <v>-21500000</v>
      </c>
      <c r="H211" s="137">
        <v>-300000</v>
      </c>
      <c r="I211" s="125">
        <v>-21800000</v>
      </c>
      <c r="J211" s="125"/>
      <c r="K211" s="137">
        <v>0</v>
      </c>
      <c r="L211" s="137">
        <v>0</v>
      </c>
      <c r="M211" s="149">
        <v>0</v>
      </c>
      <c r="O211" s="253"/>
      <c r="P211" s="253"/>
      <c r="Q211" s="253"/>
    </row>
    <row r="212" spans="1:17" s="9" customFormat="1" x14ac:dyDescent="0.35">
      <c r="A212" s="107" t="s">
        <v>676</v>
      </c>
      <c r="B212" s="118" t="s">
        <v>678</v>
      </c>
      <c r="C212" s="102" t="s">
        <v>677</v>
      </c>
      <c r="D212" s="124" t="s">
        <v>41</v>
      </c>
      <c r="E212" s="132" t="s">
        <v>1025</v>
      </c>
      <c r="F212" s="154"/>
      <c r="G212" s="91">
        <v>-7642599</v>
      </c>
      <c r="H212" s="137">
        <v>-64985</v>
      </c>
      <c r="I212" s="125">
        <v>-7707584</v>
      </c>
      <c r="J212" s="125"/>
      <c r="K212" s="137">
        <v>119625</v>
      </c>
      <c r="L212" s="137">
        <v>12000</v>
      </c>
      <c r="M212" s="149">
        <v>131625</v>
      </c>
      <c r="O212" s="253"/>
      <c r="P212" s="253"/>
      <c r="Q212" s="253"/>
    </row>
    <row r="213" spans="1:17" s="9" customFormat="1" x14ac:dyDescent="0.35">
      <c r="A213" s="107" t="s">
        <v>679</v>
      </c>
      <c r="B213" s="118" t="s">
        <v>681</v>
      </c>
      <c r="C213" s="102" t="s">
        <v>680</v>
      </c>
      <c r="D213" s="124" t="s">
        <v>41</v>
      </c>
      <c r="E213" s="132" t="s">
        <v>1025</v>
      </c>
      <c r="F213" s="154"/>
      <c r="G213" s="91">
        <v>-5417730</v>
      </c>
      <c r="H213" s="137">
        <v>-155435</v>
      </c>
      <c r="I213" s="125">
        <v>-5573165</v>
      </c>
      <c r="J213" s="125"/>
      <c r="K213" s="137">
        <v>502721</v>
      </c>
      <c r="L213" s="137">
        <v>54263</v>
      </c>
      <c r="M213" s="149">
        <v>556984</v>
      </c>
      <c r="O213" s="253"/>
      <c r="P213" s="253"/>
      <c r="Q213" s="253"/>
    </row>
    <row r="214" spans="1:17" s="9" customFormat="1" x14ac:dyDescent="0.35">
      <c r="A214" s="107" t="s">
        <v>682</v>
      </c>
      <c r="B214" s="118" t="s">
        <v>684</v>
      </c>
      <c r="C214" s="102" t="s">
        <v>683</v>
      </c>
      <c r="D214" s="124" t="s">
        <v>41</v>
      </c>
      <c r="E214" s="132" t="s">
        <v>1025</v>
      </c>
      <c r="F214" s="154"/>
      <c r="G214" s="91">
        <v>-11302449</v>
      </c>
      <c r="H214" s="137">
        <v>-49787</v>
      </c>
      <c r="I214" s="125">
        <v>-11352236</v>
      </c>
      <c r="J214" s="125"/>
      <c r="K214" s="137">
        <v>1648893</v>
      </c>
      <c r="L214" s="137">
        <v>0</v>
      </c>
      <c r="M214" s="149">
        <v>1648893</v>
      </c>
      <c r="O214" s="253"/>
      <c r="P214" s="253"/>
      <c r="Q214" s="253"/>
    </row>
    <row r="215" spans="1:17" s="9" customFormat="1" x14ac:dyDescent="0.35">
      <c r="A215" s="107" t="s">
        <v>685</v>
      </c>
      <c r="B215" s="118" t="s">
        <v>687</v>
      </c>
      <c r="C215" s="102" t="s">
        <v>686</v>
      </c>
      <c r="D215" s="124" t="s">
        <v>36</v>
      </c>
      <c r="E215" s="132" t="s">
        <v>1025</v>
      </c>
      <c r="F215" s="154"/>
      <c r="G215" s="91">
        <v>-33477836</v>
      </c>
      <c r="H215" s="137">
        <v>-246928</v>
      </c>
      <c r="I215" s="125">
        <v>-33724764</v>
      </c>
      <c r="J215" s="125"/>
      <c r="K215" s="137">
        <v>3531055</v>
      </c>
      <c r="L215" s="137">
        <v>49687</v>
      </c>
      <c r="M215" s="149">
        <v>3580742</v>
      </c>
      <c r="O215" s="253"/>
      <c r="P215" s="253"/>
      <c r="Q215" s="253"/>
    </row>
    <row r="216" spans="1:17" s="9" customFormat="1" x14ac:dyDescent="0.35">
      <c r="A216" s="107" t="s">
        <v>688</v>
      </c>
      <c r="B216" s="118" t="s">
        <v>690</v>
      </c>
      <c r="C216" s="102" t="s">
        <v>689</v>
      </c>
      <c r="D216" s="124" t="s">
        <v>41</v>
      </c>
      <c r="E216" s="132" t="s">
        <v>1025</v>
      </c>
      <c r="F216" s="154"/>
      <c r="G216" s="91">
        <v>-16398118</v>
      </c>
      <c r="H216" s="137">
        <v>-187725</v>
      </c>
      <c r="I216" s="125">
        <v>-16585843</v>
      </c>
      <c r="J216" s="125"/>
      <c r="K216" s="137">
        <v>4096054</v>
      </c>
      <c r="L216" s="137">
        <v>33796</v>
      </c>
      <c r="M216" s="149">
        <v>4129850</v>
      </c>
      <c r="O216" s="253"/>
      <c r="P216" s="253"/>
      <c r="Q216" s="253"/>
    </row>
    <row r="217" spans="1:17" s="9" customFormat="1" x14ac:dyDescent="0.35">
      <c r="A217" s="107" t="s">
        <v>691</v>
      </c>
      <c r="B217" s="118" t="s">
        <v>693</v>
      </c>
      <c r="C217" s="102" t="s">
        <v>692</v>
      </c>
      <c r="D217" s="124" t="s">
        <v>41</v>
      </c>
      <c r="E217" s="132" t="s">
        <v>1025</v>
      </c>
      <c r="F217" s="154"/>
      <c r="G217" s="91">
        <v>-16686366</v>
      </c>
      <c r="H217" s="137">
        <v>-323517</v>
      </c>
      <c r="I217" s="125">
        <v>-17009883</v>
      </c>
      <c r="J217" s="125"/>
      <c r="K217" s="137">
        <v>9667212</v>
      </c>
      <c r="L217" s="137">
        <v>16996</v>
      </c>
      <c r="M217" s="149">
        <v>9684208</v>
      </c>
      <c r="O217" s="253"/>
      <c r="P217" s="253"/>
      <c r="Q217" s="253"/>
    </row>
    <row r="218" spans="1:17" s="9" customFormat="1" x14ac:dyDescent="0.35">
      <c r="A218" s="107" t="s">
        <v>694</v>
      </c>
      <c r="B218" s="118" t="s">
        <v>696</v>
      </c>
      <c r="C218" s="102" t="s">
        <v>695</v>
      </c>
      <c r="D218" s="124" t="s">
        <v>41</v>
      </c>
      <c r="E218" s="132" t="s">
        <v>1025</v>
      </c>
      <c r="F218" s="154"/>
      <c r="G218" s="91">
        <v>-10603011</v>
      </c>
      <c r="H218" s="137">
        <v>-313671</v>
      </c>
      <c r="I218" s="125">
        <v>-10916682</v>
      </c>
      <c r="J218" s="125"/>
      <c r="K218" s="137">
        <v>709557</v>
      </c>
      <c r="L218" s="137">
        <v>28688</v>
      </c>
      <c r="M218" s="149">
        <v>738245</v>
      </c>
      <c r="O218" s="253"/>
      <c r="P218" s="253"/>
      <c r="Q218" s="253"/>
    </row>
    <row r="219" spans="1:17" s="9" customFormat="1" x14ac:dyDescent="0.35">
      <c r="A219" s="107" t="s">
        <v>697</v>
      </c>
      <c r="B219" s="118" t="s">
        <v>699</v>
      </c>
      <c r="C219" s="102" t="s">
        <v>698</v>
      </c>
      <c r="D219" s="124" t="s">
        <v>41</v>
      </c>
      <c r="E219" s="132" t="s">
        <v>1025</v>
      </c>
      <c r="F219" s="154"/>
      <c r="G219" s="91">
        <v>-23987083</v>
      </c>
      <c r="H219" s="137">
        <v>-169750</v>
      </c>
      <c r="I219" s="125">
        <v>-24156833</v>
      </c>
      <c r="J219" s="125"/>
      <c r="K219" s="137">
        <v>2101427</v>
      </c>
      <c r="L219" s="137">
        <v>72495</v>
      </c>
      <c r="M219" s="149">
        <v>2173922</v>
      </c>
      <c r="O219" s="253"/>
      <c r="P219" s="253"/>
      <c r="Q219" s="253"/>
    </row>
    <row r="220" spans="1:17" s="9" customFormat="1" x14ac:dyDescent="0.35">
      <c r="A220" s="107" t="s">
        <v>700</v>
      </c>
      <c r="B220" s="118" t="s">
        <v>702</v>
      </c>
      <c r="C220" s="102" t="s">
        <v>701</v>
      </c>
      <c r="D220" s="124" t="s">
        <v>39</v>
      </c>
      <c r="E220" s="132" t="s">
        <v>1025</v>
      </c>
      <c r="F220" s="154"/>
      <c r="G220" s="91">
        <v>-4768932</v>
      </c>
      <c r="H220" s="137">
        <v>-43427</v>
      </c>
      <c r="I220" s="125">
        <v>-4812359</v>
      </c>
      <c r="J220" s="125"/>
      <c r="K220" s="137">
        <v>103470</v>
      </c>
      <c r="L220" s="137">
        <v>9282</v>
      </c>
      <c r="M220" s="149">
        <v>112752</v>
      </c>
      <c r="O220" s="253"/>
      <c r="P220" s="253"/>
      <c r="Q220" s="253"/>
    </row>
    <row r="221" spans="1:17" s="9" customFormat="1" x14ac:dyDescent="0.35">
      <c r="A221" s="107" t="s">
        <v>703</v>
      </c>
      <c r="B221" s="118" t="s">
        <v>705</v>
      </c>
      <c r="C221" s="102" t="s">
        <v>704</v>
      </c>
      <c r="D221" s="124" t="s">
        <v>41</v>
      </c>
      <c r="E221" s="132" t="s">
        <v>1025</v>
      </c>
      <c r="F221" s="154"/>
      <c r="G221" s="91">
        <v>-8053189</v>
      </c>
      <c r="H221" s="137">
        <v>-40544</v>
      </c>
      <c r="I221" s="125">
        <v>-8093733</v>
      </c>
      <c r="J221" s="125"/>
      <c r="K221" s="137">
        <v>1163189</v>
      </c>
      <c r="L221" s="137">
        <v>2994</v>
      </c>
      <c r="M221" s="149">
        <v>1166183</v>
      </c>
      <c r="O221" s="253"/>
      <c r="P221" s="253"/>
      <c r="Q221" s="253"/>
    </row>
    <row r="222" spans="1:17" s="9" customFormat="1" x14ac:dyDescent="0.35">
      <c r="A222" s="107" t="s">
        <v>706</v>
      </c>
      <c r="B222" s="118" t="s">
        <v>708</v>
      </c>
      <c r="C222" s="102" t="s">
        <v>707</v>
      </c>
      <c r="D222" s="124" t="s">
        <v>36</v>
      </c>
      <c r="E222" s="132" t="s">
        <v>1025</v>
      </c>
      <c r="F222" s="154"/>
      <c r="G222" s="91">
        <v>-32395861</v>
      </c>
      <c r="H222" s="137">
        <v>-504799</v>
      </c>
      <c r="I222" s="125">
        <v>-32900660</v>
      </c>
      <c r="J222" s="125"/>
      <c r="K222" s="137">
        <v>5639706</v>
      </c>
      <c r="L222" s="137">
        <v>15117</v>
      </c>
      <c r="M222" s="149">
        <v>5654823</v>
      </c>
      <c r="O222" s="253"/>
      <c r="P222" s="253"/>
      <c r="Q222" s="253"/>
    </row>
    <row r="223" spans="1:17" s="9" customFormat="1" x14ac:dyDescent="0.35">
      <c r="A223" s="107" t="s">
        <v>709</v>
      </c>
      <c r="B223" s="118" t="s">
        <v>711</v>
      </c>
      <c r="C223" s="102" t="s">
        <v>710</v>
      </c>
      <c r="D223" s="124" t="s">
        <v>36</v>
      </c>
      <c r="E223" s="132" t="s">
        <v>1025</v>
      </c>
      <c r="F223" s="154"/>
      <c r="G223" s="91">
        <v>-35500000</v>
      </c>
      <c r="H223" s="137">
        <v>-388287</v>
      </c>
      <c r="I223" s="125">
        <v>-35888287</v>
      </c>
      <c r="J223" s="125"/>
      <c r="K223" s="137">
        <v>807573</v>
      </c>
      <c r="L223" s="137">
        <v>3596</v>
      </c>
      <c r="M223" s="149">
        <v>811169</v>
      </c>
      <c r="O223" s="253"/>
      <c r="P223" s="253"/>
      <c r="Q223" s="253"/>
    </row>
    <row r="224" spans="1:17" s="9" customFormat="1" x14ac:dyDescent="0.35">
      <c r="A224" s="107" t="s">
        <v>712</v>
      </c>
      <c r="B224" s="118" t="s">
        <v>714</v>
      </c>
      <c r="C224" s="102" t="s">
        <v>713</v>
      </c>
      <c r="D224" s="124" t="s">
        <v>41</v>
      </c>
      <c r="E224" s="132" t="s">
        <v>1025</v>
      </c>
      <c r="F224" s="154"/>
      <c r="G224" s="91">
        <v>-24652932</v>
      </c>
      <c r="H224" s="137">
        <v>-65000</v>
      </c>
      <c r="I224" s="125">
        <v>-24717932</v>
      </c>
      <c r="J224" s="125"/>
      <c r="K224" s="137">
        <v>184828</v>
      </c>
      <c r="L224" s="137">
        <v>9000</v>
      </c>
      <c r="M224" s="149">
        <v>193828</v>
      </c>
      <c r="O224" s="253"/>
      <c r="P224" s="253"/>
      <c r="Q224" s="253"/>
    </row>
    <row r="225" spans="1:17" s="9" customFormat="1" x14ac:dyDescent="0.35">
      <c r="A225" s="107" t="s">
        <v>715</v>
      </c>
      <c r="B225" s="118" t="s">
        <v>717</v>
      </c>
      <c r="C225" s="103" t="s">
        <v>716</v>
      </c>
      <c r="D225" s="124" t="s">
        <v>41</v>
      </c>
      <c r="E225" s="132" t="s">
        <v>1025</v>
      </c>
      <c r="F225" s="154"/>
      <c r="G225" s="91">
        <v>-19405289</v>
      </c>
      <c r="H225" s="137">
        <v>-79730</v>
      </c>
      <c r="I225" s="125">
        <v>-19485019</v>
      </c>
      <c r="J225" s="125"/>
      <c r="K225" s="137">
        <v>2141293</v>
      </c>
      <c r="L225" s="137">
        <v>22870</v>
      </c>
      <c r="M225" s="149">
        <v>2164163</v>
      </c>
      <c r="O225" s="253"/>
      <c r="P225" s="253"/>
      <c r="Q225" s="253"/>
    </row>
    <row r="226" spans="1:17" s="9" customFormat="1" x14ac:dyDescent="0.35">
      <c r="A226" s="107" t="s">
        <v>718</v>
      </c>
      <c r="B226" s="118" t="s">
        <v>720</v>
      </c>
      <c r="C226" s="102" t="s">
        <v>719</v>
      </c>
      <c r="D226" s="124" t="s">
        <v>36</v>
      </c>
      <c r="E226" s="132" t="s">
        <v>1025</v>
      </c>
      <c r="F226" s="154"/>
      <c r="G226" s="91">
        <v>-42063345</v>
      </c>
      <c r="H226" s="137">
        <v>-372264</v>
      </c>
      <c r="I226" s="125">
        <v>-42435609</v>
      </c>
      <c r="J226" s="125"/>
      <c r="K226" s="137">
        <v>8305708</v>
      </c>
      <c r="L226" s="137">
        <v>21761</v>
      </c>
      <c r="M226" s="149">
        <v>8327469</v>
      </c>
      <c r="O226" s="253"/>
      <c r="P226" s="253"/>
      <c r="Q226" s="253"/>
    </row>
    <row r="227" spans="1:17" s="9" customFormat="1" x14ac:dyDescent="0.35">
      <c r="A227" s="107" t="s">
        <v>721</v>
      </c>
      <c r="B227" s="118" t="s">
        <v>723</v>
      </c>
      <c r="C227" s="102" t="s">
        <v>722</v>
      </c>
      <c r="D227" s="124" t="s">
        <v>41</v>
      </c>
      <c r="E227" s="132" t="s">
        <v>1025</v>
      </c>
      <c r="F227" s="154"/>
      <c r="G227" s="91">
        <v>-6975496</v>
      </c>
      <c r="H227" s="137">
        <v>-128305</v>
      </c>
      <c r="I227" s="125">
        <v>-7103801</v>
      </c>
      <c r="J227" s="125"/>
      <c r="K227" s="137">
        <v>336220</v>
      </c>
      <c r="L227" s="137">
        <v>26820</v>
      </c>
      <c r="M227" s="149">
        <v>363040</v>
      </c>
      <c r="O227" s="253"/>
      <c r="P227" s="253"/>
      <c r="Q227" s="253"/>
    </row>
    <row r="228" spans="1:17" s="9" customFormat="1" x14ac:dyDescent="0.35">
      <c r="A228" s="107" t="s">
        <v>724</v>
      </c>
      <c r="B228" s="118" t="s">
        <v>726</v>
      </c>
      <c r="C228" s="102" t="s">
        <v>725</v>
      </c>
      <c r="D228" s="124" t="s">
        <v>41</v>
      </c>
      <c r="E228" s="132" t="s">
        <v>1025</v>
      </c>
      <c r="F228" s="154"/>
      <c r="G228" s="91">
        <v>-17484716</v>
      </c>
      <c r="H228" s="137">
        <v>-136917</v>
      </c>
      <c r="I228" s="125">
        <v>-17621633</v>
      </c>
      <c r="J228" s="125"/>
      <c r="K228" s="137">
        <v>1571358</v>
      </c>
      <c r="L228" s="137">
        <v>7940</v>
      </c>
      <c r="M228" s="149">
        <v>1579298</v>
      </c>
      <c r="O228" s="253"/>
      <c r="P228" s="253"/>
      <c r="Q228" s="253"/>
    </row>
    <row r="229" spans="1:17" s="9" customFormat="1" x14ac:dyDescent="0.35">
      <c r="A229" s="107" t="s">
        <v>727</v>
      </c>
      <c r="B229" s="118" t="s">
        <v>729</v>
      </c>
      <c r="C229" s="102" t="s">
        <v>728</v>
      </c>
      <c r="D229" s="124" t="s">
        <v>36</v>
      </c>
      <c r="E229" s="132" t="s">
        <v>1025</v>
      </c>
      <c r="F229" s="154"/>
      <c r="G229" s="91">
        <v>-112806547</v>
      </c>
      <c r="H229" s="137">
        <v>-649646</v>
      </c>
      <c r="I229" s="125">
        <v>-113456193</v>
      </c>
      <c r="J229" s="125"/>
      <c r="K229" s="137">
        <v>0</v>
      </c>
      <c r="L229" s="137">
        <v>0</v>
      </c>
      <c r="M229" s="149">
        <v>0</v>
      </c>
      <c r="O229" s="253"/>
      <c r="P229" s="253"/>
      <c r="Q229" s="253"/>
    </row>
    <row r="230" spans="1:17" s="9" customFormat="1" x14ac:dyDescent="0.35">
      <c r="A230" s="107" t="s">
        <v>730</v>
      </c>
      <c r="B230" s="118" t="s">
        <v>732</v>
      </c>
      <c r="C230" s="103" t="s">
        <v>731</v>
      </c>
      <c r="D230" s="124" t="s">
        <v>39</v>
      </c>
      <c r="E230" s="132" t="s">
        <v>1025</v>
      </c>
      <c r="F230" s="154"/>
      <c r="G230" s="91">
        <v>-44394152</v>
      </c>
      <c r="H230" s="137">
        <v>-249551</v>
      </c>
      <c r="I230" s="125">
        <v>-44643703</v>
      </c>
      <c r="J230" s="125"/>
      <c r="K230" s="137">
        <v>419076</v>
      </c>
      <c r="L230" s="137">
        <v>36057</v>
      </c>
      <c r="M230" s="149">
        <v>455133</v>
      </c>
      <c r="O230" s="253"/>
      <c r="P230" s="253"/>
      <c r="Q230" s="253"/>
    </row>
    <row r="231" spans="1:17" s="9" customFormat="1" x14ac:dyDescent="0.35">
      <c r="A231" s="107" t="s">
        <v>733</v>
      </c>
      <c r="B231" s="118" t="s">
        <v>735</v>
      </c>
      <c r="C231" s="102" t="s">
        <v>734</v>
      </c>
      <c r="D231" s="124" t="s">
        <v>39</v>
      </c>
      <c r="E231" s="132" t="s">
        <v>1025</v>
      </c>
      <c r="F231" s="154"/>
      <c r="G231" s="91">
        <v>-31500000</v>
      </c>
      <c r="H231" s="137">
        <v>-173478</v>
      </c>
      <c r="I231" s="125">
        <v>-31673478</v>
      </c>
      <c r="J231" s="125"/>
      <c r="K231" s="137">
        <v>3657444</v>
      </c>
      <c r="L231" s="137">
        <v>0</v>
      </c>
      <c r="M231" s="149">
        <v>3657444</v>
      </c>
      <c r="O231" s="253"/>
      <c r="P231" s="253"/>
      <c r="Q231" s="253"/>
    </row>
    <row r="232" spans="1:17" s="9" customFormat="1" x14ac:dyDescent="0.35">
      <c r="A232" s="107" t="s">
        <v>736</v>
      </c>
      <c r="B232" s="118" t="s">
        <v>738</v>
      </c>
      <c r="C232" s="102" t="s">
        <v>737</v>
      </c>
      <c r="D232" s="124" t="s">
        <v>36</v>
      </c>
      <c r="E232" s="132" t="s">
        <v>1025</v>
      </c>
      <c r="F232" s="154"/>
      <c r="G232" s="91">
        <v>-54805313</v>
      </c>
      <c r="H232" s="137">
        <v>-431037</v>
      </c>
      <c r="I232" s="125">
        <v>-55236350</v>
      </c>
      <c r="J232" s="125"/>
      <c r="K232" s="137">
        <v>1067248</v>
      </c>
      <c r="L232" s="137">
        <v>12424</v>
      </c>
      <c r="M232" s="149">
        <v>1079672</v>
      </c>
      <c r="O232" s="253"/>
      <c r="P232" s="253"/>
      <c r="Q232" s="253"/>
    </row>
    <row r="233" spans="1:17" s="9" customFormat="1" x14ac:dyDescent="0.35">
      <c r="A233" s="107" t="s">
        <v>739</v>
      </c>
      <c r="B233" s="110" t="s">
        <v>741</v>
      </c>
      <c r="C233" s="102" t="s">
        <v>740</v>
      </c>
      <c r="D233" s="124" t="s">
        <v>41</v>
      </c>
      <c r="E233" s="132" t="s">
        <v>1025</v>
      </c>
      <c r="F233" s="154"/>
      <c r="G233" s="91">
        <v>-28666423</v>
      </c>
      <c r="H233" s="137">
        <v>-118825</v>
      </c>
      <c r="I233" s="125">
        <v>-28785248</v>
      </c>
      <c r="J233" s="125"/>
      <c r="K233" s="137">
        <v>4152618</v>
      </c>
      <c r="L233" s="137">
        <v>83110</v>
      </c>
      <c r="M233" s="149">
        <v>4235728</v>
      </c>
      <c r="O233" s="253"/>
      <c r="P233" s="253"/>
      <c r="Q233" s="253"/>
    </row>
    <row r="234" spans="1:17" s="9" customFormat="1" x14ac:dyDescent="0.35">
      <c r="A234" s="107" t="s">
        <v>742</v>
      </c>
      <c r="B234" s="118" t="s">
        <v>744</v>
      </c>
      <c r="C234" s="102" t="s">
        <v>743</v>
      </c>
      <c r="D234" s="124" t="s">
        <v>41</v>
      </c>
      <c r="E234" s="132" t="s">
        <v>1025</v>
      </c>
      <c r="F234" s="154"/>
      <c r="G234" s="91">
        <v>-16759056</v>
      </c>
      <c r="H234" s="137">
        <v>-425701</v>
      </c>
      <c r="I234" s="125">
        <v>-17184757</v>
      </c>
      <c r="J234" s="125"/>
      <c r="K234" s="137">
        <v>3055231</v>
      </c>
      <c r="L234" s="137">
        <v>0</v>
      </c>
      <c r="M234" s="149">
        <v>3055231</v>
      </c>
      <c r="O234" s="253"/>
      <c r="P234" s="253"/>
      <c r="Q234" s="253"/>
    </row>
    <row r="235" spans="1:17" s="9" customFormat="1" x14ac:dyDescent="0.35">
      <c r="A235" s="107" t="s">
        <v>745</v>
      </c>
      <c r="B235" s="118" t="s">
        <v>747</v>
      </c>
      <c r="C235" s="102" t="s">
        <v>746</v>
      </c>
      <c r="D235" s="124" t="s">
        <v>41</v>
      </c>
      <c r="E235" s="132" t="s">
        <v>1025</v>
      </c>
      <c r="F235" s="154"/>
      <c r="G235" s="91">
        <v>-7080944</v>
      </c>
      <c r="H235" s="137">
        <v>-97450</v>
      </c>
      <c r="I235" s="125">
        <v>-7178394</v>
      </c>
      <c r="J235" s="125"/>
      <c r="K235" s="137">
        <v>1559839</v>
      </c>
      <c r="L235" s="137">
        <v>15094</v>
      </c>
      <c r="M235" s="149">
        <v>1574933</v>
      </c>
      <c r="O235" s="253"/>
      <c r="P235" s="253"/>
      <c r="Q235" s="253"/>
    </row>
    <row r="236" spans="1:17" s="9" customFormat="1" x14ac:dyDescent="0.35">
      <c r="A236" s="107" t="s">
        <v>748</v>
      </c>
      <c r="B236" s="118" t="s">
        <v>750</v>
      </c>
      <c r="C236" s="102" t="s">
        <v>749</v>
      </c>
      <c r="D236" s="124" t="s">
        <v>39</v>
      </c>
      <c r="E236" s="132" t="s">
        <v>1025</v>
      </c>
      <c r="F236" s="154"/>
      <c r="G236" s="91">
        <v>-67139702</v>
      </c>
      <c r="H236" s="137">
        <v>-578035</v>
      </c>
      <c r="I236" s="125">
        <v>-67717737</v>
      </c>
      <c r="J236" s="125"/>
      <c r="K236" s="137">
        <v>0</v>
      </c>
      <c r="L236" s="137">
        <v>0</v>
      </c>
      <c r="M236" s="149">
        <v>0</v>
      </c>
      <c r="O236" s="253"/>
      <c r="P236" s="253"/>
      <c r="Q236" s="253"/>
    </row>
    <row r="237" spans="1:17" s="9" customFormat="1" x14ac:dyDescent="0.35">
      <c r="A237" s="107" t="s">
        <v>751</v>
      </c>
      <c r="B237" s="118" t="s">
        <v>753</v>
      </c>
      <c r="C237" s="102" t="s">
        <v>752</v>
      </c>
      <c r="D237" s="124" t="s">
        <v>41</v>
      </c>
      <c r="E237" s="132" t="s">
        <v>1025</v>
      </c>
      <c r="F237" s="154"/>
      <c r="G237" s="91">
        <v>-14833543</v>
      </c>
      <c r="H237" s="137">
        <v>-110061</v>
      </c>
      <c r="I237" s="125">
        <v>-14943604</v>
      </c>
      <c r="J237" s="125"/>
      <c r="K237" s="137">
        <v>0</v>
      </c>
      <c r="L237" s="137">
        <v>0</v>
      </c>
      <c r="M237" s="149">
        <v>0</v>
      </c>
      <c r="O237" s="253"/>
      <c r="P237" s="253"/>
      <c r="Q237" s="253"/>
    </row>
    <row r="238" spans="1:17" s="9" customFormat="1" x14ac:dyDescent="0.35">
      <c r="A238" s="107" t="s">
        <v>754</v>
      </c>
      <c r="B238" s="118" t="s">
        <v>756</v>
      </c>
      <c r="C238" s="102" t="s">
        <v>755</v>
      </c>
      <c r="D238" s="124" t="s">
        <v>41</v>
      </c>
      <c r="E238" s="132" t="s">
        <v>1025</v>
      </c>
      <c r="F238" s="154"/>
      <c r="G238" s="91">
        <v>-8117247</v>
      </c>
      <c r="H238" s="137">
        <v>-78293</v>
      </c>
      <c r="I238" s="125">
        <v>-8195540</v>
      </c>
      <c r="J238" s="125"/>
      <c r="K238" s="137">
        <v>852747</v>
      </c>
      <c r="L238" s="137">
        <v>0</v>
      </c>
      <c r="M238" s="149">
        <v>852747</v>
      </c>
      <c r="O238" s="253"/>
      <c r="P238" s="253"/>
      <c r="Q238" s="253"/>
    </row>
    <row r="239" spans="1:17" s="9" customFormat="1" x14ac:dyDescent="0.35">
      <c r="A239" s="107" t="s">
        <v>757</v>
      </c>
      <c r="B239" s="118" t="s">
        <v>759</v>
      </c>
      <c r="C239" s="102" t="s">
        <v>758</v>
      </c>
      <c r="D239" s="124" t="s">
        <v>41</v>
      </c>
      <c r="E239" s="132" t="s">
        <v>1025</v>
      </c>
      <c r="F239" s="154"/>
      <c r="G239" s="91">
        <v>-20457935</v>
      </c>
      <c r="H239" s="137">
        <v>-304756</v>
      </c>
      <c r="I239" s="125">
        <v>-20762691</v>
      </c>
      <c r="J239" s="125"/>
      <c r="K239" s="137">
        <v>0</v>
      </c>
      <c r="L239" s="137">
        <v>153580</v>
      </c>
      <c r="M239" s="149">
        <v>153580</v>
      </c>
      <c r="O239" s="253"/>
      <c r="P239" s="253"/>
      <c r="Q239" s="253"/>
    </row>
    <row r="240" spans="1:17" s="9" customFormat="1" x14ac:dyDescent="0.35">
      <c r="A240" s="107" t="s">
        <v>760</v>
      </c>
      <c r="B240" s="118" t="s">
        <v>762</v>
      </c>
      <c r="C240" s="102" t="s">
        <v>761</v>
      </c>
      <c r="D240" s="124" t="s">
        <v>41</v>
      </c>
      <c r="E240" s="132" t="s">
        <v>1025</v>
      </c>
      <c r="F240" s="154"/>
      <c r="G240" s="91">
        <v>-30287315</v>
      </c>
      <c r="H240" s="137">
        <v>-43345</v>
      </c>
      <c r="I240" s="125">
        <v>-30330660</v>
      </c>
      <c r="J240" s="125"/>
      <c r="K240" s="137">
        <v>3320467</v>
      </c>
      <c r="L240" s="137">
        <v>0</v>
      </c>
      <c r="M240" s="149">
        <v>3320467</v>
      </c>
      <c r="O240" s="253"/>
      <c r="P240" s="253"/>
      <c r="Q240" s="253"/>
    </row>
    <row r="241" spans="1:17" s="9" customFormat="1" x14ac:dyDescent="0.35">
      <c r="A241" s="107" t="s">
        <v>763</v>
      </c>
      <c r="B241" s="118" t="s">
        <v>765</v>
      </c>
      <c r="C241" s="102" t="s">
        <v>764</v>
      </c>
      <c r="D241" s="124" t="s">
        <v>41</v>
      </c>
      <c r="E241" s="132" t="s">
        <v>1025</v>
      </c>
      <c r="F241" s="154"/>
      <c r="G241" s="91">
        <v>-14006156</v>
      </c>
      <c r="H241" s="137">
        <v>-124086</v>
      </c>
      <c r="I241" s="125">
        <v>-14130242</v>
      </c>
      <c r="J241" s="125"/>
      <c r="K241" s="137">
        <v>1675117</v>
      </c>
      <c r="L241" s="137">
        <v>0</v>
      </c>
      <c r="M241" s="149">
        <v>1675117</v>
      </c>
      <c r="O241" s="253"/>
      <c r="P241" s="253"/>
      <c r="Q241" s="253"/>
    </row>
    <row r="242" spans="1:17" s="9" customFormat="1" x14ac:dyDescent="0.35">
      <c r="A242" s="107" t="s">
        <v>766</v>
      </c>
      <c r="B242" s="118" t="s">
        <v>768</v>
      </c>
      <c r="C242" s="102" t="s">
        <v>767</v>
      </c>
      <c r="D242" s="124" t="s">
        <v>41</v>
      </c>
      <c r="E242" s="132" t="s">
        <v>1025</v>
      </c>
      <c r="F242" s="154"/>
      <c r="G242" s="91">
        <v>-9310658</v>
      </c>
      <c r="H242" s="137">
        <v>-140829</v>
      </c>
      <c r="I242" s="125">
        <v>-9451487</v>
      </c>
      <c r="J242" s="125"/>
      <c r="K242" s="137">
        <v>1949084</v>
      </c>
      <c r="L242" s="137">
        <v>9776</v>
      </c>
      <c r="M242" s="149">
        <v>1958860</v>
      </c>
      <c r="O242" s="253"/>
      <c r="P242" s="253"/>
      <c r="Q242" s="253"/>
    </row>
    <row r="243" spans="1:17" s="9" customFormat="1" x14ac:dyDescent="0.35">
      <c r="A243" s="107" t="s">
        <v>769</v>
      </c>
      <c r="B243" s="118" t="s">
        <v>771</v>
      </c>
      <c r="C243" s="102" t="s">
        <v>770</v>
      </c>
      <c r="D243" s="124" t="s">
        <v>41</v>
      </c>
      <c r="E243" s="132" t="s">
        <v>1025</v>
      </c>
      <c r="F243" s="154"/>
      <c r="G243" s="91">
        <v>-22403245</v>
      </c>
      <c r="H243" s="137">
        <v>-133363</v>
      </c>
      <c r="I243" s="125">
        <v>-22536608</v>
      </c>
      <c r="J243" s="125"/>
      <c r="K243" s="137">
        <v>4566060</v>
      </c>
      <c r="L243" s="137">
        <v>8301</v>
      </c>
      <c r="M243" s="149">
        <v>4574361</v>
      </c>
      <c r="O243" s="253"/>
      <c r="P243" s="253"/>
      <c r="Q243" s="253"/>
    </row>
    <row r="244" spans="1:17" s="9" customFormat="1" x14ac:dyDescent="0.35">
      <c r="A244" s="107" t="s">
        <v>772</v>
      </c>
      <c r="B244" s="118" t="s">
        <v>774</v>
      </c>
      <c r="C244" s="102" t="s">
        <v>773</v>
      </c>
      <c r="D244" s="124" t="s">
        <v>41</v>
      </c>
      <c r="E244" s="132" t="s">
        <v>1025</v>
      </c>
      <c r="F244" s="154"/>
      <c r="G244" s="91">
        <v>-12941305</v>
      </c>
      <c r="H244" s="137">
        <v>-247610</v>
      </c>
      <c r="I244" s="125">
        <v>-13188915</v>
      </c>
      <c r="J244" s="125"/>
      <c r="K244" s="137">
        <v>1843092</v>
      </c>
      <c r="L244" s="137">
        <v>73832</v>
      </c>
      <c r="M244" s="149">
        <v>1916924</v>
      </c>
      <c r="O244" s="253"/>
      <c r="P244" s="253"/>
      <c r="Q244" s="253"/>
    </row>
    <row r="245" spans="1:17" s="9" customFormat="1" x14ac:dyDescent="0.35">
      <c r="A245" s="107" t="s">
        <v>775</v>
      </c>
      <c r="B245" s="118" t="s">
        <v>777</v>
      </c>
      <c r="C245" s="102" t="s">
        <v>776</v>
      </c>
      <c r="D245" s="124" t="s">
        <v>41</v>
      </c>
      <c r="E245" s="132" t="s">
        <v>1025</v>
      </c>
      <c r="F245" s="154"/>
      <c r="G245" s="91">
        <v>-22166312</v>
      </c>
      <c r="H245" s="137">
        <v>-116373</v>
      </c>
      <c r="I245" s="125">
        <v>-22282685</v>
      </c>
      <c r="J245" s="125"/>
      <c r="K245" s="137">
        <v>0</v>
      </c>
      <c r="L245" s="137">
        <v>0</v>
      </c>
      <c r="M245" s="149">
        <v>0</v>
      </c>
      <c r="O245" s="253"/>
      <c r="P245" s="253"/>
      <c r="Q245" s="253"/>
    </row>
    <row r="246" spans="1:17" s="9" customFormat="1" x14ac:dyDescent="0.35">
      <c r="A246" s="107" t="s">
        <v>778</v>
      </c>
      <c r="B246" s="118" t="s">
        <v>780</v>
      </c>
      <c r="C246" s="102" t="s">
        <v>779</v>
      </c>
      <c r="D246" s="124" t="s">
        <v>41</v>
      </c>
      <c r="E246" s="132" t="s">
        <v>1025</v>
      </c>
      <c r="F246" s="154"/>
      <c r="G246" s="91">
        <v>-7945316</v>
      </c>
      <c r="H246" s="137">
        <v>-77921</v>
      </c>
      <c r="I246" s="125">
        <v>-8023237</v>
      </c>
      <c r="J246" s="125"/>
      <c r="K246" s="137">
        <v>2515607</v>
      </c>
      <c r="L246" s="137">
        <v>0</v>
      </c>
      <c r="M246" s="149">
        <v>2515607</v>
      </c>
      <c r="O246" s="253"/>
      <c r="P246" s="253"/>
      <c r="Q246" s="253"/>
    </row>
    <row r="247" spans="1:17" s="9" customFormat="1" x14ac:dyDescent="0.35">
      <c r="A247" s="107" t="s">
        <v>781</v>
      </c>
      <c r="B247" s="118" t="s">
        <v>783</v>
      </c>
      <c r="C247" s="102" t="s">
        <v>782</v>
      </c>
      <c r="D247" s="124" t="s">
        <v>36</v>
      </c>
      <c r="E247" s="132" t="s">
        <v>1025</v>
      </c>
      <c r="F247" s="154"/>
      <c r="G247" s="91">
        <v>-13467433</v>
      </c>
      <c r="H247" s="137">
        <v>-123478</v>
      </c>
      <c r="I247" s="125">
        <v>-13590911</v>
      </c>
      <c r="J247" s="125"/>
      <c r="K247" s="137">
        <v>37433</v>
      </c>
      <c r="L247" s="137">
        <v>23478</v>
      </c>
      <c r="M247" s="149">
        <v>60911</v>
      </c>
      <c r="O247" s="253"/>
      <c r="P247" s="253"/>
      <c r="Q247" s="253"/>
    </row>
    <row r="248" spans="1:17" s="9" customFormat="1" x14ac:dyDescent="0.35">
      <c r="A248" s="107" t="s">
        <v>784</v>
      </c>
      <c r="B248" s="118" t="s">
        <v>786</v>
      </c>
      <c r="C248" s="102" t="s">
        <v>785</v>
      </c>
      <c r="D248" s="124" t="s">
        <v>39</v>
      </c>
      <c r="E248" s="132" t="s">
        <v>1025</v>
      </c>
      <c r="F248" s="154"/>
      <c r="G248" s="91">
        <v>-51896432</v>
      </c>
      <c r="H248" s="137">
        <v>-358815</v>
      </c>
      <c r="I248" s="125">
        <v>-52255247</v>
      </c>
      <c r="J248" s="125"/>
      <c r="K248" s="137">
        <v>4293397</v>
      </c>
      <c r="L248" s="137">
        <v>0</v>
      </c>
      <c r="M248" s="149">
        <v>4293397</v>
      </c>
      <c r="O248" s="253"/>
      <c r="P248" s="253"/>
      <c r="Q248" s="253"/>
    </row>
    <row r="249" spans="1:17" s="9" customFormat="1" x14ac:dyDescent="0.35">
      <c r="A249" s="107" t="s">
        <v>787</v>
      </c>
      <c r="B249" s="118" t="s">
        <v>789</v>
      </c>
      <c r="C249" s="102" t="s">
        <v>788</v>
      </c>
      <c r="D249" s="124" t="s">
        <v>39</v>
      </c>
      <c r="E249" s="132" t="s">
        <v>1025</v>
      </c>
      <c r="F249" s="154"/>
      <c r="G249" s="91">
        <v>-25283065.530000001</v>
      </c>
      <c r="H249" s="137">
        <v>-141702.65</v>
      </c>
      <c r="I249" s="125">
        <v>-25424768.18</v>
      </c>
      <c r="J249" s="125"/>
      <c r="K249" s="137">
        <v>0</v>
      </c>
      <c r="L249" s="137">
        <v>0</v>
      </c>
      <c r="M249" s="149">
        <v>0</v>
      </c>
      <c r="O249" s="253"/>
      <c r="P249" s="253"/>
      <c r="Q249" s="253"/>
    </row>
    <row r="250" spans="1:17" s="9" customFormat="1" x14ac:dyDescent="0.35">
      <c r="A250" s="107" t="s">
        <v>790</v>
      </c>
      <c r="B250" s="118" t="s">
        <v>792</v>
      </c>
      <c r="C250" s="102" t="s">
        <v>791</v>
      </c>
      <c r="D250" s="124" t="s">
        <v>33</v>
      </c>
      <c r="E250" s="132" t="s">
        <v>1025</v>
      </c>
      <c r="F250" s="154"/>
      <c r="G250" s="91">
        <v>-88939947</v>
      </c>
      <c r="H250" s="137">
        <v>-743187</v>
      </c>
      <c r="I250" s="125">
        <v>-89683134</v>
      </c>
      <c r="J250" s="125"/>
      <c r="K250" s="137">
        <v>6405610</v>
      </c>
      <c r="L250" s="137">
        <v>39242</v>
      </c>
      <c r="M250" s="149">
        <v>6444852</v>
      </c>
      <c r="O250" s="253"/>
      <c r="P250" s="253"/>
      <c r="Q250" s="253"/>
    </row>
    <row r="251" spans="1:17" s="9" customFormat="1" x14ac:dyDescent="0.35">
      <c r="A251" s="107" t="s">
        <v>793</v>
      </c>
      <c r="B251" s="118" t="s">
        <v>795</v>
      </c>
      <c r="C251" s="102" t="s">
        <v>794</v>
      </c>
      <c r="D251" s="124" t="s">
        <v>41</v>
      </c>
      <c r="E251" s="132" t="s">
        <v>1025</v>
      </c>
      <c r="F251" s="154"/>
      <c r="G251" s="91">
        <v>-17713662</v>
      </c>
      <c r="H251" s="137">
        <v>-245603</v>
      </c>
      <c r="I251" s="125">
        <v>-17959265</v>
      </c>
      <c r="J251" s="125"/>
      <c r="K251" s="137">
        <v>3624178</v>
      </c>
      <c r="L251" s="137">
        <v>83103</v>
      </c>
      <c r="M251" s="149">
        <v>3707281</v>
      </c>
      <c r="O251" s="253"/>
      <c r="P251" s="253"/>
      <c r="Q251" s="253"/>
    </row>
    <row r="252" spans="1:17" s="9" customFormat="1" x14ac:dyDescent="0.35">
      <c r="A252" s="107" t="s">
        <v>796</v>
      </c>
      <c r="B252" s="131" t="s">
        <v>798</v>
      </c>
      <c r="C252" s="102" t="s">
        <v>797</v>
      </c>
      <c r="D252" s="124" t="s">
        <v>41</v>
      </c>
      <c r="E252" s="132" t="s">
        <v>1025</v>
      </c>
      <c r="F252" s="154"/>
      <c r="G252" s="91">
        <v>-32411903</v>
      </c>
      <c r="H252" s="137">
        <v>-181626</v>
      </c>
      <c r="I252" s="125">
        <v>-32593529</v>
      </c>
      <c r="J252" s="125"/>
      <c r="K252" s="137">
        <v>2662540</v>
      </c>
      <c r="L252" s="137">
        <v>181626</v>
      </c>
      <c r="M252" s="149">
        <v>2844166</v>
      </c>
      <c r="O252" s="253"/>
      <c r="P252" s="253"/>
      <c r="Q252" s="253"/>
    </row>
    <row r="253" spans="1:17" s="9" customFormat="1" x14ac:dyDescent="0.35">
      <c r="A253" s="107" t="s">
        <v>799</v>
      </c>
      <c r="B253" s="118" t="s">
        <v>801</v>
      </c>
      <c r="C253" s="102" t="s">
        <v>800</v>
      </c>
      <c r="D253" s="124" t="s">
        <v>36</v>
      </c>
      <c r="E253" s="132" t="s">
        <v>1025</v>
      </c>
      <c r="F253" s="154"/>
      <c r="G253" s="91">
        <v>-20918877</v>
      </c>
      <c r="H253" s="137">
        <v>-316869</v>
      </c>
      <c r="I253" s="125">
        <v>-21235746</v>
      </c>
      <c r="J253" s="125"/>
      <c r="K253" s="137">
        <v>1452251</v>
      </c>
      <c r="L253" s="137">
        <v>0</v>
      </c>
      <c r="M253" s="149">
        <v>1452251</v>
      </c>
      <c r="O253" s="253"/>
      <c r="P253" s="253"/>
      <c r="Q253" s="253"/>
    </row>
    <row r="254" spans="1:17" s="9" customFormat="1" x14ac:dyDescent="0.35">
      <c r="A254" s="107" t="s">
        <v>802</v>
      </c>
      <c r="B254" s="118" t="s">
        <v>804</v>
      </c>
      <c r="C254" s="102" t="s">
        <v>803</v>
      </c>
      <c r="D254" s="124" t="s">
        <v>41</v>
      </c>
      <c r="E254" s="132" t="s">
        <v>1025</v>
      </c>
      <c r="F254" s="154"/>
      <c r="G254" s="91">
        <v>-22682874</v>
      </c>
      <c r="H254" s="137">
        <v>-225389</v>
      </c>
      <c r="I254" s="125">
        <v>-22908263</v>
      </c>
      <c r="J254" s="125"/>
      <c r="K254" s="137">
        <v>938827</v>
      </c>
      <c r="L254" s="137">
        <v>8421</v>
      </c>
      <c r="M254" s="149">
        <v>947248</v>
      </c>
      <c r="O254" s="253"/>
      <c r="P254" s="253"/>
      <c r="Q254" s="253"/>
    </row>
    <row r="255" spans="1:17" s="9" customFormat="1" x14ac:dyDescent="0.35">
      <c r="A255" s="107" t="s">
        <v>805</v>
      </c>
      <c r="B255" s="118" t="s">
        <v>807</v>
      </c>
      <c r="C255" s="102" t="s">
        <v>806</v>
      </c>
      <c r="D255" s="124" t="s">
        <v>41</v>
      </c>
      <c r="E255" s="132" t="s">
        <v>1025</v>
      </c>
      <c r="F255" s="154"/>
      <c r="G255" s="91">
        <v>-11545920</v>
      </c>
      <c r="H255" s="137">
        <v>-87223</v>
      </c>
      <c r="I255" s="125">
        <v>-11633143</v>
      </c>
      <c r="J255" s="125"/>
      <c r="K255" s="137">
        <v>412487</v>
      </c>
      <c r="L255" s="137">
        <v>5840</v>
      </c>
      <c r="M255" s="149">
        <v>418327</v>
      </c>
      <c r="O255" s="253"/>
      <c r="P255" s="253"/>
      <c r="Q255" s="253"/>
    </row>
    <row r="256" spans="1:17" s="9" customFormat="1" x14ac:dyDescent="0.35">
      <c r="A256" s="107" t="s">
        <v>808</v>
      </c>
      <c r="B256" s="131" t="s">
        <v>810</v>
      </c>
      <c r="C256" s="102" t="s">
        <v>809</v>
      </c>
      <c r="D256" s="124" t="s">
        <v>41</v>
      </c>
      <c r="E256" s="132" t="s">
        <v>1025</v>
      </c>
      <c r="F256" s="154"/>
      <c r="G256" s="91">
        <v>-21805000</v>
      </c>
      <c r="H256" s="137">
        <v>-68183</v>
      </c>
      <c r="I256" s="125">
        <v>-21873183</v>
      </c>
      <c r="J256" s="125"/>
      <c r="K256" s="137">
        <v>1326654</v>
      </c>
      <c r="L256" s="137">
        <v>0</v>
      </c>
      <c r="M256" s="149">
        <v>1326654</v>
      </c>
      <c r="O256" s="253"/>
      <c r="P256" s="253"/>
      <c r="Q256" s="253"/>
    </row>
    <row r="257" spans="1:17" s="9" customFormat="1" x14ac:dyDescent="0.35">
      <c r="A257" s="107" t="s">
        <v>811</v>
      </c>
      <c r="B257" s="118" t="s">
        <v>813</v>
      </c>
      <c r="C257" s="102" t="s">
        <v>812</v>
      </c>
      <c r="D257" s="124" t="s">
        <v>36</v>
      </c>
      <c r="E257" s="132" t="s">
        <v>1025</v>
      </c>
      <c r="F257" s="154"/>
      <c r="G257" s="91">
        <v>-42925298</v>
      </c>
      <c r="H257" s="137">
        <v>-439975</v>
      </c>
      <c r="I257" s="125">
        <v>-43365273</v>
      </c>
      <c r="J257" s="125"/>
      <c r="K257" s="137">
        <v>1994438</v>
      </c>
      <c r="L257" s="137">
        <v>0</v>
      </c>
      <c r="M257" s="149">
        <v>1994438</v>
      </c>
      <c r="O257" s="253"/>
      <c r="P257" s="253"/>
      <c r="Q257" s="253"/>
    </row>
    <row r="258" spans="1:17" s="9" customFormat="1" x14ac:dyDescent="0.35">
      <c r="A258" s="107" t="s">
        <v>814</v>
      </c>
      <c r="B258" s="118" t="s">
        <v>816</v>
      </c>
      <c r="C258" s="102" t="s">
        <v>815</v>
      </c>
      <c r="D258" s="124" t="s">
        <v>39</v>
      </c>
      <c r="E258" s="132" t="s">
        <v>1025</v>
      </c>
      <c r="F258" s="154"/>
      <c r="G258" s="91">
        <v>-33787134</v>
      </c>
      <c r="H258" s="137">
        <v>-254499</v>
      </c>
      <c r="I258" s="125">
        <v>-34041633</v>
      </c>
      <c r="J258" s="125"/>
      <c r="K258" s="137">
        <v>2128458</v>
      </c>
      <c r="L258" s="137">
        <v>0</v>
      </c>
      <c r="M258" s="149">
        <v>2128458</v>
      </c>
      <c r="O258" s="253"/>
      <c r="P258" s="253"/>
      <c r="Q258" s="253"/>
    </row>
    <row r="259" spans="1:17" s="9" customFormat="1" x14ac:dyDescent="0.35">
      <c r="A259" s="107" t="s">
        <v>817</v>
      </c>
      <c r="B259" s="118" t="s">
        <v>819</v>
      </c>
      <c r="C259" s="102" t="s">
        <v>818</v>
      </c>
      <c r="D259" s="124" t="s">
        <v>39</v>
      </c>
      <c r="E259" s="132" t="s">
        <v>1025</v>
      </c>
      <c r="F259" s="154"/>
      <c r="G259" s="91">
        <v>-44111194</v>
      </c>
      <c r="H259" s="137">
        <v>-206738</v>
      </c>
      <c r="I259" s="125">
        <v>-44317932</v>
      </c>
      <c r="J259" s="125"/>
      <c r="K259" s="137">
        <v>1741261</v>
      </c>
      <c r="L259" s="137">
        <v>0</v>
      </c>
      <c r="M259" s="149">
        <v>1741261</v>
      </c>
      <c r="O259" s="253"/>
      <c r="P259" s="253"/>
      <c r="Q259" s="253"/>
    </row>
    <row r="260" spans="1:17" s="9" customFormat="1" x14ac:dyDescent="0.35">
      <c r="A260" s="107" t="s">
        <v>820</v>
      </c>
      <c r="B260" s="118" t="s">
        <v>822</v>
      </c>
      <c r="C260" s="102" t="s">
        <v>821</v>
      </c>
      <c r="D260" s="124" t="s">
        <v>41</v>
      </c>
      <c r="E260" s="132" t="s">
        <v>1025</v>
      </c>
      <c r="F260" s="154"/>
      <c r="G260" s="91">
        <v>-28098080</v>
      </c>
      <c r="H260" s="137">
        <v>-24133</v>
      </c>
      <c r="I260" s="125">
        <v>-28122213</v>
      </c>
      <c r="J260" s="125"/>
      <c r="K260" s="137">
        <v>6320889</v>
      </c>
      <c r="L260" s="137">
        <v>24133</v>
      </c>
      <c r="M260" s="149">
        <v>6345022</v>
      </c>
      <c r="O260" s="253"/>
      <c r="P260" s="253"/>
      <c r="Q260" s="253"/>
    </row>
    <row r="261" spans="1:17" s="9" customFormat="1" x14ac:dyDescent="0.35">
      <c r="A261" s="107" t="s">
        <v>823</v>
      </c>
      <c r="B261" s="118" t="s">
        <v>825</v>
      </c>
      <c r="C261" s="102" t="s">
        <v>824</v>
      </c>
      <c r="D261" s="124" t="s">
        <v>41</v>
      </c>
      <c r="E261" s="132" t="s">
        <v>1025</v>
      </c>
      <c r="F261" s="154"/>
      <c r="G261" s="91">
        <v>-11436854</v>
      </c>
      <c r="H261" s="137">
        <v>-65291</v>
      </c>
      <c r="I261" s="125">
        <v>-11502145</v>
      </c>
      <c r="J261" s="125"/>
      <c r="K261" s="137">
        <v>1047727</v>
      </c>
      <c r="L261" s="137">
        <v>65291</v>
      </c>
      <c r="M261" s="149">
        <v>1113018</v>
      </c>
      <c r="O261" s="253"/>
      <c r="P261" s="253"/>
      <c r="Q261" s="253"/>
    </row>
    <row r="262" spans="1:17" s="9" customFormat="1" x14ac:dyDescent="0.35">
      <c r="A262" s="107" t="s">
        <v>826</v>
      </c>
      <c r="B262" s="118" t="s">
        <v>828</v>
      </c>
      <c r="C262" s="102" t="s">
        <v>827</v>
      </c>
      <c r="D262" s="124" t="s">
        <v>36</v>
      </c>
      <c r="E262" s="132" t="s">
        <v>1025</v>
      </c>
      <c r="F262" s="154"/>
      <c r="G262" s="91">
        <v>-41868266.630000003</v>
      </c>
      <c r="H262" s="137">
        <v>-196897.08</v>
      </c>
      <c r="I262" s="125">
        <v>-42065163.710000001</v>
      </c>
      <c r="J262" s="125"/>
      <c r="K262" s="137">
        <v>1878997.63</v>
      </c>
      <c r="L262" s="137">
        <v>12891.08</v>
      </c>
      <c r="M262" s="149">
        <v>1891888.71</v>
      </c>
      <c r="O262" s="253"/>
      <c r="P262" s="253"/>
      <c r="Q262" s="253"/>
    </row>
    <row r="263" spans="1:17" s="9" customFormat="1" x14ac:dyDescent="0.35">
      <c r="A263" s="107" t="s">
        <v>829</v>
      </c>
      <c r="B263" s="118" t="s">
        <v>831</v>
      </c>
      <c r="C263" s="102" t="s">
        <v>830</v>
      </c>
      <c r="D263" s="124" t="s">
        <v>41</v>
      </c>
      <c r="E263" s="132" t="s">
        <v>1025</v>
      </c>
      <c r="F263" s="154"/>
      <c r="G263" s="91">
        <v>-16100000</v>
      </c>
      <c r="H263" s="137">
        <v>-282000</v>
      </c>
      <c r="I263" s="125">
        <v>-16382000</v>
      </c>
      <c r="J263" s="125"/>
      <c r="K263" s="137">
        <v>7100000</v>
      </c>
      <c r="L263" s="137">
        <v>29000</v>
      </c>
      <c r="M263" s="149">
        <v>7129000</v>
      </c>
      <c r="O263" s="253"/>
      <c r="P263" s="253"/>
      <c r="Q263" s="253"/>
    </row>
    <row r="264" spans="1:17" s="9" customFormat="1" x14ac:dyDescent="0.35">
      <c r="A264" s="107" t="s">
        <v>832</v>
      </c>
      <c r="B264" s="118" t="s">
        <v>834</v>
      </c>
      <c r="C264" s="102" t="s">
        <v>833</v>
      </c>
      <c r="D264" s="124" t="s">
        <v>33</v>
      </c>
      <c r="E264" s="132" t="s">
        <v>1025</v>
      </c>
      <c r="F264" s="154"/>
      <c r="G264" s="91">
        <v>-28298697</v>
      </c>
      <c r="H264" s="137">
        <v>-667927</v>
      </c>
      <c r="I264" s="125">
        <v>-28966624</v>
      </c>
      <c r="J264" s="125"/>
      <c r="K264" s="137">
        <v>4552525</v>
      </c>
      <c r="L264" s="137">
        <v>55475</v>
      </c>
      <c r="M264" s="149">
        <v>4608000</v>
      </c>
      <c r="O264" s="253"/>
      <c r="P264" s="253"/>
      <c r="Q264" s="253"/>
    </row>
    <row r="265" spans="1:17" s="9" customFormat="1" x14ac:dyDescent="0.35">
      <c r="A265" s="107" t="s">
        <v>835</v>
      </c>
      <c r="B265" s="118" t="s">
        <v>837</v>
      </c>
      <c r="C265" s="102" t="s">
        <v>836</v>
      </c>
      <c r="D265" s="124" t="s">
        <v>41</v>
      </c>
      <c r="E265" s="132" t="s">
        <v>1025</v>
      </c>
      <c r="F265" s="154"/>
      <c r="G265" s="91">
        <v>-16220980</v>
      </c>
      <c r="H265" s="137">
        <v>-84796</v>
      </c>
      <c r="I265" s="125">
        <v>-16305776</v>
      </c>
      <c r="J265" s="125"/>
      <c r="K265" s="137">
        <v>1537107</v>
      </c>
      <c r="L265" s="137">
        <v>12250</v>
      </c>
      <c r="M265" s="149">
        <v>1549357</v>
      </c>
      <c r="O265" s="253"/>
      <c r="P265" s="253"/>
      <c r="Q265" s="253"/>
    </row>
    <row r="266" spans="1:17" s="9" customFormat="1" x14ac:dyDescent="0.35">
      <c r="A266" s="107" t="s">
        <v>838</v>
      </c>
      <c r="B266" s="118" t="s">
        <v>840</v>
      </c>
      <c r="C266" s="102" t="s">
        <v>839</v>
      </c>
      <c r="D266" s="124" t="s">
        <v>39</v>
      </c>
      <c r="E266" s="132" t="s">
        <v>1025</v>
      </c>
      <c r="F266" s="154"/>
      <c r="G266" s="91">
        <v>-48185971</v>
      </c>
      <c r="H266" s="137">
        <v>-446405</v>
      </c>
      <c r="I266" s="125">
        <v>-48632376</v>
      </c>
      <c r="J266" s="125"/>
      <c r="K266" s="137">
        <v>0</v>
      </c>
      <c r="L266" s="137">
        <v>0</v>
      </c>
      <c r="M266" s="149">
        <v>0</v>
      </c>
      <c r="O266" s="253"/>
      <c r="P266" s="253"/>
      <c r="Q266" s="253"/>
    </row>
    <row r="267" spans="1:17" s="9" customFormat="1" x14ac:dyDescent="0.35">
      <c r="A267" s="107" t="s">
        <v>841</v>
      </c>
      <c r="B267" s="118" t="s">
        <v>843</v>
      </c>
      <c r="C267" s="102" t="s">
        <v>842</v>
      </c>
      <c r="D267" s="124" t="s">
        <v>36</v>
      </c>
      <c r="E267" s="132" t="s">
        <v>1025</v>
      </c>
      <c r="F267" s="154"/>
      <c r="G267" s="91">
        <v>-28517697</v>
      </c>
      <c r="H267" s="137">
        <v>-485376</v>
      </c>
      <c r="I267" s="125">
        <v>-29003073</v>
      </c>
      <c r="J267" s="125"/>
      <c r="K267" s="137">
        <v>3325032</v>
      </c>
      <c r="L267" s="137">
        <v>34290</v>
      </c>
      <c r="M267" s="149">
        <v>3359322</v>
      </c>
      <c r="O267" s="253"/>
      <c r="P267" s="253"/>
      <c r="Q267" s="253"/>
    </row>
    <row r="268" spans="1:17" s="9" customFormat="1" x14ac:dyDescent="0.35">
      <c r="A268" s="107" t="s">
        <v>844</v>
      </c>
      <c r="B268" s="118" t="s">
        <v>846</v>
      </c>
      <c r="C268" s="102" t="s">
        <v>845</v>
      </c>
      <c r="D268" s="124" t="s">
        <v>41</v>
      </c>
      <c r="E268" s="132" t="s">
        <v>1025</v>
      </c>
      <c r="F268" s="154"/>
      <c r="G268" s="91">
        <v>-17574522</v>
      </c>
      <c r="H268" s="137">
        <v>-84590</v>
      </c>
      <c r="I268" s="125">
        <v>-17659112</v>
      </c>
      <c r="J268" s="125"/>
      <c r="K268" s="137">
        <v>987801</v>
      </c>
      <c r="L268" s="137">
        <v>0</v>
      </c>
      <c r="M268" s="149">
        <v>987801</v>
      </c>
      <c r="O268" s="253"/>
      <c r="P268" s="253"/>
      <c r="Q268" s="253"/>
    </row>
    <row r="269" spans="1:17" s="9" customFormat="1" x14ac:dyDescent="0.35">
      <c r="A269" s="107" t="s">
        <v>847</v>
      </c>
      <c r="B269" s="118" t="s">
        <v>849</v>
      </c>
      <c r="C269" s="102" t="s">
        <v>848</v>
      </c>
      <c r="D269" s="124" t="s">
        <v>41</v>
      </c>
      <c r="E269" s="132" t="s">
        <v>1025</v>
      </c>
      <c r="F269" s="154"/>
      <c r="G269" s="91">
        <v>-11974263</v>
      </c>
      <c r="H269" s="137">
        <v>-296151</v>
      </c>
      <c r="I269" s="125">
        <v>-12270414</v>
      </c>
      <c r="J269" s="125"/>
      <c r="K269" s="137">
        <v>5730955</v>
      </c>
      <c r="L269" s="137">
        <v>22704</v>
      </c>
      <c r="M269" s="149">
        <v>5753659</v>
      </c>
      <c r="O269" s="253"/>
      <c r="P269" s="253"/>
      <c r="Q269" s="253"/>
    </row>
    <row r="270" spans="1:17" s="9" customFormat="1" x14ac:dyDescent="0.35">
      <c r="A270" s="107" t="s">
        <v>850</v>
      </c>
      <c r="B270" s="118" t="s">
        <v>852</v>
      </c>
      <c r="C270" s="102" t="s">
        <v>851</v>
      </c>
      <c r="D270" s="124" t="s">
        <v>41</v>
      </c>
      <c r="E270" s="132" t="s">
        <v>1025</v>
      </c>
      <c r="F270" s="154"/>
      <c r="G270" s="91">
        <v>-17185824</v>
      </c>
      <c r="H270" s="137">
        <v>-74851</v>
      </c>
      <c r="I270" s="125">
        <v>-17260675</v>
      </c>
      <c r="J270" s="125"/>
      <c r="K270" s="137">
        <v>1174119</v>
      </c>
      <c r="L270" s="137">
        <v>0</v>
      </c>
      <c r="M270" s="149">
        <v>1174119</v>
      </c>
      <c r="O270" s="253"/>
      <c r="P270" s="253"/>
      <c r="Q270" s="253"/>
    </row>
    <row r="271" spans="1:17" s="9" customFormat="1" x14ac:dyDescent="0.35">
      <c r="A271" s="107" t="s">
        <v>853</v>
      </c>
      <c r="B271" s="118" t="s">
        <v>855</v>
      </c>
      <c r="C271" s="102" t="s">
        <v>854</v>
      </c>
      <c r="D271" s="124" t="s">
        <v>39</v>
      </c>
      <c r="E271" s="132" t="s">
        <v>1025</v>
      </c>
      <c r="F271" s="154"/>
      <c r="G271" s="91">
        <v>-31512331</v>
      </c>
      <c r="H271" s="137">
        <v>-287057</v>
      </c>
      <c r="I271" s="125">
        <v>-31799388</v>
      </c>
      <c r="J271" s="125"/>
      <c r="K271" s="137">
        <v>3445213</v>
      </c>
      <c r="L271" s="137">
        <v>5451</v>
      </c>
      <c r="M271" s="149">
        <v>3450664</v>
      </c>
      <c r="O271" s="253"/>
      <c r="P271" s="253"/>
      <c r="Q271" s="253"/>
    </row>
    <row r="272" spans="1:17" s="9" customFormat="1" x14ac:dyDescent="0.35">
      <c r="A272" s="107" t="s">
        <v>856</v>
      </c>
      <c r="B272" s="118" t="s">
        <v>858</v>
      </c>
      <c r="C272" s="102" t="s">
        <v>857</v>
      </c>
      <c r="D272" s="124" t="s">
        <v>41</v>
      </c>
      <c r="E272" s="132" t="s">
        <v>1025</v>
      </c>
      <c r="F272" s="154"/>
      <c r="G272" s="91">
        <v>-16226111</v>
      </c>
      <c r="H272" s="137">
        <v>-86209</v>
      </c>
      <c r="I272" s="125">
        <v>-16312320</v>
      </c>
      <c r="J272" s="125"/>
      <c r="K272" s="137">
        <v>603079</v>
      </c>
      <c r="L272" s="137">
        <v>66032</v>
      </c>
      <c r="M272" s="149">
        <v>669111</v>
      </c>
      <c r="O272" s="253"/>
      <c r="P272" s="253"/>
      <c r="Q272" s="253"/>
    </row>
    <row r="273" spans="1:17" s="9" customFormat="1" x14ac:dyDescent="0.35">
      <c r="A273" s="107" t="s">
        <v>859</v>
      </c>
      <c r="B273" s="118" t="s">
        <v>861</v>
      </c>
      <c r="C273" s="102" t="s">
        <v>860</v>
      </c>
      <c r="D273" s="124" t="s">
        <v>41</v>
      </c>
      <c r="E273" s="132" t="s">
        <v>1025</v>
      </c>
      <c r="F273" s="154"/>
      <c r="G273" s="91">
        <v>-15775077</v>
      </c>
      <c r="H273" s="137">
        <v>-239560</v>
      </c>
      <c r="I273" s="125">
        <v>-16014637</v>
      </c>
      <c r="J273" s="125"/>
      <c r="K273" s="137">
        <v>6130</v>
      </c>
      <c r="L273" s="137">
        <v>0</v>
      </c>
      <c r="M273" s="149">
        <v>6130</v>
      </c>
      <c r="O273" s="253"/>
      <c r="P273" s="253"/>
      <c r="Q273" s="253"/>
    </row>
    <row r="274" spans="1:17" s="9" customFormat="1" x14ac:dyDescent="0.35">
      <c r="A274" s="107" t="s">
        <v>862</v>
      </c>
      <c r="B274" s="118" t="s">
        <v>864</v>
      </c>
      <c r="C274" s="103" t="s">
        <v>863</v>
      </c>
      <c r="D274" s="124" t="s">
        <v>41</v>
      </c>
      <c r="E274" s="132" t="s">
        <v>1025</v>
      </c>
      <c r="F274" s="154"/>
      <c r="G274" s="91">
        <v>-10549419</v>
      </c>
      <c r="H274" s="137">
        <v>-136061</v>
      </c>
      <c r="I274" s="125">
        <v>-10685480</v>
      </c>
      <c r="J274" s="125"/>
      <c r="K274" s="137">
        <v>1253879</v>
      </c>
      <c r="L274" s="137">
        <v>0</v>
      </c>
      <c r="M274" s="149">
        <v>1253879</v>
      </c>
      <c r="O274" s="253"/>
      <c r="P274" s="253"/>
      <c r="Q274" s="253"/>
    </row>
    <row r="275" spans="1:17" s="9" customFormat="1" x14ac:dyDescent="0.35">
      <c r="A275" s="107" t="s">
        <v>865</v>
      </c>
      <c r="B275" s="118" t="s">
        <v>867</v>
      </c>
      <c r="C275" s="103" t="s">
        <v>866</v>
      </c>
      <c r="D275" s="124" t="s">
        <v>41</v>
      </c>
      <c r="E275" s="132" t="s">
        <v>1025</v>
      </c>
      <c r="F275" s="154"/>
      <c r="G275" s="91">
        <v>-21850000</v>
      </c>
      <c r="H275" s="137">
        <v>-159500</v>
      </c>
      <c r="I275" s="125">
        <v>-22009500</v>
      </c>
      <c r="J275" s="125"/>
      <c r="K275" s="137">
        <v>1071352</v>
      </c>
      <c r="L275" s="137">
        <v>15022</v>
      </c>
      <c r="M275" s="149">
        <v>1086374</v>
      </c>
      <c r="O275" s="253"/>
      <c r="P275" s="253"/>
      <c r="Q275" s="253"/>
    </row>
    <row r="276" spans="1:17" s="9" customFormat="1" x14ac:dyDescent="0.35">
      <c r="A276" s="107" t="s">
        <v>868</v>
      </c>
      <c r="B276" s="118" t="s">
        <v>870</v>
      </c>
      <c r="C276" s="102" t="s">
        <v>869</v>
      </c>
      <c r="D276" s="124" t="s">
        <v>41</v>
      </c>
      <c r="E276" s="132" t="s">
        <v>1025</v>
      </c>
      <c r="F276" s="154"/>
      <c r="G276" s="91">
        <v>-8881169</v>
      </c>
      <c r="H276" s="137">
        <v>-136422</v>
      </c>
      <c r="I276" s="125">
        <v>-9017591</v>
      </c>
      <c r="J276" s="125"/>
      <c r="K276" s="137">
        <v>1923808</v>
      </c>
      <c r="L276" s="137">
        <v>136422</v>
      </c>
      <c r="M276" s="149">
        <v>2060230</v>
      </c>
      <c r="O276" s="253"/>
      <c r="P276" s="253"/>
      <c r="Q276" s="253"/>
    </row>
    <row r="277" spans="1:17" s="9" customFormat="1" x14ac:dyDescent="0.35">
      <c r="A277" s="107" t="s">
        <v>871</v>
      </c>
      <c r="B277" s="118" t="s">
        <v>873</v>
      </c>
      <c r="C277" s="102" t="s">
        <v>872</v>
      </c>
      <c r="D277" s="124" t="s">
        <v>39</v>
      </c>
      <c r="E277" s="132" t="s">
        <v>1025</v>
      </c>
      <c r="F277" s="154"/>
      <c r="G277" s="91">
        <v>-52113000</v>
      </c>
      <c r="H277" s="137">
        <v>-260013</v>
      </c>
      <c r="I277" s="125">
        <v>-52373013</v>
      </c>
      <c r="J277" s="125"/>
      <c r="K277" s="137">
        <v>0</v>
      </c>
      <c r="L277" s="137">
        <v>0</v>
      </c>
      <c r="M277" s="149">
        <v>0</v>
      </c>
      <c r="O277" s="253"/>
      <c r="P277" s="253"/>
      <c r="Q277" s="253"/>
    </row>
    <row r="278" spans="1:17" s="9" customFormat="1" x14ac:dyDescent="0.35">
      <c r="A278" s="107" t="s">
        <v>874</v>
      </c>
      <c r="B278" s="118" t="s">
        <v>876</v>
      </c>
      <c r="C278" s="102" t="s">
        <v>875</v>
      </c>
      <c r="D278" s="124" t="s">
        <v>41</v>
      </c>
      <c r="E278" s="132" t="s">
        <v>1025</v>
      </c>
      <c r="F278" s="154"/>
      <c r="G278" s="91">
        <v>-20346000</v>
      </c>
      <c r="H278" s="137">
        <v>-169000</v>
      </c>
      <c r="I278" s="125">
        <v>-20515000</v>
      </c>
      <c r="J278" s="125"/>
      <c r="K278" s="137">
        <v>2546000</v>
      </c>
      <c r="L278" s="137">
        <v>0</v>
      </c>
      <c r="M278" s="149">
        <v>2546000</v>
      </c>
      <c r="O278" s="253"/>
      <c r="P278" s="253"/>
      <c r="Q278" s="253"/>
    </row>
    <row r="279" spans="1:17" s="9" customFormat="1" x14ac:dyDescent="0.35">
      <c r="A279" s="107" t="s">
        <v>877</v>
      </c>
      <c r="B279" s="118" t="s">
        <v>879</v>
      </c>
      <c r="C279" s="102" t="s">
        <v>878</v>
      </c>
      <c r="D279" s="124" t="s">
        <v>39</v>
      </c>
      <c r="E279" s="132" t="s">
        <v>1025</v>
      </c>
      <c r="F279" s="154"/>
      <c r="G279" s="91">
        <v>-23833233.489999998</v>
      </c>
      <c r="H279" s="137">
        <v>-119668.82</v>
      </c>
      <c r="I279" s="125">
        <v>-23952902.309999999</v>
      </c>
      <c r="J279" s="125"/>
      <c r="K279" s="137">
        <v>426961.49</v>
      </c>
      <c r="L279" s="137">
        <v>66661.820000000007</v>
      </c>
      <c r="M279" s="149">
        <v>493623.31</v>
      </c>
      <c r="O279" s="253"/>
      <c r="P279" s="253"/>
      <c r="Q279" s="253"/>
    </row>
    <row r="280" spans="1:17" s="9" customFormat="1" x14ac:dyDescent="0.35">
      <c r="A280" s="107" t="s">
        <v>880</v>
      </c>
      <c r="B280" s="118" t="s">
        <v>882</v>
      </c>
      <c r="C280" s="103" t="s">
        <v>881</v>
      </c>
      <c r="D280" s="124" t="s">
        <v>41</v>
      </c>
      <c r="E280" s="132" t="s">
        <v>1025</v>
      </c>
      <c r="F280" s="154"/>
      <c r="G280" s="91">
        <v>-7035734</v>
      </c>
      <c r="H280" s="137">
        <v>-5832</v>
      </c>
      <c r="I280" s="125">
        <v>-7041566</v>
      </c>
      <c r="J280" s="125"/>
      <c r="K280" s="137">
        <v>613979</v>
      </c>
      <c r="L280" s="137">
        <v>5832</v>
      </c>
      <c r="M280" s="149">
        <v>619811</v>
      </c>
      <c r="O280" s="253"/>
      <c r="P280" s="253"/>
      <c r="Q280" s="253"/>
    </row>
    <row r="281" spans="1:17" s="9" customFormat="1" x14ac:dyDescent="0.35">
      <c r="A281" s="107" t="s">
        <v>883</v>
      </c>
      <c r="B281" s="118" t="s">
        <v>885</v>
      </c>
      <c r="C281" s="102" t="s">
        <v>884</v>
      </c>
      <c r="D281" s="124" t="s">
        <v>33</v>
      </c>
      <c r="E281" s="132" t="s">
        <v>1025</v>
      </c>
      <c r="F281" s="154"/>
      <c r="G281" s="91">
        <v>-100173820</v>
      </c>
      <c r="H281" s="137">
        <v>-653734</v>
      </c>
      <c r="I281" s="125">
        <v>-100827554</v>
      </c>
      <c r="J281" s="125"/>
      <c r="K281" s="137">
        <v>2959044</v>
      </c>
      <c r="L281" s="137">
        <v>26684</v>
      </c>
      <c r="M281" s="149">
        <v>2985728</v>
      </c>
      <c r="O281" s="253"/>
      <c r="P281" s="253"/>
      <c r="Q281" s="253"/>
    </row>
    <row r="282" spans="1:17" s="9" customFormat="1" x14ac:dyDescent="0.35">
      <c r="A282" s="107" t="s">
        <v>886</v>
      </c>
      <c r="B282" s="118" t="s">
        <v>888</v>
      </c>
      <c r="C282" s="102" t="s">
        <v>887</v>
      </c>
      <c r="D282" s="124" t="s">
        <v>36</v>
      </c>
      <c r="E282" s="132" t="s">
        <v>1025</v>
      </c>
      <c r="F282" s="154"/>
      <c r="G282" s="91">
        <v>-89712335</v>
      </c>
      <c r="H282" s="137">
        <v>-641928</v>
      </c>
      <c r="I282" s="125">
        <v>-90354263</v>
      </c>
      <c r="J282" s="125"/>
      <c r="K282" s="137">
        <v>5635198</v>
      </c>
      <c r="L282" s="137">
        <v>70447</v>
      </c>
      <c r="M282" s="149">
        <v>5705645</v>
      </c>
      <c r="O282" s="253"/>
      <c r="P282" s="253"/>
      <c r="Q282" s="253"/>
    </row>
    <row r="283" spans="1:17" s="9" customFormat="1" x14ac:dyDescent="0.35">
      <c r="A283" s="107" t="s">
        <v>889</v>
      </c>
      <c r="B283" s="118" t="s">
        <v>891</v>
      </c>
      <c r="C283" s="102" t="s">
        <v>890</v>
      </c>
      <c r="D283" s="124" t="s">
        <v>41</v>
      </c>
      <c r="E283" s="132" t="s">
        <v>1025</v>
      </c>
      <c r="F283" s="154"/>
      <c r="G283" s="91">
        <v>-29603211</v>
      </c>
      <c r="H283" s="137">
        <v>-180669</v>
      </c>
      <c r="I283" s="125">
        <v>-29783880</v>
      </c>
      <c r="J283" s="125"/>
      <c r="K283" s="137">
        <v>323732</v>
      </c>
      <c r="L283" s="137">
        <v>7283</v>
      </c>
      <c r="M283" s="149">
        <v>331015</v>
      </c>
      <c r="O283" s="253"/>
      <c r="P283" s="253"/>
      <c r="Q283" s="253"/>
    </row>
    <row r="284" spans="1:17" s="9" customFormat="1" x14ac:dyDescent="0.35">
      <c r="A284" s="107" t="s">
        <v>892</v>
      </c>
      <c r="B284" s="118" t="s">
        <v>894</v>
      </c>
      <c r="C284" s="102" t="s">
        <v>893</v>
      </c>
      <c r="D284" s="124" t="s">
        <v>41</v>
      </c>
      <c r="E284" s="132" t="s">
        <v>1025</v>
      </c>
      <c r="F284" s="154"/>
      <c r="G284" s="91">
        <v>-11197524</v>
      </c>
      <c r="H284" s="137">
        <v>-109162</v>
      </c>
      <c r="I284" s="125">
        <v>-11306686</v>
      </c>
      <c r="J284" s="125"/>
      <c r="K284" s="137">
        <v>534550</v>
      </c>
      <c r="L284" s="137">
        <v>8234</v>
      </c>
      <c r="M284" s="149">
        <v>542784</v>
      </c>
      <c r="O284" s="253"/>
      <c r="P284" s="253"/>
      <c r="Q284" s="253"/>
    </row>
    <row r="285" spans="1:17" s="9" customFormat="1" x14ac:dyDescent="0.35">
      <c r="A285" s="107" t="s">
        <v>895</v>
      </c>
      <c r="B285" s="118" t="s">
        <v>897</v>
      </c>
      <c r="C285" s="102" t="s">
        <v>896</v>
      </c>
      <c r="D285" s="124" t="s">
        <v>41</v>
      </c>
      <c r="E285" s="132" t="s">
        <v>1025</v>
      </c>
      <c r="F285" s="154"/>
      <c r="G285" s="91">
        <v>-17688606</v>
      </c>
      <c r="H285" s="137">
        <v>-189893</v>
      </c>
      <c r="I285" s="125">
        <v>-17878499</v>
      </c>
      <c r="J285" s="125"/>
      <c r="K285" s="137">
        <v>4286666</v>
      </c>
      <c r="L285" s="137">
        <v>0</v>
      </c>
      <c r="M285" s="149">
        <v>4286666</v>
      </c>
      <c r="O285" s="253"/>
      <c r="P285" s="253"/>
      <c r="Q285" s="253"/>
    </row>
    <row r="286" spans="1:17" s="9" customFormat="1" x14ac:dyDescent="0.35">
      <c r="A286" s="107" t="s">
        <v>898</v>
      </c>
      <c r="B286" s="118" t="s">
        <v>900</v>
      </c>
      <c r="C286" s="102" t="s">
        <v>899</v>
      </c>
      <c r="D286" s="124" t="s">
        <v>36</v>
      </c>
      <c r="E286" s="132" t="s">
        <v>1025</v>
      </c>
      <c r="F286" s="154"/>
      <c r="G286" s="91">
        <v>-44783287</v>
      </c>
      <c r="H286" s="137">
        <v>-352658</v>
      </c>
      <c r="I286" s="125">
        <v>-45135945</v>
      </c>
      <c r="J286" s="125"/>
      <c r="K286" s="137">
        <v>1729145</v>
      </c>
      <c r="L286" s="137">
        <v>4461</v>
      </c>
      <c r="M286" s="149">
        <v>1733606</v>
      </c>
      <c r="O286" s="253"/>
      <c r="P286" s="253"/>
      <c r="Q286" s="253"/>
    </row>
    <row r="287" spans="1:17" s="9" customFormat="1" x14ac:dyDescent="0.35">
      <c r="A287" s="107" t="s">
        <v>901</v>
      </c>
      <c r="B287" s="118" t="s">
        <v>903</v>
      </c>
      <c r="C287" s="102" t="s">
        <v>902</v>
      </c>
      <c r="D287" s="124" t="s">
        <v>36</v>
      </c>
      <c r="E287" s="132" t="s">
        <v>1025</v>
      </c>
      <c r="F287" s="154"/>
      <c r="G287" s="91">
        <v>-27749203</v>
      </c>
      <c r="H287" s="137">
        <v>-102681</v>
      </c>
      <c r="I287" s="125">
        <v>-27851884</v>
      </c>
      <c r="J287" s="125"/>
      <c r="K287" s="137">
        <v>1873812</v>
      </c>
      <c r="L287" s="137">
        <v>0</v>
      </c>
      <c r="M287" s="149">
        <v>1873812</v>
      </c>
      <c r="O287" s="253"/>
      <c r="P287" s="253"/>
      <c r="Q287" s="253"/>
    </row>
    <row r="288" spans="1:17" s="9" customFormat="1" x14ac:dyDescent="0.35">
      <c r="A288" s="107" t="s">
        <v>904</v>
      </c>
      <c r="B288" s="118" t="s">
        <v>906</v>
      </c>
      <c r="C288" s="102" t="s">
        <v>905</v>
      </c>
      <c r="D288" s="124" t="s">
        <v>33</v>
      </c>
      <c r="E288" s="132" t="s">
        <v>1025</v>
      </c>
      <c r="F288" s="154"/>
      <c r="G288" s="91">
        <v>-31456659</v>
      </c>
      <c r="H288" s="137">
        <v>-678946</v>
      </c>
      <c r="I288" s="125">
        <v>-32135605</v>
      </c>
      <c r="J288" s="125"/>
      <c r="K288" s="137">
        <v>1874702</v>
      </c>
      <c r="L288" s="137">
        <v>219204</v>
      </c>
      <c r="M288" s="149">
        <v>2093906</v>
      </c>
      <c r="O288" s="253"/>
      <c r="P288" s="253"/>
      <c r="Q288" s="253"/>
    </row>
    <row r="289" spans="1:17" s="9" customFormat="1" x14ac:dyDescent="0.35">
      <c r="A289" s="107" t="s">
        <v>907</v>
      </c>
      <c r="B289" s="118" t="s">
        <v>909</v>
      </c>
      <c r="C289" s="102" t="s">
        <v>908</v>
      </c>
      <c r="D289" s="124" t="s">
        <v>33</v>
      </c>
      <c r="E289" s="132" t="s">
        <v>1025</v>
      </c>
      <c r="F289" s="154"/>
      <c r="G289" s="91">
        <v>-65143986</v>
      </c>
      <c r="H289" s="137">
        <v>-2412726</v>
      </c>
      <c r="I289" s="125">
        <v>-67556712</v>
      </c>
      <c r="J289" s="125"/>
      <c r="K289" s="137">
        <v>5969915</v>
      </c>
      <c r="L289" s="137">
        <v>581036</v>
      </c>
      <c r="M289" s="149">
        <v>6550951</v>
      </c>
      <c r="O289" s="253"/>
      <c r="P289" s="253"/>
      <c r="Q289" s="253"/>
    </row>
    <row r="290" spans="1:17" s="9" customFormat="1" x14ac:dyDescent="0.35">
      <c r="A290" s="107" t="s">
        <v>910</v>
      </c>
      <c r="B290" s="118" t="s">
        <v>912</v>
      </c>
      <c r="C290" s="102" t="s">
        <v>911</v>
      </c>
      <c r="D290" s="124" t="s">
        <v>39</v>
      </c>
      <c r="E290" s="132" t="s">
        <v>1025</v>
      </c>
      <c r="F290" s="154"/>
      <c r="G290" s="91">
        <v>-41000000</v>
      </c>
      <c r="H290" s="137">
        <v>-560000</v>
      </c>
      <c r="I290" s="125">
        <v>-41560000</v>
      </c>
      <c r="J290" s="125"/>
      <c r="K290" s="137">
        <v>7765850</v>
      </c>
      <c r="L290" s="137">
        <v>30793</v>
      </c>
      <c r="M290" s="149">
        <v>7796643</v>
      </c>
      <c r="O290" s="253"/>
      <c r="P290" s="253"/>
      <c r="Q290" s="253"/>
    </row>
    <row r="291" spans="1:17" s="9" customFormat="1" x14ac:dyDescent="0.35">
      <c r="A291" s="107" t="s">
        <v>913</v>
      </c>
      <c r="B291" s="118" t="s">
        <v>915</v>
      </c>
      <c r="C291" s="102" t="s">
        <v>914</v>
      </c>
      <c r="D291" s="124" t="s">
        <v>41</v>
      </c>
      <c r="E291" s="132" t="s">
        <v>1025</v>
      </c>
      <c r="F291" s="154"/>
      <c r="G291" s="91">
        <v>-28675703</v>
      </c>
      <c r="H291" s="137">
        <v>-412979</v>
      </c>
      <c r="I291" s="125">
        <v>-29088682</v>
      </c>
      <c r="J291" s="125"/>
      <c r="K291" s="137">
        <v>2998139</v>
      </c>
      <c r="L291" s="137">
        <v>26882</v>
      </c>
      <c r="M291" s="149">
        <v>3025021</v>
      </c>
      <c r="O291" s="253"/>
      <c r="P291" s="253"/>
      <c r="Q291" s="253"/>
    </row>
    <row r="292" spans="1:17" s="9" customFormat="1" x14ac:dyDescent="0.35">
      <c r="A292" s="107" t="s">
        <v>916</v>
      </c>
      <c r="B292" s="118" t="s">
        <v>918</v>
      </c>
      <c r="C292" s="102" t="s">
        <v>917</v>
      </c>
      <c r="D292" s="124" t="s">
        <v>41</v>
      </c>
      <c r="E292" s="132" t="s">
        <v>1025</v>
      </c>
      <c r="F292" s="154"/>
      <c r="G292" s="91">
        <v>-36555738</v>
      </c>
      <c r="H292" s="137">
        <v>-347896</v>
      </c>
      <c r="I292" s="125">
        <v>-36903634</v>
      </c>
      <c r="J292" s="125"/>
      <c r="K292" s="137">
        <v>3634957</v>
      </c>
      <c r="L292" s="137">
        <v>347896</v>
      </c>
      <c r="M292" s="149">
        <v>3982853</v>
      </c>
      <c r="O292" s="253"/>
      <c r="P292" s="253"/>
      <c r="Q292" s="253"/>
    </row>
    <row r="293" spans="1:17" s="9" customFormat="1" x14ac:dyDescent="0.35">
      <c r="A293" s="107" t="s">
        <v>919</v>
      </c>
      <c r="B293" s="118" t="s">
        <v>921</v>
      </c>
      <c r="C293" s="102" t="s">
        <v>920</v>
      </c>
      <c r="D293" s="124" t="s">
        <v>41</v>
      </c>
      <c r="E293" s="132" t="s">
        <v>1025</v>
      </c>
      <c r="F293" s="154"/>
      <c r="G293" s="91">
        <v>-22067779</v>
      </c>
      <c r="H293" s="137">
        <v>-765510</v>
      </c>
      <c r="I293" s="125">
        <v>-22833289</v>
      </c>
      <c r="J293" s="125"/>
      <c r="K293" s="137">
        <v>1818085</v>
      </c>
      <c r="L293" s="137">
        <v>31459</v>
      </c>
      <c r="M293" s="149">
        <v>1849544</v>
      </c>
      <c r="O293" s="253"/>
      <c r="P293" s="253"/>
      <c r="Q293" s="253"/>
    </row>
    <row r="294" spans="1:17" s="9" customFormat="1" x14ac:dyDescent="0.35">
      <c r="A294" s="107" t="s">
        <v>922</v>
      </c>
      <c r="B294" s="118" t="s">
        <v>924</v>
      </c>
      <c r="C294" s="102" t="s">
        <v>923</v>
      </c>
      <c r="D294" s="124" t="s">
        <v>41</v>
      </c>
      <c r="E294" s="132" t="s">
        <v>1025</v>
      </c>
      <c r="F294" s="154"/>
      <c r="G294" s="91">
        <v>-16300543</v>
      </c>
      <c r="H294" s="137">
        <v>-166122</v>
      </c>
      <c r="I294" s="125">
        <v>-16466665</v>
      </c>
      <c r="J294" s="125"/>
      <c r="K294" s="137">
        <v>1543427</v>
      </c>
      <c r="L294" s="137">
        <v>333</v>
      </c>
      <c r="M294" s="149">
        <v>1543760</v>
      </c>
      <c r="O294" s="253"/>
      <c r="P294" s="253"/>
      <c r="Q294" s="253"/>
    </row>
    <row r="295" spans="1:17" s="9" customFormat="1" x14ac:dyDescent="0.35">
      <c r="A295" s="107" t="s">
        <v>925</v>
      </c>
      <c r="B295" s="118" t="s">
        <v>927</v>
      </c>
      <c r="C295" s="102" t="s">
        <v>926</v>
      </c>
      <c r="D295" s="124" t="s">
        <v>41</v>
      </c>
      <c r="E295" s="132" t="s">
        <v>1025</v>
      </c>
      <c r="F295" s="154"/>
      <c r="G295" s="91">
        <v>-10900000</v>
      </c>
      <c r="H295" s="137">
        <v>0</v>
      </c>
      <c r="I295" s="125">
        <v>-10900000</v>
      </c>
      <c r="J295" s="125"/>
      <c r="K295" s="137">
        <v>5677582</v>
      </c>
      <c r="L295" s="137">
        <v>0</v>
      </c>
      <c r="M295" s="149">
        <v>5677582</v>
      </c>
      <c r="O295" s="253"/>
      <c r="P295" s="253"/>
      <c r="Q295" s="253"/>
    </row>
    <row r="296" spans="1:17" s="9" customFormat="1" x14ac:dyDescent="0.35">
      <c r="A296" s="107" t="s">
        <v>928</v>
      </c>
      <c r="B296" s="131" t="s">
        <v>930</v>
      </c>
      <c r="C296" s="102" t="s">
        <v>929</v>
      </c>
      <c r="D296" s="124" t="s">
        <v>41</v>
      </c>
      <c r="E296" s="132" t="s">
        <v>1025</v>
      </c>
      <c r="F296" s="154"/>
      <c r="G296" s="91">
        <v>-19850000</v>
      </c>
      <c r="H296" s="137">
        <v>-171526</v>
      </c>
      <c r="I296" s="125">
        <v>-20021526</v>
      </c>
      <c r="J296" s="125"/>
      <c r="K296" s="137">
        <v>2530127</v>
      </c>
      <c r="L296" s="137">
        <v>76</v>
      </c>
      <c r="M296" s="149">
        <v>2530203</v>
      </c>
      <c r="O296" s="253"/>
      <c r="P296" s="253"/>
      <c r="Q296" s="253"/>
    </row>
    <row r="297" spans="1:17" s="9" customFormat="1" x14ac:dyDescent="0.35">
      <c r="A297" s="107" t="s">
        <v>931</v>
      </c>
      <c r="B297" s="118" t="s">
        <v>933</v>
      </c>
      <c r="C297" s="102" t="s">
        <v>932</v>
      </c>
      <c r="D297" s="124" t="s">
        <v>39</v>
      </c>
      <c r="E297" s="132" t="s">
        <v>1025</v>
      </c>
      <c r="F297" s="154"/>
      <c r="G297" s="91">
        <v>-38000000</v>
      </c>
      <c r="H297" s="137">
        <v>-466000</v>
      </c>
      <c r="I297" s="125">
        <v>-38466000</v>
      </c>
      <c r="J297" s="125"/>
      <c r="K297" s="137">
        <v>13000000</v>
      </c>
      <c r="L297" s="137">
        <v>416000</v>
      </c>
      <c r="M297" s="149">
        <v>13416000</v>
      </c>
      <c r="O297" s="253"/>
      <c r="P297" s="253"/>
      <c r="Q297" s="253"/>
    </row>
    <row r="298" spans="1:17" s="9" customFormat="1" x14ac:dyDescent="0.35">
      <c r="A298" s="107" t="s">
        <v>934</v>
      </c>
      <c r="B298" s="118" t="s">
        <v>936</v>
      </c>
      <c r="C298" s="102" t="s">
        <v>935</v>
      </c>
      <c r="D298" s="124" t="s">
        <v>41</v>
      </c>
      <c r="E298" s="132" t="s">
        <v>1025</v>
      </c>
      <c r="F298" s="154"/>
      <c r="G298" s="91">
        <v>-6577975</v>
      </c>
      <c r="H298" s="137">
        <v>-24811</v>
      </c>
      <c r="I298" s="125">
        <v>-6602786</v>
      </c>
      <c r="J298" s="125"/>
      <c r="K298" s="137">
        <v>0</v>
      </c>
      <c r="L298" s="137">
        <v>0</v>
      </c>
      <c r="M298" s="149">
        <v>0</v>
      </c>
      <c r="O298" s="253"/>
      <c r="P298" s="253"/>
      <c r="Q298" s="253"/>
    </row>
    <row r="299" spans="1:17" s="9" customFormat="1" x14ac:dyDescent="0.35">
      <c r="A299" s="107" t="s">
        <v>937</v>
      </c>
      <c r="B299" s="118" t="s">
        <v>939</v>
      </c>
      <c r="C299" s="102" t="s">
        <v>938</v>
      </c>
      <c r="D299" s="124" t="s">
        <v>41</v>
      </c>
      <c r="E299" s="132" t="s">
        <v>1025</v>
      </c>
      <c r="F299" s="154"/>
      <c r="G299" s="91">
        <v>-10706907</v>
      </c>
      <c r="H299" s="137">
        <v>-125422</v>
      </c>
      <c r="I299" s="125">
        <v>-10832329</v>
      </c>
      <c r="J299" s="125"/>
      <c r="K299" s="137">
        <v>0</v>
      </c>
      <c r="L299" s="137">
        <v>60103</v>
      </c>
      <c r="M299" s="149">
        <v>60103</v>
      </c>
      <c r="O299" s="253"/>
      <c r="P299" s="253"/>
      <c r="Q299" s="253"/>
    </row>
    <row r="300" spans="1:17" s="9" customFormat="1" x14ac:dyDescent="0.35">
      <c r="A300" s="107" t="s">
        <v>940</v>
      </c>
      <c r="B300" s="118" t="s">
        <v>942</v>
      </c>
      <c r="C300" s="102" t="s">
        <v>941</v>
      </c>
      <c r="D300" s="124" t="s">
        <v>41</v>
      </c>
      <c r="E300" s="132" t="s">
        <v>1025</v>
      </c>
      <c r="F300" s="154"/>
      <c r="G300" s="91">
        <v>-6705513</v>
      </c>
      <c r="H300" s="137">
        <v>-27254</v>
      </c>
      <c r="I300" s="125">
        <v>-6732767</v>
      </c>
      <c r="J300" s="125"/>
      <c r="K300" s="137">
        <v>523878</v>
      </c>
      <c r="L300" s="137">
        <v>0</v>
      </c>
      <c r="M300" s="149">
        <v>523878</v>
      </c>
      <c r="O300" s="253"/>
      <c r="P300" s="253"/>
      <c r="Q300" s="253"/>
    </row>
    <row r="301" spans="1:17" s="9" customFormat="1" x14ac:dyDescent="0.35">
      <c r="A301" s="107" t="s">
        <v>943</v>
      </c>
      <c r="B301" s="118" t="s">
        <v>945</v>
      </c>
      <c r="C301" s="102" t="s">
        <v>944</v>
      </c>
      <c r="D301" s="124" t="s">
        <v>41</v>
      </c>
      <c r="E301" s="132" t="s">
        <v>1025</v>
      </c>
      <c r="F301" s="154"/>
      <c r="G301" s="91">
        <v>-17268365</v>
      </c>
      <c r="H301" s="137">
        <v>-228730</v>
      </c>
      <c r="I301" s="125">
        <v>-17497095</v>
      </c>
      <c r="J301" s="125"/>
      <c r="K301" s="137">
        <v>938107</v>
      </c>
      <c r="L301" s="137">
        <v>0</v>
      </c>
      <c r="M301" s="149">
        <v>938107</v>
      </c>
      <c r="O301" s="253"/>
      <c r="P301" s="253"/>
      <c r="Q301" s="253"/>
    </row>
    <row r="302" spans="1:17" s="9" customFormat="1" x14ac:dyDescent="0.35">
      <c r="A302" s="107" t="s">
        <v>946</v>
      </c>
      <c r="B302" s="110" t="s">
        <v>948</v>
      </c>
      <c r="C302" s="102" t="s">
        <v>947</v>
      </c>
      <c r="D302" s="124" t="s">
        <v>41</v>
      </c>
      <c r="E302" s="132" t="s">
        <v>1025</v>
      </c>
      <c r="F302" s="154"/>
      <c r="G302" s="91">
        <v>-38713664.799999997</v>
      </c>
      <c r="H302" s="137">
        <v>-224658.94</v>
      </c>
      <c r="I302" s="125">
        <v>-38938323.739999995</v>
      </c>
      <c r="J302" s="125"/>
      <c r="K302" s="137">
        <v>3815574.8</v>
      </c>
      <c r="L302" s="137">
        <v>0</v>
      </c>
      <c r="M302" s="149">
        <v>3815574.8</v>
      </c>
      <c r="O302" s="253"/>
      <c r="P302" s="253"/>
      <c r="Q302" s="253"/>
    </row>
    <row r="303" spans="1:17" s="9" customFormat="1" x14ac:dyDescent="0.35">
      <c r="A303" s="107" t="s">
        <v>949</v>
      </c>
      <c r="B303" s="118" t="s">
        <v>951</v>
      </c>
      <c r="C303" s="102" t="s">
        <v>950</v>
      </c>
      <c r="D303" s="124" t="s">
        <v>33</v>
      </c>
      <c r="E303" s="132" t="s">
        <v>1025</v>
      </c>
      <c r="F303" s="154"/>
      <c r="G303" s="91">
        <v>-979237913</v>
      </c>
      <c r="H303" s="137">
        <v>-741227</v>
      </c>
      <c r="I303" s="125">
        <v>-979979140</v>
      </c>
      <c r="J303" s="125"/>
      <c r="K303" s="137">
        <v>35282678</v>
      </c>
      <c r="L303" s="137">
        <v>181291</v>
      </c>
      <c r="M303" s="149">
        <v>35463969</v>
      </c>
      <c r="O303" s="253"/>
      <c r="P303" s="253"/>
      <c r="Q303" s="253"/>
    </row>
    <row r="304" spans="1:17" s="9" customFormat="1" x14ac:dyDescent="0.35">
      <c r="A304" s="107" t="s">
        <v>952</v>
      </c>
      <c r="B304" s="118" t="s">
        <v>954</v>
      </c>
      <c r="C304" s="102" t="s">
        <v>953</v>
      </c>
      <c r="D304" s="124" t="s">
        <v>36</v>
      </c>
      <c r="E304" s="132" t="s">
        <v>1025</v>
      </c>
      <c r="F304" s="154"/>
      <c r="G304" s="91">
        <v>-41784200</v>
      </c>
      <c r="H304" s="137">
        <v>-633092</v>
      </c>
      <c r="I304" s="125">
        <v>-42417292</v>
      </c>
      <c r="J304" s="125"/>
      <c r="K304" s="137">
        <v>22084200</v>
      </c>
      <c r="L304" s="137">
        <v>2144</v>
      </c>
      <c r="M304" s="149">
        <v>22086344</v>
      </c>
      <c r="O304" s="253"/>
      <c r="P304" s="253"/>
      <c r="Q304" s="253"/>
    </row>
    <row r="305" spans="1:17" s="9" customFormat="1" x14ac:dyDescent="0.35">
      <c r="A305" s="107" t="s">
        <v>955</v>
      </c>
      <c r="B305" s="118" t="s">
        <v>957</v>
      </c>
      <c r="C305" s="102" t="s">
        <v>956</v>
      </c>
      <c r="D305" s="124" t="s">
        <v>39</v>
      </c>
      <c r="E305" s="132" t="s">
        <v>1025</v>
      </c>
      <c r="F305" s="154"/>
      <c r="G305" s="91">
        <v>-71736161</v>
      </c>
      <c r="H305" s="137">
        <v>-697906</v>
      </c>
      <c r="I305" s="125">
        <v>-72434067</v>
      </c>
      <c r="J305" s="125"/>
      <c r="K305" s="137">
        <v>28249906</v>
      </c>
      <c r="L305" s="137">
        <v>25483</v>
      </c>
      <c r="M305" s="149">
        <v>28275389</v>
      </c>
      <c r="O305" s="253"/>
      <c r="P305" s="253"/>
      <c r="Q305" s="253"/>
    </row>
    <row r="306" spans="1:17" s="9" customFormat="1" x14ac:dyDescent="0.35">
      <c r="A306" s="107" t="s">
        <v>958</v>
      </c>
      <c r="B306" s="118" t="s">
        <v>960</v>
      </c>
      <c r="C306" s="102" t="s">
        <v>959</v>
      </c>
      <c r="D306" s="124" t="s">
        <v>41</v>
      </c>
      <c r="E306" s="132" t="s">
        <v>1025</v>
      </c>
      <c r="F306" s="154"/>
      <c r="G306" s="91">
        <v>-28045899</v>
      </c>
      <c r="H306" s="137">
        <v>-376138</v>
      </c>
      <c r="I306" s="125">
        <v>-28422037</v>
      </c>
      <c r="J306" s="125"/>
      <c r="K306" s="137">
        <v>2598671</v>
      </c>
      <c r="L306" s="137">
        <v>46638</v>
      </c>
      <c r="M306" s="149">
        <v>2645309</v>
      </c>
      <c r="O306" s="253"/>
      <c r="P306" s="253"/>
      <c r="Q306" s="253"/>
    </row>
    <row r="307" spans="1:17" s="9" customFormat="1" x14ac:dyDescent="0.35">
      <c r="A307" s="107" t="s">
        <v>961</v>
      </c>
      <c r="B307" s="118" t="s">
        <v>963</v>
      </c>
      <c r="C307" s="102" t="s">
        <v>962</v>
      </c>
      <c r="D307" s="124" t="s">
        <v>39</v>
      </c>
      <c r="E307" s="132" t="s">
        <v>1025</v>
      </c>
      <c r="F307" s="154"/>
      <c r="G307" s="91">
        <v>-38408189</v>
      </c>
      <c r="H307" s="137">
        <v>-669242</v>
      </c>
      <c r="I307" s="125">
        <v>-39077431</v>
      </c>
      <c r="J307" s="125"/>
      <c r="K307" s="137">
        <v>3659120</v>
      </c>
      <c r="L307" s="137">
        <v>80662</v>
      </c>
      <c r="M307" s="149">
        <v>3739782</v>
      </c>
      <c r="O307" s="253"/>
      <c r="P307" s="253"/>
      <c r="Q307" s="253"/>
    </row>
    <row r="308" spans="1:17" s="9" customFormat="1" x14ac:dyDescent="0.35">
      <c r="A308" s="107" t="s">
        <v>964</v>
      </c>
      <c r="B308" s="118" t="s">
        <v>966</v>
      </c>
      <c r="C308" s="102" t="s">
        <v>965</v>
      </c>
      <c r="D308" s="124" t="s">
        <v>36</v>
      </c>
      <c r="E308" s="132" t="s">
        <v>1025</v>
      </c>
      <c r="F308" s="154"/>
      <c r="G308" s="91">
        <v>-35264654</v>
      </c>
      <c r="H308" s="137">
        <v>-463558</v>
      </c>
      <c r="I308" s="125">
        <v>-35728212</v>
      </c>
      <c r="J308" s="125"/>
      <c r="K308" s="137">
        <v>1400509</v>
      </c>
      <c r="L308" s="137">
        <v>0</v>
      </c>
      <c r="M308" s="149">
        <v>1400509</v>
      </c>
      <c r="O308" s="253"/>
      <c r="P308" s="253"/>
      <c r="Q308" s="253"/>
    </row>
    <row r="309" spans="1:17" s="9" customFormat="1" x14ac:dyDescent="0.35">
      <c r="A309" s="107" t="s">
        <v>967</v>
      </c>
      <c r="B309" s="118" t="s">
        <v>969</v>
      </c>
      <c r="C309" s="102" t="s">
        <v>968</v>
      </c>
      <c r="D309" s="124" t="s">
        <v>41</v>
      </c>
      <c r="E309" s="132" t="s">
        <v>1025</v>
      </c>
      <c r="F309" s="154"/>
      <c r="G309" s="91">
        <v>-19201545</v>
      </c>
      <c r="H309" s="137">
        <v>-337351</v>
      </c>
      <c r="I309" s="125">
        <v>-19538896</v>
      </c>
      <c r="J309" s="125"/>
      <c r="K309" s="137">
        <v>2098016</v>
      </c>
      <c r="L309" s="137">
        <v>147351</v>
      </c>
      <c r="M309" s="149">
        <v>2245367</v>
      </c>
      <c r="O309" s="253"/>
      <c r="P309" s="253"/>
      <c r="Q309" s="253"/>
    </row>
    <row r="310" spans="1:17" s="9" customFormat="1" x14ac:dyDescent="0.35">
      <c r="A310" s="107" t="s">
        <v>970</v>
      </c>
      <c r="B310" s="118" t="s">
        <v>972</v>
      </c>
      <c r="C310" s="102" t="s">
        <v>971</v>
      </c>
      <c r="D310" s="124" t="s">
        <v>39</v>
      </c>
      <c r="E310" s="132" t="s">
        <v>1025</v>
      </c>
      <c r="F310" s="154"/>
      <c r="G310" s="91">
        <v>-20032147</v>
      </c>
      <c r="H310" s="137">
        <v>-769429</v>
      </c>
      <c r="I310" s="125">
        <v>-20801576</v>
      </c>
      <c r="J310" s="125"/>
      <c r="K310" s="137">
        <v>1201502</v>
      </c>
      <c r="L310" s="137">
        <v>69429</v>
      </c>
      <c r="M310" s="149">
        <v>1270931</v>
      </c>
      <c r="O310" s="253"/>
      <c r="P310" s="253"/>
      <c r="Q310" s="253"/>
    </row>
    <row r="311" spans="1:17" s="9" customFormat="1" x14ac:dyDescent="0.35">
      <c r="A311" s="107" t="s">
        <v>973</v>
      </c>
      <c r="B311" s="118" t="s">
        <v>975</v>
      </c>
      <c r="C311" s="102" t="s">
        <v>974</v>
      </c>
      <c r="D311" s="124" t="s">
        <v>36</v>
      </c>
      <c r="E311" s="132" t="s">
        <v>1025</v>
      </c>
      <c r="F311" s="154"/>
      <c r="G311" s="91">
        <v>-31934877</v>
      </c>
      <c r="H311" s="137">
        <v>-174048</v>
      </c>
      <c r="I311" s="125">
        <v>-32108925</v>
      </c>
      <c r="J311" s="125"/>
      <c r="K311" s="137">
        <v>1923720</v>
      </c>
      <c r="L311" s="137">
        <v>5103</v>
      </c>
      <c r="M311" s="149">
        <v>1928823</v>
      </c>
      <c r="O311" s="253"/>
      <c r="P311" s="253"/>
      <c r="Q311" s="253"/>
    </row>
    <row r="312" spans="1:17" s="9" customFormat="1" x14ac:dyDescent="0.35">
      <c r="A312" s="107" t="s">
        <v>976</v>
      </c>
      <c r="B312" s="118" t="s">
        <v>978</v>
      </c>
      <c r="C312" s="102" t="s">
        <v>977</v>
      </c>
      <c r="D312" s="124" t="s">
        <v>41</v>
      </c>
      <c r="E312" s="132" t="s">
        <v>1025</v>
      </c>
      <c r="F312" s="154"/>
      <c r="G312" s="91">
        <v>-22675107</v>
      </c>
      <c r="H312" s="137">
        <v>-123851</v>
      </c>
      <c r="I312" s="125">
        <v>-22798958</v>
      </c>
      <c r="J312" s="125"/>
      <c r="K312" s="137">
        <v>2080960</v>
      </c>
      <c r="L312" s="137">
        <v>5015</v>
      </c>
      <c r="M312" s="149">
        <v>2085975</v>
      </c>
      <c r="O312" s="253"/>
      <c r="P312" s="253"/>
      <c r="Q312" s="253"/>
    </row>
    <row r="313" spans="1:17" s="9" customFormat="1" x14ac:dyDescent="0.35">
      <c r="A313" s="107" t="s">
        <v>979</v>
      </c>
      <c r="B313" s="118" t="s">
        <v>981</v>
      </c>
      <c r="C313" s="102" t="s">
        <v>980</v>
      </c>
      <c r="D313" s="124" t="s">
        <v>41</v>
      </c>
      <c r="E313" s="132" t="s">
        <v>1025</v>
      </c>
      <c r="F313" s="154"/>
      <c r="G313" s="91">
        <v>-16467837</v>
      </c>
      <c r="H313" s="137">
        <v>-360507</v>
      </c>
      <c r="I313" s="125">
        <v>-16828344</v>
      </c>
      <c r="J313" s="125"/>
      <c r="K313" s="137">
        <v>2094510</v>
      </c>
      <c r="L313" s="137">
        <v>0</v>
      </c>
      <c r="M313" s="149">
        <v>2094510</v>
      </c>
      <c r="O313" s="253"/>
      <c r="P313" s="253"/>
      <c r="Q313" s="253"/>
    </row>
    <row r="314" spans="1:17" s="9" customFormat="1" x14ac:dyDescent="0.35">
      <c r="A314" s="107" t="s">
        <v>982</v>
      </c>
      <c r="B314" s="118" t="s">
        <v>984</v>
      </c>
      <c r="C314" s="102" t="s">
        <v>983</v>
      </c>
      <c r="D314" s="124" t="s">
        <v>41</v>
      </c>
      <c r="E314" s="132" t="s">
        <v>1025</v>
      </c>
      <c r="F314" s="154"/>
      <c r="G314" s="91">
        <v>-18023366</v>
      </c>
      <c r="H314" s="137">
        <v>-99513</v>
      </c>
      <c r="I314" s="125">
        <v>-18122879</v>
      </c>
      <c r="J314" s="125"/>
      <c r="K314" s="137">
        <v>5607328</v>
      </c>
      <c r="L314" s="137">
        <v>1603</v>
      </c>
      <c r="M314" s="149">
        <v>5608931</v>
      </c>
      <c r="O314" s="253"/>
      <c r="P314" s="253"/>
      <c r="Q314" s="253"/>
    </row>
    <row r="315" spans="1:17" s="9" customFormat="1" x14ac:dyDescent="0.35">
      <c r="A315" s="107" t="s">
        <v>985</v>
      </c>
      <c r="B315" s="118" t="s">
        <v>987</v>
      </c>
      <c r="C315" s="102" t="s">
        <v>986</v>
      </c>
      <c r="D315" s="124" t="s">
        <v>41</v>
      </c>
      <c r="E315" s="132" t="s">
        <v>1025</v>
      </c>
      <c r="F315" s="154"/>
      <c r="G315" s="91">
        <v>-15902160</v>
      </c>
      <c r="H315" s="137">
        <v>-74729</v>
      </c>
      <c r="I315" s="125">
        <v>-15976889</v>
      </c>
      <c r="J315" s="125"/>
      <c r="K315" s="137">
        <v>1979255</v>
      </c>
      <c r="L315" s="137">
        <v>0</v>
      </c>
      <c r="M315" s="149">
        <v>1979255</v>
      </c>
      <c r="O315" s="253"/>
      <c r="P315" s="253"/>
      <c r="Q315" s="253"/>
    </row>
    <row r="316" spans="1:17" s="9" customFormat="1" x14ac:dyDescent="0.35">
      <c r="A316" s="107" t="s">
        <v>988</v>
      </c>
      <c r="B316" s="118" t="s">
        <v>990</v>
      </c>
      <c r="C316" s="102" t="s">
        <v>989</v>
      </c>
      <c r="D316" s="124" t="s">
        <v>41</v>
      </c>
      <c r="E316" s="132" t="s">
        <v>1025</v>
      </c>
      <c r="F316" s="154"/>
      <c r="G316" s="91">
        <v>-16515928</v>
      </c>
      <c r="H316" s="137">
        <v>-33568</v>
      </c>
      <c r="I316" s="125">
        <v>-16549496</v>
      </c>
      <c r="J316" s="125"/>
      <c r="K316" s="137">
        <v>1128674</v>
      </c>
      <c r="L316" s="137">
        <v>0</v>
      </c>
      <c r="M316" s="149">
        <v>1128674</v>
      </c>
      <c r="O316" s="253"/>
      <c r="P316" s="253"/>
      <c r="Q316" s="253"/>
    </row>
    <row r="317" spans="1:17" s="9" customFormat="1" x14ac:dyDescent="0.35">
      <c r="A317" s="107" t="s">
        <v>991</v>
      </c>
      <c r="B317" s="118" t="s">
        <v>993</v>
      </c>
      <c r="C317" s="102" t="s">
        <v>992</v>
      </c>
      <c r="D317" s="124" t="s">
        <v>39</v>
      </c>
      <c r="E317" s="132" t="s">
        <v>1025</v>
      </c>
      <c r="F317" s="154"/>
      <c r="G317" s="91">
        <v>-70050177.730000004</v>
      </c>
      <c r="H317" s="137">
        <v>-311783.57</v>
      </c>
      <c r="I317" s="125">
        <v>-70361961.299999997</v>
      </c>
      <c r="J317" s="125"/>
      <c r="K317" s="137">
        <v>4787927.7300000004</v>
      </c>
      <c r="L317" s="137">
        <v>0</v>
      </c>
      <c r="M317" s="149">
        <v>4787927.7300000004</v>
      </c>
      <c r="O317" s="253"/>
      <c r="P317" s="253"/>
      <c r="Q317" s="253"/>
    </row>
    <row r="318" spans="1:17" s="9" customFormat="1" x14ac:dyDescent="0.35">
      <c r="A318" s="100"/>
      <c r="B318" s="114"/>
      <c r="C318" s="102"/>
      <c r="D318" s="115"/>
      <c r="E318" s="115"/>
      <c r="F318" s="154"/>
      <c r="G318" s="99"/>
      <c r="H318" s="138"/>
      <c r="I318" s="138"/>
      <c r="J318" s="138"/>
      <c r="K318" s="138"/>
      <c r="L318" s="138"/>
      <c r="M318" s="139"/>
    </row>
    <row r="319" spans="1:17" s="9" customFormat="1" ht="13.15" x14ac:dyDescent="0.4">
      <c r="A319" s="98"/>
      <c r="B319" s="111"/>
      <c r="C319" s="101"/>
      <c r="D319" s="96"/>
      <c r="E319" s="92"/>
      <c r="F319" s="155"/>
      <c r="G319" s="97"/>
      <c r="H319" s="140"/>
      <c r="I319" s="140"/>
      <c r="J319" s="140"/>
      <c r="K319" s="140"/>
      <c r="L319" s="140"/>
      <c r="M319" s="142"/>
    </row>
    <row r="320" spans="1:17" s="60" customFormat="1" ht="13.15" x14ac:dyDescent="0.4">
      <c r="A320" s="133" t="s">
        <v>32</v>
      </c>
      <c r="B320" s="133" t="s">
        <v>32</v>
      </c>
      <c r="C320" s="92" t="s">
        <v>1015</v>
      </c>
      <c r="D320" s="134"/>
      <c r="E320" s="135"/>
      <c r="F320" s="154"/>
      <c r="G320" s="61">
        <v>-11061839680.869999</v>
      </c>
      <c r="H320" s="67">
        <v>-96221929.86999999</v>
      </c>
      <c r="I320" s="67">
        <v>-11158061610.739998</v>
      </c>
      <c r="J320" s="67"/>
      <c r="K320" s="67">
        <v>988794841.90999997</v>
      </c>
      <c r="L320" s="67">
        <v>10105327.600000001</v>
      </c>
      <c r="M320" s="68">
        <v>998900169.50999999</v>
      </c>
    </row>
    <row r="321" spans="1:17" s="9" customFormat="1" ht="13.15" x14ac:dyDescent="0.4">
      <c r="A321" s="112" t="s">
        <v>33</v>
      </c>
      <c r="B321" s="112" t="s">
        <v>33</v>
      </c>
      <c r="C321" s="92" t="s">
        <v>34</v>
      </c>
      <c r="D321" s="94"/>
      <c r="E321" s="104"/>
      <c r="F321" s="154"/>
      <c r="G321" s="56">
        <v>-3281135616.3299999</v>
      </c>
      <c r="H321" s="57">
        <v>-25594852.640000001</v>
      </c>
      <c r="I321" s="57">
        <v>-3306730468.9700003</v>
      </c>
      <c r="J321" s="57"/>
      <c r="K321" s="57">
        <v>263142535.33000001</v>
      </c>
      <c r="L321" s="57">
        <v>3881117.07</v>
      </c>
      <c r="M321" s="69">
        <v>267023652.40000001</v>
      </c>
      <c r="Q321" s="253"/>
    </row>
    <row r="322" spans="1:17" s="9" customFormat="1" ht="13.15" x14ac:dyDescent="0.4">
      <c r="A322" s="112" t="s">
        <v>36</v>
      </c>
      <c r="B322" s="112" t="s">
        <v>36</v>
      </c>
      <c r="C322" s="92" t="s">
        <v>1016</v>
      </c>
      <c r="D322" s="94"/>
      <c r="E322" s="104"/>
      <c r="F322" s="154"/>
      <c r="G322" s="56">
        <v>-1927575783.9300001</v>
      </c>
      <c r="H322" s="57">
        <v>-17081095.68</v>
      </c>
      <c r="I322" s="57">
        <v>-1944656879.6099999</v>
      </c>
      <c r="J322" s="57"/>
      <c r="K322" s="57">
        <v>168481207.93000001</v>
      </c>
      <c r="L322" s="57">
        <v>823850.4</v>
      </c>
      <c r="M322" s="69">
        <v>169305058.32999998</v>
      </c>
    </row>
    <row r="323" spans="1:17" s="9" customFormat="1" ht="13.15" x14ac:dyDescent="0.4">
      <c r="A323" s="112" t="s">
        <v>39</v>
      </c>
      <c r="B323" s="112" t="s">
        <v>39</v>
      </c>
      <c r="C323" s="92" t="s">
        <v>40</v>
      </c>
      <c r="D323" s="94"/>
      <c r="E323" s="104"/>
      <c r="F323" s="154"/>
      <c r="G323" s="56">
        <v>-2399695267.0999999</v>
      </c>
      <c r="H323" s="57">
        <v>-20638768.140000001</v>
      </c>
      <c r="I323" s="57">
        <v>-2420334035.2399998</v>
      </c>
      <c r="J323" s="57"/>
      <c r="K323" s="57">
        <v>179773783.00999999</v>
      </c>
      <c r="L323" s="57">
        <v>1431474.56</v>
      </c>
      <c r="M323" s="69">
        <v>181205257.56999999</v>
      </c>
    </row>
    <row r="324" spans="1:17" s="9" customFormat="1" ht="13.15" x14ac:dyDescent="0.4">
      <c r="A324" s="112" t="s">
        <v>41</v>
      </c>
      <c r="B324" s="112" t="s">
        <v>41</v>
      </c>
      <c r="C324" s="92" t="s">
        <v>1017</v>
      </c>
      <c r="D324" s="94"/>
      <c r="E324" s="104"/>
      <c r="F324" s="154"/>
      <c r="G324" s="56">
        <v>-3453433013.5099998</v>
      </c>
      <c r="H324" s="57">
        <v>-32907213.41</v>
      </c>
      <c r="I324" s="57">
        <v>-3486340226.9200001</v>
      </c>
      <c r="J324" s="57"/>
      <c r="K324" s="57">
        <v>377397315.64000005</v>
      </c>
      <c r="L324" s="57">
        <v>3968885.57</v>
      </c>
      <c r="M324" s="69">
        <v>381366201.20999998</v>
      </c>
    </row>
    <row r="325" spans="1:17" s="9" customFormat="1" x14ac:dyDescent="0.35">
      <c r="A325" s="105"/>
      <c r="B325" s="113"/>
      <c r="C325" s="90"/>
      <c r="D325" s="104"/>
      <c r="E325" s="90"/>
      <c r="F325" s="156"/>
      <c r="G325" s="95"/>
      <c r="H325" s="144"/>
      <c r="I325" s="144"/>
      <c r="J325" s="144"/>
      <c r="K325" s="144"/>
      <c r="L325" s="144"/>
      <c r="M325" s="150"/>
    </row>
    <row r="326" spans="1:17" x14ac:dyDescent="0.35">
      <c r="A326" s="128"/>
      <c r="B326" s="129"/>
      <c r="C326" s="93" t="s">
        <v>1038</v>
      </c>
      <c r="D326" s="130"/>
      <c r="E326" s="93"/>
      <c r="F326" s="157"/>
      <c r="G326" s="91"/>
      <c r="H326" s="137"/>
      <c r="I326" s="137"/>
      <c r="J326" s="137"/>
      <c r="K326" s="137"/>
      <c r="L326" s="137"/>
      <c r="M326" s="146"/>
    </row>
    <row r="327" spans="1:17" x14ac:dyDescent="0.35">
      <c r="B327" s="129"/>
      <c r="C327" s="93"/>
      <c r="D327" s="93"/>
      <c r="E327" s="93"/>
      <c r="F327" s="157"/>
      <c r="G327" s="91"/>
      <c r="H327" s="137"/>
      <c r="I327" s="137"/>
      <c r="J327" s="137"/>
      <c r="K327" s="137"/>
      <c r="L327" s="137"/>
      <c r="M327" s="147"/>
    </row>
    <row r="328" spans="1:17" x14ac:dyDescent="0.35">
      <c r="B328" s="129"/>
      <c r="C328" s="93" t="s">
        <v>97</v>
      </c>
      <c r="D328" s="93"/>
      <c r="E328" s="93"/>
      <c r="F328" s="157"/>
      <c r="G328" s="91"/>
      <c r="H328" s="137"/>
      <c r="I328" s="137"/>
      <c r="J328" s="137"/>
      <c r="K328" s="137"/>
      <c r="L328" s="137"/>
      <c r="M328" s="147"/>
    </row>
    <row r="329" spans="1:17" x14ac:dyDescent="0.35">
      <c r="B329" s="129"/>
      <c r="C329" s="166" t="s">
        <v>1039</v>
      </c>
      <c r="D329" s="93"/>
      <c r="E329" s="93"/>
      <c r="F329" s="157"/>
      <c r="G329" s="91"/>
      <c r="H329" s="137"/>
      <c r="I329" s="137"/>
      <c r="J329" s="137"/>
      <c r="K329" s="137"/>
      <c r="L329" s="137"/>
      <c r="M329" s="147"/>
    </row>
    <row r="330" spans="1:17" x14ac:dyDescent="0.35">
      <c r="C330" s="41" t="s">
        <v>101</v>
      </c>
      <c r="G330" s="116"/>
      <c r="H330" s="148"/>
      <c r="I330" s="148"/>
      <c r="J330" s="148"/>
      <c r="K330" s="148"/>
      <c r="L330" s="148"/>
      <c r="M330" s="148"/>
    </row>
    <row r="331" spans="1:17" x14ac:dyDescent="0.35">
      <c r="C331" s="41" t="s">
        <v>1040</v>
      </c>
    </row>
    <row r="332" spans="1:17" x14ac:dyDescent="0.35">
      <c r="C332" s="41"/>
    </row>
    <row r="333" spans="1:17" x14ac:dyDescent="0.35">
      <c r="C333" s="41" t="s">
        <v>1065</v>
      </c>
    </row>
  </sheetData>
  <pageMargins left="0.70866141732283472" right="0.70866141732283472" top="0.74803149606299213" bottom="0.74803149606299213" header="0.31496062992125984" footer="0.31496062992125984"/>
  <pageSetup paperSize="9" scale="4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36"/>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ColWidth="9.19921875" defaultRowHeight="12.75" x14ac:dyDescent="0.35"/>
  <cols>
    <col min="1" max="1" width="9.796875" style="28" customWidth="1"/>
    <col min="2" max="2" width="12" style="28" bestFit="1" customWidth="1"/>
    <col min="3" max="3" width="32.19921875" style="28" customWidth="1"/>
    <col min="4" max="4" width="9.19921875" style="28"/>
    <col min="5" max="5" width="11.53125" style="28" customWidth="1"/>
    <col min="6" max="6" width="11.53125" style="158" hidden="1" customWidth="1"/>
    <col min="7" max="7" width="14.19921875" style="28" bestFit="1" customWidth="1"/>
    <col min="8" max="8" width="13.53125" style="55" customWidth="1"/>
    <col min="9" max="9" width="11.53125" style="55" customWidth="1"/>
    <col min="10" max="10" width="17.265625" style="55" customWidth="1"/>
    <col min="11" max="11" width="16.53125" style="55" customWidth="1"/>
    <col min="12" max="12" width="13.53125" style="55" customWidth="1"/>
    <col min="13" max="13" width="14.265625" style="55" customWidth="1"/>
    <col min="14" max="14" width="17.265625" style="55" customWidth="1"/>
    <col min="15" max="15" width="15.265625" style="55" customWidth="1"/>
    <col min="16" max="16" width="16.46484375" style="55" customWidth="1"/>
    <col min="17" max="16384" width="9.19921875" style="28"/>
  </cols>
  <sheetData>
    <row r="1" spans="1:16" ht="16.899999999999999" x14ac:dyDescent="0.35">
      <c r="A1" s="210"/>
      <c r="B1" s="210" t="s">
        <v>1020</v>
      </c>
      <c r="C1" s="210"/>
      <c r="D1" s="210"/>
      <c r="E1" s="210"/>
      <c r="F1" s="151"/>
      <c r="G1" s="210"/>
      <c r="H1" s="136"/>
      <c r="I1" s="136"/>
      <c r="J1" s="136"/>
      <c r="K1" s="136"/>
      <c r="L1" s="136"/>
      <c r="M1" s="136"/>
      <c r="N1" s="136"/>
      <c r="O1" s="136"/>
      <c r="P1" s="260"/>
    </row>
    <row r="2" spans="1:16" s="43" customFormat="1" ht="19.5" customHeight="1" x14ac:dyDescent="0.4">
      <c r="A2" s="119"/>
      <c r="B2" s="120"/>
      <c r="C2" s="121"/>
      <c r="D2" s="122"/>
      <c r="E2" s="121"/>
      <c r="F2" s="152"/>
      <c r="G2" s="123"/>
      <c r="H2" s="123"/>
      <c r="I2" s="123"/>
      <c r="J2" s="123"/>
      <c r="K2" s="123"/>
      <c r="L2" s="123"/>
      <c r="M2" s="123"/>
      <c r="N2" s="259" t="s">
        <v>1067</v>
      </c>
      <c r="O2" s="123"/>
      <c r="P2" s="42"/>
    </row>
    <row r="3" spans="1:16" s="9" customFormat="1" ht="106.9" x14ac:dyDescent="0.4">
      <c r="A3" s="108" t="s">
        <v>1004</v>
      </c>
      <c r="B3" s="109" t="s">
        <v>1005</v>
      </c>
      <c r="C3" s="106" t="s">
        <v>1006</v>
      </c>
      <c r="D3" s="117" t="s">
        <v>1007</v>
      </c>
      <c r="E3" s="106" t="s">
        <v>1008</v>
      </c>
      <c r="F3" s="153"/>
      <c r="G3" s="126" t="s">
        <v>1009</v>
      </c>
      <c r="H3" s="126" t="s">
        <v>1010</v>
      </c>
      <c r="I3" s="126" t="s">
        <v>1021</v>
      </c>
      <c r="J3" s="126" t="s">
        <v>1011</v>
      </c>
      <c r="K3" s="126" t="s">
        <v>1012</v>
      </c>
      <c r="L3" s="126" t="s">
        <v>1013</v>
      </c>
      <c r="M3" s="126" t="s">
        <v>1022</v>
      </c>
      <c r="N3" s="127" t="s">
        <v>1014</v>
      </c>
      <c r="O3" s="126" t="s">
        <v>1023</v>
      </c>
      <c r="P3" s="127" t="s">
        <v>1024</v>
      </c>
    </row>
    <row r="4" spans="1:16" s="9" customFormat="1" x14ac:dyDescent="0.35">
      <c r="A4" s="107" t="s">
        <v>44</v>
      </c>
      <c r="B4" s="118" t="s">
        <v>45</v>
      </c>
      <c r="C4" s="102" t="s">
        <v>38</v>
      </c>
      <c r="D4" s="124" t="s">
        <v>41</v>
      </c>
      <c r="E4" s="132" t="s">
        <v>1025</v>
      </c>
      <c r="F4" s="154"/>
      <c r="G4" s="91">
        <v>-7403878.9299999997</v>
      </c>
      <c r="H4" s="137">
        <v>-47405</v>
      </c>
      <c r="I4" s="137">
        <v>0</v>
      </c>
      <c r="J4" s="125">
        <v>-7451283.9299999997</v>
      </c>
      <c r="K4" s="137">
        <v>7109389.9299999997</v>
      </c>
      <c r="L4" s="137">
        <v>47405</v>
      </c>
      <c r="M4" s="137">
        <v>0</v>
      </c>
      <c r="N4" s="149">
        <v>7156794.9299999997</v>
      </c>
      <c r="O4" s="137">
        <v>119</v>
      </c>
      <c r="P4" s="149">
        <v>274</v>
      </c>
    </row>
    <row r="5" spans="1:16" s="9" customFormat="1" x14ac:dyDescent="0.35">
      <c r="A5" s="107" t="s">
        <v>47</v>
      </c>
      <c r="B5" s="118" t="s">
        <v>49</v>
      </c>
      <c r="C5" s="103" t="s">
        <v>48</v>
      </c>
      <c r="D5" s="124" t="s">
        <v>41</v>
      </c>
      <c r="E5" s="132" t="s">
        <v>1025</v>
      </c>
      <c r="F5" s="154"/>
      <c r="G5" s="91">
        <v>-14561168</v>
      </c>
      <c r="H5" s="137">
        <v>-33828</v>
      </c>
      <c r="I5" s="137">
        <v>0</v>
      </c>
      <c r="J5" s="125">
        <v>-14594996</v>
      </c>
      <c r="K5" s="137">
        <v>13523349</v>
      </c>
      <c r="L5" s="137">
        <v>33828</v>
      </c>
      <c r="M5" s="137">
        <v>0</v>
      </c>
      <c r="N5" s="149">
        <v>13557177</v>
      </c>
      <c r="O5" s="137">
        <v>350</v>
      </c>
      <c r="P5" s="149">
        <v>917</v>
      </c>
    </row>
    <row r="6" spans="1:16" s="9" customFormat="1" x14ac:dyDescent="0.35">
      <c r="A6" s="107" t="s">
        <v>51</v>
      </c>
      <c r="B6" s="118" t="s">
        <v>53</v>
      </c>
      <c r="C6" s="102" t="s">
        <v>52</v>
      </c>
      <c r="D6" s="124" t="s">
        <v>41</v>
      </c>
      <c r="E6" s="132" t="s">
        <v>1025</v>
      </c>
      <c r="F6" s="154"/>
      <c r="G6" s="91">
        <v>-10838133</v>
      </c>
      <c r="H6" s="137">
        <v>-114249</v>
      </c>
      <c r="I6" s="137">
        <v>0</v>
      </c>
      <c r="J6" s="125">
        <v>-10952382</v>
      </c>
      <c r="K6" s="137">
        <v>10193430</v>
      </c>
      <c r="L6" s="137">
        <v>114249</v>
      </c>
      <c r="M6" s="137">
        <v>0</v>
      </c>
      <c r="N6" s="149">
        <v>10307679</v>
      </c>
      <c r="O6" s="137">
        <v>366</v>
      </c>
      <c r="P6" s="149">
        <v>641</v>
      </c>
    </row>
    <row r="7" spans="1:16" s="9" customFormat="1" x14ac:dyDescent="0.35">
      <c r="A7" s="107" t="s">
        <v>54</v>
      </c>
      <c r="B7" s="118" t="s">
        <v>56</v>
      </c>
      <c r="C7" s="102" t="s">
        <v>55</v>
      </c>
      <c r="D7" s="124" t="s">
        <v>41</v>
      </c>
      <c r="E7" s="132" t="s">
        <v>1025</v>
      </c>
      <c r="F7" s="154"/>
      <c r="G7" s="91">
        <v>-21857000</v>
      </c>
      <c r="H7" s="137">
        <v>-139000</v>
      </c>
      <c r="I7" s="137">
        <v>0</v>
      </c>
      <c r="J7" s="125">
        <v>-21996000</v>
      </c>
      <c r="K7" s="137">
        <v>18116047</v>
      </c>
      <c r="L7" s="137">
        <v>139000</v>
      </c>
      <c r="M7" s="137">
        <v>0</v>
      </c>
      <c r="N7" s="149">
        <v>18255047</v>
      </c>
      <c r="O7" s="137">
        <v>135</v>
      </c>
      <c r="P7" s="149">
        <v>1103</v>
      </c>
    </row>
    <row r="8" spans="1:16" s="9" customFormat="1" x14ac:dyDescent="0.35">
      <c r="A8" s="107" t="s">
        <v>57</v>
      </c>
      <c r="B8" s="118" t="s">
        <v>59</v>
      </c>
      <c r="C8" s="102" t="s">
        <v>58</v>
      </c>
      <c r="D8" s="124" t="s">
        <v>41</v>
      </c>
      <c r="E8" s="132" t="s">
        <v>1025</v>
      </c>
      <c r="F8" s="154"/>
      <c r="G8" s="91">
        <v>-9644121</v>
      </c>
      <c r="H8" s="137">
        <v>-138184</v>
      </c>
      <c r="I8" s="137">
        <v>0</v>
      </c>
      <c r="J8" s="125">
        <v>-9782305</v>
      </c>
      <c r="K8" s="137">
        <v>9171730.5500000007</v>
      </c>
      <c r="L8" s="137">
        <v>138184</v>
      </c>
      <c r="M8" s="137">
        <v>0</v>
      </c>
      <c r="N8" s="149">
        <v>9309914.5500000007</v>
      </c>
      <c r="O8" s="137">
        <v>206</v>
      </c>
      <c r="P8" s="149">
        <v>449</v>
      </c>
    </row>
    <row r="9" spans="1:16" s="9" customFormat="1" x14ac:dyDescent="0.35">
      <c r="A9" s="107" t="s">
        <v>60</v>
      </c>
      <c r="B9" s="118" t="s">
        <v>62</v>
      </c>
      <c r="C9" s="102" t="s">
        <v>61</v>
      </c>
      <c r="D9" s="124" t="s">
        <v>41</v>
      </c>
      <c r="E9" s="132" t="s">
        <v>1025</v>
      </c>
      <c r="F9" s="154"/>
      <c r="G9" s="91">
        <v>-26976392</v>
      </c>
      <c r="H9" s="137">
        <v>-92653</v>
      </c>
      <c r="I9" s="137">
        <v>0</v>
      </c>
      <c r="J9" s="125">
        <v>-27069045</v>
      </c>
      <c r="K9" s="137">
        <v>25842028</v>
      </c>
      <c r="L9" s="137">
        <v>92653</v>
      </c>
      <c r="M9" s="137">
        <v>0</v>
      </c>
      <c r="N9" s="149">
        <v>25934681</v>
      </c>
      <c r="O9" s="137">
        <v>361</v>
      </c>
      <c r="P9" s="149">
        <v>862</v>
      </c>
    </row>
    <row r="10" spans="1:16" s="9" customFormat="1" x14ac:dyDescent="0.35">
      <c r="A10" s="107" t="s">
        <v>63</v>
      </c>
      <c r="B10" s="118" t="s">
        <v>65</v>
      </c>
      <c r="C10" s="102" t="s">
        <v>64</v>
      </c>
      <c r="D10" s="124" t="s">
        <v>41</v>
      </c>
      <c r="E10" s="132" t="s">
        <v>1025</v>
      </c>
      <c r="F10" s="154"/>
      <c r="G10" s="91">
        <v>-10354057</v>
      </c>
      <c r="H10" s="137">
        <v>-156493</v>
      </c>
      <c r="I10" s="137">
        <v>-1500</v>
      </c>
      <c r="J10" s="125">
        <v>-10512050</v>
      </c>
      <c r="K10" s="137">
        <v>9783695</v>
      </c>
      <c r="L10" s="137">
        <v>156493</v>
      </c>
      <c r="M10" s="137">
        <v>1500</v>
      </c>
      <c r="N10" s="149">
        <v>9941688</v>
      </c>
      <c r="O10" s="137">
        <v>196</v>
      </c>
      <c r="P10" s="149">
        <v>476</v>
      </c>
    </row>
    <row r="11" spans="1:16" s="9" customFormat="1" x14ac:dyDescent="0.35">
      <c r="A11" s="107" t="s">
        <v>67</v>
      </c>
      <c r="B11" s="118" t="s">
        <v>69</v>
      </c>
      <c r="C11" s="102" t="s">
        <v>68</v>
      </c>
      <c r="D11" s="124" t="s">
        <v>33</v>
      </c>
      <c r="E11" s="132" t="s">
        <v>1025</v>
      </c>
      <c r="F11" s="154"/>
      <c r="G11" s="91">
        <v>-13750097</v>
      </c>
      <c r="H11" s="137">
        <v>-322873</v>
      </c>
      <c r="I11" s="137">
        <v>0</v>
      </c>
      <c r="J11" s="125">
        <v>-14072970</v>
      </c>
      <c r="K11" s="137">
        <v>12508023</v>
      </c>
      <c r="L11" s="137">
        <v>322873</v>
      </c>
      <c r="M11" s="137">
        <v>0</v>
      </c>
      <c r="N11" s="149">
        <v>12830896</v>
      </c>
      <c r="O11" s="137">
        <v>580</v>
      </c>
      <c r="P11" s="149">
        <v>758</v>
      </c>
    </row>
    <row r="12" spans="1:16" s="9" customFormat="1" x14ac:dyDescent="0.35">
      <c r="A12" s="107" t="s">
        <v>70</v>
      </c>
      <c r="B12" s="118" t="s">
        <v>72</v>
      </c>
      <c r="C12" s="102" t="s">
        <v>71</v>
      </c>
      <c r="D12" s="124" t="s">
        <v>33</v>
      </c>
      <c r="E12" s="132" t="s">
        <v>1025</v>
      </c>
      <c r="F12" s="154"/>
      <c r="G12" s="91">
        <v>-66851110</v>
      </c>
      <c r="H12" s="137">
        <v>-775297</v>
      </c>
      <c r="I12" s="137">
        <v>0</v>
      </c>
      <c r="J12" s="125">
        <v>-67626407</v>
      </c>
      <c r="K12" s="137">
        <v>60270011</v>
      </c>
      <c r="L12" s="137">
        <v>775297</v>
      </c>
      <c r="M12" s="137">
        <v>0</v>
      </c>
      <c r="N12" s="149">
        <v>61045308</v>
      </c>
      <c r="O12" s="137">
        <v>2025</v>
      </c>
      <c r="P12" s="149">
        <v>2731</v>
      </c>
    </row>
    <row r="13" spans="1:16" s="9" customFormat="1" x14ac:dyDescent="0.35">
      <c r="A13" s="107" t="s">
        <v>73</v>
      </c>
      <c r="B13" s="118" t="s">
        <v>75</v>
      </c>
      <c r="C13" s="102" t="s">
        <v>74</v>
      </c>
      <c r="D13" s="124" t="s">
        <v>36</v>
      </c>
      <c r="E13" s="132" t="s">
        <v>1025</v>
      </c>
      <c r="F13" s="154"/>
      <c r="G13" s="91">
        <v>-18635769</v>
      </c>
      <c r="H13" s="137">
        <v>-125586</v>
      </c>
      <c r="I13" s="137">
        <v>-1500</v>
      </c>
      <c r="J13" s="125">
        <v>-18762855</v>
      </c>
      <c r="K13" s="137">
        <v>17570178</v>
      </c>
      <c r="L13" s="137">
        <v>125586</v>
      </c>
      <c r="M13" s="137">
        <v>1500</v>
      </c>
      <c r="N13" s="149">
        <v>17697264</v>
      </c>
      <c r="O13" s="137">
        <v>457</v>
      </c>
      <c r="P13" s="149">
        <v>926</v>
      </c>
    </row>
    <row r="14" spans="1:16" s="9" customFormat="1" x14ac:dyDescent="0.35">
      <c r="A14" s="107" t="s">
        <v>76</v>
      </c>
      <c r="B14" s="118" t="s">
        <v>78</v>
      </c>
      <c r="C14" s="102" t="s">
        <v>77</v>
      </c>
      <c r="D14" s="124" t="s">
        <v>41</v>
      </c>
      <c r="E14" s="132" t="s">
        <v>1025</v>
      </c>
      <c r="F14" s="154"/>
      <c r="G14" s="91">
        <v>-4500223.9400000004</v>
      </c>
      <c r="H14" s="137">
        <v>-55336.54</v>
      </c>
      <c r="I14" s="137">
        <v>-1500</v>
      </c>
      <c r="J14" s="125">
        <v>-4557060.4800000004</v>
      </c>
      <c r="K14" s="137">
        <v>4133813.94</v>
      </c>
      <c r="L14" s="137">
        <v>55336.54</v>
      </c>
      <c r="M14" s="137">
        <v>1500</v>
      </c>
      <c r="N14" s="149">
        <v>4190650.48</v>
      </c>
      <c r="O14" s="137">
        <v>174</v>
      </c>
      <c r="P14" s="149">
        <v>453</v>
      </c>
    </row>
    <row r="15" spans="1:16" s="9" customFormat="1" x14ac:dyDescent="0.35">
      <c r="A15" s="107" t="s">
        <v>81</v>
      </c>
      <c r="B15" s="118" t="s">
        <v>83</v>
      </c>
      <c r="C15" s="102" t="s">
        <v>82</v>
      </c>
      <c r="D15" s="124" t="s">
        <v>41</v>
      </c>
      <c r="E15" s="132" t="s">
        <v>1025</v>
      </c>
      <c r="F15" s="154"/>
      <c r="G15" s="91">
        <v>-31270537</v>
      </c>
      <c r="H15" s="137">
        <v>-147276</v>
      </c>
      <c r="I15" s="137">
        <v>0</v>
      </c>
      <c r="J15" s="125">
        <v>-31417813</v>
      </c>
      <c r="K15" s="137">
        <v>29570903</v>
      </c>
      <c r="L15" s="137">
        <v>147276</v>
      </c>
      <c r="M15" s="137">
        <v>0</v>
      </c>
      <c r="N15" s="149">
        <v>29718179</v>
      </c>
      <c r="O15" s="137">
        <v>530</v>
      </c>
      <c r="P15" s="149">
        <v>1032</v>
      </c>
    </row>
    <row r="16" spans="1:16" s="9" customFormat="1" x14ac:dyDescent="0.35">
      <c r="A16" s="107" t="s">
        <v>85</v>
      </c>
      <c r="B16" s="118" t="s">
        <v>87</v>
      </c>
      <c r="C16" s="102" t="s">
        <v>86</v>
      </c>
      <c r="D16" s="124" t="s">
        <v>41</v>
      </c>
      <c r="E16" s="132" t="s">
        <v>1025</v>
      </c>
      <c r="F16" s="154"/>
      <c r="G16" s="91">
        <v>-26697182</v>
      </c>
      <c r="H16" s="137">
        <v>-595638</v>
      </c>
      <c r="I16" s="137">
        <v>-1500</v>
      </c>
      <c r="J16" s="125">
        <v>-27294320</v>
      </c>
      <c r="K16" s="137">
        <v>25442929</v>
      </c>
      <c r="L16" s="137">
        <v>595638</v>
      </c>
      <c r="M16" s="137">
        <v>1500</v>
      </c>
      <c r="N16" s="149">
        <v>26040067</v>
      </c>
      <c r="O16" s="137">
        <v>358</v>
      </c>
      <c r="P16" s="149">
        <v>757</v>
      </c>
    </row>
    <row r="17" spans="1:16" s="9" customFormat="1" x14ac:dyDescent="0.35">
      <c r="A17" s="107" t="s">
        <v>88</v>
      </c>
      <c r="B17" s="118" t="s">
        <v>90</v>
      </c>
      <c r="C17" s="102" t="s">
        <v>89</v>
      </c>
      <c r="D17" s="124" t="s">
        <v>41</v>
      </c>
      <c r="E17" s="132" t="s">
        <v>1025</v>
      </c>
      <c r="F17" s="154"/>
      <c r="G17" s="91">
        <v>-12500000</v>
      </c>
      <c r="H17" s="137">
        <v>-220000</v>
      </c>
      <c r="I17" s="137">
        <v>0</v>
      </c>
      <c r="J17" s="125">
        <v>-12720000</v>
      </c>
      <c r="K17" s="137">
        <v>11709122</v>
      </c>
      <c r="L17" s="137">
        <v>220000</v>
      </c>
      <c r="M17" s="137">
        <v>0</v>
      </c>
      <c r="N17" s="149">
        <v>11929122</v>
      </c>
      <c r="O17" s="137">
        <v>259</v>
      </c>
      <c r="P17" s="149">
        <v>650</v>
      </c>
    </row>
    <row r="18" spans="1:16" s="9" customFormat="1" x14ac:dyDescent="0.35">
      <c r="A18" s="107" t="s">
        <v>91</v>
      </c>
      <c r="B18" s="118" t="s">
        <v>93</v>
      </c>
      <c r="C18" s="102" t="s">
        <v>92</v>
      </c>
      <c r="D18" s="124" t="s">
        <v>39</v>
      </c>
      <c r="E18" s="132" t="s">
        <v>1025</v>
      </c>
      <c r="F18" s="154"/>
      <c r="G18" s="91">
        <v>-42552281</v>
      </c>
      <c r="H18" s="137">
        <v>-222248</v>
      </c>
      <c r="I18" s="137">
        <v>0</v>
      </c>
      <c r="J18" s="125">
        <v>-42774529</v>
      </c>
      <c r="K18" s="137">
        <v>40874085</v>
      </c>
      <c r="L18" s="137">
        <v>222248</v>
      </c>
      <c r="M18" s="137">
        <v>0</v>
      </c>
      <c r="N18" s="149">
        <v>41096333</v>
      </c>
      <c r="O18" s="137">
        <v>473</v>
      </c>
      <c r="P18" s="149">
        <v>1443</v>
      </c>
    </row>
    <row r="19" spans="1:16" s="9" customFormat="1" x14ac:dyDescent="0.35">
      <c r="A19" s="107" t="s">
        <v>94</v>
      </c>
      <c r="B19" s="118" t="s">
        <v>96</v>
      </c>
      <c r="C19" s="102" t="s">
        <v>95</v>
      </c>
      <c r="D19" s="124" t="s">
        <v>39</v>
      </c>
      <c r="E19" s="132" t="s">
        <v>1025</v>
      </c>
      <c r="F19" s="154"/>
      <c r="G19" s="91">
        <v>-25856859</v>
      </c>
      <c r="H19" s="137">
        <v>-281296</v>
      </c>
      <c r="I19" s="137">
        <v>0</v>
      </c>
      <c r="J19" s="125">
        <v>-26138155</v>
      </c>
      <c r="K19" s="137">
        <v>24440271</v>
      </c>
      <c r="L19" s="137">
        <v>281296</v>
      </c>
      <c r="M19" s="137">
        <v>0</v>
      </c>
      <c r="N19" s="149">
        <v>24721567</v>
      </c>
      <c r="O19" s="137">
        <v>343</v>
      </c>
      <c r="P19" s="149">
        <v>882</v>
      </c>
    </row>
    <row r="20" spans="1:16" s="9" customFormat="1" x14ac:dyDescent="0.35">
      <c r="A20" s="107" t="s">
        <v>98</v>
      </c>
      <c r="B20" s="118" t="s">
        <v>100</v>
      </c>
      <c r="C20" s="102" t="s">
        <v>99</v>
      </c>
      <c r="D20" s="124" t="s">
        <v>33</v>
      </c>
      <c r="E20" s="132" t="s">
        <v>1025</v>
      </c>
      <c r="F20" s="154"/>
      <c r="G20" s="91">
        <v>-28812866</v>
      </c>
      <c r="H20" s="137">
        <v>-277775</v>
      </c>
      <c r="I20" s="137">
        <v>0</v>
      </c>
      <c r="J20" s="125">
        <v>-29090641</v>
      </c>
      <c r="K20" s="137">
        <v>27654658</v>
      </c>
      <c r="L20" s="137">
        <v>277775</v>
      </c>
      <c r="M20" s="137">
        <v>0</v>
      </c>
      <c r="N20" s="149">
        <v>27932433</v>
      </c>
      <c r="O20" s="137">
        <v>401</v>
      </c>
      <c r="P20" s="149">
        <v>1015</v>
      </c>
    </row>
    <row r="21" spans="1:16" s="9" customFormat="1" x14ac:dyDescent="0.35">
      <c r="A21" s="107" t="s">
        <v>102</v>
      </c>
      <c r="B21" s="118" t="s">
        <v>104</v>
      </c>
      <c r="C21" s="102" t="s">
        <v>103</v>
      </c>
      <c r="D21" s="124" t="s">
        <v>36</v>
      </c>
      <c r="E21" s="132" t="s">
        <v>1025</v>
      </c>
      <c r="F21" s="154"/>
      <c r="G21" s="91">
        <v>-169976817</v>
      </c>
      <c r="H21" s="137">
        <v>-2445289</v>
      </c>
      <c r="I21" s="137">
        <v>0</v>
      </c>
      <c r="J21" s="125">
        <v>-172422106</v>
      </c>
      <c r="K21" s="137">
        <v>163014229</v>
      </c>
      <c r="L21" s="137">
        <v>2445289</v>
      </c>
      <c r="M21" s="137">
        <v>0</v>
      </c>
      <c r="N21" s="149">
        <v>165459518</v>
      </c>
      <c r="O21" s="137">
        <v>2627</v>
      </c>
      <c r="P21" s="149">
        <v>5970</v>
      </c>
    </row>
    <row r="22" spans="1:16" s="9" customFormat="1" x14ac:dyDescent="0.35">
      <c r="A22" s="107" t="s">
        <v>105</v>
      </c>
      <c r="B22" s="118" t="s">
        <v>107</v>
      </c>
      <c r="C22" s="102" t="s">
        <v>106</v>
      </c>
      <c r="D22" s="124" t="s">
        <v>41</v>
      </c>
      <c r="E22" s="132" t="s">
        <v>1025</v>
      </c>
      <c r="F22" s="154"/>
      <c r="G22" s="91">
        <v>-19738947</v>
      </c>
      <c r="H22" s="137">
        <v>-208852</v>
      </c>
      <c r="I22" s="137">
        <v>0</v>
      </c>
      <c r="J22" s="125">
        <v>-19947799</v>
      </c>
      <c r="K22" s="137">
        <v>19627223.59</v>
      </c>
      <c r="L22" s="137">
        <v>208852</v>
      </c>
      <c r="M22" s="137">
        <v>0</v>
      </c>
      <c r="N22" s="149">
        <v>19836075.59</v>
      </c>
      <c r="O22" s="137">
        <v>43</v>
      </c>
      <c r="P22" s="149">
        <v>282</v>
      </c>
    </row>
    <row r="23" spans="1:16" s="9" customFormat="1" x14ac:dyDescent="0.35">
      <c r="A23" s="107" t="s">
        <v>108</v>
      </c>
      <c r="B23" s="118" t="s">
        <v>110</v>
      </c>
      <c r="C23" s="102" t="s">
        <v>109</v>
      </c>
      <c r="D23" s="124" t="s">
        <v>39</v>
      </c>
      <c r="E23" s="132" t="s">
        <v>1025</v>
      </c>
      <c r="F23" s="154"/>
      <c r="G23" s="91">
        <v>-17391914</v>
      </c>
      <c r="H23" s="137">
        <v>-230860</v>
      </c>
      <c r="I23" s="137">
        <v>-1500</v>
      </c>
      <c r="J23" s="125">
        <v>-17624274</v>
      </c>
      <c r="K23" s="137">
        <v>16091914</v>
      </c>
      <c r="L23" s="137">
        <v>230860</v>
      </c>
      <c r="M23" s="137">
        <v>1500</v>
      </c>
      <c r="N23" s="149">
        <v>16324274</v>
      </c>
      <c r="O23" s="137">
        <v>354</v>
      </c>
      <c r="P23" s="149">
        <v>792</v>
      </c>
    </row>
    <row r="24" spans="1:16" s="9" customFormat="1" x14ac:dyDescent="0.35">
      <c r="A24" s="107" t="s">
        <v>112</v>
      </c>
      <c r="B24" s="118" t="s">
        <v>114</v>
      </c>
      <c r="C24" s="102" t="s">
        <v>113</v>
      </c>
      <c r="D24" s="124" t="s">
        <v>39</v>
      </c>
      <c r="E24" s="132" t="s">
        <v>1025</v>
      </c>
      <c r="F24" s="154"/>
      <c r="G24" s="91">
        <v>-30067474</v>
      </c>
      <c r="H24" s="137">
        <v>-131123</v>
      </c>
      <c r="I24" s="137">
        <v>0</v>
      </c>
      <c r="J24" s="125">
        <v>-30198597</v>
      </c>
      <c r="K24" s="137">
        <v>28390785</v>
      </c>
      <c r="L24" s="137">
        <v>131123</v>
      </c>
      <c r="M24" s="137">
        <v>0</v>
      </c>
      <c r="N24" s="149">
        <v>28521908</v>
      </c>
      <c r="O24" s="137">
        <v>448</v>
      </c>
      <c r="P24" s="149">
        <v>1162</v>
      </c>
    </row>
    <row r="25" spans="1:16" s="9" customFormat="1" x14ac:dyDescent="0.35">
      <c r="A25" s="107" t="s">
        <v>115</v>
      </c>
      <c r="B25" s="118" t="s">
        <v>117</v>
      </c>
      <c r="C25" s="102" t="s">
        <v>116</v>
      </c>
      <c r="D25" s="124" t="s">
        <v>41</v>
      </c>
      <c r="E25" s="132" t="s">
        <v>1025</v>
      </c>
      <c r="F25" s="154"/>
      <c r="G25" s="91">
        <v>-7274402</v>
      </c>
      <c r="H25" s="137">
        <v>-47468</v>
      </c>
      <c r="I25" s="137">
        <v>0</v>
      </c>
      <c r="J25" s="125">
        <v>-7321870</v>
      </c>
      <c r="K25" s="137">
        <v>6787417</v>
      </c>
      <c r="L25" s="137">
        <v>47468</v>
      </c>
      <c r="M25" s="137">
        <v>0</v>
      </c>
      <c r="N25" s="149">
        <v>6834885</v>
      </c>
      <c r="O25" s="137">
        <v>143</v>
      </c>
      <c r="P25" s="149">
        <v>276</v>
      </c>
    </row>
    <row r="26" spans="1:16" s="9" customFormat="1" x14ac:dyDescent="0.35">
      <c r="A26" s="107" t="s">
        <v>118</v>
      </c>
      <c r="B26" s="118" t="s">
        <v>120</v>
      </c>
      <c r="C26" s="102" t="s">
        <v>119</v>
      </c>
      <c r="D26" s="124" t="s">
        <v>36</v>
      </c>
      <c r="E26" s="132" t="s">
        <v>1025</v>
      </c>
      <c r="F26" s="154"/>
      <c r="G26" s="91">
        <v>-37442872.93</v>
      </c>
      <c r="H26" s="137">
        <v>-406788.93</v>
      </c>
      <c r="I26" s="137">
        <v>-1500</v>
      </c>
      <c r="J26" s="125">
        <v>-37851161.859999999</v>
      </c>
      <c r="K26" s="137">
        <v>35742872.93</v>
      </c>
      <c r="L26" s="137">
        <v>406788.93</v>
      </c>
      <c r="M26" s="137">
        <v>1500</v>
      </c>
      <c r="N26" s="149">
        <v>36151161.859999999</v>
      </c>
      <c r="O26" s="137">
        <v>628</v>
      </c>
      <c r="P26" s="149">
        <v>1103</v>
      </c>
    </row>
    <row r="27" spans="1:16" s="9" customFormat="1" x14ac:dyDescent="0.35">
      <c r="A27" s="107" t="s">
        <v>121</v>
      </c>
      <c r="B27" s="118" t="s">
        <v>123</v>
      </c>
      <c r="C27" s="102" t="s">
        <v>122</v>
      </c>
      <c r="D27" s="124" t="s">
        <v>41</v>
      </c>
      <c r="E27" s="132" t="s">
        <v>1025</v>
      </c>
      <c r="F27" s="154"/>
      <c r="G27" s="91">
        <v>-9158012.7100000009</v>
      </c>
      <c r="H27" s="137">
        <v>-117848.52</v>
      </c>
      <c r="I27" s="137">
        <v>-1500</v>
      </c>
      <c r="J27" s="125">
        <v>-9277361.2300000004</v>
      </c>
      <c r="K27" s="137">
        <v>8780591.7100000009</v>
      </c>
      <c r="L27" s="137">
        <v>117848.52</v>
      </c>
      <c r="M27" s="137">
        <v>1500</v>
      </c>
      <c r="N27" s="149">
        <v>8899940.2300000004</v>
      </c>
      <c r="O27" s="137">
        <v>147</v>
      </c>
      <c r="P27" s="149">
        <v>383</v>
      </c>
    </row>
    <row r="28" spans="1:16" s="9" customFormat="1" x14ac:dyDescent="0.35">
      <c r="A28" s="107" t="s">
        <v>124</v>
      </c>
      <c r="B28" s="110" t="s">
        <v>126</v>
      </c>
      <c r="C28" s="102" t="s">
        <v>125</v>
      </c>
      <c r="D28" s="124" t="s">
        <v>39</v>
      </c>
      <c r="E28" s="132" t="s">
        <v>1025</v>
      </c>
      <c r="F28" s="154"/>
      <c r="G28" s="91">
        <v>-83567341</v>
      </c>
      <c r="H28" s="137">
        <v>-567547</v>
      </c>
      <c r="I28" s="137">
        <v>-1500</v>
      </c>
      <c r="J28" s="125">
        <v>-84136388</v>
      </c>
      <c r="K28" s="137">
        <v>77708496</v>
      </c>
      <c r="L28" s="137">
        <v>567547</v>
      </c>
      <c r="M28" s="137">
        <v>1500</v>
      </c>
      <c r="N28" s="149">
        <v>78277543</v>
      </c>
      <c r="O28" s="137">
        <v>1314</v>
      </c>
      <c r="P28" s="149">
        <v>2692</v>
      </c>
    </row>
    <row r="29" spans="1:16" s="9" customFormat="1" x14ac:dyDescent="0.35">
      <c r="A29" s="107" t="s">
        <v>127</v>
      </c>
      <c r="B29" s="118" t="s">
        <v>129</v>
      </c>
      <c r="C29" s="102" t="s">
        <v>128</v>
      </c>
      <c r="D29" s="124" t="s">
        <v>39</v>
      </c>
      <c r="E29" s="132" t="s">
        <v>1025</v>
      </c>
      <c r="F29" s="154"/>
      <c r="G29" s="91">
        <v>-26897093</v>
      </c>
      <c r="H29" s="137">
        <v>-238848</v>
      </c>
      <c r="I29" s="137">
        <v>0</v>
      </c>
      <c r="J29" s="125">
        <v>-27135941</v>
      </c>
      <c r="K29" s="137">
        <v>25839353</v>
      </c>
      <c r="L29" s="137">
        <v>238848</v>
      </c>
      <c r="M29" s="137">
        <v>0</v>
      </c>
      <c r="N29" s="149">
        <v>26078201</v>
      </c>
      <c r="O29" s="137">
        <v>231</v>
      </c>
      <c r="P29" s="149">
        <v>935</v>
      </c>
    </row>
    <row r="30" spans="1:16" s="9" customFormat="1" x14ac:dyDescent="0.35">
      <c r="A30" s="107" t="s">
        <v>130</v>
      </c>
      <c r="B30" s="118" t="s">
        <v>132</v>
      </c>
      <c r="C30" s="102" t="s">
        <v>131</v>
      </c>
      <c r="D30" s="124" t="s">
        <v>36</v>
      </c>
      <c r="E30" s="132" t="s">
        <v>1025</v>
      </c>
      <c r="F30" s="154"/>
      <c r="G30" s="91">
        <v>-47840000</v>
      </c>
      <c r="H30" s="137">
        <v>-980000</v>
      </c>
      <c r="I30" s="137">
        <v>0</v>
      </c>
      <c r="J30" s="125">
        <v>-48820000</v>
      </c>
      <c r="K30" s="137">
        <v>44369258</v>
      </c>
      <c r="L30" s="137">
        <v>980000</v>
      </c>
      <c r="M30" s="137">
        <v>0</v>
      </c>
      <c r="N30" s="149">
        <v>45349258</v>
      </c>
      <c r="O30" s="137">
        <v>1000</v>
      </c>
      <c r="P30" s="149">
        <v>1400</v>
      </c>
    </row>
    <row r="31" spans="1:16" s="9" customFormat="1" x14ac:dyDescent="0.35">
      <c r="A31" s="107" t="s">
        <v>133</v>
      </c>
      <c r="B31" s="118" t="s">
        <v>135</v>
      </c>
      <c r="C31" s="102" t="s">
        <v>134</v>
      </c>
      <c r="D31" s="124" t="s">
        <v>41</v>
      </c>
      <c r="E31" s="132" t="s">
        <v>1025</v>
      </c>
      <c r="F31" s="154"/>
      <c r="G31" s="91">
        <v>-16332265</v>
      </c>
      <c r="H31" s="137">
        <v>-195483</v>
      </c>
      <c r="I31" s="137">
        <v>-1500</v>
      </c>
      <c r="J31" s="125">
        <v>-16529248</v>
      </c>
      <c r="K31" s="137">
        <v>15501483</v>
      </c>
      <c r="L31" s="137">
        <v>195483</v>
      </c>
      <c r="M31" s="137">
        <v>1500</v>
      </c>
      <c r="N31" s="149">
        <v>15698466</v>
      </c>
      <c r="O31" s="137">
        <v>343</v>
      </c>
      <c r="P31" s="149">
        <v>782</v>
      </c>
    </row>
    <row r="32" spans="1:16" s="9" customFormat="1" x14ac:dyDescent="0.35">
      <c r="A32" s="107" t="s">
        <v>136</v>
      </c>
      <c r="B32" s="118" t="s">
        <v>138</v>
      </c>
      <c r="C32" s="102" t="s">
        <v>137</v>
      </c>
      <c r="D32" s="124" t="s">
        <v>41</v>
      </c>
      <c r="E32" s="132" t="s">
        <v>1025</v>
      </c>
      <c r="F32" s="154"/>
      <c r="G32" s="91">
        <v>-12877752.85</v>
      </c>
      <c r="H32" s="137">
        <v>-150608.85999999999</v>
      </c>
      <c r="I32" s="137">
        <v>-1272.45</v>
      </c>
      <c r="J32" s="125">
        <v>-13029634.159999998</v>
      </c>
      <c r="K32" s="137">
        <v>12150115.85</v>
      </c>
      <c r="L32" s="137">
        <v>150608.85999999999</v>
      </c>
      <c r="M32" s="137">
        <v>1272.45</v>
      </c>
      <c r="N32" s="149">
        <v>12301997.16</v>
      </c>
      <c r="O32" s="137">
        <v>285</v>
      </c>
      <c r="P32" s="149">
        <v>619</v>
      </c>
    </row>
    <row r="33" spans="1:16" s="9" customFormat="1" x14ac:dyDescent="0.35">
      <c r="A33" s="107" t="s">
        <v>139</v>
      </c>
      <c r="B33" s="118" t="s">
        <v>141</v>
      </c>
      <c r="C33" s="102" t="s">
        <v>140</v>
      </c>
      <c r="D33" s="124" t="s">
        <v>33</v>
      </c>
      <c r="E33" s="132" t="s">
        <v>1025</v>
      </c>
      <c r="F33" s="154"/>
      <c r="G33" s="91">
        <v>-53591823</v>
      </c>
      <c r="H33" s="137">
        <v>-344104</v>
      </c>
      <c r="I33" s="137">
        <v>0</v>
      </c>
      <c r="J33" s="125">
        <v>-53935927</v>
      </c>
      <c r="K33" s="137">
        <v>46873723</v>
      </c>
      <c r="L33" s="137">
        <v>344104</v>
      </c>
      <c r="M33" s="137">
        <v>0</v>
      </c>
      <c r="N33" s="149">
        <v>47217827</v>
      </c>
      <c r="O33" s="137">
        <v>1444</v>
      </c>
      <c r="P33" s="149">
        <v>2347</v>
      </c>
    </row>
    <row r="34" spans="1:16" s="9" customFormat="1" x14ac:dyDescent="0.35">
      <c r="A34" s="107" t="s">
        <v>142</v>
      </c>
      <c r="B34" s="118" t="s">
        <v>144</v>
      </c>
      <c r="C34" s="102" t="s">
        <v>143</v>
      </c>
      <c r="D34" s="124" t="s">
        <v>41</v>
      </c>
      <c r="E34" s="132" t="s">
        <v>1025</v>
      </c>
      <c r="F34" s="154"/>
      <c r="G34" s="91">
        <v>-11588822</v>
      </c>
      <c r="H34" s="137">
        <v>-135853</v>
      </c>
      <c r="I34" s="137">
        <v>0</v>
      </c>
      <c r="J34" s="125">
        <v>-11724675</v>
      </c>
      <c r="K34" s="137">
        <v>10483234</v>
      </c>
      <c r="L34" s="137">
        <v>135853</v>
      </c>
      <c r="M34" s="137">
        <v>0</v>
      </c>
      <c r="N34" s="149">
        <v>10619087</v>
      </c>
      <c r="O34" s="137">
        <v>321</v>
      </c>
      <c r="P34" s="149">
        <v>503</v>
      </c>
    </row>
    <row r="35" spans="1:16" s="9" customFormat="1" x14ac:dyDescent="0.35">
      <c r="A35" s="107" t="s">
        <v>145</v>
      </c>
      <c r="B35" s="118" t="s">
        <v>147</v>
      </c>
      <c r="C35" s="102" t="s">
        <v>146</v>
      </c>
      <c r="D35" s="124" t="s">
        <v>39</v>
      </c>
      <c r="E35" s="132" t="s">
        <v>1025</v>
      </c>
      <c r="F35" s="154"/>
      <c r="G35" s="91">
        <v>-68639088</v>
      </c>
      <c r="H35" s="137">
        <v>-804775</v>
      </c>
      <c r="I35" s="137">
        <v>0</v>
      </c>
      <c r="J35" s="125">
        <v>-69443863</v>
      </c>
      <c r="K35" s="137">
        <v>63841594</v>
      </c>
      <c r="L35" s="137">
        <v>804775</v>
      </c>
      <c r="M35" s="137">
        <v>0</v>
      </c>
      <c r="N35" s="149">
        <v>64646369</v>
      </c>
      <c r="O35" s="137">
        <v>1531</v>
      </c>
      <c r="P35" s="149">
        <v>2706</v>
      </c>
    </row>
    <row r="36" spans="1:16" s="9" customFormat="1" x14ac:dyDescent="0.35">
      <c r="A36" s="107" t="s">
        <v>148</v>
      </c>
      <c r="B36" s="118" t="s">
        <v>150</v>
      </c>
      <c r="C36" s="102" t="s">
        <v>149</v>
      </c>
      <c r="D36" s="124" t="s">
        <v>39</v>
      </c>
      <c r="E36" s="132" t="s">
        <v>1025</v>
      </c>
      <c r="F36" s="154"/>
      <c r="G36" s="91">
        <v>-74046573</v>
      </c>
      <c r="H36" s="137">
        <v>-874090</v>
      </c>
      <c r="I36" s="137">
        <v>-1500</v>
      </c>
      <c r="J36" s="125">
        <v>-74922163</v>
      </c>
      <c r="K36" s="137">
        <v>70675299</v>
      </c>
      <c r="L36" s="137">
        <v>874090</v>
      </c>
      <c r="M36" s="137">
        <v>1500</v>
      </c>
      <c r="N36" s="149">
        <v>71550889</v>
      </c>
      <c r="O36" s="137">
        <v>1079</v>
      </c>
      <c r="P36" s="149">
        <v>3677</v>
      </c>
    </row>
    <row r="37" spans="1:16" s="9" customFormat="1" x14ac:dyDescent="0.35">
      <c r="A37" s="107" t="s">
        <v>151</v>
      </c>
      <c r="B37" s="118" t="s">
        <v>153</v>
      </c>
      <c r="C37" s="103" t="s">
        <v>152</v>
      </c>
      <c r="D37" s="124" t="s">
        <v>41</v>
      </c>
      <c r="E37" s="132" t="s">
        <v>1025</v>
      </c>
      <c r="F37" s="154"/>
      <c r="G37" s="91">
        <v>-13355127.789999999</v>
      </c>
      <c r="H37" s="137">
        <v>-130946.3</v>
      </c>
      <c r="I37" s="137">
        <v>0</v>
      </c>
      <c r="J37" s="125">
        <v>-13486074.09</v>
      </c>
      <c r="K37" s="137">
        <v>12720355.789999999</v>
      </c>
      <c r="L37" s="137">
        <v>130946.3</v>
      </c>
      <c r="M37" s="137">
        <v>0</v>
      </c>
      <c r="N37" s="149">
        <v>12851302.09</v>
      </c>
      <c r="O37" s="137">
        <v>160</v>
      </c>
      <c r="P37" s="149">
        <v>520</v>
      </c>
    </row>
    <row r="38" spans="1:16" s="9" customFormat="1" x14ac:dyDescent="0.35">
      <c r="A38" s="107" t="s">
        <v>154</v>
      </c>
      <c r="B38" s="118" t="s">
        <v>156</v>
      </c>
      <c r="C38" s="102" t="s">
        <v>155</v>
      </c>
      <c r="D38" s="124" t="s">
        <v>33</v>
      </c>
      <c r="E38" s="132" t="s">
        <v>1025</v>
      </c>
      <c r="F38" s="154"/>
      <c r="G38" s="91">
        <v>-53744503</v>
      </c>
      <c r="H38" s="137">
        <v>-823367</v>
      </c>
      <c r="I38" s="137">
        <v>0</v>
      </c>
      <c r="J38" s="125">
        <v>-54567870</v>
      </c>
      <c r="K38" s="137">
        <v>50314345</v>
      </c>
      <c r="L38" s="137">
        <v>823367</v>
      </c>
      <c r="M38" s="137">
        <v>0</v>
      </c>
      <c r="N38" s="149">
        <v>51137712</v>
      </c>
      <c r="O38" s="137">
        <v>721</v>
      </c>
      <c r="P38" s="149">
        <v>1994</v>
      </c>
    </row>
    <row r="39" spans="1:16" s="9" customFormat="1" x14ac:dyDescent="0.35">
      <c r="A39" s="107" t="s">
        <v>157</v>
      </c>
      <c r="B39" s="118" t="s">
        <v>159</v>
      </c>
      <c r="C39" s="103" t="s">
        <v>158</v>
      </c>
      <c r="D39" s="124" t="s">
        <v>41</v>
      </c>
      <c r="E39" s="132" t="s">
        <v>1025</v>
      </c>
      <c r="F39" s="154"/>
      <c r="G39" s="91">
        <v>-10119610</v>
      </c>
      <c r="H39" s="137">
        <v>-222135</v>
      </c>
      <c r="I39" s="137">
        <v>0</v>
      </c>
      <c r="J39" s="125">
        <v>-10341745</v>
      </c>
      <c r="K39" s="137">
        <v>9372787</v>
      </c>
      <c r="L39" s="137">
        <v>222135</v>
      </c>
      <c r="M39" s="137">
        <v>0</v>
      </c>
      <c r="N39" s="149">
        <v>9594922</v>
      </c>
      <c r="O39" s="137">
        <v>221</v>
      </c>
      <c r="P39" s="149">
        <v>423</v>
      </c>
    </row>
    <row r="40" spans="1:16" s="9" customFormat="1" x14ac:dyDescent="0.35">
      <c r="A40" s="107" t="s">
        <v>160</v>
      </c>
      <c r="B40" s="118" t="s">
        <v>162</v>
      </c>
      <c r="C40" s="102" t="s">
        <v>161</v>
      </c>
      <c r="D40" s="124" t="s">
        <v>41</v>
      </c>
      <c r="E40" s="132" t="s">
        <v>1025</v>
      </c>
      <c r="F40" s="154"/>
      <c r="G40" s="91">
        <v>-13502980.76</v>
      </c>
      <c r="H40" s="137">
        <v>-154545.75</v>
      </c>
      <c r="I40" s="137">
        <v>0</v>
      </c>
      <c r="J40" s="125">
        <v>-13657526.51</v>
      </c>
      <c r="K40" s="137">
        <v>12285997.76</v>
      </c>
      <c r="L40" s="137">
        <v>154545.75</v>
      </c>
      <c r="M40" s="137">
        <v>0</v>
      </c>
      <c r="N40" s="149">
        <v>12440543.51</v>
      </c>
      <c r="O40" s="137">
        <v>301</v>
      </c>
      <c r="P40" s="149">
        <v>492</v>
      </c>
    </row>
    <row r="41" spans="1:16" s="9" customFormat="1" x14ac:dyDescent="0.35">
      <c r="A41" s="107" t="s">
        <v>163</v>
      </c>
      <c r="B41" s="118" t="s">
        <v>165</v>
      </c>
      <c r="C41" s="102" t="s">
        <v>164</v>
      </c>
      <c r="D41" s="124" t="s">
        <v>41</v>
      </c>
      <c r="E41" s="132" t="s">
        <v>1025</v>
      </c>
      <c r="F41" s="154"/>
      <c r="G41" s="91">
        <v>-16402884</v>
      </c>
      <c r="H41" s="137">
        <v>-203992</v>
      </c>
      <c r="I41" s="137">
        <v>0</v>
      </c>
      <c r="J41" s="125">
        <v>-16606876</v>
      </c>
      <c r="K41" s="137">
        <v>15895155.02</v>
      </c>
      <c r="L41" s="137">
        <v>203992</v>
      </c>
      <c r="M41" s="137">
        <v>0</v>
      </c>
      <c r="N41" s="149">
        <v>16099147.02</v>
      </c>
      <c r="O41" s="137">
        <v>192</v>
      </c>
      <c r="P41" s="149">
        <v>527</v>
      </c>
    </row>
    <row r="42" spans="1:16" s="9" customFormat="1" x14ac:dyDescent="0.35">
      <c r="A42" s="107" t="s">
        <v>166</v>
      </c>
      <c r="B42" s="118" t="s">
        <v>168</v>
      </c>
      <c r="C42" s="103" t="s">
        <v>167</v>
      </c>
      <c r="D42" s="124" t="s">
        <v>39</v>
      </c>
      <c r="E42" s="132" t="s">
        <v>1025</v>
      </c>
      <c r="F42" s="154"/>
      <c r="G42" s="91">
        <v>-76856771</v>
      </c>
      <c r="H42" s="137">
        <v>-1467664</v>
      </c>
      <c r="I42" s="137">
        <v>-1500</v>
      </c>
      <c r="J42" s="125">
        <v>-78325935</v>
      </c>
      <c r="K42" s="137">
        <v>72914401</v>
      </c>
      <c r="L42" s="137">
        <v>1467664</v>
      </c>
      <c r="M42" s="137">
        <v>1500</v>
      </c>
      <c r="N42" s="149">
        <v>74383565</v>
      </c>
      <c r="O42" s="137">
        <v>1274</v>
      </c>
      <c r="P42" s="149">
        <v>3788</v>
      </c>
    </row>
    <row r="43" spans="1:16" s="9" customFormat="1" x14ac:dyDescent="0.35">
      <c r="A43" s="107" t="s">
        <v>169</v>
      </c>
      <c r="B43" s="118" t="s">
        <v>171</v>
      </c>
      <c r="C43" s="103" t="s">
        <v>170</v>
      </c>
      <c r="D43" s="124" t="s">
        <v>41</v>
      </c>
      <c r="E43" s="132" t="s">
        <v>1025</v>
      </c>
      <c r="F43" s="154"/>
      <c r="G43" s="91">
        <v>-11468000</v>
      </c>
      <c r="H43" s="137">
        <v>-99000</v>
      </c>
      <c r="I43" s="137">
        <v>0</v>
      </c>
      <c r="J43" s="125">
        <v>-11567000</v>
      </c>
      <c r="K43" s="137">
        <v>10999361</v>
      </c>
      <c r="L43" s="137">
        <v>99000</v>
      </c>
      <c r="M43" s="137">
        <v>0</v>
      </c>
      <c r="N43" s="149">
        <v>11098361</v>
      </c>
      <c r="O43" s="137">
        <v>191</v>
      </c>
      <c r="P43" s="149">
        <v>452</v>
      </c>
    </row>
    <row r="44" spans="1:16" s="9" customFormat="1" x14ac:dyDescent="0.35">
      <c r="A44" s="107" t="s">
        <v>172</v>
      </c>
      <c r="B44" s="118" t="s">
        <v>174</v>
      </c>
      <c r="C44" s="102" t="s">
        <v>173</v>
      </c>
      <c r="D44" s="124" t="s">
        <v>36</v>
      </c>
      <c r="E44" s="132" t="s">
        <v>1025</v>
      </c>
      <c r="F44" s="154"/>
      <c r="G44" s="91">
        <v>-23951741.210000001</v>
      </c>
      <c r="H44" s="137">
        <v>-346433.73</v>
      </c>
      <c r="I44" s="137">
        <v>0</v>
      </c>
      <c r="J44" s="125">
        <v>-24298174.940000001</v>
      </c>
      <c r="K44" s="137">
        <v>22273620.210000001</v>
      </c>
      <c r="L44" s="137">
        <v>346433.73</v>
      </c>
      <c r="M44" s="137">
        <v>0</v>
      </c>
      <c r="N44" s="149">
        <v>22620053.940000001</v>
      </c>
      <c r="O44" s="137">
        <v>440</v>
      </c>
      <c r="P44" s="149">
        <v>811</v>
      </c>
    </row>
    <row r="45" spans="1:16" s="9" customFormat="1" x14ac:dyDescent="0.35">
      <c r="A45" s="107" t="s">
        <v>175</v>
      </c>
      <c r="B45" s="118" t="s">
        <v>177</v>
      </c>
      <c r="C45" s="102" t="s">
        <v>176</v>
      </c>
      <c r="D45" s="124" t="s">
        <v>36</v>
      </c>
      <c r="E45" s="132" t="s">
        <v>1025</v>
      </c>
      <c r="F45" s="154"/>
      <c r="G45" s="91">
        <v>-6952912.7699999996</v>
      </c>
      <c r="H45" s="137">
        <v>-203665.97</v>
      </c>
      <c r="I45" s="137">
        <v>-2000</v>
      </c>
      <c r="J45" s="125">
        <v>-7158578.7399999993</v>
      </c>
      <c r="K45" s="137">
        <v>5340490.7699999996</v>
      </c>
      <c r="L45" s="137">
        <v>203665.97</v>
      </c>
      <c r="M45" s="137">
        <v>2000</v>
      </c>
      <c r="N45" s="149">
        <v>5546156.7400000002</v>
      </c>
      <c r="O45" s="137">
        <v>687</v>
      </c>
      <c r="P45" s="149">
        <v>815</v>
      </c>
    </row>
    <row r="46" spans="1:16" s="9" customFormat="1" x14ac:dyDescent="0.35">
      <c r="A46" s="107" t="s">
        <v>178</v>
      </c>
      <c r="B46" s="118" t="s">
        <v>180</v>
      </c>
      <c r="C46" s="102" t="s">
        <v>179</v>
      </c>
      <c r="D46" s="124" t="s">
        <v>41</v>
      </c>
      <c r="E46" s="132" t="s">
        <v>1025</v>
      </c>
      <c r="F46" s="154"/>
      <c r="G46" s="91">
        <v>-51600000</v>
      </c>
      <c r="H46" s="137">
        <v>-576000</v>
      </c>
      <c r="I46" s="137">
        <v>0</v>
      </c>
      <c r="J46" s="125">
        <v>-52176000</v>
      </c>
      <c r="K46" s="137">
        <v>49602875</v>
      </c>
      <c r="L46" s="137">
        <v>576000</v>
      </c>
      <c r="M46" s="137">
        <v>0</v>
      </c>
      <c r="N46" s="149">
        <v>50178875</v>
      </c>
      <c r="O46" s="137">
        <v>541</v>
      </c>
      <c r="P46" s="149">
        <v>1173</v>
      </c>
    </row>
    <row r="47" spans="1:16" s="9" customFormat="1" x14ac:dyDescent="0.35">
      <c r="A47" s="107" t="s">
        <v>181</v>
      </c>
      <c r="B47" s="118" t="s">
        <v>183</v>
      </c>
      <c r="C47" s="102" t="s">
        <v>182</v>
      </c>
      <c r="D47" s="124" t="s">
        <v>33</v>
      </c>
      <c r="E47" s="132" t="s">
        <v>1025</v>
      </c>
      <c r="F47" s="154"/>
      <c r="G47" s="91">
        <v>-195322037</v>
      </c>
      <c r="H47" s="137">
        <v>-470055</v>
      </c>
      <c r="I47" s="137">
        <v>-1500</v>
      </c>
      <c r="J47" s="125">
        <v>-195793592</v>
      </c>
      <c r="K47" s="137">
        <v>186030092</v>
      </c>
      <c r="L47" s="137">
        <v>470055</v>
      </c>
      <c r="M47" s="137">
        <v>1500</v>
      </c>
      <c r="N47" s="149">
        <v>186501647</v>
      </c>
      <c r="O47" s="137">
        <v>2249</v>
      </c>
      <c r="P47" s="149">
        <v>4436</v>
      </c>
    </row>
    <row r="48" spans="1:16" s="9" customFormat="1" x14ac:dyDescent="0.35">
      <c r="A48" s="107" t="s">
        <v>184</v>
      </c>
      <c r="B48" s="118" t="s">
        <v>186</v>
      </c>
      <c r="C48" s="102" t="s">
        <v>185</v>
      </c>
      <c r="D48" s="124" t="s">
        <v>41</v>
      </c>
      <c r="E48" s="132" t="s">
        <v>1025</v>
      </c>
      <c r="F48" s="154"/>
      <c r="G48" s="91">
        <v>-14619984.26</v>
      </c>
      <c r="H48" s="137">
        <v>-39684.800000000003</v>
      </c>
      <c r="I48" s="137">
        <v>0</v>
      </c>
      <c r="J48" s="125">
        <v>-14659669.060000001</v>
      </c>
      <c r="K48" s="137">
        <v>13661651.26</v>
      </c>
      <c r="L48" s="137">
        <v>39684.800000000003</v>
      </c>
      <c r="M48" s="137">
        <v>0</v>
      </c>
      <c r="N48" s="149">
        <v>13701336.060000001</v>
      </c>
      <c r="O48" s="137">
        <v>272</v>
      </c>
      <c r="P48" s="149">
        <v>516</v>
      </c>
    </row>
    <row r="49" spans="1:16" s="9" customFormat="1" x14ac:dyDescent="0.35">
      <c r="A49" s="107" t="s">
        <v>187</v>
      </c>
      <c r="B49" s="118" t="s">
        <v>189</v>
      </c>
      <c r="C49" s="102" t="s">
        <v>188</v>
      </c>
      <c r="D49" s="124" t="s">
        <v>41</v>
      </c>
      <c r="E49" s="132" t="s">
        <v>1025</v>
      </c>
      <c r="F49" s="154"/>
      <c r="G49" s="91">
        <v>-33906062</v>
      </c>
      <c r="H49" s="137">
        <v>-106121</v>
      </c>
      <c r="I49" s="137">
        <v>0</v>
      </c>
      <c r="J49" s="125">
        <v>-34012183</v>
      </c>
      <c r="K49" s="137">
        <v>32135480</v>
      </c>
      <c r="L49" s="137">
        <v>106121</v>
      </c>
      <c r="M49" s="137">
        <v>0</v>
      </c>
      <c r="N49" s="149">
        <v>32241601</v>
      </c>
      <c r="O49" s="137">
        <v>565</v>
      </c>
      <c r="P49" s="149">
        <v>1149</v>
      </c>
    </row>
    <row r="50" spans="1:16" s="9" customFormat="1" x14ac:dyDescent="0.35">
      <c r="A50" s="107" t="s">
        <v>190</v>
      </c>
      <c r="B50" s="118" t="s">
        <v>192</v>
      </c>
      <c r="C50" s="102" t="s">
        <v>191</v>
      </c>
      <c r="D50" s="124" t="s">
        <v>41</v>
      </c>
      <c r="E50" s="132" t="s">
        <v>1025</v>
      </c>
      <c r="F50" s="154"/>
      <c r="G50" s="91">
        <v>-22141380</v>
      </c>
      <c r="H50" s="137">
        <v>-96752</v>
      </c>
      <c r="I50" s="137">
        <v>-1500</v>
      </c>
      <c r="J50" s="125">
        <v>-22239632</v>
      </c>
      <c r="K50" s="137">
        <v>21353406</v>
      </c>
      <c r="L50" s="137">
        <v>96752</v>
      </c>
      <c r="M50" s="137">
        <v>1500</v>
      </c>
      <c r="N50" s="149">
        <v>21451658</v>
      </c>
      <c r="O50" s="137">
        <v>299</v>
      </c>
      <c r="P50" s="149">
        <v>762</v>
      </c>
    </row>
    <row r="51" spans="1:16" s="9" customFormat="1" x14ac:dyDescent="0.35">
      <c r="A51" s="107" t="s">
        <v>193</v>
      </c>
      <c r="B51" s="118" t="s">
        <v>195</v>
      </c>
      <c r="C51" s="102" t="s">
        <v>194</v>
      </c>
      <c r="D51" s="124" t="s">
        <v>41</v>
      </c>
      <c r="E51" s="132" t="s">
        <v>1025</v>
      </c>
      <c r="F51" s="154"/>
      <c r="G51" s="91">
        <v>-8241044</v>
      </c>
      <c r="H51" s="137">
        <v>-76759</v>
      </c>
      <c r="I51" s="137">
        <v>0</v>
      </c>
      <c r="J51" s="125">
        <v>-8317803</v>
      </c>
      <c r="K51" s="137">
        <v>7777602</v>
      </c>
      <c r="L51" s="137">
        <v>76759</v>
      </c>
      <c r="M51" s="137">
        <v>0</v>
      </c>
      <c r="N51" s="149">
        <v>7854361</v>
      </c>
      <c r="O51" s="137">
        <v>181</v>
      </c>
      <c r="P51" s="149">
        <v>280</v>
      </c>
    </row>
    <row r="52" spans="1:16" s="9" customFormat="1" x14ac:dyDescent="0.35">
      <c r="A52" s="107" t="s">
        <v>196</v>
      </c>
      <c r="B52" s="118" t="s">
        <v>198</v>
      </c>
      <c r="C52" s="102" t="s">
        <v>197</v>
      </c>
      <c r="D52" s="124" t="s">
        <v>39</v>
      </c>
      <c r="E52" s="132" t="s">
        <v>1025</v>
      </c>
      <c r="F52" s="154"/>
      <c r="G52" s="91">
        <v>-26418488</v>
      </c>
      <c r="H52" s="137">
        <v>-386419</v>
      </c>
      <c r="I52" s="137">
        <v>0</v>
      </c>
      <c r="J52" s="125">
        <v>-26804907</v>
      </c>
      <c r="K52" s="137">
        <v>24083139</v>
      </c>
      <c r="L52" s="137">
        <v>386419</v>
      </c>
      <c r="M52" s="137">
        <v>0</v>
      </c>
      <c r="N52" s="149">
        <v>24469558</v>
      </c>
      <c r="O52" s="137">
        <v>696</v>
      </c>
      <c r="P52" s="149">
        <v>978</v>
      </c>
    </row>
    <row r="53" spans="1:16" s="9" customFormat="1" x14ac:dyDescent="0.35">
      <c r="A53" s="107" t="s">
        <v>199</v>
      </c>
      <c r="B53" s="118" t="s">
        <v>201</v>
      </c>
      <c r="C53" s="102" t="s">
        <v>200</v>
      </c>
      <c r="D53" s="124" t="s">
        <v>41</v>
      </c>
      <c r="E53" s="132" t="s">
        <v>1025</v>
      </c>
      <c r="F53" s="154"/>
      <c r="G53" s="91">
        <v>-18701210</v>
      </c>
      <c r="H53" s="137">
        <v>-194541</v>
      </c>
      <c r="I53" s="137">
        <v>0</v>
      </c>
      <c r="J53" s="125">
        <v>-18895751</v>
      </c>
      <c r="K53" s="137">
        <v>17293541</v>
      </c>
      <c r="L53" s="137">
        <v>194541</v>
      </c>
      <c r="M53" s="137">
        <v>0</v>
      </c>
      <c r="N53" s="149">
        <v>17488082</v>
      </c>
      <c r="O53" s="137">
        <v>372</v>
      </c>
      <c r="P53" s="149">
        <v>797</v>
      </c>
    </row>
    <row r="54" spans="1:16" s="9" customFormat="1" x14ac:dyDescent="0.35">
      <c r="A54" s="107" t="s">
        <v>202</v>
      </c>
      <c r="B54" s="118" t="s">
        <v>204</v>
      </c>
      <c r="C54" s="102" t="s">
        <v>203</v>
      </c>
      <c r="D54" s="124" t="s">
        <v>41</v>
      </c>
      <c r="E54" s="132" t="s">
        <v>1025</v>
      </c>
      <c r="F54" s="154"/>
      <c r="G54" s="91">
        <v>-33350079</v>
      </c>
      <c r="H54" s="137">
        <v>-67042</v>
      </c>
      <c r="I54" s="137">
        <v>-1500</v>
      </c>
      <c r="J54" s="125">
        <v>-33418621</v>
      </c>
      <c r="K54" s="137">
        <v>31115530</v>
      </c>
      <c r="L54" s="137">
        <v>67042</v>
      </c>
      <c r="M54" s="137">
        <v>1500</v>
      </c>
      <c r="N54" s="149">
        <v>31184072</v>
      </c>
      <c r="O54" s="137">
        <v>1525</v>
      </c>
      <c r="P54" s="149">
        <v>990</v>
      </c>
    </row>
    <row r="55" spans="1:16" s="9" customFormat="1" x14ac:dyDescent="0.35">
      <c r="A55" s="107" t="s">
        <v>205</v>
      </c>
      <c r="B55" s="118" t="s">
        <v>207</v>
      </c>
      <c r="C55" s="102" t="s">
        <v>206</v>
      </c>
      <c r="D55" s="124" t="s">
        <v>41</v>
      </c>
      <c r="E55" s="132" t="s">
        <v>1025</v>
      </c>
      <c r="F55" s="154"/>
      <c r="G55" s="91">
        <v>-31388544</v>
      </c>
      <c r="H55" s="137">
        <v>-103576</v>
      </c>
      <c r="I55" s="137">
        <v>0</v>
      </c>
      <c r="J55" s="125">
        <v>-31492120</v>
      </c>
      <c r="K55" s="137">
        <v>30398604</v>
      </c>
      <c r="L55" s="137">
        <v>103576</v>
      </c>
      <c r="M55" s="137">
        <v>0</v>
      </c>
      <c r="N55" s="149">
        <v>30502180</v>
      </c>
      <c r="O55" s="137">
        <v>312</v>
      </c>
      <c r="P55" s="149">
        <v>855</v>
      </c>
    </row>
    <row r="56" spans="1:16" s="9" customFormat="1" x14ac:dyDescent="0.35">
      <c r="A56" s="107" t="s">
        <v>208</v>
      </c>
      <c r="B56" s="118" t="s">
        <v>210</v>
      </c>
      <c r="C56" s="102" t="s">
        <v>209</v>
      </c>
      <c r="D56" s="124" t="s">
        <v>41</v>
      </c>
      <c r="E56" s="132" t="s">
        <v>1025</v>
      </c>
      <c r="F56" s="154"/>
      <c r="G56" s="91">
        <v>-52616982</v>
      </c>
      <c r="H56" s="137">
        <v>-229407</v>
      </c>
      <c r="I56" s="137">
        <v>-886</v>
      </c>
      <c r="J56" s="125">
        <v>-52847275</v>
      </c>
      <c r="K56" s="137">
        <v>51571510</v>
      </c>
      <c r="L56" s="137">
        <v>229407</v>
      </c>
      <c r="M56" s="137">
        <v>886</v>
      </c>
      <c r="N56" s="149">
        <v>51801803</v>
      </c>
      <c r="O56" s="137">
        <v>351</v>
      </c>
      <c r="P56" s="149">
        <v>979</v>
      </c>
    </row>
    <row r="57" spans="1:16" s="9" customFormat="1" x14ac:dyDescent="0.35">
      <c r="A57" s="107" t="s">
        <v>211</v>
      </c>
      <c r="B57" s="118" t="s">
        <v>213</v>
      </c>
      <c r="C57" s="102" t="s">
        <v>212</v>
      </c>
      <c r="D57" s="124" t="s">
        <v>39</v>
      </c>
      <c r="E57" s="132" t="s">
        <v>1025</v>
      </c>
      <c r="F57" s="154"/>
      <c r="G57" s="91">
        <v>-60563850</v>
      </c>
      <c r="H57" s="137">
        <v>-969889</v>
      </c>
      <c r="I57" s="137">
        <v>-1500</v>
      </c>
      <c r="J57" s="125">
        <v>-61535239</v>
      </c>
      <c r="K57" s="137">
        <v>57814266</v>
      </c>
      <c r="L57" s="137">
        <v>969889</v>
      </c>
      <c r="M57" s="137">
        <v>1500</v>
      </c>
      <c r="N57" s="149">
        <v>58785655</v>
      </c>
      <c r="O57" s="137">
        <v>1074</v>
      </c>
      <c r="P57" s="149">
        <v>2234</v>
      </c>
    </row>
    <row r="58" spans="1:16" s="9" customFormat="1" x14ac:dyDescent="0.35">
      <c r="A58" s="107" t="s">
        <v>214</v>
      </c>
      <c r="B58" s="118" t="s">
        <v>216</v>
      </c>
      <c r="C58" s="102" t="s">
        <v>215</v>
      </c>
      <c r="D58" s="124" t="s">
        <v>39</v>
      </c>
      <c r="E58" s="132" t="s">
        <v>1025</v>
      </c>
      <c r="F58" s="154"/>
      <c r="G58" s="91">
        <v>-75598839</v>
      </c>
      <c r="H58" s="137">
        <v>-600803</v>
      </c>
      <c r="I58" s="137">
        <v>-1500</v>
      </c>
      <c r="J58" s="125">
        <v>-76201142</v>
      </c>
      <c r="K58" s="137">
        <v>71298839</v>
      </c>
      <c r="L58" s="137">
        <v>600803</v>
      </c>
      <c r="M58" s="137">
        <v>1500</v>
      </c>
      <c r="N58" s="149">
        <v>71901142</v>
      </c>
      <c r="O58" s="137">
        <v>897</v>
      </c>
      <c r="P58" s="149">
        <v>1878</v>
      </c>
    </row>
    <row r="59" spans="1:16" s="9" customFormat="1" x14ac:dyDescent="0.35">
      <c r="A59" s="107" t="s">
        <v>217</v>
      </c>
      <c r="B59" s="118" t="s">
        <v>219</v>
      </c>
      <c r="C59" s="102" t="s">
        <v>218</v>
      </c>
      <c r="D59" s="124" t="s">
        <v>41</v>
      </c>
      <c r="E59" s="132" t="s">
        <v>1025</v>
      </c>
      <c r="F59" s="154"/>
      <c r="G59" s="91">
        <v>-17246722</v>
      </c>
      <c r="H59" s="137">
        <v>-68134</v>
      </c>
      <c r="I59" s="137">
        <v>0</v>
      </c>
      <c r="J59" s="125">
        <v>-17314856</v>
      </c>
      <c r="K59" s="137">
        <v>16204356</v>
      </c>
      <c r="L59" s="137">
        <v>68134</v>
      </c>
      <c r="M59" s="137">
        <v>0</v>
      </c>
      <c r="N59" s="149">
        <v>16272490</v>
      </c>
      <c r="O59" s="137">
        <v>341</v>
      </c>
      <c r="P59" s="149">
        <v>554</v>
      </c>
    </row>
    <row r="60" spans="1:16" s="9" customFormat="1" x14ac:dyDescent="0.35">
      <c r="A60" s="107" t="s">
        <v>220</v>
      </c>
      <c r="B60" s="118" t="s">
        <v>222</v>
      </c>
      <c r="C60" s="102" t="s">
        <v>221</v>
      </c>
      <c r="D60" s="124" t="s">
        <v>41</v>
      </c>
      <c r="E60" s="132" t="s">
        <v>1025</v>
      </c>
      <c r="F60" s="154"/>
      <c r="G60" s="91">
        <v>-27084415.620000001</v>
      </c>
      <c r="H60" s="137">
        <v>-246153.91</v>
      </c>
      <c r="I60" s="137">
        <v>0</v>
      </c>
      <c r="J60" s="125">
        <v>-27330569.530000001</v>
      </c>
      <c r="K60" s="137">
        <v>25592415.620000001</v>
      </c>
      <c r="L60" s="137">
        <v>246153.91</v>
      </c>
      <c r="M60" s="137">
        <v>0</v>
      </c>
      <c r="N60" s="149">
        <v>25838569.530000001</v>
      </c>
      <c r="O60" s="137">
        <v>430</v>
      </c>
      <c r="P60" s="149">
        <v>1077</v>
      </c>
    </row>
    <row r="61" spans="1:16" s="9" customFormat="1" x14ac:dyDescent="0.35">
      <c r="A61" s="107" t="s">
        <v>223</v>
      </c>
      <c r="B61" s="118" t="s">
        <v>225</v>
      </c>
      <c r="C61" s="103" t="s">
        <v>224</v>
      </c>
      <c r="D61" s="124" t="s">
        <v>41</v>
      </c>
      <c r="E61" s="132" t="s">
        <v>1025</v>
      </c>
      <c r="F61" s="154"/>
      <c r="G61" s="91">
        <v>-10815808</v>
      </c>
      <c r="H61" s="137">
        <v>-212021</v>
      </c>
      <c r="I61" s="137">
        <v>0</v>
      </c>
      <c r="J61" s="125">
        <v>-11027829</v>
      </c>
      <c r="K61" s="137">
        <v>9900412</v>
      </c>
      <c r="L61" s="137">
        <v>212021</v>
      </c>
      <c r="M61" s="137">
        <v>0</v>
      </c>
      <c r="N61" s="149">
        <v>10112433</v>
      </c>
      <c r="O61" s="137">
        <v>277</v>
      </c>
      <c r="P61" s="149">
        <v>465</v>
      </c>
    </row>
    <row r="62" spans="1:16" s="9" customFormat="1" x14ac:dyDescent="0.35">
      <c r="A62" s="107" t="s">
        <v>226</v>
      </c>
      <c r="B62" s="118" t="s">
        <v>228</v>
      </c>
      <c r="C62" s="102" t="s">
        <v>227</v>
      </c>
      <c r="D62" s="124" t="s">
        <v>33</v>
      </c>
      <c r="E62" s="132" t="s">
        <v>1025</v>
      </c>
      <c r="F62" s="154"/>
      <c r="G62" s="91">
        <v>-116044704.63</v>
      </c>
      <c r="H62" s="137">
        <v>-196883.75</v>
      </c>
      <c r="I62" s="137">
        <v>0</v>
      </c>
      <c r="J62" s="125">
        <v>-116241588.38</v>
      </c>
      <c r="K62" s="137">
        <v>113695431.63</v>
      </c>
      <c r="L62" s="137">
        <v>196883.75</v>
      </c>
      <c r="M62" s="137">
        <v>0</v>
      </c>
      <c r="N62" s="149">
        <v>113892315.38</v>
      </c>
      <c r="O62" s="137">
        <v>334</v>
      </c>
      <c r="P62" s="149">
        <v>1748</v>
      </c>
    </row>
    <row r="63" spans="1:16" s="9" customFormat="1" x14ac:dyDescent="0.35">
      <c r="A63" s="107" t="s">
        <v>229</v>
      </c>
      <c r="B63" s="118" t="s">
        <v>231</v>
      </c>
      <c r="C63" s="102" t="s">
        <v>230</v>
      </c>
      <c r="D63" s="124" t="s">
        <v>41</v>
      </c>
      <c r="E63" s="132" t="s">
        <v>1025</v>
      </c>
      <c r="F63" s="154"/>
      <c r="G63" s="91">
        <v>-33899060</v>
      </c>
      <c r="H63" s="137">
        <v>-450541</v>
      </c>
      <c r="I63" s="137">
        <v>-1500</v>
      </c>
      <c r="J63" s="125">
        <v>-34351101</v>
      </c>
      <c r="K63" s="137">
        <v>31969134</v>
      </c>
      <c r="L63" s="137">
        <v>450541</v>
      </c>
      <c r="M63" s="137">
        <v>1500</v>
      </c>
      <c r="N63" s="149">
        <v>32421175</v>
      </c>
      <c r="O63" s="137">
        <v>534</v>
      </c>
      <c r="P63" s="149">
        <v>1076</v>
      </c>
    </row>
    <row r="64" spans="1:16" s="9" customFormat="1" x14ac:dyDescent="0.35">
      <c r="A64" s="107" t="s">
        <v>232</v>
      </c>
      <c r="B64" s="118" t="s">
        <v>234</v>
      </c>
      <c r="C64" s="102" t="s">
        <v>233</v>
      </c>
      <c r="D64" s="124" t="s">
        <v>41</v>
      </c>
      <c r="E64" s="132" t="s">
        <v>1025</v>
      </c>
      <c r="F64" s="154"/>
      <c r="G64" s="91">
        <v>-5366128</v>
      </c>
      <c r="H64" s="137">
        <v>-54310</v>
      </c>
      <c r="I64" s="137">
        <v>0</v>
      </c>
      <c r="J64" s="125">
        <v>-5420438</v>
      </c>
      <c r="K64" s="137">
        <v>4933554</v>
      </c>
      <c r="L64" s="137">
        <v>54310</v>
      </c>
      <c r="M64" s="137">
        <v>0</v>
      </c>
      <c r="N64" s="149">
        <v>4987864</v>
      </c>
      <c r="O64" s="137">
        <v>182</v>
      </c>
      <c r="P64" s="149">
        <v>464</v>
      </c>
    </row>
    <row r="65" spans="1:16" s="9" customFormat="1" x14ac:dyDescent="0.35">
      <c r="A65" s="107" t="s">
        <v>235</v>
      </c>
      <c r="B65" s="118" t="s">
        <v>237</v>
      </c>
      <c r="C65" s="102" t="s">
        <v>236</v>
      </c>
      <c r="D65" s="124" t="s">
        <v>41</v>
      </c>
      <c r="E65" s="132" t="s">
        <v>1025</v>
      </c>
      <c r="F65" s="154"/>
      <c r="G65" s="91">
        <v>-4124737</v>
      </c>
      <c r="H65" s="137">
        <v>-100990</v>
      </c>
      <c r="I65" s="137">
        <v>0</v>
      </c>
      <c r="J65" s="125">
        <v>-4225727</v>
      </c>
      <c r="K65" s="137">
        <v>3794737</v>
      </c>
      <c r="L65" s="137">
        <v>100990</v>
      </c>
      <c r="M65" s="137">
        <v>0</v>
      </c>
      <c r="N65" s="149">
        <v>3895727</v>
      </c>
      <c r="O65" s="137">
        <v>148</v>
      </c>
      <c r="P65" s="149">
        <v>180</v>
      </c>
    </row>
    <row r="66" spans="1:16" s="9" customFormat="1" x14ac:dyDescent="0.35">
      <c r="A66" s="107" t="s">
        <v>238</v>
      </c>
      <c r="B66" s="118" t="s">
        <v>240</v>
      </c>
      <c r="C66" s="102" t="s">
        <v>239</v>
      </c>
      <c r="D66" s="124" t="s">
        <v>39</v>
      </c>
      <c r="E66" s="132" t="s">
        <v>1025</v>
      </c>
      <c r="F66" s="154"/>
      <c r="G66" s="91">
        <v>-96486702</v>
      </c>
      <c r="H66" s="137">
        <v>-436897</v>
      </c>
      <c r="I66" s="137">
        <v>-7500</v>
      </c>
      <c r="J66" s="125">
        <v>-96931099</v>
      </c>
      <c r="K66" s="137">
        <v>90978058</v>
      </c>
      <c r="L66" s="137">
        <v>436897</v>
      </c>
      <c r="M66" s="137">
        <v>7500</v>
      </c>
      <c r="N66" s="149">
        <v>91422455</v>
      </c>
      <c r="O66" s="137">
        <v>2001</v>
      </c>
      <c r="P66" s="149">
        <v>6203</v>
      </c>
    </row>
    <row r="67" spans="1:16" s="9" customFormat="1" x14ac:dyDescent="0.35">
      <c r="A67" s="107" t="s">
        <v>241</v>
      </c>
      <c r="B67" s="118" t="s">
        <v>243</v>
      </c>
      <c r="C67" s="103" t="s">
        <v>242</v>
      </c>
      <c r="D67" s="124" t="s">
        <v>41</v>
      </c>
      <c r="E67" s="132" t="s">
        <v>1025</v>
      </c>
      <c r="F67" s="154"/>
      <c r="G67" s="91">
        <v>-17060160</v>
      </c>
      <c r="H67" s="137">
        <v>-71115</v>
      </c>
      <c r="I67" s="137">
        <v>0</v>
      </c>
      <c r="J67" s="125">
        <v>-17131275</v>
      </c>
      <c r="K67" s="137">
        <v>15818087</v>
      </c>
      <c r="L67" s="137">
        <v>71115</v>
      </c>
      <c r="M67" s="137">
        <v>0</v>
      </c>
      <c r="N67" s="149">
        <v>15889202</v>
      </c>
      <c r="O67" s="137">
        <v>419</v>
      </c>
      <c r="P67" s="149">
        <v>1076</v>
      </c>
    </row>
    <row r="68" spans="1:16" s="9" customFormat="1" x14ac:dyDescent="0.35">
      <c r="A68" s="107" t="s">
        <v>244</v>
      </c>
      <c r="B68" s="118" t="s">
        <v>246</v>
      </c>
      <c r="C68" s="102" t="s">
        <v>245</v>
      </c>
      <c r="D68" s="124" t="s">
        <v>36</v>
      </c>
      <c r="E68" s="132" t="s">
        <v>1025</v>
      </c>
      <c r="F68" s="154"/>
      <c r="G68" s="91">
        <v>-49259638.700000003</v>
      </c>
      <c r="H68" s="137">
        <v>-494817.62</v>
      </c>
      <c r="I68" s="137">
        <v>-1500</v>
      </c>
      <c r="J68" s="125">
        <v>-49755956.32</v>
      </c>
      <c r="K68" s="137">
        <v>46619710.700000003</v>
      </c>
      <c r="L68" s="137">
        <v>494817.62</v>
      </c>
      <c r="M68" s="137">
        <v>1500</v>
      </c>
      <c r="N68" s="149">
        <v>47116028.32</v>
      </c>
      <c r="O68" s="137">
        <v>676</v>
      </c>
      <c r="P68" s="149">
        <v>1557</v>
      </c>
    </row>
    <row r="69" spans="1:16" s="9" customFormat="1" x14ac:dyDescent="0.35">
      <c r="A69" s="107" t="s">
        <v>247</v>
      </c>
      <c r="B69" s="118" t="s">
        <v>249</v>
      </c>
      <c r="C69" s="102" t="s">
        <v>248</v>
      </c>
      <c r="D69" s="124" t="s">
        <v>41</v>
      </c>
      <c r="E69" s="132" t="s">
        <v>1025</v>
      </c>
      <c r="F69" s="154"/>
      <c r="G69" s="91">
        <v>-2797000</v>
      </c>
      <c r="H69" s="137">
        <v>-46205</v>
      </c>
      <c r="I69" s="137">
        <v>0</v>
      </c>
      <c r="J69" s="125">
        <v>-2843205</v>
      </c>
      <c r="K69" s="137">
        <v>2047000</v>
      </c>
      <c r="L69" s="137">
        <v>46205</v>
      </c>
      <c r="M69" s="137">
        <v>0</v>
      </c>
      <c r="N69" s="149">
        <v>2093205</v>
      </c>
      <c r="O69" s="137">
        <v>264</v>
      </c>
      <c r="P69" s="149">
        <v>583</v>
      </c>
    </row>
    <row r="70" spans="1:16" s="9" customFormat="1" x14ac:dyDescent="0.35">
      <c r="A70" s="107" t="s">
        <v>250</v>
      </c>
      <c r="B70" s="118" t="s">
        <v>252</v>
      </c>
      <c r="C70" s="102" t="s">
        <v>251</v>
      </c>
      <c r="D70" s="124" t="s">
        <v>41</v>
      </c>
      <c r="E70" s="132" t="s">
        <v>1025</v>
      </c>
      <c r="F70" s="154"/>
      <c r="G70" s="91">
        <v>-34232566</v>
      </c>
      <c r="H70" s="137">
        <v>-355666</v>
      </c>
      <c r="I70" s="137">
        <v>0</v>
      </c>
      <c r="J70" s="125">
        <v>-34588232</v>
      </c>
      <c r="K70" s="137">
        <v>33482886</v>
      </c>
      <c r="L70" s="137">
        <v>355666</v>
      </c>
      <c r="M70" s="137">
        <v>0</v>
      </c>
      <c r="N70" s="149">
        <v>33838552</v>
      </c>
      <c r="O70" s="137">
        <v>224</v>
      </c>
      <c r="P70" s="149">
        <v>671</v>
      </c>
    </row>
    <row r="71" spans="1:16" s="9" customFormat="1" x14ac:dyDescent="0.35">
      <c r="A71" s="107" t="s">
        <v>253</v>
      </c>
      <c r="B71" s="118" t="s">
        <v>255</v>
      </c>
      <c r="C71" s="102" t="s">
        <v>254</v>
      </c>
      <c r="D71" s="124" t="s">
        <v>33</v>
      </c>
      <c r="E71" s="132" t="s">
        <v>1025</v>
      </c>
      <c r="F71" s="154"/>
      <c r="G71" s="91">
        <v>-55720284</v>
      </c>
      <c r="H71" s="137">
        <v>-1110410</v>
      </c>
      <c r="I71" s="137">
        <v>0</v>
      </c>
      <c r="J71" s="125">
        <v>-56830694</v>
      </c>
      <c r="K71" s="137">
        <v>52322947</v>
      </c>
      <c r="L71" s="137">
        <v>1110410</v>
      </c>
      <c r="M71" s="137">
        <v>0</v>
      </c>
      <c r="N71" s="149">
        <v>53433357</v>
      </c>
      <c r="O71" s="137">
        <v>1244</v>
      </c>
      <c r="P71" s="149">
        <v>2133</v>
      </c>
    </row>
    <row r="72" spans="1:16" s="9" customFormat="1" x14ac:dyDescent="0.35">
      <c r="A72" s="107" t="s">
        <v>256</v>
      </c>
      <c r="B72" s="118" t="s">
        <v>258</v>
      </c>
      <c r="C72" s="102" t="s">
        <v>257</v>
      </c>
      <c r="D72" s="124" t="s">
        <v>41</v>
      </c>
      <c r="E72" s="132" t="s">
        <v>1025</v>
      </c>
      <c r="F72" s="154"/>
      <c r="G72" s="91">
        <v>-26962062</v>
      </c>
      <c r="H72" s="137">
        <v>-294000</v>
      </c>
      <c r="I72" s="137">
        <v>0</v>
      </c>
      <c r="J72" s="125">
        <v>-27256062</v>
      </c>
      <c r="K72" s="137">
        <v>25752563</v>
      </c>
      <c r="L72" s="137">
        <v>294000</v>
      </c>
      <c r="M72" s="137">
        <v>0</v>
      </c>
      <c r="N72" s="149">
        <v>26046563</v>
      </c>
      <c r="O72" s="137">
        <v>363</v>
      </c>
      <c r="P72" s="149">
        <v>958</v>
      </c>
    </row>
    <row r="73" spans="1:16" s="9" customFormat="1" x14ac:dyDescent="0.35">
      <c r="A73" s="107" t="s">
        <v>259</v>
      </c>
      <c r="B73" s="118" t="s">
        <v>261</v>
      </c>
      <c r="C73" s="103" t="s">
        <v>260</v>
      </c>
      <c r="D73" s="124" t="s">
        <v>39</v>
      </c>
      <c r="E73" s="132" t="s">
        <v>1025</v>
      </c>
      <c r="F73" s="154"/>
      <c r="G73" s="91">
        <v>-16070891</v>
      </c>
      <c r="H73" s="137">
        <v>-131721</v>
      </c>
      <c r="I73" s="137">
        <v>0</v>
      </c>
      <c r="J73" s="125">
        <v>-16202612</v>
      </c>
      <c r="K73" s="137">
        <v>15399902</v>
      </c>
      <c r="L73" s="137">
        <v>131721</v>
      </c>
      <c r="M73" s="137">
        <v>0</v>
      </c>
      <c r="N73" s="149">
        <v>15531623</v>
      </c>
      <c r="O73" s="137">
        <v>237</v>
      </c>
      <c r="P73" s="149">
        <v>620</v>
      </c>
    </row>
    <row r="74" spans="1:16" s="9" customFormat="1" x14ac:dyDescent="0.35">
      <c r="A74" s="107" t="s">
        <v>262</v>
      </c>
      <c r="B74" s="118" t="s">
        <v>264</v>
      </c>
      <c r="C74" s="102" t="s">
        <v>263</v>
      </c>
      <c r="D74" s="124" t="s">
        <v>41</v>
      </c>
      <c r="E74" s="132" t="s">
        <v>1025</v>
      </c>
      <c r="F74" s="154"/>
      <c r="G74" s="91">
        <v>-58526558</v>
      </c>
      <c r="H74" s="137">
        <v>-325232</v>
      </c>
      <c r="I74" s="137">
        <v>0</v>
      </c>
      <c r="J74" s="125">
        <v>-58851790</v>
      </c>
      <c r="K74" s="137">
        <v>57896215</v>
      </c>
      <c r="L74" s="137">
        <v>325232</v>
      </c>
      <c r="M74" s="137">
        <v>0</v>
      </c>
      <c r="N74" s="149">
        <v>58221447</v>
      </c>
      <c r="O74" s="137">
        <v>207</v>
      </c>
      <c r="P74" s="149">
        <v>699</v>
      </c>
    </row>
    <row r="75" spans="1:16" s="9" customFormat="1" x14ac:dyDescent="0.35">
      <c r="A75" s="107" t="s">
        <v>265</v>
      </c>
      <c r="B75" s="118" t="s">
        <v>267</v>
      </c>
      <c r="C75" s="102" t="s">
        <v>266</v>
      </c>
      <c r="D75" s="124" t="s">
        <v>41</v>
      </c>
      <c r="E75" s="132" t="s">
        <v>1025</v>
      </c>
      <c r="F75" s="154"/>
      <c r="G75" s="91">
        <v>-3813602</v>
      </c>
      <c r="H75" s="137">
        <v>-138992</v>
      </c>
      <c r="I75" s="137">
        <v>0</v>
      </c>
      <c r="J75" s="125">
        <v>-3952594</v>
      </c>
      <c r="K75" s="137">
        <v>3478294</v>
      </c>
      <c r="L75" s="137">
        <v>138992</v>
      </c>
      <c r="M75" s="137">
        <v>0</v>
      </c>
      <c r="N75" s="149">
        <v>3617286</v>
      </c>
      <c r="O75" s="137">
        <v>116</v>
      </c>
      <c r="P75" s="149">
        <v>240</v>
      </c>
    </row>
    <row r="76" spans="1:16" s="9" customFormat="1" x14ac:dyDescent="0.35">
      <c r="A76" s="107" t="s">
        <v>268</v>
      </c>
      <c r="B76" s="118" t="s">
        <v>270</v>
      </c>
      <c r="C76" s="102" t="s">
        <v>269</v>
      </c>
      <c r="D76" s="124" t="s">
        <v>39</v>
      </c>
      <c r="E76" s="132" t="s">
        <v>1025</v>
      </c>
      <c r="F76" s="154"/>
      <c r="G76" s="91">
        <v>-34840375</v>
      </c>
      <c r="H76" s="137">
        <v>-448472</v>
      </c>
      <c r="I76" s="137">
        <v>-1500</v>
      </c>
      <c r="J76" s="125">
        <v>-35290347</v>
      </c>
      <c r="K76" s="137">
        <v>33215845</v>
      </c>
      <c r="L76" s="137">
        <v>448472</v>
      </c>
      <c r="M76" s="137">
        <v>1500</v>
      </c>
      <c r="N76" s="149">
        <v>33665817</v>
      </c>
      <c r="O76" s="137">
        <v>586</v>
      </c>
      <c r="P76" s="149">
        <v>1208</v>
      </c>
    </row>
    <row r="77" spans="1:16" s="9" customFormat="1" x14ac:dyDescent="0.35">
      <c r="A77" s="107" t="s">
        <v>271</v>
      </c>
      <c r="B77" s="118" t="s">
        <v>273</v>
      </c>
      <c r="C77" s="102" t="s">
        <v>272</v>
      </c>
      <c r="D77" s="124" t="s">
        <v>41</v>
      </c>
      <c r="E77" s="132" t="s">
        <v>1025</v>
      </c>
      <c r="F77" s="154"/>
      <c r="G77" s="91">
        <v>-7885962</v>
      </c>
      <c r="H77" s="137">
        <v>-35161</v>
      </c>
      <c r="I77" s="137">
        <v>0</v>
      </c>
      <c r="J77" s="125">
        <v>-7921123</v>
      </c>
      <c r="K77" s="137">
        <v>6951476</v>
      </c>
      <c r="L77" s="137">
        <v>35161</v>
      </c>
      <c r="M77" s="137">
        <v>0</v>
      </c>
      <c r="N77" s="149">
        <v>6986637</v>
      </c>
      <c r="O77" s="137">
        <v>355</v>
      </c>
      <c r="P77" s="149">
        <v>719</v>
      </c>
    </row>
    <row r="78" spans="1:16" s="9" customFormat="1" x14ac:dyDescent="0.35">
      <c r="A78" s="107" t="s">
        <v>274</v>
      </c>
      <c r="B78" s="118" t="s">
        <v>276</v>
      </c>
      <c r="C78" s="102" t="s">
        <v>275</v>
      </c>
      <c r="D78" s="124" t="s">
        <v>36</v>
      </c>
      <c r="E78" s="132" t="s">
        <v>1025</v>
      </c>
      <c r="F78" s="154"/>
      <c r="G78" s="91">
        <v>-38807144</v>
      </c>
      <c r="H78" s="137">
        <v>-277962</v>
      </c>
      <c r="I78" s="137">
        <v>0</v>
      </c>
      <c r="J78" s="125">
        <v>-39085106</v>
      </c>
      <c r="K78" s="137">
        <v>36746155</v>
      </c>
      <c r="L78" s="137">
        <v>277962</v>
      </c>
      <c r="M78" s="137">
        <v>0</v>
      </c>
      <c r="N78" s="149">
        <v>37024117</v>
      </c>
      <c r="O78" s="137">
        <v>831</v>
      </c>
      <c r="P78" s="149">
        <v>1535</v>
      </c>
    </row>
    <row r="79" spans="1:16" s="9" customFormat="1" x14ac:dyDescent="0.35">
      <c r="A79" s="107" t="s">
        <v>277</v>
      </c>
      <c r="B79" s="110" t="s">
        <v>279</v>
      </c>
      <c r="C79" s="102" t="s">
        <v>278</v>
      </c>
      <c r="D79" s="124" t="s">
        <v>39</v>
      </c>
      <c r="E79" s="132" t="s">
        <v>1025</v>
      </c>
      <c r="F79" s="154"/>
      <c r="G79" s="91">
        <v>-48935374</v>
      </c>
      <c r="H79" s="137">
        <v>-428512</v>
      </c>
      <c r="I79" s="137">
        <v>0</v>
      </c>
      <c r="J79" s="125">
        <v>-49363886</v>
      </c>
      <c r="K79" s="137">
        <v>44896801</v>
      </c>
      <c r="L79" s="137">
        <v>428512</v>
      </c>
      <c r="M79" s="137">
        <v>0</v>
      </c>
      <c r="N79" s="149">
        <v>45325313</v>
      </c>
      <c r="O79" s="137">
        <v>1358</v>
      </c>
      <c r="P79" s="149">
        <v>2977</v>
      </c>
    </row>
    <row r="80" spans="1:16" s="9" customFormat="1" x14ac:dyDescent="0.35">
      <c r="A80" s="107" t="s">
        <v>280</v>
      </c>
      <c r="B80" s="118" t="s">
        <v>282</v>
      </c>
      <c r="C80" s="102" t="s">
        <v>281</v>
      </c>
      <c r="D80" s="124" t="s">
        <v>41</v>
      </c>
      <c r="E80" s="132" t="s">
        <v>1025</v>
      </c>
      <c r="F80" s="154"/>
      <c r="G80" s="91">
        <v>-12230449</v>
      </c>
      <c r="H80" s="137">
        <v>-99084</v>
      </c>
      <c r="I80" s="137">
        <v>-1500</v>
      </c>
      <c r="J80" s="125">
        <v>-12331033</v>
      </c>
      <c r="K80" s="137">
        <v>11484326</v>
      </c>
      <c r="L80" s="137">
        <v>99084</v>
      </c>
      <c r="M80" s="137">
        <v>1500</v>
      </c>
      <c r="N80" s="149">
        <v>11584910</v>
      </c>
      <c r="O80" s="137">
        <v>279</v>
      </c>
      <c r="P80" s="149">
        <v>645</v>
      </c>
    </row>
    <row r="81" spans="1:16" s="9" customFormat="1" x14ac:dyDescent="0.35">
      <c r="A81" s="107" t="s">
        <v>283</v>
      </c>
      <c r="B81" s="118" t="s">
        <v>285</v>
      </c>
      <c r="C81" s="102" t="s">
        <v>284</v>
      </c>
      <c r="D81" s="124" t="s">
        <v>36</v>
      </c>
      <c r="E81" s="132" t="s">
        <v>1025</v>
      </c>
      <c r="F81" s="154"/>
      <c r="G81" s="91">
        <v>-45186670</v>
      </c>
      <c r="H81" s="137">
        <v>-174852</v>
      </c>
      <c r="I81" s="137">
        <v>-661</v>
      </c>
      <c r="J81" s="125">
        <v>-45362183</v>
      </c>
      <c r="K81" s="137">
        <v>43085047</v>
      </c>
      <c r="L81" s="137">
        <v>174852</v>
      </c>
      <c r="M81" s="137">
        <v>661</v>
      </c>
      <c r="N81" s="149">
        <v>43260560</v>
      </c>
      <c r="O81" s="137">
        <v>740</v>
      </c>
      <c r="P81" s="149">
        <v>1915</v>
      </c>
    </row>
    <row r="82" spans="1:16" s="9" customFormat="1" x14ac:dyDescent="0.35">
      <c r="A82" s="107" t="s">
        <v>286</v>
      </c>
      <c r="B82" s="118" t="s">
        <v>288</v>
      </c>
      <c r="C82" s="102" t="s">
        <v>287</v>
      </c>
      <c r="D82" s="124" t="s">
        <v>39</v>
      </c>
      <c r="E82" s="132" t="s">
        <v>1025</v>
      </c>
      <c r="F82" s="154"/>
      <c r="G82" s="91">
        <v>-49811158</v>
      </c>
      <c r="H82" s="137">
        <v>-373356</v>
      </c>
      <c r="I82" s="137">
        <v>-1500</v>
      </c>
      <c r="J82" s="125">
        <v>-50186014</v>
      </c>
      <c r="K82" s="137">
        <v>47305505</v>
      </c>
      <c r="L82" s="137">
        <v>373356</v>
      </c>
      <c r="M82" s="137">
        <v>1500</v>
      </c>
      <c r="N82" s="149">
        <v>47680361</v>
      </c>
      <c r="O82" s="137">
        <v>956</v>
      </c>
      <c r="P82" s="149">
        <v>2218</v>
      </c>
    </row>
    <row r="83" spans="1:16" s="9" customFormat="1" x14ac:dyDescent="0.35">
      <c r="A83" s="107" t="s">
        <v>289</v>
      </c>
      <c r="B83" s="118" t="s">
        <v>291</v>
      </c>
      <c r="C83" s="102" t="s">
        <v>290</v>
      </c>
      <c r="D83" s="124" t="s">
        <v>33</v>
      </c>
      <c r="E83" s="132" t="s">
        <v>1025</v>
      </c>
      <c r="F83" s="154"/>
      <c r="G83" s="91">
        <v>-56592486</v>
      </c>
      <c r="H83" s="137">
        <v>-937184</v>
      </c>
      <c r="I83" s="137">
        <v>0</v>
      </c>
      <c r="J83" s="125">
        <v>-57529670</v>
      </c>
      <c r="K83" s="137">
        <v>51446896</v>
      </c>
      <c r="L83" s="137">
        <v>937184</v>
      </c>
      <c r="M83" s="137">
        <v>0</v>
      </c>
      <c r="N83" s="149">
        <v>52384080</v>
      </c>
      <c r="O83" s="137">
        <v>1448</v>
      </c>
      <c r="P83" s="149">
        <v>2669</v>
      </c>
    </row>
    <row r="84" spans="1:16" s="9" customFormat="1" x14ac:dyDescent="0.35">
      <c r="A84" s="107" t="s">
        <v>292</v>
      </c>
      <c r="B84" s="118" t="s">
        <v>294</v>
      </c>
      <c r="C84" s="102" t="s">
        <v>293</v>
      </c>
      <c r="D84" s="124" t="s">
        <v>41</v>
      </c>
      <c r="E84" s="132" t="s">
        <v>1025</v>
      </c>
      <c r="F84" s="154"/>
      <c r="G84" s="91">
        <v>-6666633.4000000004</v>
      </c>
      <c r="H84" s="137">
        <v>-120570.22</v>
      </c>
      <c r="I84" s="137">
        <v>0</v>
      </c>
      <c r="J84" s="125">
        <v>-6787203.6200000001</v>
      </c>
      <c r="K84" s="137">
        <v>6113400.4000000004</v>
      </c>
      <c r="L84" s="137">
        <v>120570.22</v>
      </c>
      <c r="M84" s="137">
        <v>0</v>
      </c>
      <c r="N84" s="149">
        <v>6233970.6200000001</v>
      </c>
      <c r="O84" s="137">
        <v>166</v>
      </c>
      <c r="P84" s="149">
        <v>347</v>
      </c>
    </row>
    <row r="85" spans="1:16" s="9" customFormat="1" x14ac:dyDescent="0.35">
      <c r="A85" s="107" t="s">
        <v>295</v>
      </c>
      <c r="B85" s="118" t="s">
        <v>297</v>
      </c>
      <c r="C85" s="102" t="s">
        <v>296</v>
      </c>
      <c r="D85" s="124" t="s">
        <v>41</v>
      </c>
      <c r="E85" s="132" t="s">
        <v>1025</v>
      </c>
      <c r="F85" s="154"/>
      <c r="G85" s="91">
        <v>-17974088.899999999</v>
      </c>
      <c r="H85" s="137">
        <v>-118382.22</v>
      </c>
      <c r="I85" s="137">
        <v>-1500</v>
      </c>
      <c r="J85" s="125">
        <v>-18093971.119999997</v>
      </c>
      <c r="K85" s="137">
        <v>16817165.899999999</v>
      </c>
      <c r="L85" s="137">
        <v>118382.22</v>
      </c>
      <c r="M85" s="137">
        <v>1500</v>
      </c>
      <c r="N85" s="149">
        <v>16937048.120000001</v>
      </c>
      <c r="O85" s="137">
        <v>429</v>
      </c>
      <c r="P85" s="149">
        <v>1056</v>
      </c>
    </row>
    <row r="86" spans="1:16" s="9" customFormat="1" x14ac:dyDescent="0.35">
      <c r="A86" s="107" t="s">
        <v>298</v>
      </c>
      <c r="B86" s="118" t="s">
        <v>300</v>
      </c>
      <c r="C86" s="102" t="s">
        <v>299</v>
      </c>
      <c r="D86" s="124" t="s">
        <v>41</v>
      </c>
      <c r="E86" s="132" t="s">
        <v>1025</v>
      </c>
      <c r="F86" s="154"/>
      <c r="G86" s="91">
        <v>-13856351</v>
      </c>
      <c r="H86" s="137">
        <v>-136000</v>
      </c>
      <c r="I86" s="137">
        <v>-3000</v>
      </c>
      <c r="J86" s="125">
        <v>-13995351</v>
      </c>
      <c r="K86" s="137">
        <v>12491668</v>
      </c>
      <c r="L86" s="137">
        <v>136000</v>
      </c>
      <c r="M86" s="137">
        <v>3000</v>
      </c>
      <c r="N86" s="149">
        <v>12630668</v>
      </c>
      <c r="O86" s="137">
        <v>404</v>
      </c>
      <c r="P86" s="149">
        <v>802</v>
      </c>
    </row>
    <row r="87" spans="1:16" s="9" customFormat="1" x14ac:dyDescent="0.35">
      <c r="A87" s="107" t="s">
        <v>301</v>
      </c>
      <c r="B87" s="131" t="s">
        <v>303</v>
      </c>
      <c r="C87" s="103" t="s">
        <v>302</v>
      </c>
      <c r="D87" s="124" t="s">
        <v>41</v>
      </c>
      <c r="E87" s="132" t="s">
        <v>1025</v>
      </c>
      <c r="F87" s="154"/>
      <c r="G87" s="91">
        <v>-18420876</v>
      </c>
      <c r="H87" s="137">
        <v>-268702</v>
      </c>
      <c r="I87" s="137">
        <v>-1500</v>
      </c>
      <c r="J87" s="125">
        <v>-18691078</v>
      </c>
      <c r="K87" s="137">
        <v>16534545</v>
      </c>
      <c r="L87" s="137">
        <v>268702</v>
      </c>
      <c r="M87" s="137">
        <v>1500</v>
      </c>
      <c r="N87" s="149">
        <v>16804747</v>
      </c>
      <c r="O87" s="137">
        <v>433</v>
      </c>
      <c r="P87" s="149">
        <v>817</v>
      </c>
    </row>
    <row r="88" spans="1:16" s="9" customFormat="1" x14ac:dyDescent="0.35">
      <c r="A88" s="107" t="s">
        <v>304</v>
      </c>
      <c r="B88" s="118" t="s">
        <v>306</v>
      </c>
      <c r="C88" s="102" t="s">
        <v>305</v>
      </c>
      <c r="D88" s="124" t="s">
        <v>41</v>
      </c>
      <c r="E88" s="132" t="s">
        <v>1025</v>
      </c>
      <c r="F88" s="154"/>
      <c r="G88" s="91">
        <v>-20696584</v>
      </c>
      <c r="H88" s="137">
        <v>-125725</v>
      </c>
      <c r="I88" s="137">
        <v>-1500</v>
      </c>
      <c r="J88" s="125">
        <v>-20823809</v>
      </c>
      <c r="K88" s="137">
        <v>19542619</v>
      </c>
      <c r="L88" s="137">
        <v>125725</v>
      </c>
      <c r="M88" s="137">
        <v>1500</v>
      </c>
      <c r="N88" s="149">
        <v>19669844</v>
      </c>
      <c r="O88" s="137">
        <v>435</v>
      </c>
      <c r="P88" s="149">
        <v>1368</v>
      </c>
    </row>
    <row r="89" spans="1:16" s="9" customFormat="1" x14ac:dyDescent="0.35">
      <c r="A89" s="107" t="s">
        <v>307</v>
      </c>
      <c r="B89" s="118" t="s">
        <v>309</v>
      </c>
      <c r="C89" s="102" t="s">
        <v>308</v>
      </c>
      <c r="D89" s="124" t="s">
        <v>41</v>
      </c>
      <c r="E89" s="132" t="s">
        <v>1025</v>
      </c>
      <c r="F89" s="154"/>
      <c r="G89" s="91">
        <v>-11660640</v>
      </c>
      <c r="H89" s="137">
        <v>-137000</v>
      </c>
      <c r="I89" s="137">
        <v>0</v>
      </c>
      <c r="J89" s="125">
        <v>-11797640</v>
      </c>
      <c r="K89" s="137">
        <v>11150343</v>
      </c>
      <c r="L89" s="137">
        <v>137000</v>
      </c>
      <c r="M89" s="137">
        <v>0</v>
      </c>
      <c r="N89" s="149">
        <v>11287343</v>
      </c>
      <c r="O89" s="137">
        <v>125</v>
      </c>
      <c r="P89" s="149">
        <v>350</v>
      </c>
    </row>
    <row r="90" spans="1:16" s="9" customFormat="1" x14ac:dyDescent="0.35">
      <c r="A90" s="107" t="s">
        <v>310</v>
      </c>
      <c r="B90" s="118" t="s">
        <v>312</v>
      </c>
      <c r="C90" s="102" t="s">
        <v>311</v>
      </c>
      <c r="D90" s="124" t="s">
        <v>39</v>
      </c>
      <c r="E90" s="132" t="s">
        <v>1025</v>
      </c>
      <c r="F90" s="154"/>
      <c r="G90" s="91">
        <v>-35580504</v>
      </c>
      <c r="H90" s="137">
        <v>-396067</v>
      </c>
      <c r="I90" s="137">
        <v>-1500</v>
      </c>
      <c r="J90" s="125">
        <v>-35978071</v>
      </c>
      <c r="K90" s="137">
        <v>33501424</v>
      </c>
      <c r="L90" s="137">
        <v>396067</v>
      </c>
      <c r="M90" s="137">
        <v>1500</v>
      </c>
      <c r="N90" s="149">
        <v>33898991</v>
      </c>
      <c r="O90" s="137">
        <v>870</v>
      </c>
      <c r="P90" s="149">
        <v>1786</v>
      </c>
    </row>
    <row r="91" spans="1:16" s="9" customFormat="1" x14ac:dyDescent="0.35">
      <c r="A91" s="107" t="s">
        <v>313</v>
      </c>
      <c r="B91" s="118" t="s">
        <v>315</v>
      </c>
      <c r="C91" s="102" t="s">
        <v>314</v>
      </c>
      <c r="D91" s="124" t="s">
        <v>41</v>
      </c>
      <c r="E91" s="132" t="s">
        <v>1025</v>
      </c>
      <c r="F91" s="154"/>
      <c r="G91" s="91">
        <v>-18244560</v>
      </c>
      <c r="H91" s="137">
        <v>-232174</v>
      </c>
      <c r="I91" s="137">
        <v>-1500</v>
      </c>
      <c r="J91" s="125">
        <v>-18478234</v>
      </c>
      <c r="K91" s="137">
        <v>17184315</v>
      </c>
      <c r="L91" s="137">
        <v>232174</v>
      </c>
      <c r="M91" s="137">
        <v>1500</v>
      </c>
      <c r="N91" s="149">
        <v>17417989</v>
      </c>
      <c r="O91" s="137">
        <v>242</v>
      </c>
      <c r="P91" s="149">
        <v>694</v>
      </c>
    </row>
    <row r="92" spans="1:16" s="9" customFormat="1" x14ac:dyDescent="0.35">
      <c r="A92" s="107" t="s">
        <v>316</v>
      </c>
      <c r="B92" s="110" t="s">
        <v>318</v>
      </c>
      <c r="C92" s="102" t="s">
        <v>317</v>
      </c>
      <c r="D92" s="124" t="s">
        <v>41</v>
      </c>
      <c r="E92" s="132" t="s">
        <v>1025</v>
      </c>
      <c r="F92" s="154"/>
      <c r="G92" s="91">
        <v>-30049132.260000002</v>
      </c>
      <c r="H92" s="137">
        <v>-227614.5</v>
      </c>
      <c r="I92" s="137">
        <v>0</v>
      </c>
      <c r="J92" s="125">
        <v>-30276746.760000002</v>
      </c>
      <c r="K92" s="137">
        <v>28009294.260000002</v>
      </c>
      <c r="L92" s="137">
        <v>227614.5</v>
      </c>
      <c r="M92" s="137">
        <v>0</v>
      </c>
      <c r="N92" s="149">
        <v>28236908.760000002</v>
      </c>
      <c r="O92" s="137">
        <v>752</v>
      </c>
      <c r="P92" s="149">
        <v>1776</v>
      </c>
    </row>
    <row r="93" spans="1:16" s="9" customFormat="1" x14ac:dyDescent="0.35">
      <c r="A93" s="107" t="s">
        <v>319</v>
      </c>
      <c r="B93" s="118" t="s">
        <v>321</v>
      </c>
      <c r="C93" s="102" t="s">
        <v>320</v>
      </c>
      <c r="D93" s="124" t="s">
        <v>41</v>
      </c>
      <c r="E93" s="132" t="s">
        <v>1025</v>
      </c>
      <c r="F93" s="154"/>
      <c r="G93" s="91">
        <v>-24492998</v>
      </c>
      <c r="H93" s="137">
        <v>-259661</v>
      </c>
      <c r="I93" s="137">
        <v>0</v>
      </c>
      <c r="J93" s="125">
        <v>-24752659</v>
      </c>
      <c r="K93" s="137">
        <v>23468729</v>
      </c>
      <c r="L93" s="137">
        <v>259661</v>
      </c>
      <c r="M93" s="137">
        <v>0</v>
      </c>
      <c r="N93" s="149">
        <v>23728390</v>
      </c>
      <c r="O93" s="137">
        <v>340</v>
      </c>
      <c r="P93" s="149">
        <v>496</v>
      </c>
    </row>
    <row r="94" spans="1:16" s="9" customFormat="1" x14ac:dyDescent="0.35">
      <c r="A94" s="107" t="s">
        <v>322</v>
      </c>
      <c r="B94" s="118" t="s">
        <v>324</v>
      </c>
      <c r="C94" s="102" t="s">
        <v>323</v>
      </c>
      <c r="D94" s="124" t="s">
        <v>41</v>
      </c>
      <c r="E94" s="132" t="s">
        <v>1025</v>
      </c>
      <c r="F94" s="154"/>
      <c r="G94" s="91">
        <v>-22428174.579999998</v>
      </c>
      <c r="H94" s="137">
        <v>-204536.22</v>
      </c>
      <c r="I94" s="137">
        <v>0</v>
      </c>
      <c r="J94" s="125">
        <v>-22632710.799999997</v>
      </c>
      <c r="K94" s="137">
        <v>21009601.579999998</v>
      </c>
      <c r="L94" s="137">
        <v>204536.22</v>
      </c>
      <c r="M94" s="137">
        <v>0</v>
      </c>
      <c r="N94" s="149">
        <v>21214137.800000001</v>
      </c>
      <c r="O94" s="137">
        <v>299</v>
      </c>
      <c r="P94" s="149">
        <v>499</v>
      </c>
    </row>
    <row r="95" spans="1:16" s="9" customFormat="1" x14ac:dyDescent="0.35">
      <c r="A95" s="107" t="s">
        <v>325</v>
      </c>
      <c r="B95" s="118" t="s">
        <v>327</v>
      </c>
      <c r="C95" s="102" t="s">
        <v>326</v>
      </c>
      <c r="D95" s="124" t="s">
        <v>41</v>
      </c>
      <c r="E95" s="132" t="s">
        <v>1025</v>
      </c>
      <c r="F95" s="154"/>
      <c r="G95" s="91">
        <v>-13996359</v>
      </c>
      <c r="H95" s="137">
        <v>-46269</v>
      </c>
      <c r="I95" s="137">
        <v>-1500</v>
      </c>
      <c r="J95" s="125">
        <v>-14044128</v>
      </c>
      <c r="K95" s="137">
        <v>13339796</v>
      </c>
      <c r="L95" s="137">
        <v>46269</v>
      </c>
      <c r="M95" s="137">
        <v>1500</v>
      </c>
      <c r="N95" s="149">
        <v>13387565</v>
      </c>
      <c r="O95" s="137">
        <v>158</v>
      </c>
      <c r="P95" s="149">
        <v>516</v>
      </c>
    </row>
    <row r="96" spans="1:16" s="9" customFormat="1" x14ac:dyDescent="0.35">
      <c r="A96" s="107" t="s">
        <v>328</v>
      </c>
      <c r="B96" s="118" t="s">
        <v>330</v>
      </c>
      <c r="C96" s="102" t="s">
        <v>329</v>
      </c>
      <c r="D96" s="124" t="s">
        <v>41</v>
      </c>
      <c r="E96" s="132" t="s">
        <v>1025</v>
      </c>
      <c r="F96" s="154"/>
      <c r="G96" s="91">
        <v>-28441130</v>
      </c>
      <c r="H96" s="137">
        <v>-585894</v>
      </c>
      <c r="I96" s="137">
        <v>0</v>
      </c>
      <c r="J96" s="125">
        <v>-29027024</v>
      </c>
      <c r="K96" s="137">
        <v>26920271</v>
      </c>
      <c r="L96" s="137">
        <v>585894</v>
      </c>
      <c r="M96" s="137">
        <v>0</v>
      </c>
      <c r="N96" s="149">
        <v>27506165</v>
      </c>
      <c r="O96" s="137">
        <v>472</v>
      </c>
      <c r="P96" s="149">
        <v>946</v>
      </c>
    </row>
    <row r="97" spans="1:16" s="9" customFormat="1" x14ac:dyDescent="0.35">
      <c r="A97" s="107" t="s">
        <v>331</v>
      </c>
      <c r="B97" s="118" t="s">
        <v>333</v>
      </c>
      <c r="C97" s="102" t="s">
        <v>332</v>
      </c>
      <c r="D97" s="124" t="s">
        <v>33</v>
      </c>
      <c r="E97" s="132" t="s">
        <v>1025</v>
      </c>
      <c r="F97" s="154"/>
      <c r="G97" s="91">
        <v>-45620599.840000004</v>
      </c>
      <c r="H97" s="137">
        <v>-534042.64</v>
      </c>
      <c r="I97" s="137">
        <v>-1500</v>
      </c>
      <c r="J97" s="125">
        <v>-46156142.480000004</v>
      </c>
      <c r="K97" s="137">
        <v>39849291.840000004</v>
      </c>
      <c r="L97" s="137">
        <v>534042.64</v>
      </c>
      <c r="M97" s="137">
        <v>1500</v>
      </c>
      <c r="N97" s="149">
        <v>40384834.479999997</v>
      </c>
      <c r="O97" s="137">
        <v>1214</v>
      </c>
      <c r="P97" s="149">
        <v>1806</v>
      </c>
    </row>
    <row r="98" spans="1:16" s="9" customFormat="1" x14ac:dyDescent="0.35">
      <c r="A98" s="107" t="s">
        <v>334</v>
      </c>
      <c r="B98" s="118" t="s">
        <v>336</v>
      </c>
      <c r="C98" s="102" t="s">
        <v>335</v>
      </c>
      <c r="D98" s="124" t="s">
        <v>41</v>
      </c>
      <c r="E98" s="132" t="s">
        <v>1025</v>
      </c>
      <c r="F98" s="154"/>
      <c r="G98" s="91">
        <v>-15246099</v>
      </c>
      <c r="H98" s="137">
        <v>-267104</v>
      </c>
      <c r="I98" s="137">
        <v>0</v>
      </c>
      <c r="J98" s="125">
        <v>-15513203</v>
      </c>
      <c r="K98" s="137">
        <v>13813690</v>
      </c>
      <c r="L98" s="137">
        <v>267104</v>
      </c>
      <c r="M98" s="137">
        <v>0</v>
      </c>
      <c r="N98" s="149">
        <v>14080794</v>
      </c>
      <c r="O98" s="137">
        <v>109</v>
      </c>
      <c r="P98" s="149">
        <v>752</v>
      </c>
    </row>
    <row r="99" spans="1:16" s="9" customFormat="1" x14ac:dyDescent="0.35">
      <c r="A99" s="107" t="s">
        <v>337</v>
      </c>
      <c r="B99" s="118" t="s">
        <v>339</v>
      </c>
      <c r="C99" s="102" t="s">
        <v>338</v>
      </c>
      <c r="D99" s="124" t="s">
        <v>41</v>
      </c>
      <c r="E99" s="132" t="s">
        <v>1025</v>
      </c>
      <c r="F99" s="154"/>
      <c r="G99" s="91">
        <v>-13787294.6</v>
      </c>
      <c r="H99" s="137">
        <v>-431184.46</v>
      </c>
      <c r="I99" s="137">
        <v>0</v>
      </c>
      <c r="J99" s="125">
        <v>-14218479.060000001</v>
      </c>
      <c r="K99" s="137">
        <v>13052712.6</v>
      </c>
      <c r="L99" s="137">
        <v>431184.46</v>
      </c>
      <c r="M99" s="137">
        <v>0</v>
      </c>
      <c r="N99" s="149">
        <v>13483897.060000001</v>
      </c>
      <c r="O99" s="137">
        <v>230</v>
      </c>
      <c r="P99" s="149">
        <v>400</v>
      </c>
    </row>
    <row r="100" spans="1:16" s="9" customFormat="1" x14ac:dyDescent="0.35">
      <c r="A100" s="107" t="s">
        <v>340</v>
      </c>
      <c r="B100" s="118" t="s">
        <v>342</v>
      </c>
      <c r="C100" s="102" t="s">
        <v>341</v>
      </c>
      <c r="D100" s="124" t="s">
        <v>41</v>
      </c>
      <c r="E100" s="132" t="s">
        <v>1025</v>
      </c>
      <c r="F100" s="154"/>
      <c r="G100" s="91">
        <v>-10249998</v>
      </c>
      <c r="H100" s="137">
        <v>-169223</v>
      </c>
      <c r="I100" s="137">
        <v>0</v>
      </c>
      <c r="J100" s="125">
        <v>-10419221</v>
      </c>
      <c r="K100" s="137">
        <v>9656913</v>
      </c>
      <c r="L100" s="137">
        <v>169223</v>
      </c>
      <c r="M100" s="137">
        <v>0</v>
      </c>
      <c r="N100" s="149">
        <v>9826136</v>
      </c>
      <c r="O100" s="137">
        <v>266</v>
      </c>
      <c r="P100" s="149">
        <v>506</v>
      </c>
    </row>
    <row r="101" spans="1:16" s="9" customFormat="1" x14ac:dyDescent="0.35">
      <c r="A101" s="107" t="s">
        <v>343</v>
      </c>
      <c r="B101" s="118" t="s">
        <v>345</v>
      </c>
      <c r="C101" s="102" t="s">
        <v>344</v>
      </c>
      <c r="D101" s="124" t="s">
        <v>41</v>
      </c>
      <c r="E101" s="132" t="s">
        <v>1025</v>
      </c>
      <c r="F101" s="154"/>
      <c r="G101" s="91">
        <v>-40747141</v>
      </c>
      <c r="H101" s="137">
        <v>-311002</v>
      </c>
      <c r="I101" s="137">
        <v>-1500</v>
      </c>
      <c r="J101" s="125">
        <v>-41059643</v>
      </c>
      <c r="K101" s="137">
        <v>38783888</v>
      </c>
      <c r="L101" s="137">
        <v>311002</v>
      </c>
      <c r="M101" s="137">
        <v>1500</v>
      </c>
      <c r="N101" s="149">
        <v>39096390</v>
      </c>
      <c r="O101" s="137">
        <v>419</v>
      </c>
      <c r="P101" s="149">
        <v>889</v>
      </c>
    </row>
    <row r="102" spans="1:16" s="9" customFormat="1" x14ac:dyDescent="0.35">
      <c r="A102" s="107" t="s">
        <v>346</v>
      </c>
      <c r="B102" s="118" t="s">
        <v>348</v>
      </c>
      <c r="C102" s="102" t="s">
        <v>347</v>
      </c>
      <c r="D102" s="124" t="s">
        <v>41</v>
      </c>
      <c r="E102" s="132" t="s">
        <v>1025</v>
      </c>
      <c r="F102" s="154"/>
      <c r="G102" s="91">
        <v>-15039840.32</v>
      </c>
      <c r="H102" s="137">
        <v>-230244</v>
      </c>
      <c r="I102" s="137">
        <v>0</v>
      </c>
      <c r="J102" s="125">
        <v>-15270084.32</v>
      </c>
      <c r="K102" s="137">
        <v>14484131.32</v>
      </c>
      <c r="L102" s="137">
        <v>230244</v>
      </c>
      <c r="M102" s="137">
        <v>0</v>
      </c>
      <c r="N102" s="149">
        <v>14714375.32</v>
      </c>
      <c r="O102" s="137">
        <v>188</v>
      </c>
      <c r="P102" s="149">
        <v>539</v>
      </c>
    </row>
    <row r="103" spans="1:16" s="9" customFormat="1" x14ac:dyDescent="0.35">
      <c r="A103" s="107" t="s">
        <v>349</v>
      </c>
      <c r="B103" s="118" t="s">
        <v>351</v>
      </c>
      <c r="C103" s="102" t="s">
        <v>350</v>
      </c>
      <c r="D103" s="124" t="s">
        <v>41</v>
      </c>
      <c r="E103" s="132" t="s">
        <v>1025</v>
      </c>
      <c r="F103" s="154"/>
      <c r="G103" s="91">
        <v>-7852492</v>
      </c>
      <c r="H103" s="137">
        <v>-65832.39</v>
      </c>
      <c r="I103" s="137">
        <v>0</v>
      </c>
      <c r="J103" s="125">
        <v>-7918324.3899999997</v>
      </c>
      <c r="K103" s="137">
        <v>7342893</v>
      </c>
      <c r="L103" s="137">
        <v>65832.39</v>
      </c>
      <c r="M103" s="137">
        <v>0</v>
      </c>
      <c r="N103" s="149">
        <v>7408725.3899999997</v>
      </c>
      <c r="O103" s="137">
        <v>194</v>
      </c>
      <c r="P103" s="149">
        <v>435</v>
      </c>
    </row>
    <row r="104" spans="1:16" s="9" customFormat="1" x14ac:dyDescent="0.35">
      <c r="A104" s="107" t="s">
        <v>352</v>
      </c>
      <c r="B104" s="118" t="s">
        <v>354</v>
      </c>
      <c r="C104" s="102" t="s">
        <v>353</v>
      </c>
      <c r="D104" s="124" t="s">
        <v>41</v>
      </c>
      <c r="E104" s="132" t="s">
        <v>1025</v>
      </c>
      <c r="F104" s="154"/>
      <c r="G104" s="91">
        <v>-14234202</v>
      </c>
      <c r="H104" s="137">
        <v>-70832</v>
      </c>
      <c r="I104" s="137">
        <v>0</v>
      </c>
      <c r="J104" s="125">
        <v>-14305034</v>
      </c>
      <c r="K104" s="137">
        <v>13405039</v>
      </c>
      <c r="L104" s="137">
        <v>70832</v>
      </c>
      <c r="M104" s="137">
        <v>0</v>
      </c>
      <c r="N104" s="149">
        <v>13475871</v>
      </c>
      <c r="O104" s="137">
        <v>300</v>
      </c>
      <c r="P104" s="149">
        <v>680</v>
      </c>
    </row>
    <row r="105" spans="1:16" s="9" customFormat="1" x14ac:dyDescent="0.35">
      <c r="A105" s="107" t="s">
        <v>355</v>
      </c>
      <c r="B105" s="118" t="s">
        <v>357</v>
      </c>
      <c r="C105" s="102" t="s">
        <v>356</v>
      </c>
      <c r="D105" s="124" t="s">
        <v>41</v>
      </c>
      <c r="E105" s="132" t="s">
        <v>1025</v>
      </c>
      <c r="F105" s="154"/>
      <c r="G105" s="91">
        <v>-3597812</v>
      </c>
      <c r="H105" s="137">
        <v>-35590</v>
      </c>
      <c r="I105" s="137">
        <v>0</v>
      </c>
      <c r="J105" s="125">
        <v>-3633402</v>
      </c>
      <c r="K105" s="137">
        <v>3373105</v>
      </c>
      <c r="L105" s="137">
        <v>35590</v>
      </c>
      <c r="M105" s="137">
        <v>0</v>
      </c>
      <c r="N105" s="149">
        <v>3408695</v>
      </c>
      <c r="O105" s="137">
        <v>88</v>
      </c>
      <c r="P105" s="149">
        <v>392</v>
      </c>
    </row>
    <row r="106" spans="1:16" s="9" customFormat="1" x14ac:dyDescent="0.35">
      <c r="A106" s="107" t="s">
        <v>358</v>
      </c>
      <c r="B106" s="118" t="s">
        <v>360</v>
      </c>
      <c r="C106" s="103" t="s">
        <v>359</v>
      </c>
      <c r="D106" s="124" t="s">
        <v>41</v>
      </c>
      <c r="E106" s="132" t="s">
        <v>1025</v>
      </c>
      <c r="F106" s="154"/>
      <c r="G106" s="91">
        <v>-11811796</v>
      </c>
      <c r="H106" s="137">
        <v>-82934</v>
      </c>
      <c r="I106" s="137">
        <v>0</v>
      </c>
      <c r="J106" s="125">
        <v>-11894730</v>
      </c>
      <c r="K106" s="137">
        <v>10925868</v>
      </c>
      <c r="L106" s="137">
        <v>82934</v>
      </c>
      <c r="M106" s="137">
        <v>0</v>
      </c>
      <c r="N106" s="149">
        <v>11008802</v>
      </c>
      <c r="O106" s="137">
        <v>239</v>
      </c>
      <c r="P106" s="149">
        <v>457</v>
      </c>
    </row>
    <row r="107" spans="1:16" s="9" customFormat="1" x14ac:dyDescent="0.35">
      <c r="A107" s="107" t="s">
        <v>361</v>
      </c>
      <c r="B107" s="131" t="s">
        <v>363</v>
      </c>
      <c r="C107" s="102" t="s">
        <v>362</v>
      </c>
      <c r="D107" s="124" t="s">
        <v>36</v>
      </c>
      <c r="E107" s="132" t="s">
        <v>1025</v>
      </c>
      <c r="F107" s="154"/>
      <c r="G107" s="91">
        <v>-54561646</v>
      </c>
      <c r="H107" s="137">
        <v>-211308</v>
      </c>
      <c r="I107" s="137">
        <v>0</v>
      </c>
      <c r="J107" s="125">
        <v>-54772954</v>
      </c>
      <c r="K107" s="137">
        <v>53323051</v>
      </c>
      <c r="L107" s="137">
        <v>211308</v>
      </c>
      <c r="M107" s="137">
        <v>0</v>
      </c>
      <c r="N107" s="149">
        <v>53534359</v>
      </c>
      <c r="O107" s="137">
        <v>444</v>
      </c>
      <c r="P107" s="149">
        <v>462</v>
      </c>
    </row>
    <row r="108" spans="1:16" s="9" customFormat="1" x14ac:dyDescent="0.35">
      <c r="A108" s="107" t="s">
        <v>364</v>
      </c>
      <c r="B108" s="118" t="s">
        <v>366</v>
      </c>
      <c r="C108" s="102" t="s">
        <v>365</v>
      </c>
      <c r="D108" s="124" t="s">
        <v>41</v>
      </c>
      <c r="E108" s="132" t="s">
        <v>1025</v>
      </c>
      <c r="F108" s="154"/>
      <c r="G108" s="91">
        <v>-11569411</v>
      </c>
      <c r="H108" s="137">
        <v>-119232</v>
      </c>
      <c r="I108" s="137">
        <v>0</v>
      </c>
      <c r="J108" s="125">
        <v>-11688643</v>
      </c>
      <c r="K108" s="137">
        <v>10663951.859999999</v>
      </c>
      <c r="L108" s="137">
        <v>119232</v>
      </c>
      <c r="M108" s="137">
        <v>0</v>
      </c>
      <c r="N108" s="149">
        <v>10783183.859999999</v>
      </c>
      <c r="O108" s="137">
        <v>307</v>
      </c>
      <c r="P108" s="149">
        <v>425</v>
      </c>
    </row>
    <row r="109" spans="1:16" s="9" customFormat="1" x14ac:dyDescent="0.35">
      <c r="A109" s="107" t="s">
        <v>367</v>
      </c>
      <c r="B109" s="118" t="s">
        <v>369</v>
      </c>
      <c r="C109" s="102" t="s">
        <v>368</v>
      </c>
      <c r="D109" s="124" t="s">
        <v>41</v>
      </c>
      <c r="E109" s="132" t="s">
        <v>1025</v>
      </c>
      <c r="F109" s="154"/>
      <c r="G109" s="91">
        <v>-25766500</v>
      </c>
      <c r="H109" s="137">
        <v>-205404</v>
      </c>
      <c r="I109" s="137">
        <v>0</v>
      </c>
      <c r="J109" s="125">
        <v>-25971904</v>
      </c>
      <c r="K109" s="137">
        <v>25055765</v>
      </c>
      <c r="L109" s="137">
        <v>205404</v>
      </c>
      <c r="M109" s="137">
        <v>0</v>
      </c>
      <c r="N109" s="149">
        <v>25261169</v>
      </c>
      <c r="O109" s="137">
        <v>215</v>
      </c>
      <c r="P109" s="149">
        <v>710</v>
      </c>
    </row>
    <row r="110" spans="1:16" s="9" customFormat="1" x14ac:dyDescent="0.35">
      <c r="A110" s="107" t="s">
        <v>370</v>
      </c>
      <c r="B110" s="118" t="s">
        <v>372</v>
      </c>
      <c r="C110" s="102" t="s">
        <v>371</v>
      </c>
      <c r="D110" s="124" t="s">
        <v>41</v>
      </c>
      <c r="E110" s="132" t="s">
        <v>1025</v>
      </c>
      <c r="F110" s="154"/>
      <c r="G110" s="91">
        <v>-6062410</v>
      </c>
      <c r="H110" s="137">
        <v>-123499</v>
      </c>
      <c r="I110" s="137">
        <v>0</v>
      </c>
      <c r="J110" s="125">
        <v>-6185909</v>
      </c>
      <c r="K110" s="137">
        <v>5661482</v>
      </c>
      <c r="L110" s="137">
        <v>123499</v>
      </c>
      <c r="M110" s="137">
        <v>0</v>
      </c>
      <c r="N110" s="149">
        <v>5784981</v>
      </c>
      <c r="O110" s="137">
        <v>223</v>
      </c>
      <c r="P110" s="149">
        <v>327</v>
      </c>
    </row>
    <row r="111" spans="1:16" s="9" customFormat="1" x14ac:dyDescent="0.35">
      <c r="A111" s="107" t="s">
        <v>373</v>
      </c>
      <c r="B111" s="118" t="s">
        <v>375</v>
      </c>
      <c r="C111" s="102" t="s">
        <v>374</v>
      </c>
      <c r="D111" s="124" t="s">
        <v>41</v>
      </c>
      <c r="E111" s="132" t="s">
        <v>1025</v>
      </c>
      <c r="F111" s="154"/>
      <c r="G111" s="91">
        <v>-4943496</v>
      </c>
      <c r="H111" s="137">
        <v>-101629</v>
      </c>
      <c r="I111" s="137">
        <v>-1500</v>
      </c>
      <c r="J111" s="125">
        <v>-5046625</v>
      </c>
      <c r="K111" s="137">
        <v>4377806</v>
      </c>
      <c r="L111" s="137">
        <v>101629</v>
      </c>
      <c r="M111" s="137">
        <v>1500</v>
      </c>
      <c r="N111" s="149">
        <v>4480935</v>
      </c>
      <c r="O111" s="137">
        <v>254</v>
      </c>
      <c r="P111" s="149">
        <v>426</v>
      </c>
    </row>
    <row r="112" spans="1:16" s="9" customFormat="1" x14ac:dyDescent="0.35">
      <c r="A112" s="107" t="s">
        <v>376</v>
      </c>
      <c r="B112" s="118" t="s">
        <v>378</v>
      </c>
      <c r="C112" s="102" t="s">
        <v>377</v>
      </c>
      <c r="D112" s="124" t="s">
        <v>41</v>
      </c>
      <c r="E112" s="132" t="s">
        <v>1025</v>
      </c>
      <c r="F112" s="154"/>
      <c r="G112" s="91">
        <v>-14433022.09</v>
      </c>
      <c r="H112" s="137">
        <v>-89090.41</v>
      </c>
      <c r="I112" s="137">
        <v>0</v>
      </c>
      <c r="J112" s="125">
        <v>-14522112.5</v>
      </c>
      <c r="K112" s="137">
        <v>13537681.09</v>
      </c>
      <c r="L112" s="137">
        <v>89090.41</v>
      </c>
      <c r="M112" s="137">
        <v>0</v>
      </c>
      <c r="N112" s="149">
        <v>13626771.5</v>
      </c>
      <c r="O112" s="137">
        <v>362</v>
      </c>
      <c r="P112" s="149">
        <v>1166</v>
      </c>
    </row>
    <row r="113" spans="1:16" s="9" customFormat="1" x14ac:dyDescent="0.35">
      <c r="A113" s="107" t="s">
        <v>379</v>
      </c>
      <c r="B113" s="118" t="s">
        <v>381</v>
      </c>
      <c r="C113" s="103" t="s">
        <v>380</v>
      </c>
      <c r="D113" s="124" t="s">
        <v>33</v>
      </c>
      <c r="E113" s="132" t="s">
        <v>1025</v>
      </c>
      <c r="F113" s="154"/>
      <c r="G113" s="91">
        <v>-46579370</v>
      </c>
      <c r="H113" s="137">
        <v>-357000</v>
      </c>
      <c r="I113" s="137">
        <v>0</v>
      </c>
      <c r="J113" s="125">
        <v>-46936370</v>
      </c>
      <c r="K113" s="137">
        <v>43825553</v>
      </c>
      <c r="L113" s="137">
        <v>357000</v>
      </c>
      <c r="M113" s="137">
        <v>0</v>
      </c>
      <c r="N113" s="149">
        <v>44182553</v>
      </c>
      <c r="O113" s="137">
        <v>616</v>
      </c>
      <c r="P113" s="149">
        <v>1272</v>
      </c>
    </row>
    <row r="114" spans="1:16" s="9" customFormat="1" x14ac:dyDescent="0.35">
      <c r="A114" s="107" t="s">
        <v>382</v>
      </c>
      <c r="B114" s="118" t="s">
        <v>384</v>
      </c>
      <c r="C114" s="102" t="s">
        <v>383</v>
      </c>
      <c r="D114" s="124" t="s">
        <v>41</v>
      </c>
      <c r="E114" s="132" t="s">
        <v>1025</v>
      </c>
      <c r="F114" s="154"/>
      <c r="G114" s="91">
        <v>-40172819</v>
      </c>
      <c r="H114" s="137">
        <v>-625070</v>
      </c>
      <c r="I114" s="137">
        <v>-1500</v>
      </c>
      <c r="J114" s="125">
        <v>-40799389</v>
      </c>
      <c r="K114" s="137">
        <v>38637701</v>
      </c>
      <c r="L114" s="137">
        <v>625070</v>
      </c>
      <c r="M114" s="137">
        <v>1500</v>
      </c>
      <c r="N114" s="149">
        <v>39264271</v>
      </c>
      <c r="O114" s="137">
        <v>448</v>
      </c>
      <c r="P114" s="149">
        <v>929</v>
      </c>
    </row>
    <row r="115" spans="1:16" s="9" customFormat="1" x14ac:dyDescent="0.35">
      <c r="A115" s="107" t="s">
        <v>385</v>
      </c>
      <c r="B115" s="118" t="s">
        <v>387</v>
      </c>
      <c r="C115" s="102" t="s">
        <v>386</v>
      </c>
      <c r="D115" s="124" t="s">
        <v>33</v>
      </c>
      <c r="E115" s="132" t="s">
        <v>1025</v>
      </c>
      <c r="F115" s="154"/>
      <c r="G115" s="91">
        <v>-46309824.880000003</v>
      </c>
      <c r="H115" s="137">
        <v>-744979.32</v>
      </c>
      <c r="I115" s="137">
        <v>0</v>
      </c>
      <c r="J115" s="125">
        <v>-47054804.200000003</v>
      </c>
      <c r="K115" s="137">
        <v>41864454.880000003</v>
      </c>
      <c r="L115" s="137">
        <v>744979.32</v>
      </c>
      <c r="M115" s="137">
        <v>0</v>
      </c>
      <c r="N115" s="149">
        <v>42609434.200000003</v>
      </c>
      <c r="O115" s="137">
        <v>1394</v>
      </c>
      <c r="P115" s="149">
        <v>2280</v>
      </c>
    </row>
    <row r="116" spans="1:16" s="9" customFormat="1" x14ac:dyDescent="0.35">
      <c r="A116" s="107" t="s">
        <v>388</v>
      </c>
      <c r="B116" s="118" t="s">
        <v>390</v>
      </c>
      <c r="C116" s="102" t="s">
        <v>389</v>
      </c>
      <c r="D116" s="124" t="s">
        <v>39</v>
      </c>
      <c r="E116" s="132" t="s">
        <v>1025</v>
      </c>
      <c r="F116" s="154"/>
      <c r="G116" s="91">
        <v>-9251046</v>
      </c>
      <c r="H116" s="137">
        <v>-211369</v>
      </c>
      <c r="I116" s="137">
        <v>0</v>
      </c>
      <c r="J116" s="125">
        <v>-9462415</v>
      </c>
      <c r="K116" s="137">
        <v>8481100</v>
      </c>
      <c r="L116" s="137">
        <v>211369</v>
      </c>
      <c r="M116" s="137">
        <v>0</v>
      </c>
      <c r="N116" s="149">
        <v>8692469</v>
      </c>
      <c r="O116" s="137">
        <v>202</v>
      </c>
      <c r="P116" s="149">
        <v>574</v>
      </c>
    </row>
    <row r="117" spans="1:16" s="9" customFormat="1" x14ac:dyDescent="0.35">
      <c r="A117" s="107" t="s">
        <v>391</v>
      </c>
      <c r="B117" s="118" t="s">
        <v>393</v>
      </c>
      <c r="C117" s="102" t="s">
        <v>392</v>
      </c>
      <c r="D117" s="124" t="s">
        <v>41</v>
      </c>
      <c r="E117" s="132" t="s">
        <v>1025</v>
      </c>
      <c r="F117" s="154"/>
      <c r="G117" s="91">
        <v>-10810889</v>
      </c>
      <c r="H117" s="137">
        <v>-163400</v>
      </c>
      <c r="I117" s="137">
        <v>0</v>
      </c>
      <c r="J117" s="125">
        <v>-10974289</v>
      </c>
      <c r="K117" s="137">
        <v>10101486</v>
      </c>
      <c r="L117" s="137">
        <v>163400</v>
      </c>
      <c r="M117" s="137">
        <v>0</v>
      </c>
      <c r="N117" s="149">
        <v>10264886</v>
      </c>
      <c r="O117" s="137">
        <v>244</v>
      </c>
      <c r="P117" s="149">
        <v>740</v>
      </c>
    </row>
    <row r="118" spans="1:16" s="9" customFormat="1" x14ac:dyDescent="0.35">
      <c r="A118" s="107" t="s">
        <v>394</v>
      </c>
      <c r="B118" s="118" t="s">
        <v>396</v>
      </c>
      <c r="C118" s="102" t="s">
        <v>395</v>
      </c>
      <c r="D118" s="124" t="s">
        <v>33</v>
      </c>
      <c r="E118" s="132" t="s">
        <v>1025</v>
      </c>
      <c r="F118" s="154"/>
      <c r="G118" s="91">
        <v>-115943208</v>
      </c>
      <c r="H118" s="137">
        <v>-1023412</v>
      </c>
      <c r="I118" s="137">
        <v>0</v>
      </c>
      <c r="J118" s="125">
        <v>-116966620</v>
      </c>
      <c r="K118" s="137">
        <v>107264341</v>
      </c>
      <c r="L118" s="137">
        <v>1023412</v>
      </c>
      <c r="M118" s="137">
        <v>0</v>
      </c>
      <c r="N118" s="149">
        <v>108287753</v>
      </c>
      <c r="O118" s="137">
        <v>1399</v>
      </c>
      <c r="P118" s="149">
        <v>2381</v>
      </c>
    </row>
    <row r="119" spans="1:16" s="9" customFormat="1" x14ac:dyDescent="0.35">
      <c r="A119" s="107" t="s">
        <v>397</v>
      </c>
      <c r="B119" s="118" t="s">
        <v>399</v>
      </c>
      <c r="C119" s="102" t="s">
        <v>398</v>
      </c>
      <c r="D119" s="124" t="s">
        <v>41</v>
      </c>
      <c r="E119" s="132" t="s">
        <v>1025</v>
      </c>
      <c r="F119" s="154"/>
      <c r="G119" s="91">
        <v>-8279004</v>
      </c>
      <c r="H119" s="137">
        <v>-142115</v>
      </c>
      <c r="I119" s="137">
        <v>0</v>
      </c>
      <c r="J119" s="125">
        <v>-8421119</v>
      </c>
      <c r="K119" s="137">
        <v>7667747</v>
      </c>
      <c r="L119" s="137">
        <v>142115</v>
      </c>
      <c r="M119" s="137">
        <v>0</v>
      </c>
      <c r="N119" s="149">
        <v>7809862</v>
      </c>
      <c r="O119" s="137">
        <v>206</v>
      </c>
      <c r="P119" s="149">
        <v>534</v>
      </c>
    </row>
    <row r="120" spans="1:16" s="9" customFormat="1" x14ac:dyDescent="0.35">
      <c r="A120" s="107" t="s">
        <v>400</v>
      </c>
      <c r="B120" s="118" t="s">
        <v>402</v>
      </c>
      <c r="C120" s="102" t="s">
        <v>401</v>
      </c>
      <c r="D120" s="124" t="s">
        <v>33</v>
      </c>
      <c r="E120" s="132" t="s">
        <v>1025</v>
      </c>
      <c r="F120" s="154"/>
      <c r="G120" s="91">
        <v>-40700632</v>
      </c>
      <c r="H120" s="137">
        <v>-473366</v>
      </c>
      <c r="I120" s="137">
        <v>0</v>
      </c>
      <c r="J120" s="125">
        <v>-41173998</v>
      </c>
      <c r="K120" s="137">
        <v>36772776</v>
      </c>
      <c r="L120" s="137">
        <v>473366</v>
      </c>
      <c r="M120" s="137">
        <v>0</v>
      </c>
      <c r="N120" s="149">
        <v>37246142</v>
      </c>
      <c r="O120" s="137">
        <v>1205</v>
      </c>
      <c r="P120" s="149">
        <v>3467</v>
      </c>
    </row>
    <row r="121" spans="1:16" s="9" customFormat="1" x14ac:dyDescent="0.35">
      <c r="A121" s="107" t="s">
        <v>403</v>
      </c>
      <c r="B121" s="118" t="s">
        <v>405</v>
      </c>
      <c r="C121" s="102" t="s">
        <v>404</v>
      </c>
      <c r="D121" s="124" t="s">
        <v>41</v>
      </c>
      <c r="E121" s="132" t="s">
        <v>1025</v>
      </c>
      <c r="F121" s="154"/>
      <c r="G121" s="91">
        <v>-16910932.879999999</v>
      </c>
      <c r="H121" s="137">
        <v>-234478.65</v>
      </c>
      <c r="I121" s="137">
        <v>0</v>
      </c>
      <c r="J121" s="125">
        <v>-17145411.529999997</v>
      </c>
      <c r="K121" s="137">
        <v>16311941.880000001</v>
      </c>
      <c r="L121" s="137">
        <v>234478.65</v>
      </c>
      <c r="M121" s="137">
        <v>0</v>
      </c>
      <c r="N121" s="149">
        <v>16546420.529999999</v>
      </c>
      <c r="O121" s="137">
        <v>183</v>
      </c>
      <c r="P121" s="149">
        <v>457</v>
      </c>
    </row>
    <row r="122" spans="1:16" s="9" customFormat="1" x14ac:dyDescent="0.35">
      <c r="A122" s="107" t="s">
        <v>406</v>
      </c>
      <c r="B122" s="118" t="s">
        <v>408</v>
      </c>
      <c r="C122" s="102" t="s">
        <v>407</v>
      </c>
      <c r="D122" s="124" t="s">
        <v>41</v>
      </c>
      <c r="E122" s="132" t="s">
        <v>1025</v>
      </c>
      <c r="F122" s="154"/>
      <c r="G122" s="91">
        <v>-33000000</v>
      </c>
      <c r="H122" s="137">
        <v>-262766</v>
      </c>
      <c r="I122" s="137">
        <v>0</v>
      </c>
      <c r="J122" s="125">
        <v>-33262766</v>
      </c>
      <c r="K122" s="137">
        <v>30938502</v>
      </c>
      <c r="L122" s="137">
        <v>262766</v>
      </c>
      <c r="M122" s="137">
        <v>0</v>
      </c>
      <c r="N122" s="149">
        <v>31201268</v>
      </c>
      <c r="O122" s="137">
        <v>513</v>
      </c>
      <c r="P122" s="149">
        <v>1387</v>
      </c>
    </row>
    <row r="123" spans="1:16" s="9" customFormat="1" x14ac:dyDescent="0.35">
      <c r="A123" s="107" t="s">
        <v>409</v>
      </c>
      <c r="B123" s="118" t="s">
        <v>411</v>
      </c>
      <c r="C123" s="102" t="s">
        <v>410</v>
      </c>
      <c r="D123" s="124" t="s">
        <v>33</v>
      </c>
      <c r="E123" s="132" t="s">
        <v>1025</v>
      </c>
      <c r="F123" s="154"/>
      <c r="G123" s="91">
        <v>-21000000</v>
      </c>
      <c r="H123" s="137">
        <v>-375000</v>
      </c>
      <c r="I123" s="137">
        <v>0</v>
      </c>
      <c r="J123" s="125">
        <v>-21375000</v>
      </c>
      <c r="K123" s="137">
        <v>17500000</v>
      </c>
      <c r="L123" s="137">
        <v>375000</v>
      </c>
      <c r="M123" s="137">
        <v>0</v>
      </c>
      <c r="N123" s="149">
        <v>17875000</v>
      </c>
      <c r="O123" s="137">
        <v>853</v>
      </c>
      <c r="P123" s="149">
        <v>1628</v>
      </c>
    </row>
    <row r="124" spans="1:16" s="9" customFormat="1" x14ac:dyDescent="0.35">
      <c r="A124" s="107" t="s">
        <v>412</v>
      </c>
      <c r="B124" s="118" t="s">
        <v>414</v>
      </c>
      <c r="C124" s="102" t="s">
        <v>413</v>
      </c>
      <c r="D124" s="124" t="s">
        <v>41</v>
      </c>
      <c r="E124" s="132" t="s">
        <v>1025</v>
      </c>
      <c r="F124" s="154"/>
      <c r="G124" s="91">
        <v>-9381982</v>
      </c>
      <c r="H124" s="137">
        <v>-291014</v>
      </c>
      <c r="I124" s="137">
        <v>0</v>
      </c>
      <c r="J124" s="125">
        <v>-9672996</v>
      </c>
      <c r="K124" s="137">
        <v>8771089</v>
      </c>
      <c r="L124" s="137">
        <v>291014</v>
      </c>
      <c r="M124" s="137">
        <v>0</v>
      </c>
      <c r="N124" s="149">
        <v>9062103</v>
      </c>
      <c r="O124" s="137">
        <v>215</v>
      </c>
      <c r="P124" s="149">
        <v>417</v>
      </c>
    </row>
    <row r="125" spans="1:16" s="9" customFormat="1" x14ac:dyDescent="0.35">
      <c r="A125" s="107" t="s">
        <v>415</v>
      </c>
      <c r="B125" s="118" t="s">
        <v>417</v>
      </c>
      <c r="C125" s="102" t="s">
        <v>416</v>
      </c>
      <c r="D125" s="124" t="s">
        <v>39</v>
      </c>
      <c r="E125" s="132" t="s">
        <v>1025</v>
      </c>
      <c r="F125" s="154"/>
      <c r="G125" s="91">
        <v>-11235370.289999999</v>
      </c>
      <c r="H125" s="137">
        <v>-32703.08</v>
      </c>
      <c r="I125" s="137">
        <v>0</v>
      </c>
      <c r="J125" s="125">
        <v>-11268073.369999999</v>
      </c>
      <c r="K125" s="137">
        <v>10632142.289999999</v>
      </c>
      <c r="L125" s="137">
        <v>32703.08</v>
      </c>
      <c r="M125" s="137">
        <v>0</v>
      </c>
      <c r="N125" s="149">
        <v>10664845.369999999</v>
      </c>
      <c r="O125" s="137">
        <v>215</v>
      </c>
      <c r="P125" s="149">
        <v>391</v>
      </c>
    </row>
    <row r="126" spans="1:16" s="9" customFormat="1" x14ac:dyDescent="0.35">
      <c r="A126" s="107" t="s">
        <v>418</v>
      </c>
      <c r="B126" s="118" t="s">
        <v>420</v>
      </c>
      <c r="C126" s="102" t="s">
        <v>419</v>
      </c>
      <c r="D126" s="124" t="s">
        <v>41</v>
      </c>
      <c r="E126" s="132" t="s">
        <v>1025</v>
      </c>
      <c r="F126" s="154"/>
      <c r="G126" s="91">
        <v>-12837195</v>
      </c>
      <c r="H126" s="137">
        <v>-97580</v>
      </c>
      <c r="I126" s="137">
        <v>-1500</v>
      </c>
      <c r="J126" s="125">
        <v>-12936275</v>
      </c>
      <c r="K126" s="137">
        <v>12151062</v>
      </c>
      <c r="L126" s="137">
        <v>97580</v>
      </c>
      <c r="M126" s="137">
        <v>1500</v>
      </c>
      <c r="N126" s="149">
        <v>12250142</v>
      </c>
      <c r="O126" s="137">
        <v>235</v>
      </c>
      <c r="P126" s="149">
        <v>600</v>
      </c>
    </row>
    <row r="127" spans="1:16" s="9" customFormat="1" x14ac:dyDescent="0.35">
      <c r="A127" s="107" t="s">
        <v>421</v>
      </c>
      <c r="B127" s="118" t="s">
        <v>423</v>
      </c>
      <c r="C127" s="102" t="s">
        <v>422</v>
      </c>
      <c r="D127" s="124" t="s">
        <v>41</v>
      </c>
      <c r="E127" s="132" t="s">
        <v>1025</v>
      </c>
      <c r="F127" s="154"/>
      <c r="G127" s="91">
        <v>-17539796</v>
      </c>
      <c r="H127" s="137">
        <v>-148854</v>
      </c>
      <c r="I127" s="137">
        <v>0</v>
      </c>
      <c r="J127" s="125">
        <v>-17688650</v>
      </c>
      <c r="K127" s="137">
        <v>16957561</v>
      </c>
      <c r="L127" s="137">
        <v>148854</v>
      </c>
      <c r="M127" s="137">
        <v>0</v>
      </c>
      <c r="N127" s="149">
        <v>17106415</v>
      </c>
      <c r="O127" s="137">
        <v>238</v>
      </c>
      <c r="P127" s="149">
        <v>582</v>
      </c>
    </row>
    <row r="128" spans="1:16" s="9" customFormat="1" x14ac:dyDescent="0.35">
      <c r="A128" s="107" t="s">
        <v>424</v>
      </c>
      <c r="B128" s="118" t="s">
        <v>426</v>
      </c>
      <c r="C128" s="102" t="s">
        <v>425</v>
      </c>
      <c r="D128" s="124" t="s">
        <v>33</v>
      </c>
      <c r="E128" s="132" t="s">
        <v>1025</v>
      </c>
      <c r="F128" s="154"/>
      <c r="G128" s="91">
        <v>-40940379</v>
      </c>
      <c r="H128" s="137">
        <v>-543653</v>
      </c>
      <c r="I128" s="137">
        <v>0</v>
      </c>
      <c r="J128" s="125">
        <v>-41484032</v>
      </c>
      <c r="K128" s="137">
        <v>38344351</v>
      </c>
      <c r="L128" s="137">
        <v>543653</v>
      </c>
      <c r="M128" s="137">
        <v>0</v>
      </c>
      <c r="N128" s="149">
        <v>38888004</v>
      </c>
      <c r="O128" s="137">
        <v>918</v>
      </c>
      <c r="P128" s="149">
        <v>2333</v>
      </c>
    </row>
    <row r="129" spans="1:16" s="9" customFormat="1" x14ac:dyDescent="0.35">
      <c r="A129" s="107" t="s">
        <v>427</v>
      </c>
      <c r="B129" s="118" t="s">
        <v>429</v>
      </c>
      <c r="C129" s="102" t="s">
        <v>428</v>
      </c>
      <c r="D129" s="124" t="s">
        <v>39</v>
      </c>
      <c r="E129" s="132" t="s">
        <v>1025</v>
      </c>
      <c r="F129" s="154"/>
      <c r="G129" s="91">
        <v>-27458936</v>
      </c>
      <c r="H129" s="137">
        <v>-62051</v>
      </c>
      <c r="I129" s="137">
        <v>-1500</v>
      </c>
      <c r="J129" s="125">
        <v>-27522487</v>
      </c>
      <c r="K129" s="137">
        <v>25918936</v>
      </c>
      <c r="L129" s="137">
        <v>62051</v>
      </c>
      <c r="M129" s="137">
        <v>1500</v>
      </c>
      <c r="N129" s="149">
        <v>25982487</v>
      </c>
      <c r="O129" s="137">
        <v>481</v>
      </c>
      <c r="P129" s="149">
        <v>1391</v>
      </c>
    </row>
    <row r="130" spans="1:16" s="9" customFormat="1" x14ac:dyDescent="0.35">
      <c r="A130" s="107" t="s">
        <v>430</v>
      </c>
      <c r="B130" s="118" t="s">
        <v>432</v>
      </c>
      <c r="C130" s="102" t="s">
        <v>431</v>
      </c>
      <c r="D130" s="124" t="s">
        <v>41</v>
      </c>
      <c r="E130" s="132" t="s">
        <v>1025</v>
      </c>
      <c r="F130" s="154"/>
      <c r="G130" s="91">
        <v>-20910515</v>
      </c>
      <c r="H130" s="137">
        <v>-312855</v>
      </c>
      <c r="I130" s="137">
        <v>0</v>
      </c>
      <c r="J130" s="125">
        <v>-21223370</v>
      </c>
      <c r="K130" s="137">
        <v>19897045</v>
      </c>
      <c r="L130" s="137">
        <v>312855</v>
      </c>
      <c r="M130" s="137">
        <v>0</v>
      </c>
      <c r="N130" s="149">
        <v>20209900</v>
      </c>
      <c r="O130" s="137">
        <v>312</v>
      </c>
      <c r="P130" s="149">
        <v>727</v>
      </c>
    </row>
    <row r="131" spans="1:16" s="9" customFormat="1" x14ac:dyDescent="0.35">
      <c r="A131" s="107" t="s">
        <v>433</v>
      </c>
      <c r="B131" s="118" t="s">
        <v>435</v>
      </c>
      <c r="C131" s="102" t="s">
        <v>434</v>
      </c>
      <c r="D131" s="124" t="s">
        <v>41</v>
      </c>
      <c r="E131" s="132" t="s">
        <v>1025</v>
      </c>
      <c r="F131" s="154"/>
      <c r="G131" s="91">
        <v>-8406735</v>
      </c>
      <c r="H131" s="137">
        <v>-71651</v>
      </c>
      <c r="I131" s="137">
        <v>0</v>
      </c>
      <c r="J131" s="125">
        <v>-8478386</v>
      </c>
      <c r="K131" s="137">
        <v>7824079</v>
      </c>
      <c r="L131" s="137">
        <v>71651</v>
      </c>
      <c r="M131" s="137">
        <v>0</v>
      </c>
      <c r="N131" s="149">
        <v>7895730</v>
      </c>
      <c r="O131" s="137">
        <v>268</v>
      </c>
      <c r="P131" s="149">
        <v>621</v>
      </c>
    </row>
    <row r="132" spans="1:16" s="9" customFormat="1" x14ac:dyDescent="0.35">
      <c r="A132" s="107" t="s">
        <v>436</v>
      </c>
      <c r="B132" s="118" t="s">
        <v>438</v>
      </c>
      <c r="C132" s="102" t="s">
        <v>437</v>
      </c>
      <c r="D132" s="124" t="s">
        <v>33</v>
      </c>
      <c r="E132" s="132" t="s">
        <v>1025</v>
      </c>
      <c r="F132" s="154"/>
      <c r="G132" s="91">
        <v>-61980738</v>
      </c>
      <c r="H132" s="137">
        <v>-635087</v>
      </c>
      <c r="I132" s="137">
        <v>0</v>
      </c>
      <c r="J132" s="125">
        <v>-62615825</v>
      </c>
      <c r="K132" s="137">
        <v>60441738</v>
      </c>
      <c r="L132" s="137">
        <v>635087</v>
      </c>
      <c r="M132" s="137">
        <v>0</v>
      </c>
      <c r="N132" s="149">
        <v>61076825</v>
      </c>
      <c r="O132" s="137">
        <v>457</v>
      </c>
      <c r="P132" s="149">
        <v>1659</v>
      </c>
    </row>
    <row r="133" spans="1:16" s="9" customFormat="1" x14ac:dyDescent="0.35">
      <c r="A133" s="107" t="s">
        <v>439</v>
      </c>
      <c r="B133" s="118" t="s">
        <v>441</v>
      </c>
      <c r="C133" s="102" t="s">
        <v>440</v>
      </c>
      <c r="D133" s="124" t="s">
        <v>41</v>
      </c>
      <c r="E133" s="132" t="s">
        <v>1025</v>
      </c>
      <c r="F133" s="154"/>
      <c r="G133" s="91">
        <v>-7764913</v>
      </c>
      <c r="H133" s="137">
        <v>-67886</v>
      </c>
      <c r="I133" s="137">
        <v>0</v>
      </c>
      <c r="J133" s="125">
        <v>-7832799</v>
      </c>
      <c r="K133" s="137">
        <v>7367676</v>
      </c>
      <c r="L133" s="137">
        <v>67886</v>
      </c>
      <c r="M133" s="137">
        <v>0</v>
      </c>
      <c r="N133" s="149">
        <v>7435562</v>
      </c>
      <c r="O133" s="137">
        <v>157</v>
      </c>
      <c r="P133" s="149">
        <v>381</v>
      </c>
    </row>
    <row r="134" spans="1:16" s="9" customFormat="1" x14ac:dyDescent="0.35">
      <c r="A134" s="107" t="s">
        <v>442</v>
      </c>
      <c r="B134" s="118" t="s">
        <v>444</v>
      </c>
      <c r="C134" s="102" t="s">
        <v>443</v>
      </c>
      <c r="D134" s="124" t="s">
        <v>41</v>
      </c>
      <c r="E134" s="132" t="s">
        <v>1025</v>
      </c>
      <c r="F134" s="154"/>
      <c r="G134" s="91">
        <v>-18580281.789999999</v>
      </c>
      <c r="H134" s="137">
        <v>-263483.62</v>
      </c>
      <c r="I134" s="137">
        <v>0</v>
      </c>
      <c r="J134" s="125">
        <v>-18843765.41</v>
      </c>
      <c r="K134" s="137">
        <v>17760951.789999999</v>
      </c>
      <c r="L134" s="137">
        <v>263483.62</v>
      </c>
      <c r="M134" s="137">
        <v>0</v>
      </c>
      <c r="N134" s="149">
        <v>18024435.41</v>
      </c>
      <c r="O134" s="137">
        <v>257</v>
      </c>
      <c r="P134" s="149">
        <v>1036</v>
      </c>
    </row>
    <row r="135" spans="1:16" s="9" customFormat="1" x14ac:dyDescent="0.35">
      <c r="A135" s="107" t="s">
        <v>445</v>
      </c>
      <c r="B135" s="118" t="s">
        <v>447</v>
      </c>
      <c r="C135" s="102" t="s">
        <v>446</v>
      </c>
      <c r="D135" s="124" t="s">
        <v>33</v>
      </c>
      <c r="E135" s="132" t="s">
        <v>1025</v>
      </c>
      <c r="F135" s="154"/>
      <c r="G135" s="91">
        <v>-49739666</v>
      </c>
      <c r="H135" s="137">
        <v>-161028</v>
      </c>
      <c r="I135" s="137">
        <v>0</v>
      </c>
      <c r="J135" s="125">
        <v>-49900694</v>
      </c>
      <c r="K135" s="137">
        <v>47069741</v>
      </c>
      <c r="L135" s="137">
        <v>161028</v>
      </c>
      <c r="M135" s="137">
        <v>0</v>
      </c>
      <c r="N135" s="149">
        <v>47230769</v>
      </c>
      <c r="O135" s="137">
        <v>777</v>
      </c>
      <c r="P135" s="149">
        <v>1438</v>
      </c>
    </row>
    <row r="136" spans="1:16" s="9" customFormat="1" x14ac:dyDescent="0.35">
      <c r="A136" s="107" t="s">
        <v>448</v>
      </c>
      <c r="B136" s="118" t="s">
        <v>450</v>
      </c>
      <c r="C136" s="103" t="s">
        <v>449</v>
      </c>
      <c r="D136" s="124" t="s">
        <v>41</v>
      </c>
      <c r="E136" s="132" t="s">
        <v>1025</v>
      </c>
      <c r="F136" s="154"/>
      <c r="G136" s="91">
        <v>-19817392.109999999</v>
      </c>
      <c r="H136" s="137">
        <v>-426018.84</v>
      </c>
      <c r="I136" s="137">
        <v>0</v>
      </c>
      <c r="J136" s="125">
        <v>-20243410.949999999</v>
      </c>
      <c r="K136" s="137">
        <v>18834620.109999999</v>
      </c>
      <c r="L136" s="137">
        <v>426018.84</v>
      </c>
      <c r="M136" s="137">
        <v>0</v>
      </c>
      <c r="N136" s="149">
        <v>19260638.949999999</v>
      </c>
      <c r="O136" s="137">
        <v>323</v>
      </c>
      <c r="P136" s="149">
        <v>1931</v>
      </c>
    </row>
    <row r="137" spans="1:16" s="9" customFormat="1" x14ac:dyDescent="0.35">
      <c r="A137" s="107" t="s">
        <v>451</v>
      </c>
      <c r="B137" s="118" t="s">
        <v>453</v>
      </c>
      <c r="C137" s="102" t="s">
        <v>452</v>
      </c>
      <c r="D137" s="124" t="s">
        <v>41</v>
      </c>
      <c r="E137" s="132" t="s">
        <v>1025</v>
      </c>
      <c r="F137" s="154"/>
      <c r="G137" s="91">
        <v>-1920662</v>
      </c>
      <c r="H137" s="137">
        <v>-40689</v>
      </c>
      <c r="I137" s="137">
        <v>0</v>
      </c>
      <c r="J137" s="125">
        <v>-1961351</v>
      </c>
      <c r="K137" s="137">
        <v>1509055</v>
      </c>
      <c r="L137" s="137">
        <v>40689</v>
      </c>
      <c r="M137" s="137">
        <v>0</v>
      </c>
      <c r="N137" s="149">
        <v>1549744</v>
      </c>
      <c r="O137" s="137">
        <v>174</v>
      </c>
      <c r="P137" s="149">
        <v>226</v>
      </c>
    </row>
    <row r="138" spans="1:16" s="9" customFormat="1" x14ac:dyDescent="0.35">
      <c r="A138" s="107" t="s">
        <v>454</v>
      </c>
      <c r="B138" s="118" t="s">
        <v>456</v>
      </c>
      <c r="C138" s="102" t="s">
        <v>455</v>
      </c>
      <c r="D138" s="124" t="s">
        <v>41</v>
      </c>
      <c r="E138" s="132" t="s">
        <v>1025</v>
      </c>
      <c r="F138" s="154"/>
      <c r="G138" s="91">
        <v>-25156598</v>
      </c>
      <c r="H138" s="137">
        <v>-152499</v>
      </c>
      <c r="I138" s="137">
        <v>-1500</v>
      </c>
      <c r="J138" s="125">
        <v>-25310597</v>
      </c>
      <c r="K138" s="137">
        <v>24334067</v>
      </c>
      <c r="L138" s="137">
        <v>152499</v>
      </c>
      <c r="M138" s="137">
        <v>1500</v>
      </c>
      <c r="N138" s="149">
        <v>24488066</v>
      </c>
      <c r="O138" s="137">
        <v>332</v>
      </c>
      <c r="P138" s="149">
        <v>763</v>
      </c>
    </row>
    <row r="139" spans="1:16" s="9" customFormat="1" x14ac:dyDescent="0.35">
      <c r="A139" s="107" t="s">
        <v>457</v>
      </c>
      <c r="B139" s="118" t="s">
        <v>459</v>
      </c>
      <c r="C139" s="102" t="s">
        <v>458</v>
      </c>
      <c r="D139" s="124" t="s">
        <v>39</v>
      </c>
      <c r="E139" s="132" t="s">
        <v>1025</v>
      </c>
      <c r="F139" s="154"/>
      <c r="G139" s="91">
        <v>-23992855</v>
      </c>
      <c r="H139" s="137">
        <v>-140085</v>
      </c>
      <c r="I139" s="137">
        <v>-1500</v>
      </c>
      <c r="J139" s="125">
        <v>-24134440</v>
      </c>
      <c r="K139" s="137">
        <v>23133537</v>
      </c>
      <c r="L139" s="137">
        <v>140085</v>
      </c>
      <c r="M139" s="137">
        <v>1500</v>
      </c>
      <c r="N139" s="149">
        <v>23275122</v>
      </c>
      <c r="O139" s="137">
        <v>353</v>
      </c>
      <c r="P139" s="149">
        <v>1115</v>
      </c>
    </row>
    <row r="140" spans="1:16" s="9" customFormat="1" x14ac:dyDescent="0.35">
      <c r="A140" s="107" t="s">
        <v>460</v>
      </c>
      <c r="B140" s="118" t="s">
        <v>462</v>
      </c>
      <c r="C140" s="102" t="s">
        <v>461</v>
      </c>
      <c r="D140" s="124" t="s">
        <v>39</v>
      </c>
      <c r="E140" s="132" t="s">
        <v>1025</v>
      </c>
      <c r="F140" s="154"/>
      <c r="G140" s="91">
        <v>-1195251</v>
      </c>
      <c r="H140" s="137">
        <v>0</v>
      </c>
      <c r="I140" s="137">
        <v>0</v>
      </c>
      <c r="J140" s="125">
        <v>-1195251</v>
      </c>
      <c r="K140" s="137">
        <v>1134065</v>
      </c>
      <c r="L140" s="137">
        <v>0</v>
      </c>
      <c r="M140" s="137">
        <v>0</v>
      </c>
      <c r="N140" s="149">
        <v>1134065</v>
      </c>
      <c r="O140" s="137">
        <v>26</v>
      </c>
      <c r="P140" s="149">
        <v>143</v>
      </c>
    </row>
    <row r="141" spans="1:16" s="9" customFormat="1" x14ac:dyDescent="0.35">
      <c r="A141" s="107" t="s">
        <v>463</v>
      </c>
      <c r="B141" s="118" t="s">
        <v>465</v>
      </c>
      <c r="C141" s="102" t="s">
        <v>464</v>
      </c>
      <c r="D141" s="124" t="s">
        <v>33</v>
      </c>
      <c r="E141" s="132" t="s">
        <v>1025</v>
      </c>
      <c r="F141" s="154"/>
      <c r="G141" s="91">
        <v>-71311086</v>
      </c>
      <c r="H141" s="137">
        <v>-621940</v>
      </c>
      <c r="I141" s="137">
        <v>0</v>
      </c>
      <c r="J141" s="125">
        <v>-71933026</v>
      </c>
      <c r="K141" s="137">
        <v>64223644</v>
      </c>
      <c r="L141" s="137">
        <v>621940</v>
      </c>
      <c r="M141" s="137">
        <v>0</v>
      </c>
      <c r="N141" s="149">
        <v>64845584</v>
      </c>
      <c r="O141" s="137">
        <v>1909</v>
      </c>
      <c r="P141" s="149">
        <v>2765</v>
      </c>
    </row>
    <row r="142" spans="1:16" s="9" customFormat="1" x14ac:dyDescent="0.35">
      <c r="A142" s="107" t="s">
        <v>466</v>
      </c>
      <c r="B142" s="118" t="s">
        <v>468</v>
      </c>
      <c r="C142" s="102" t="s">
        <v>467</v>
      </c>
      <c r="D142" s="124" t="s">
        <v>33</v>
      </c>
      <c r="E142" s="132" t="s">
        <v>1025</v>
      </c>
      <c r="F142" s="154"/>
      <c r="G142" s="91">
        <v>-231588141</v>
      </c>
      <c r="H142" s="137">
        <v>-300000</v>
      </c>
      <c r="I142" s="137">
        <v>0</v>
      </c>
      <c r="J142" s="125">
        <v>-231888141</v>
      </c>
      <c r="K142" s="137">
        <v>225669724</v>
      </c>
      <c r="L142" s="137">
        <v>300000</v>
      </c>
      <c r="M142" s="137">
        <v>0</v>
      </c>
      <c r="N142" s="149">
        <v>225969724</v>
      </c>
      <c r="O142" s="137">
        <v>1245</v>
      </c>
      <c r="P142" s="149">
        <v>3031</v>
      </c>
    </row>
    <row r="143" spans="1:16" s="9" customFormat="1" x14ac:dyDescent="0.35">
      <c r="A143" s="107" t="s">
        <v>469</v>
      </c>
      <c r="B143" s="118" t="s">
        <v>471</v>
      </c>
      <c r="C143" s="102" t="s">
        <v>470</v>
      </c>
      <c r="D143" s="124" t="s">
        <v>41</v>
      </c>
      <c r="E143" s="132" t="s">
        <v>1025</v>
      </c>
      <c r="F143" s="154"/>
      <c r="G143" s="91">
        <v>-11678049.039999999</v>
      </c>
      <c r="H143" s="137">
        <v>-118281.21</v>
      </c>
      <c r="I143" s="137">
        <v>0</v>
      </c>
      <c r="J143" s="125">
        <v>-11796330.25</v>
      </c>
      <c r="K143" s="137">
        <v>11277834.039999999</v>
      </c>
      <c r="L143" s="137">
        <v>118281.21</v>
      </c>
      <c r="M143" s="137">
        <v>0</v>
      </c>
      <c r="N143" s="149">
        <v>11396115.25</v>
      </c>
      <c r="O143" s="137">
        <v>163</v>
      </c>
      <c r="P143" s="149">
        <v>524</v>
      </c>
    </row>
    <row r="144" spans="1:16" s="9" customFormat="1" x14ac:dyDescent="0.35">
      <c r="A144" s="107" t="s">
        <v>472</v>
      </c>
      <c r="B144" s="118" t="s">
        <v>474</v>
      </c>
      <c r="C144" s="102" t="s">
        <v>473</v>
      </c>
      <c r="D144" s="124" t="s">
        <v>41</v>
      </c>
      <c r="E144" s="132" t="s">
        <v>1025</v>
      </c>
      <c r="F144" s="154"/>
      <c r="G144" s="91">
        <v>-21000000</v>
      </c>
      <c r="H144" s="137">
        <v>-101000</v>
      </c>
      <c r="I144" s="137">
        <v>-1500</v>
      </c>
      <c r="J144" s="125">
        <v>-21102500</v>
      </c>
      <c r="K144" s="137">
        <v>20000000</v>
      </c>
      <c r="L144" s="137">
        <v>101000</v>
      </c>
      <c r="M144" s="137">
        <v>1500</v>
      </c>
      <c r="N144" s="149">
        <v>20102500</v>
      </c>
      <c r="O144" s="137">
        <v>371</v>
      </c>
      <c r="P144" s="149">
        <v>1055</v>
      </c>
    </row>
    <row r="145" spans="1:16" s="9" customFormat="1" x14ac:dyDescent="0.35">
      <c r="A145" s="107" t="s">
        <v>475</v>
      </c>
      <c r="B145" s="118" t="s">
        <v>477</v>
      </c>
      <c r="C145" s="102" t="s">
        <v>476</v>
      </c>
      <c r="D145" s="124" t="s">
        <v>39</v>
      </c>
      <c r="E145" s="132" t="s">
        <v>1025</v>
      </c>
      <c r="F145" s="154"/>
      <c r="G145" s="91">
        <v>-46989500</v>
      </c>
      <c r="H145" s="137">
        <v>-179200</v>
      </c>
      <c r="I145" s="137">
        <v>-3000</v>
      </c>
      <c r="J145" s="125">
        <v>-47171700</v>
      </c>
      <c r="K145" s="137">
        <v>45189500</v>
      </c>
      <c r="L145" s="137">
        <v>179200</v>
      </c>
      <c r="M145" s="137">
        <v>3000</v>
      </c>
      <c r="N145" s="149">
        <v>45371700</v>
      </c>
      <c r="O145" s="137">
        <v>441</v>
      </c>
      <c r="P145" s="149">
        <v>1770</v>
      </c>
    </row>
    <row r="146" spans="1:16" s="9" customFormat="1" x14ac:dyDescent="0.35">
      <c r="A146" s="107" t="s">
        <v>478</v>
      </c>
      <c r="B146" s="118" t="s">
        <v>480</v>
      </c>
      <c r="C146" s="102" t="s">
        <v>479</v>
      </c>
      <c r="D146" s="124" t="s">
        <v>33</v>
      </c>
      <c r="E146" s="132" t="s">
        <v>1025</v>
      </c>
      <c r="F146" s="154"/>
      <c r="G146" s="91">
        <v>-49586000</v>
      </c>
      <c r="H146" s="137">
        <v>-800000</v>
      </c>
      <c r="I146" s="137">
        <v>0</v>
      </c>
      <c r="J146" s="125">
        <v>-50386000</v>
      </c>
      <c r="K146" s="137">
        <v>47520000</v>
      </c>
      <c r="L146" s="137">
        <v>800000</v>
      </c>
      <c r="M146" s="137">
        <v>0</v>
      </c>
      <c r="N146" s="149">
        <v>48320000</v>
      </c>
      <c r="O146" s="137">
        <v>639</v>
      </c>
      <c r="P146" s="149">
        <v>1232</v>
      </c>
    </row>
    <row r="147" spans="1:16" s="9" customFormat="1" x14ac:dyDescent="0.35">
      <c r="A147" s="107" t="s">
        <v>481</v>
      </c>
      <c r="B147" s="118" t="s">
        <v>483</v>
      </c>
      <c r="C147" s="102" t="s">
        <v>482</v>
      </c>
      <c r="D147" s="124" t="s">
        <v>36</v>
      </c>
      <c r="E147" s="132" t="s">
        <v>1025</v>
      </c>
      <c r="F147" s="154"/>
      <c r="G147" s="91">
        <v>-12724536.435000001</v>
      </c>
      <c r="H147" s="137">
        <v>-156511.35</v>
      </c>
      <c r="I147" s="137">
        <v>-1500</v>
      </c>
      <c r="J147" s="125">
        <v>-12882547.785</v>
      </c>
      <c r="K147" s="137">
        <v>10332613.435000001</v>
      </c>
      <c r="L147" s="137">
        <v>156511.35</v>
      </c>
      <c r="M147" s="137">
        <v>1500</v>
      </c>
      <c r="N147" s="149">
        <v>10490624.785</v>
      </c>
      <c r="O147" s="137">
        <v>988</v>
      </c>
      <c r="P147" s="149">
        <v>1391</v>
      </c>
    </row>
    <row r="148" spans="1:16" s="9" customFormat="1" x14ac:dyDescent="0.35">
      <c r="A148" s="107" t="s">
        <v>484</v>
      </c>
      <c r="B148" s="118" t="s">
        <v>486</v>
      </c>
      <c r="C148" s="102" t="s">
        <v>485</v>
      </c>
      <c r="D148" s="124" t="s">
        <v>36</v>
      </c>
      <c r="E148" s="132" t="s">
        <v>1025</v>
      </c>
      <c r="F148" s="154"/>
      <c r="G148" s="91">
        <v>-11780128</v>
      </c>
      <c r="H148" s="137">
        <v>-292698</v>
      </c>
      <c r="I148" s="137">
        <v>0</v>
      </c>
      <c r="J148" s="125">
        <v>-12072826</v>
      </c>
      <c r="K148" s="137">
        <v>11313206</v>
      </c>
      <c r="L148" s="137">
        <v>292698</v>
      </c>
      <c r="M148" s="137">
        <v>0</v>
      </c>
      <c r="N148" s="149">
        <v>11605904</v>
      </c>
      <c r="O148" s="137">
        <v>189</v>
      </c>
      <c r="P148" s="149">
        <v>488</v>
      </c>
    </row>
    <row r="149" spans="1:16" s="9" customFormat="1" x14ac:dyDescent="0.35">
      <c r="A149" s="107" t="s">
        <v>487</v>
      </c>
      <c r="B149" s="118" t="s">
        <v>489</v>
      </c>
      <c r="C149" s="102" t="s">
        <v>488</v>
      </c>
      <c r="D149" s="124" t="s">
        <v>33</v>
      </c>
      <c r="E149" s="132" t="s">
        <v>1025</v>
      </c>
      <c r="F149" s="154"/>
      <c r="G149" s="91">
        <v>-79409195</v>
      </c>
      <c r="H149" s="137">
        <v>-1100116</v>
      </c>
      <c r="I149" s="137">
        <v>0</v>
      </c>
      <c r="J149" s="125">
        <v>-80509311</v>
      </c>
      <c r="K149" s="137">
        <v>75844494</v>
      </c>
      <c r="L149" s="137">
        <v>1100116</v>
      </c>
      <c r="M149" s="137">
        <v>0</v>
      </c>
      <c r="N149" s="149">
        <v>76944610</v>
      </c>
      <c r="O149" s="137">
        <v>1242</v>
      </c>
      <c r="P149" s="149">
        <v>2088</v>
      </c>
    </row>
    <row r="150" spans="1:16" s="9" customFormat="1" x14ac:dyDescent="0.35">
      <c r="A150" s="107" t="s">
        <v>490</v>
      </c>
      <c r="B150" s="118" t="s">
        <v>492</v>
      </c>
      <c r="C150" s="102" t="s">
        <v>491</v>
      </c>
      <c r="D150" s="124" t="s">
        <v>41</v>
      </c>
      <c r="E150" s="132" t="s">
        <v>1025</v>
      </c>
      <c r="F150" s="154"/>
      <c r="G150" s="91">
        <v>-18916286.91</v>
      </c>
      <c r="H150" s="137">
        <v>-98975.59</v>
      </c>
      <c r="I150" s="137">
        <v>0</v>
      </c>
      <c r="J150" s="125">
        <v>-19015262.5</v>
      </c>
      <c r="K150" s="137">
        <v>17185758.91</v>
      </c>
      <c r="L150" s="137">
        <v>98975.59</v>
      </c>
      <c r="M150" s="137">
        <v>0</v>
      </c>
      <c r="N150" s="149">
        <v>17284734.5</v>
      </c>
      <c r="O150" s="137">
        <v>412</v>
      </c>
      <c r="P150" s="149">
        <v>810</v>
      </c>
    </row>
    <row r="151" spans="1:16" s="9" customFormat="1" x14ac:dyDescent="0.35">
      <c r="A151" s="107" t="s">
        <v>493</v>
      </c>
      <c r="B151" s="118" t="s">
        <v>495</v>
      </c>
      <c r="C151" s="102" t="s">
        <v>494</v>
      </c>
      <c r="D151" s="124" t="s">
        <v>36</v>
      </c>
      <c r="E151" s="132" t="s">
        <v>1025</v>
      </c>
      <c r="F151" s="154"/>
      <c r="G151" s="91">
        <v>-154262360</v>
      </c>
      <c r="H151" s="137">
        <v>-1696871.47</v>
      </c>
      <c r="I151" s="137">
        <v>-1500</v>
      </c>
      <c r="J151" s="125">
        <v>-155960731.47</v>
      </c>
      <c r="K151" s="137">
        <v>145807731</v>
      </c>
      <c r="L151" s="137">
        <v>1696871.47</v>
      </c>
      <c r="M151" s="137">
        <v>1500</v>
      </c>
      <c r="N151" s="149">
        <v>147506102.47</v>
      </c>
      <c r="O151" s="137">
        <v>2093</v>
      </c>
      <c r="P151" s="149">
        <v>4573</v>
      </c>
    </row>
    <row r="152" spans="1:16" s="9" customFormat="1" x14ac:dyDescent="0.35">
      <c r="A152" s="107" t="s">
        <v>496</v>
      </c>
      <c r="B152" s="118" t="s">
        <v>498</v>
      </c>
      <c r="C152" s="102" t="s">
        <v>497</v>
      </c>
      <c r="D152" s="124" t="s">
        <v>39</v>
      </c>
      <c r="E152" s="132" t="s">
        <v>1025</v>
      </c>
      <c r="F152" s="154"/>
      <c r="G152" s="91">
        <v>-46501386</v>
      </c>
      <c r="H152" s="137">
        <v>-305438</v>
      </c>
      <c r="I152" s="137">
        <v>-1500</v>
      </c>
      <c r="J152" s="125">
        <v>-46808324</v>
      </c>
      <c r="K152" s="137">
        <v>44144251</v>
      </c>
      <c r="L152" s="137">
        <v>305438</v>
      </c>
      <c r="M152" s="137">
        <v>1500</v>
      </c>
      <c r="N152" s="149">
        <v>44451189</v>
      </c>
      <c r="O152" s="137">
        <v>965</v>
      </c>
      <c r="P152" s="149">
        <v>1717</v>
      </c>
    </row>
    <row r="153" spans="1:16" s="9" customFormat="1" x14ac:dyDescent="0.35">
      <c r="A153" s="107" t="s">
        <v>499</v>
      </c>
      <c r="B153" s="118" t="s">
        <v>501</v>
      </c>
      <c r="C153" s="102" t="s">
        <v>500</v>
      </c>
      <c r="D153" s="124" t="s">
        <v>41</v>
      </c>
      <c r="E153" s="132" t="s">
        <v>1025</v>
      </c>
      <c r="F153" s="154"/>
      <c r="G153" s="91">
        <v>-9120316</v>
      </c>
      <c r="H153" s="137">
        <v>-272699</v>
      </c>
      <c r="I153" s="137">
        <v>0</v>
      </c>
      <c r="J153" s="125">
        <v>-9393015</v>
      </c>
      <c r="K153" s="137">
        <v>7747356</v>
      </c>
      <c r="L153" s="137">
        <v>272699</v>
      </c>
      <c r="M153" s="137">
        <v>0</v>
      </c>
      <c r="N153" s="149">
        <v>8020055</v>
      </c>
      <c r="O153" s="137">
        <v>294</v>
      </c>
      <c r="P153" s="149">
        <v>536</v>
      </c>
    </row>
    <row r="154" spans="1:16" s="9" customFormat="1" x14ac:dyDescent="0.35">
      <c r="A154" s="107" t="s">
        <v>502</v>
      </c>
      <c r="B154" s="118" t="s">
        <v>504</v>
      </c>
      <c r="C154" s="102" t="s">
        <v>503</v>
      </c>
      <c r="D154" s="124" t="s">
        <v>33</v>
      </c>
      <c r="E154" s="132" t="s">
        <v>1025</v>
      </c>
      <c r="F154" s="154"/>
      <c r="G154" s="91">
        <v>-31574183</v>
      </c>
      <c r="H154" s="137">
        <v>-905150</v>
      </c>
      <c r="I154" s="137">
        <v>0</v>
      </c>
      <c r="J154" s="125">
        <v>-32479333</v>
      </c>
      <c r="K154" s="137">
        <v>29511280</v>
      </c>
      <c r="L154" s="137">
        <v>905150</v>
      </c>
      <c r="M154" s="137">
        <v>0</v>
      </c>
      <c r="N154" s="149">
        <v>30416430</v>
      </c>
      <c r="O154" s="137">
        <v>827</v>
      </c>
      <c r="P154" s="149">
        <v>1613</v>
      </c>
    </row>
    <row r="155" spans="1:16" s="9" customFormat="1" x14ac:dyDescent="0.35">
      <c r="A155" s="107" t="s">
        <v>505</v>
      </c>
      <c r="B155" s="118" t="s">
        <v>507</v>
      </c>
      <c r="C155" s="102" t="s">
        <v>506</v>
      </c>
      <c r="D155" s="124" t="s">
        <v>41</v>
      </c>
      <c r="E155" s="132" t="s">
        <v>1025</v>
      </c>
      <c r="F155" s="154"/>
      <c r="G155" s="91">
        <v>-13500000</v>
      </c>
      <c r="H155" s="137">
        <v>-300000</v>
      </c>
      <c r="I155" s="137">
        <v>0</v>
      </c>
      <c r="J155" s="125">
        <v>-13800000</v>
      </c>
      <c r="K155" s="137">
        <v>12944306</v>
      </c>
      <c r="L155" s="137">
        <v>300000</v>
      </c>
      <c r="M155" s="137">
        <v>0</v>
      </c>
      <c r="N155" s="149">
        <v>13244306</v>
      </c>
      <c r="O155" s="137">
        <v>257</v>
      </c>
      <c r="P155" s="149">
        <v>606</v>
      </c>
    </row>
    <row r="156" spans="1:16" s="9" customFormat="1" x14ac:dyDescent="0.35">
      <c r="A156" s="107" t="s">
        <v>508</v>
      </c>
      <c r="B156" s="118" t="s">
        <v>510</v>
      </c>
      <c r="C156" s="102" t="s">
        <v>509</v>
      </c>
      <c r="D156" s="124" t="s">
        <v>41</v>
      </c>
      <c r="E156" s="132" t="s">
        <v>1025</v>
      </c>
      <c r="F156" s="154"/>
      <c r="G156" s="91">
        <v>-25591039</v>
      </c>
      <c r="H156" s="137">
        <v>-151176</v>
      </c>
      <c r="I156" s="137">
        <v>-1500</v>
      </c>
      <c r="J156" s="125">
        <v>-25743715</v>
      </c>
      <c r="K156" s="137">
        <v>24677563</v>
      </c>
      <c r="L156" s="137">
        <v>151176</v>
      </c>
      <c r="M156" s="137">
        <v>1500</v>
      </c>
      <c r="N156" s="149">
        <v>24830239</v>
      </c>
      <c r="O156" s="137">
        <v>342</v>
      </c>
      <c r="P156" s="149">
        <v>2169</v>
      </c>
    </row>
    <row r="157" spans="1:16" s="9" customFormat="1" x14ac:dyDescent="0.35">
      <c r="A157" s="107" t="s">
        <v>511</v>
      </c>
      <c r="B157" s="118" t="s">
        <v>513</v>
      </c>
      <c r="C157" s="102" t="s">
        <v>512</v>
      </c>
      <c r="D157" s="124" t="s">
        <v>36</v>
      </c>
      <c r="E157" s="132" t="s">
        <v>1025</v>
      </c>
      <c r="F157" s="154"/>
      <c r="G157" s="91">
        <v>-128499495</v>
      </c>
      <c r="H157" s="137">
        <v>-572033</v>
      </c>
      <c r="I157" s="137">
        <v>0</v>
      </c>
      <c r="J157" s="125">
        <v>-129071528</v>
      </c>
      <c r="K157" s="137">
        <v>124174103</v>
      </c>
      <c r="L157" s="137">
        <v>572033</v>
      </c>
      <c r="M157" s="137">
        <v>0</v>
      </c>
      <c r="N157" s="149">
        <v>124746136</v>
      </c>
      <c r="O157" s="137">
        <v>1262</v>
      </c>
      <c r="P157" s="149">
        <v>3523</v>
      </c>
    </row>
    <row r="158" spans="1:16" s="9" customFormat="1" x14ac:dyDescent="0.35">
      <c r="A158" s="107" t="s">
        <v>514</v>
      </c>
      <c r="B158" s="118" t="s">
        <v>516</v>
      </c>
      <c r="C158" s="102" t="s">
        <v>515</v>
      </c>
      <c r="D158" s="124" t="s">
        <v>39</v>
      </c>
      <c r="E158" s="132" t="s">
        <v>1025</v>
      </c>
      <c r="F158" s="154"/>
      <c r="G158" s="91">
        <v>-23859311</v>
      </c>
      <c r="H158" s="137">
        <v>-148530</v>
      </c>
      <c r="I158" s="137">
        <v>0</v>
      </c>
      <c r="J158" s="125">
        <v>-24007841</v>
      </c>
      <c r="K158" s="137">
        <v>22769365</v>
      </c>
      <c r="L158" s="137">
        <v>148530</v>
      </c>
      <c r="M158" s="137">
        <v>0</v>
      </c>
      <c r="N158" s="149">
        <v>22917895</v>
      </c>
      <c r="O158" s="137">
        <v>459</v>
      </c>
      <c r="P158" s="149">
        <v>880</v>
      </c>
    </row>
    <row r="159" spans="1:16" s="9" customFormat="1" x14ac:dyDescent="0.35">
      <c r="A159" s="107" t="s">
        <v>517</v>
      </c>
      <c r="B159" s="118" t="s">
        <v>519</v>
      </c>
      <c r="C159" s="102" t="s">
        <v>518</v>
      </c>
      <c r="D159" s="124" t="s">
        <v>41</v>
      </c>
      <c r="E159" s="132" t="s">
        <v>1025</v>
      </c>
      <c r="F159" s="154"/>
      <c r="G159" s="91">
        <v>-26375725</v>
      </c>
      <c r="H159" s="137">
        <v>-262972</v>
      </c>
      <c r="I159" s="137">
        <v>-1500</v>
      </c>
      <c r="J159" s="125">
        <v>-26640197</v>
      </c>
      <c r="K159" s="137">
        <v>24926619</v>
      </c>
      <c r="L159" s="137">
        <v>262972</v>
      </c>
      <c r="M159" s="137">
        <v>1500</v>
      </c>
      <c r="N159" s="149">
        <v>25191091</v>
      </c>
      <c r="O159" s="137">
        <v>455</v>
      </c>
      <c r="P159" s="149">
        <v>980</v>
      </c>
    </row>
    <row r="160" spans="1:16" s="9" customFormat="1" x14ac:dyDescent="0.35">
      <c r="A160" s="107" t="s">
        <v>520</v>
      </c>
      <c r="B160" s="118" t="s">
        <v>522</v>
      </c>
      <c r="C160" s="102" t="s">
        <v>521</v>
      </c>
      <c r="D160" s="124" t="s">
        <v>41</v>
      </c>
      <c r="E160" s="132" t="s">
        <v>1025</v>
      </c>
      <c r="F160" s="154"/>
      <c r="G160" s="91">
        <v>-5819593</v>
      </c>
      <c r="H160" s="137">
        <v>-40973</v>
      </c>
      <c r="I160" s="137">
        <v>0</v>
      </c>
      <c r="J160" s="125">
        <v>-5860566</v>
      </c>
      <c r="K160" s="137">
        <v>5320796</v>
      </c>
      <c r="L160" s="137">
        <v>40973</v>
      </c>
      <c r="M160" s="137">
        <v>0</v>
      </c>
      <c r="N160" s="149">
        <v>5361769</v>
      </c>
      <c r="O160" s="137">
        <v>171</v>
      </c>
      <c r="P160" s="149">
        <v>256</v>
      </c>
    </row>
    <row r="161" spans="1:16" s="9" customFormat="1" x14ac:dyDescent="0.35">
      <c r="A161" s="107" t="s">
        <v>523</v>
      </c>
      <c r="B161" s="118" t="s">
        <v>525</v>
      </c>
      <c r="C161" s="103" t="s">
        <v>524</v>
      </c>
      <c r="D161" s="124" t="s">
        <v>41</v>
      </c>
      <c r="E161" s="132" t="s">
        <v>1025</v>
      </c>
      <c r="F161" s="154"/>
      <c r="G161" s="91">
        <v>-6386863</v>
      </c>
      <c r="H161" s="137">
        <v>-46417</v>
      </c>
      <c r="I161" s="137">
        <v>0</v>
      </c>
      <c r="J161" s="125">
        <v>-6433280</v>
      </c>
      <c r="K161" s="137">
        <v>5855464</v>
      </c>
      <c r="L161" s="137">
        <v>46417</v>
      </c>
      <c r="M161" s="137">
        <v>0</v>
      </c>
      <c r="N161" s="149">
        <v>5901881</v>
      </c>
      <c r="O161" s="137">
        <v>170</v>
      </c>
      <c r="P161" s="149">
        <v>268</v>
      </c>
    </row>
    <row r="162" spans="1:16" s="9" customFormat="1" x14ac:dyDescent="0.35">
      <c r="A162" s="107" t="s">
        <v>526</v>
      </c>
      <c r="B162" s="118" t="s">
        <v>528</v>
      </c>
      <c r="C162" s="102" t="s">
        <v>527</v>
      </c>
      <c r="D162" s="124" t="s">
        <v>36</v>
      </c>
      <c r="E162" s="132" t="s">
        <v>1025</v>
      </c>
      <c r="F162" s="154"/>
      <c r="G162" s="91">
        <v>-144422979</v>
      </c>
      <c r="H162" s="137">
        <v>-1048600</v>
      </c>
      <c r="I162" s="137">
        <v>0</v>
      </c>
      <c r="J162" s="125">
        <v>-145471579</v>
      </c>
      <c r="K162" s="137">
        <v>138827133</v>
      </c>
      <c r="L162" s="137">
        <v>1048600</v>
      </c>
      <c r="M162" s="137">
        <v>0</v>
      </c>
      <c r="N162" s="149">
        <v>139875733</v>
      </c>
      <c r="O162" s="137">
        <v>1829</v>
      </c>
      <c r="P162" s="149">
        <v>4442</v>
      </c>
    </row>
    <row r="163" spans="1:16" s="9" customFormat="1" x14ac:dyDescent="0.35">
      <c r="A163" s="107" t="s">
        <v>529</v>
      </c>
      <c r="B163" s="118" t="s">
        <v>531</v>
      </c>
      <c r="C163" s="102" t="s">
        <v>530</v>
      </c>
      <c r="D163" s="124" t="s">
        <v>41</v>
      </c>
      <c r="E163" s="132" t="s">
        <v>1025</v>
      </c>
      <c r="F163" s="154"/>
      <c r="G163" s="91">
        <v>-16533581</v>
      </c>
      <c r="H163" s="137">
        <v>-135028</v>
      </c>
      <c r="I163" s="137">
        <v>0</v>
      </c>
      <c r="J163" s="125">
        <v>-16668609</v>
      </c>
      <c r="K163" s="137">
        <v>16059263</v>
      </c>
      <c r="L163" s="137">
        <v>135028</v>
      </c>
      <c r="M163" s="137">
        <v>0</v>
      </c>
      <c r="N163" s="149">
        <v>16194291</v>
      </c>
      <c r="O163" s="137">
        <v>172</v>
      </c>
      <c r="P163" s="149">
        <v>343</v>
      </c>
    </row>
    <row r="164" spans="1:16" s="9" customFormat="1" x14ac:dyDescent="0.35">
      <c r="A164" s="107" t="s">
        <v>532</v>
      </c>
      <c r="B164" s="118" t="s">
        <v>534</v>
      </c>
      <c r="C164" s="103" t="s">
        <v>533</v>
      </c>
      <c r="D164" s="124" t="s">
        <v>39</v>
      </c>
      <c r="E164" s="132" t="s">
        <v>1025</v>
      </c>
      <c r="F164" s="154"/>
      <c r="G164" s="91">
        <v>-28409448</v>
      </c>
      <c r="H164" s="137">
        <v>-142563</v>
      </c>
      <c r="I164" s="137">
        <v>-1500</v>
      </c>
      <c r="J164" s="125">
        <v>-28553511</v>
      </c>
      <c r="K164" s="137">
        <v>26740144</v>
      </c>
      <c r="L164" s="137">
        <v>142563</v>
      </c>
      <c r="M164" s="137">
        <v>1500</v>
      </c>
      <c r="N164" s="149">
        <v>26884207</v>
      </c>
      <c r="O164" s="137">
        <v>647</v>
      </c>
      <c r="P164" s="149">
        <v>1257</v>
      </c>
    </row>
    <row r="165" spans="1:16" s="9" customFormat="1" x14ac:dyDescent="0.35">
      <c r="A165" s="107" t="s">
        <v>535</v>
      </c>
      <c r="B165" s="118" t="s">
        <v>537</v>
      </c>
      <c r="C165" s="102" t="s">
        <v>536</v>
      </c>
      <c r="D165" s="124" t="s">
        <v>41</v>
      </c>
      <c r="E165" s="132" t="s">
        <v>1025</v>
      </c>
      <c r="F165" s="154"/>
      <c r="G165" s="91">
        <v>-6579919</v>
      </c>
      <c r="H165" s="137">
        <v>-64221</v>
      </c>
      <c r="I165" s="137">
        <v>0</v>
      </c>
      <c r="J165" s="125">
        <v>-6644140</v>
      </c>
      <c r="K165" s="137">
        <v>6139919</v>
      </c>
      <c r="L165" s="137">
        <v>64221</v>
      </c>
      <c r="M165" s="137">
        <v>0</v>
      </c>
      <c r="N165" s="149">
        <v>6204140</v>
      </c>
      <c r="O165" s="137">
        <v>144</v>
      </c>
      <c r="P165" s="149">
        <v>591</v>
      </c>
    </row>
    <row r="166" spans="1:16" s="9" customFormat="1" x14ac:dyDescent="0.35">
      <c r="A166" s="107" t="s">
        <v>538</v>
      </c>
      <c r="B166" s="118" t="s">
        <v>540</v>
      </c>
      <c r="C166" s="102" t="s">
        <v>539</v>
      </c>
      <c r="D166" s="124" t="s">
        <v>41</v>
      </c>
      <c r="E166" s="132" t="s">
        <v>1025</v>
      </c>
      <c r="F166" s="154"/>
      <c r="G166" s="91">
        <v>-18167418</v>
      </c>
      <c r="H166" s="137">
        <v>-117905</v>
      </c>
      <c r="I166" s="137">
        <v>0</v>
      </c>
      <c r="J166" s="125">
        <v>-18285323</v>
      </c>
      <c r="K166" s="137">
        <v>17091431</v>
      </c>
      <c r="L166" s="137">
        <v>117905</v>
      </c>
      <c r="M166" s="137">
        <v>0</v>
      </c>
      <c r="N166" s="149">
        <v>17209336</v>
      </c>
      <c r="O166" s="137">
        <v>356</v>
      </c>
      <c r="P166" s="149">
        <v>860</v>
      </c>
    </row>
    <row r="167" spans="1:16" s="9" customFormat="1" x14ac:dyDescent="0.35">
      <c r="A167" s="107" t="s">
        <v>541</v>
      </c>
      <c r="B167" s="118" t="s">
        <v>543</v>
      </c>
      <c r="C167" s="102" t="s">
        <v>542</v>
      </c>
      <c r="D167" s="124" t="s">
        <v>33</v>
      </c>
      <c r="E167" s="132" t="s">
        <v>1025</v>
      </c>
      <c r="F167" s="154"/>
      <c r="G167" s="91">
        <v>-42908654</v>
      </c>
      <c r="H167" s="137">
        <v>-783405</v>
      </c>
      <c r="I167" s="137">
        <v>0</v>
      </c>
      <c r="J167" s="125">
        <v>-43692059</v>
      </c>
      <c r="K167" s="137">
        <v>40400654</v>
      </c>
      <c r="L167" s="137">
        <v>783405</v>
      </c>
      <c r="M167" s="137">
        <v>0</v>
      </c>
      <c r="N167" s="149">
        <v>41184059</v>
      </c>
      <c r="O167" s="137">
        <v>582</v>
      </c>
      <c r="P167" s="149">
        <v>1041</v>
      </c>
    </row>
    <row r="168" spans="1:16" s="9" customFormat="1" x14ac:dyDescent="0.35">
      <c r="A168" s="107" t="s">
        <v>544</v>
      </c>
      <c r="B168" s="118" t="s">
        <v>546</v>
      </c>
      <c r="C168" s="102" t="s">
        <v>545</v>
      </c>
      <c r="D168" s="124" t="s">
        <v>41</v>
      </c>
      <c r="E168" s="132" t="s">
        <v>1025</v>
      </c>
      <c r="F168" s="154"/>
      <c r="G168" s="91">
        <v>-6079823</v>
      </c>
      <c r="H168" s="137">
        <v>-24000</v>
      </c>
      <c r="I168" s="137">
        <v>0</v>
      </c>
      <c r="J168" s="125">
        <v>-6103823</v>
      </c>
      <c r="K168" s="137">
        <v>5739203</v>
      </c>
      <c r="L168" s="137">
        <v>24000</v>
      </c>
      <c r="M168" s="137">
        <v>0</v>
      </c>
      <c r="N168" s="149">
        <v>5763203</v>
      </c>
      <c r="O168" s="137">
        <v>142</v>
      </c>
      <c r="P168" s="149">
        <v>270</v>
      </c>
    </row>
    <row r="169" spans="1:16" s="9" customFormat="1" x14ac:dyDescent="0.35">
      <c r="A169" s="107" t="s">
        <v>547</v>
      </c>
      <c r="B169" s="118" t="s">
        <v>549</v>
      </c>
      <c r="C169" s="102" t="s">
        <v>548</v>
      </c>
      <c r="D169" s="124" t="s">
        <v>41</v>
      </c>
      <c r="E169" s="132" t="s">
        <v>1025</v>
      </c>
      <c r="F169" s="154"/>
      <c r="G169" s="91">
        <v>-4391240</v>
      </c>
      <c r="H169" s="137">
        <v>-91619</v>
      </c>
      <c r="I169" s="137">
        <v>0</v>
      </c>
      <c r="J169" s="125">
        <v>-4482859</v>
      </c>
      <c r="K169" s="137">
        <v>4050666</v>
      </c>
      <c r="L169" s="137">
        <v>91619</v>
      </c>
      <c r="M169" s="137">
        <v>0</v>
      </c>
      <c r="N169" s="149">
        <v>4142285</v>
      </c>
      <c r="O169" s="137">
        <v>132</v>
      </c>
      <c r="P169" s="149">
        <v>270</v>
      </c>
    </row>
    <row r="170" spans="1:16" s="9" customFormat="1" x14ac:dyDescent="0.35">
      <c r="A170" s="107" t="s">
        <v>550</v>
      </c>
      <c r="B170" s="118" t="s">
        <v>552</v>
      </c>
      <c r="C170" s="102" t="s">
        <v>551</v>
      </c>
      <c r="D170" s="124" t="s">
        <v>41</v>
      </c>
      <c r="E170" s="132" t="s">
        <v>1025</v>
      </c>
      <c r="F170" s="154"/>
      <c r="G170" s="91">
        <v>-6174200</v>
      </c>
      <c r="H170" s="137">
        <v>-372447</v>
      </c>
      <c r="I170" s="137">
        <v>0</v>
      </c>
      <c r="J170" s="125">
        <v>-6546647</v>
      </c>
      <c r="K170" s="137">
        <v>4186009</v>
      </c>
      <c r="L170" s="137">
        <v>372447</v>
      </c>
      <c r="M170" s="137">
        <v>0</v>
      </c>
      <c r="N170" s="149">
        <v>4558456</v>
      </c>
      <c r="O170" s="137">
        <v>458</v>
      </c>
      <c r="P170" s="149">
        <v>760</v>
      </c>
    </row>
    <row r="171" spans="1:16" s="9" customFormat="1" x14ac:dyDescent="0.35">
      <c r="A171" s="107" t="s">
        <v>553</v>
      </c>
      <c r="B171" s="118" t="s">
        <v>555</v>
      </c>
      <c r="C171" s="102" t="s">
        <v>554</v>
      </c>
      <c r="D171" s="124" t="s">
        <v>39</v>
      </c>
      <c r="E171" s="132" t="s">
        <v>1025</v>
      </c>
      <c r="F171" s="154"/>
      <c r="G171" s="91">
        <v>-20200000</v>
      </c>
      <c r="H171" s="137">
        <v>-160000</v>
      </c>
      <c r="I171" s="137">
        <v>-1500</v>
      </c>
      <c r="J171" s="125">
        <v>-20361500</v>
      </c>
      <c r="K171" s="137">
        <v>18900000</v>
      </c>
      <c r="L171" s="137">
        <v>160000</v>
      </c>
      <c r="M171" s="137">
        <v>1500</v>
      </c>
      <c r="N171" s="149">
        <v>19061500</v>
      </c>
      <c r="O171" s="137">
        <v>400</v>
      </c>
      <c r="P171" s="149">
        <v>706</v>
      </c>
    </row>
    <row r="172" spans="1:16" s="9" customFormat="1" x14ac:dyDescent="0.35">
      <c r="A172" s="107" t="s">
        <v>556</v>
      </c>
      <c r="B172" s="118" t="s">
        <v>558</v>
      </c>
      <c r="C172" s="102" t="s">
        <v>557</v>
      </c>
      <c r="D172" s="124" t="s">
        <v>39</v>
      </c>
      <c r="E172" s="132" t="s">
        <v>1025</v>
      </c>
      <c r="F172" s="154"/>
      <c r="G172" s="91">
        <v>-79000000</v>
      </c>
      <c r="H172" s="137">
        <v>-600000</v>
      </c>
      <c r="I172" s="137">
        <v>-1500</v>
      </c>
      <c r="J172" s="125">
        <v>-79601500</v>
      </c>
      <c r="K172" s="137">
        <v>77000000</v>
      </c>
      <c r="L172" s="137">
        <v>600000</v>
      </c>
      <c r="M172" s="137">
        <v>1500</v>
      </c>
      <c r="N172" s="149">
        <v>77601500</v>
      </c>
      <c r="O172" s="137">
        <v>568</v>
      </c>
      <c r="P172" s="149">
        <v>1445</v>
      </c>
    </row>
    <row r="173" spans="1:16" s="9" customFormat="1" x14ac:dyDescent="0.35">
      <c r="A173" s="107" t="s">
        <v>559</v>
      </c>
      <c r="B173" s="118" t="s">
        <v>561</v>
      </c>
      <c r="C173" s="102" t="s">
        <v>560</v>
      </c>
      <c r="D173" s="124" t="s">
        <v>41</v>
      </c>
      <c r="E173" s="132" t="s">
        <v>1025</v>
      </c>
      <c r="F173" s="154"/>
      <c r="G173" s="91">
        <v>-12515210</v>
      </c>
      <c r="H173" s="137">
        <v>-207078</v>
      </c>
      <c r="I173" s="137">
        <v>0</v>
      </c>
      <c r="J173" s="125">
        <v>-12722288</v>
      </c>
      <c r="K173" s="137">
        <v>11574520</v>
      </c>
      <c r="L173" s="137">
        <v>207078</v>
      </c>
      <c r="M173" s="137">
        <v>0</v>
      </c>
      <c r="N173" s="149">
        <v>11781598</v>
      </c>
      <c r="O173" s="137">
        <v>584</v>
      </c>
      <c r="P173" s="149">
        <v>696</v>
      </c>
    </row>
    <row r="174" spans="1:16" s="9" customFormat="1" x14ac:dyDescent="0.35">
      <c r="A174" s="107" t="s">
        <v>562</v>
      </c>
      <c r="B174" s="118" t="s">
        <v>564</v>
      </c>
      <c r="C174" s="102" t="s">
        <v>563</v>
      </c>
      <c r="D174" s="124" t="s">
        <v>41</v>
      </c>
      <c r="E174" s="132" t="s">
        <v>1025</v>
      </c>
      <c r="F174" s="154"/>
      <c r="G174" s="91">
        <v>-25217903</v>
      </c>
      <c r="H174" s="137">
        <v>-187369</v>
      </c>
      <c r="I174" s="137">
        <v>0</v>
      </c>
      <c r="J174" s="125">
        <v>-25405272</v>
      </c>
      <c r="K174" s="137">
        <v>23744333</v>
      </c>
      <c r="L174" s="137">
        <v>187369</v>
      </c>
      <c r="M174" s="137">
        <v>0</v>
      </c>
      <c r="N174" s="149">
        <v>23931702</v>
      </c>
      <c r="O174" s="137">
        <v>548</v>
      </c>
      <c r="P174" s="149">
        <v>1182</v>
      </c>
    </row>
    <row r="175" spans="1:16" s="9" customFormat="1" x14ac:dyDescent="0.35">
      <c r="A175" s="107" t="s">
        <v>565</v>
      </c>
      <c r="B175" s="118" t="s">
        <v>567</v>
      </c>
      <c r="C175" s="102" t="s">
        <v>566</v>
      </c>
      <c r="D175" s="124" t="s">
        <v>41</v>
      </c>
      <c r="E175" s="132" t="s">
        <v>1025</v>
      </c>
      <c r="F175" s="154"/>
      <c r="G175" s="91">
        <v>-15537673</v>
      </c>
      <c r="H175" s="137">
        <v>-196000</v>
      </c>
      <c r="I175" s="137">
        <v>-1500</v>
      </c>
      <c r="J175" s="125">
        <v>-15735173</v>
      </c>
      <c r="K175" s="137">
        <v>14716817</v>
      </c>
      <c r="L175" s="137">
        <v>196000</v>
      </c>
      <c r="M175" s="137">
        <v>1500</v>
      </c>
      <c r="N175" s="149">
        <v>14914317</v>
      </c>
      <c r="O175" s="137">
        <v>269</v>
      </c>
      <c r="P175" s="149">
        <v>423</v>
      </c>
    </row>
    <row r="176" spans="1:16" s="9" customFormat="1" x14ac:dyDescent="0.35">
      <c r="A176" s="107" t="s">
        <v>568</v>
      </c>
      <c r="B176" s="118" t="s">
        <v>570</v>
      </c>
      <c r="C176" s="102" t="s">
        <v>569</v>
      </c>
      <c r="D176" s="124" t="s">
        <v>36</v>
      </c>
      <c r="E176" s="132" t="s">
        <v>1025</v>
      </c>
      <c r="F176" s="154"/>
      <c r="G176" s="91">
        <v>-80948525.120000005</v>
      </c>
      <c r="H176" s="137">
        <v>-310714.25</v>
      </c>
      <c r="I176" s="137">
        <v>0</v>
      </c>
      <c r="J176" s="125">
        <v>-81259239.370000005</v>
      </c>
      <c r="K176" s="137">
        <v>78862737.120000005</v>
      </c>
      <c r="L176" s="137">
        <v>310714.25</v>
      </c>
      <c r="M176" s="137">
        <v>0</v>
      </c>
      <c r="N176" s="149">
        <v>79173451.370000005</v>
      </c>
      <c r="O176" s="137">
        <v>775</v>
      </c>
      <c r="P176" s="149">
        <v>2005</v>
      </c>
    </row>
    <row r="177" spans="1:16" s="9" customFormat="1" x14ac:dyDescent="0.35">
      <c r="A177" s="107" t="s">
        <v>571</v>
      </c>
      <c r="B177" s="118" t="s">
        <v>573</v>
      </c>
      <c r="C177" s="102" t="s">
        <v>572</v>
      </c>
      <c r="D177" s="124" t="s">
        <v>41</v>
      </c>
      <c r="E177" s="132" t="s">
        <v>1025</v>
      </c>
      <c r="F177" s="154"/>
      <c r="G177" s="91">
        <v>-4502776</v>
      </c>
      <c r="H177" s="137">
        <v>-42765</v>
      </c>
      <c r="I177" s="137">
        <v>0</v>
      </c>
      <c r="J177" s="125">
        <v>-4545541</v>
      </c>
      <c r="K177" s="137">
        <v>3463473</v>
      </c>
      <c r="L177" s="137">
        <v>42765</v>
      </c>
      <c r="M177" s="137">
        <v>0</v>
      </c>
      <c r="N177" s="149">
        <v>3506238</v>
      </c>
      <c r="O177" s="137">
        <v>257</v>
      </c>
      <c r="P177" s="149">
        <v>532</v>
      </c>
    </row>
    <row r="178" spans="1:16" s="9" customFormat="1" x14ac:dyDescent="0.35">
      <c r="A178" s="107" t="s">
        <v>574</v>
      </c>
      <c r="B178" s="118" t="s">
        <v>576</v>
      </c>
      <c r="C178" s="102" t="s">
        <v>575</v>
      </c>
      <c r="D178" s="124" t="s">
        <v>33</v>
      </c>
      <c r="E178" s="132" t="s">
        <v>1025</v>
      </c>
      <c r="F178" s="154"/>
      <c r="G178" s="91">
        <v>-89729942.870000005</v>
      </c>
      <c r="H178" s="137">
        <v>-568945.93999999994</v>
      </c>
      <c r="I178" s="137">
        <v>0</v>
      </c>
      <c r="J178" s="125">
        <v>-90298888.810000002</v>
      </c>
      <c r="K178" s="137">
        <v>84927532.870000005</v>
      </c>
      <c r="L178" s="137">
        <v>568945.93999999994</v>
      </c>
      <c r="M178" s="137">
        <v>0</v>
      </c>
      <c r="N178" s="149">
        <v>85496478.810000002</v>
      </c>
      <c r="O178" s="137">
        <v>1531</v>
      </c>
      <c r="P178" s="149">
        <v>2429</v>
      </c>
    </row>
    <row r="179" spans="1:16" s="9" customFormat="1" x14ac:dyDescent="0.35">
      <c r="A179" s="107" t="s">
        <v>577</v>
      </c>
      <c r="B179" s="118" t="s">
        <v>579</v>
      </c>
      <c r="C179" s="102" t="s">
        <v>578</v>
      </c>
      <c r="D179" s="124" t="s">
        <v>41</v>
      </c>
      <c r="E179" s="132" t="s">
        <v>1025</v>
      </c>
      <c r="F179" s="154"/>
      <c r="G179" s="91">
        <v>-19925743</v>
      </c>
      <c r="H179" s="137">
        <v>-70148</v>
      </c>
      <c r="I179" s="137">
        <v>-1500</v>
      </c>
      <c r="J179" s="125">
        <v>-19997391</v>
      </c>
      <c r="K179" s="137">
        <v>19075679</v>
      </c>
      <c r="L179" s="137">
        <v>70148</v>
      </c>
      <c r="M179" s="137">
        <v>1500</v>
      </c>
      <c r="N179" s="149">
        <v>19147327</v>
      </c>
      <c r="O179" s="137">
        <v>330</v>
      </c>
      <c r="P179" s="149">
        <v>1066</v>
      </c>
    </row>
    <row r="180" spans="1:16" s="9" customFormat="1" x14ac:dyDescent="0.35">
      <c r="A180" s="107" t="s">
        <v>580</v>
      </c>
      <c r="B180" s="118" t="s">
        <v>582</v>
      </c>
      <c r="C180" s="102" t="s">
        <v>581</v>
      </c>
      <c r="D180" s="124" t="s">
        <v>41</v>
      </c>
      <c r="E180" s="132" t="s">
        <v>1025</v>
      </c>
      <c r="F180" s="154"/>
      <c r="G180" s="91">
        <v>-5254740.29</v>
      </c>
      <c r="H180" s="137">
        <v>-52949.42</v>
      </c>
      <c r="I180" s="137">
        <v>0</v>
      </c>
      <c r="J180" s="125">
        <v>-5307689.71</v>
      </c>
      <c r="K180" s="137">
        <v>4591187.29</v>
      </c>
      <c r="L180" s="137">
        <v>52949.42</v>
      </c>
      <c r="M180" s="137">
        <v>0</v>
      </c>
      <c r="N180" s="149">
        <v>4644136.71</v>
      </c>
      <c r="O180" s="137">
        <v>196</v>
      </c>
      <c r="P180" s="149">
        <v>368</v>
      </c>
    </row>
    <row r="181" spans="1:16" s="9" customFormat="1" x14ac:dyDescent="0.35">
      <c r="A181" s="107" t="s">
        <v>583</v>
      </c>
      <c r="B181" s="118" t="s">
        <v>585</v>
      </c>
      <c r="C181" s="102" t="s">
        <v>584</v>
      </c>
      <c r="D181" s="124" t="s">
        <v>39</v>
      </c>
      <c r="E181" s="132" t="s">
        <v>1025</v>
      </c>
      <c r="F181" s="154"/>
      <c r="G181" s="91">
        <v>-20705963</v>
      </c>
      <c r="H181" s="137">
        <v>-77518</v>
      </c>
      <c r="I181" s="137">
        <v>-1500</v>
      </c>
      <c r="J181" s="125">
        <v>-20784981</v>
      </c>
      <c r="K181" s="137">
        <v>19973926</v>
      </c>
      <c r="L181" s="137">
        <v>77518</v>
      </c>
      <c r="M181" s="137">
        <v>1500</v>
      </c>
      <c r="N181" s="149">
        <v>20052944</v>
      </c>
      <c r="O181" s="137">
        <v>269</v>
      </c>
      <c r="P181" s="149">
        <v>838</v>
      </c>
    </row>
    <row r="182" spans="1:16" s="9" customFormat="1" x14ac:dyDescent="0.35">
      <c r="A182" s="107" t="s">
        <v>586</v>
      </c>
      <c r="B182" s="118" t="s">
        <v>588</v>
      </c>
      <c r="C182" s="102" t="s">
        <v>587</v>
      </c>
      <c r="D182" s="124" t="s">
        <v>41</v>
      </c>
      <c r="E182" s="132" t="s">
        <v>1025</v>
      </c>
      <c r="F182" s="154"/>
      <c r="G182" s="91">
        <v>-17689214</v>
      </c>
      <c r="H182" s="137">
        <v>-406694</v>
      </c>
      <c r="I182" s="137">
        <v>0</v>
      </c>
      <c r="J182" s="125">
        <v>-18095908</v>
      </c>
      <c r="K182" s="137">
        <v>16429214</v>
      </c>
      <c r="L182" s="137">
        <v>406694</v>
      </c>
      <c r="M182" s="137">
        <v>0</v>
      </c>
      <c r="N182" s="149">
        <v>16835908</v>
      </c>
      <c r="O182" s="137">
        <v>428</v>
      </c>
      <c r="P182" s="149">
        <v>673</v>
      </c>
    </row>
    <row r="183" spans="1:16" s="9" customFormat="1" x14ac:dyDescent="0.35">
      <c r="A183" s="107" t="s">
        <v>589</v>
      </c>
      <c r="B183" s="118" t="s">
        <v>591</v>
      </c>
      <c r="C183" s="102" t="s">
        <v>590</v>
      </c>
      <c r="D183" s="124" t="s">
        <v>41</v>
      </c>
      <c r="E183" s="132" t="s">
        <v>1025</v>
      </c>
      <c r="F183" s="154"/>
      <c r="G183" s="91">
        <v>-7545886</v>
      </c>
      <c r="H183" s="137">
        <v>-170160</v>
      </c>
      <c r="I183" s="137">
        <v>-1500</v>
      </c>
      <c r="J183" s="125">
        <v>-7717546</v>
      </c>
      <c r="K183" s="137">
        <v>7212117</v>
      </c>
      <c r="L183" s="137">
        <v>170160</v>
      </c>
      <c r="M183" s="137">
        <v>1500</v>
      </c>
      <c r="N183" s="149">
        <v>7383777</v>
      </c>
      <c r="O183" s="137">
        <v>133</v>
      </c>
      <c r="P183" s="149">
        <v>2036</v>
      </c>
    </row>
    <row r="184" spans="1:16" s="9" customFormat="1" x14ac:dyDescent="0.35">
      <c r="A184" s="107" t="s">
        <v>592</v>
      </c>
      <c r="B184" s="118" t="s">
        <v>594</v>
      </c>
      <c r="C184" s="102" t="s">
        <v>593</v>
      </c>
      <c r="D184" s="124" t="s">
        <v>39</v>
      </c>
      <c r="E184" s="132" t="s">
        <v>1025</v>
      </c>
      <c r="F184" s="154"/>
      <c r="G184" s="91">
        <v>-16347553</v>
      </c>
      <c r="H184" s="137">
        <v>-171362</v>
      </c>
      <c r="I184" s="137">
        <v>-1500</v>
      </c>
      <c r="J184" s="125">
        <v>-16520415</v>
      </c>
      <c r="K184" s="137">
        <v>15634209</v>
      </c>
      <c r="L184" s="137">
        <v>171362</v>
      </c>
      <c r="M184" s="137">
        <v>1500</v>
      </c>
      <c r="N184" s="149">
        <v>15807071</v>
      </c>
      <c r="O184" s="137">
        <v>267</v>
      </c>
      <c r="P184" s="149">
        <v>526</v>
      </c>
    </row>
    <row r="185" spans="1:16" s="9" customFormat="1" x14ac:dyDescent="0.35">
      <c r="A185" s="107" t="s">
        <v>595</v>
      </c>
      <c r="B185" s="118" t="s">
        <v>597</v>
      </c>
      <c r="C185" s="102" t="s">
        <v>596</v>
      </c>
      <c r="D185" s="124" t="s">
        <v>41</v>
      </c>
      <c r="E185" s="132" t="s">
        <v>1025</v>
      </c>
      <c r="F185" s="154"/>
      <c r="G185" s="91">
        <v>-15354224</v>
      </c>
      <c r="H185" s="137">
        <v>-39643</v>
      </c>
      <c r="I185" s="137">
        <v>0</v>
      </c>
      <c r="J185" s="125">
        <v>-15393867</v>
      </c>
      <c r="K185" s="137">
        <v>14107049</v>
      </c>
      <c r="L185" s="137">
        <v>39643</v>
      </c>
      <c r="M185" s="137">
        <v>0</v>
      </c>
      <c r="N185" s="149">
        <v>14146692</v>
      </c>
      <c r="O185" s="137">
        <v>508</v>
      </c>
      <c r="P185" s="149">
        <v>1605</v>
      </c>
    </row>
    <row r="186" spans="1:16" s="9" customFormat="1" x14ac:dyDescent="0.35">
      <c r="A186" s="107" t="s">
        <v>598</v>
      </c>
      <c r="B186" s="118" t="s">
        <v>600</v>
      </c>
      <c r="C186" s="102" t="s">
        <v>599</v>
      </c>
      <c r="D186" s="124" t="s">
        <v>39</v>
      </c>
      <c r="E186" s="132" t="s">
        <v>1025</v>
      </c>
      <c r="F186" s="154"/>
      <c r="G186" s="91">
        <v>-28485875</v>
      </c>
      <c r="H186" s="137">
        <v>-265397</v>
      </c>
      <c r="I186" s="137">
        <v>0</v>
      </c>
      <c r="J186" s="125">
        <v>-28751272</v>
      </c>
      <c r="K186" s="137">
        <v>26536953</v>
      </c>
      <c r="L186" s="137">
        <v>265397</v>
      </c>
      <c r="M186" s="137">
        <v>0</v>
      </c>
      <c r="N186" s="149">
        <v>26802350</v>
      </c>
      <c r="O186" s="137">
        <v>505</v>
      </c>
      <c r="P186" s="149">
        <v>1794</v>
      </c>
    </row>
    <row r="187" spans="1:16" s="9" customFormat="1" x14ac:dyDescent="0.35">
      <c r="A187" s="107" t="s">
        <v>601</v>
      </c>
      <c r="B187" s="118" t="s">
        <v>603</v>
      </c>
      <c r="C187" s="102" t="s">
        <v>602</v>
      </c>
      <c r="D187" s="124" t="s">
        <v>36</v>
      </c>
      <c r="E187" s="132" t="s">
        <v>1025</v>
      </c>
      <c r="F187" s="154"/>
      <c r="G187" s="91">
        <v>-26808375</v>
      </c>
      <c r="H187" s="137">
        <v>-223803</v>
      </c>
      <c r="I187" s="137">
        <v>0</v>
      </c>
      <c r="J187" s="125">
        <v>-27032178</v>
      </c>
      <c r="K187" s="137">
        <v>25889464</v>
      </c>
      <c r="L187" s="137">
        <v>223803</v>
      </c>
      <c r="M187" s="137">
        <v>0</v>
      </c>
      <c r="N187" s="149">
        <v>26113267</v>
      </c>
      <c r="O187" s="137">
        <v>358</v>
      </c>
      <c r="P187" s="149">
        <v>822</v>
      </c>
    </row>
    <row r="188" spans="1:16" s="9" customFormat="1" x14ac:dyDescent="0.35">
      <c r="A188" s="107" t="s">
        <v>604</v>
      </c>
      <c r="B188" s="118" t="s">
        <v>606</v>
      </c>
      <c r="C188" s="102" t="s">
        <v>605</v>
      </c>
      <c r="D188" s="124" t="s">
        <v>41</v>
      </c>
      <c r="E188" s="132" t="s">
        <v>1025</v>
      </c>
      <c r="F188" s="154"/>
      <c r="G188" s="91">
        <v>-7578647</v>
      </c>
      <c r="H188" s="137">
        <v>-105648</v>
      </c>
      <c r="I188" s="137">
        <v>0</v>
      </c>
      <c r="J188" s="125">
        <v>-7684295</v>
      </c>
      <c r="K188" s="137">
        <v>7216675</v>
      </c>
      <c r="L188" s="137">
        <v>105648</v>
      </c>
      <c r="M188" s="137">
        <v>0</v>
      </c>
      <c r="N188" s="149">
        <v>7322323</v>
      </c>
      <c r="O188" s="137">
        <v>91</v>
      </c>
      <c r="P188" s="149">
        <v>240</v>
      </c>
    </row>
    <row r="189" spans="1:16" s="9" customFormat="1" x14ac:dyDescent="0.35">
      <c r="A189" s="107" t="s">
        <v>607</v>
      </c>
      <c r="B189" s="118" t="s">
        <v>609</v>
      </c>
      <c r="C189" s="102" t="s">
        <v>608</v>
      </c>
      <c r="D189" s="124" t="s">
        <v>41</v>
      </c>
      <c r="E189" s="132" t="s">
        <v>1025</v>
      </c>
      <c r="F189" s="154"/>
      <c r="G189" s="91">
        <v>-10902646</v>
      </c>
      <c r="H189" s="137">
        <v>-87322</v>
      </c>
      <c r="I189" s="137">
        <v>-1500</v>
      </c>
      <c r="J189" s="125">
        <v>-10991468</v>
      </c>
      <c r="K189" s="137">
        <v>10556029</v>
      </c>
      <c r="L189" s="137">
        <v>87322</v>
      </c>
      <c r="M189" s="137">
        <v>1500</v>
      </c>
      <c r="N189" s="149">
        <v>10644851</v>
      </c>
      <c r="O189" s="137">
        <v>138</v>
      </c>
      <c r="P189" s="149">
        <v>446</v>
      </c>
    </row>
    <row r="190" spans="1:16" s="9" customFormat="1" x14ac:dyDescent="0.35">
      <c r="A190" s="107" t="s">
        <v>610</v>
      </c>
      <c r="B190" s="118" t="s">
        <v>612</v>
      </c>
      <c r="C190" s="102" t="s">
        <v>611</v>
      </c>
      <c r="D190" s="124" t="s">
        <v>41</v>
      </c>
      <c r="E190" s="132" t="s">
        <v>1025</v>
      </c>
      <c r="F190" s="154"/>
      <c r="G190" s="91">
        <v>-31746986</v>
      </c>
      <c r="H190" s="137">
        <v>-303604</v>
      </c>
      <c r="I190" s="137">
        <v>0</v>
      </c>
      <c r="J190" s="125">
        <v>-32050590</v>
      </c>
      <c r="K190" s="137">
        <v>30137938</v>
      </c>
      <c r="L190" s="137">
        <v>303604</v>
      </c>
      <c r="M190" s="137">
        <v>0</v>
      </c>
      <c r="N190" s="149">
        <v>30441542</v>
      </c>
      <c r="O190" s="137">
        <v>563</v>
      </c>
      <c r="P190" s="149">
        <v>1550</v>
      </c>
    </row>
    <row r="191" spans="1:16" s="9" customFormat="1" x14ac:dyDescent="0.35">
      <c r="A191" s="107" t="s">
        <v>613</v>
      </c>
      <c r="B191" s="131" t="s">
        <v>615</v>
      </c>
      <c r="C191" s="102" t="s">
        <v>614</v>
      </c>
      <c r="D191" s="124" t="s">
        <v>39</v>
      </c>
      <c r="E191" s="132" t="s">
        <v>1025</v>
      </c>
      <c r="F191" s="154"/>
      <c r="G191" s="91">
        <v>-39965693</v>
      </c>
      <c r="H191" s="137">
        <v>-225630</v>
      </c>
      <c r="I191" s="137">
        <v>-1500</v>
      </c>
      <c r="J191" s="125">
        <v>-40192823</v>
      </c>
      <c r="K191" s="137">
        <v>37940228</v>
      </c>
      <c r="L191" s="137">
        <v>225630</v>
      </c>
      <c r="M191" s="137">
        <v>1500</v>
      </c>
      <c r="N191" s="149">
        <v>38167358</v>
      </c>
      <c r="O191" s="137">
        <v>735</v>
      </c>
      <c r="P191" s="149">
        <v>2519</v>
      </c>
    </row>
    <row r="192" spans="1:16" s="9" customFormat="1" x14ac:dyDescent="0.35">
      <c r="A192" s="107" t="s">
        <v>616</v>
      </c>
      <c r="B192" s="118" t="s">
        <v>618</v>
      </c>
      <c r="C192" s="102" t="s">
        <v>617</v>
      </c>
      <c r="D192" s="124" t="s">
        <v>41</v>
      </c>
      <c r="E192" s="132" t="s">
        <v>1025</v>
      </c>
      <c r="F192" s="154"/>
      <c r="G192" s="91">
        <v>-50999418</v>
      </c>
      <c r="H192" s="137">
        <v>-142408</v>
      </c>
      <c r="I192" s="137">
        <v>-1500</v>
      </c>
      <c r="J192" s="125">
        <v>-51143326</v>
      </c>
      <c r="K192" s="137">
        <v>49098950</v>
      </c>
      <c r="L192" s="137">
        <v>142408</v>
      </c>
      <c r="M192" s="137">
        <v>1500</v>
      </c>
      <c r="N192" s="149">
        <v>49242858</v>
      </c>
      <c r="O192" s="137">
        <v>609</v>
      </c>
      <c r="P192" s="149">
        <v>1984</v>
      </c>
    </row>
    <row r="193" spans="1:16" s="9" customFormat="1" x14ac:dyDescent="0.35">
      <c r="A193" s="107" t="s">
        <v>619</v>
      </c>
      <c r="B193" s="118" t="s">
        <v>621</v>
      </c>
      <c r="C193" s="102" t="s">
        <v>620</v>
      </c>
      <c r="D193" s="124" t="s">
        <v>39</v>
      </c>
      <c r="E193" s="132" t="s">
        <v>1025</v>
      </c>
      <c r="F193" s="154"/>
      <c r="G193" s="91">
        <v>-64950234</v>
      </c>
      <c r="H193" s="137">
        <v>-473127</v>
      </c>
      <c r="I193" s="137">
        <v>-1500</v>
      </c>
      <c r="J193" s="125">
        <v>-65424861</v>
      </c>
      <c r="K193" s="137">
        <v>62443655</v>
      </c>
      <c r="L193" s="137">
        <v>473127</v>
      </c>
      <c r="M193" s="137">
        <v>1500</v>
      </c>
      <c r="N193" s="149">
        <v>62918282</v>
      </c>
      <c r="O193" s="137">
        <v>860</v>
      </c>
      <c r="P193" s="149">
        <v>1733</v>
      </c>
    </row>
    <row r="194" spans="1:16" s="9" customFormat="1" x14ac:dyDescent="0.35">
      <c r="A194" s="107" t="s">
        <v>622</v>
      </c>
      <c r="B194" s="118" t="s">
        <v>624</v>
      </c>
      <c r="C194" s="103" t="s">
        <v>623</v>
      </c>
      <c r="D194" s="124" t="s">
        <v>41</v>
      </c>
      <c r="E194" s="132" t="s">
        <v>1025</v>
      </c>
      <c r="F194" s="154"/>
      <c r="G194" s="91">
        <v>-11958047</v>
      </c>
      <c r="H194" s="137">
        <v>0</v>
      </c>
      <c r="I194" s="137">
        <v>0</v>
      </c>
      <c r="J194" s="125">
        <v>-11958047</v>
      </c>
      <c r="K194" s="137">
        <v>10776551</v>
      </c>
      <c r="L194" s="137">
        <v>0</v>
      </c>
      <c r="M194" s="137">
        <v>0</v>
      </c>
      <c r="N194" s="149">
        <v>10776551</v>
      </c>
      <c r="O194" s="137">
        <v>373</v>
      </c>
      <c r="P194" s="149">
        <v>566</v>
      </c>
    </row>
    <row r="195" spans="1:16" s="9" customFormat="1" x14ac:dyDescent="0.35">
      <c r="A195" s="107" t="s">
        <v>625</v>
      </c>
      <c r="B195" s="118" t="s">
        <v>627</v>
      </c>
      <c r="C195" s="102" t="s">
        <v>626</v>
      </c>
      <c r="D195" s="124" t="s">
        <v>41</v>
      </c>
      <c r="E195" s="132" t="s">
        <v>1025</v>
      </c>
      <c r="F195" s="154"/>
      <c r="G195" s="91">
        <v>-5143519</v>
      </c>
      <c r="H195" s="137">
        <v>-44785</v>
      </c>
      <c r="I195" s="137">
        <v>0</v>
      </c>
      <c r="J195" s="125">
        <v>-5188304</v>
      </c>
      <c r="K195" s="137">
        <v>4771040</v>
      </c>
      <c r="L195" s="137">
        <v>44785</v>
      </c>
      <c r="M195" s="137">
        <v>0</v>
      </c>
      <c r="N195" s="149">
        <v>4815825</v>
      </c>
      <c r="O195" s="137">
        <v>91</v>
      </c>
      <c r="P195" s="149">
        <v>167</v>
      </c>
    </row>
    <row r="196" spans="1:16" s="9" customFormat="1" x14ac:dyDescent="0.35">
      <c r="A196" s="107" t="s">
        <v>628</v>
      </c>
      <c r="B196" s="118" t="s">
        <v>630</v>
      </c>
      <c r="C196" s="102" t="s">
        <v>629</v>
      </c>
      <c r="D196" s="124" t="s">
        <v>36</v>
      </c>
      <c r="E196" s="132" t="s">
        <v>1025</v>
      </c>
      <c r="F196" s="154"/>
      <c r="G196" s="91">
        <v>-24417706</v>
      </c>
      <c r="H196" s="137">
        <v>-274269</v>
      </c>
      <c r="I196" s="137">
        <v>0</v>
      </c>
      <c r="J196" s="125">
        <v>-24691975</v>
      </c>
      <c r="K196" s="137">
        <v>23172332</v>
      </c>
      <c r="L196" s="137">
        <v>274269</v>
      </c>
      <c r="M196" s="137">
        <v>0</v>
      </c>
      <c r="N196" s="149">
        <v>23446601</v>
      </c>
      <c r="O196" s="137">
        <v>482</v>
      </c>
      <c r="P196" s="149">
        <v>922</v>
      </c>
    </row>
    <row r="197" spans="1:16" s="9" customFormat="1" x14ac:dyDescent="0.35">
      <c r="A197" s="107" t="s">
        <v>631</v>
      </c>
      <c r="B197" s="118" t="s">
        <v>633</v>
      </c>
      <c r="C197" s="102" t="s">
        <v>632</v>
      </c>
      <c r="D197" s="124" t="s">
        <v>41</v>
      </c>
      <c r="E197" s="132" t="s">
        <v>1025</v>
      </c>
      <c r="F197" s="154"/>
      <c r="G197" s="91">
        <v>-57804702.219999999</v>
      </c>
      <c r="H197" s="137">
        <v>-319897.13</v>
      </c>
      <c r="I197" s="137">
        <v>-1500</v>
      </c>
      <c r="J197" s="125">
        <v>-58126099.350000001</v>
      </c>
      <c r="K197" s="137">
        <v>55202255.219999999</v>
      </c>
      <c r="L197" s="137">
        <v>319897.13</v>
      </c>
      <c r="M197" s="137">
        <v>1500</v>
      </c>
      <c r="N197" s="149">
        <v>55523652.350000001</v>
      </c>
      <c r="O197" s="137">
        <v>641</v>
      </c>
      <c r="P197" s="149">
        <v>1551</v>
      </c>
    </row>
    <row r="198" spans="1:16" s="9" customFormat="1" x14ac:dyDescent="0.35">
      <c r="A198" s="107" t="s">
        <v>634</v>
      </c>
      <c r="B198" s="118" t="s">
        <v>636</v>
      </c>
      <c r="C198" s="103" t="s">
        <v>635</v>
      </c>
      <c r="D198" s="124" t="s">
        <v>41</v>
      </c>
      <c r="E198" s="132" t="s">
        <v>1025</v>
      </c>
      <c r="F198" s="154"/>
      <c r="G198" s="91">
        <v>-7685397</v>
      </c>
      <c r="H198" s="137">
        <v>-114505</v>
      </c>
      <c r="I198" s="137">
        <v>0</v>
      </c>
      <c r="J198" s="125">
        <v>-7799902</v>
      </c>
      <c r="K198" s="137">
        <v>7436128</v>
      </c>
      <c r="L198" s="137">
        <v>114505</v>
      </c>
      <c r="M198" s="137">
        <v>0</v>
      </c>
      <c r="N198" s="149">
        <v>7550633</v>
      </c>
      <c r="O198" s="137">
        <v>91</v>
      </c>
      <c r="P198" s="149">
        <v>229</v>
      </c>
    </row>
    <row r="199" spans="1:16" s="9" customFormat="1" x14ac:dyDescent="0.35">
      <c r="A199" s="107" t="s">
        <v>637</v>
      </c>
      <c r="B199" s="118" t="s">
        <v>639</v>
      </c>
      <c r="C199" s="102" t="s">
        <v>638</v>
      </c>
      <c r="D199" s="124" t="s">
        <v>39</v>
      </c>
      <c r="E199" s="132" t="s">
        <v>1025</v>
      </c>
      <c r="F199" s="154"/>
      <c r="G199" s="91">
        <v>-36255343</v>
      </c>
      <c r="H199" s="137">
        <v>-337656</v>
      </c>
      <c r="I199" s="137">
        <v>0</v>
      </c>
      <c r="J199" s="125">
        <v>-36592999</v>
      </c>
      <c r="K199" s="137">
        <v>35148154</v>
      </c>
      <c r="L199" s="137">
        <v>337656</v>
      </c>
      <c r="M199" s="137">
        <v>0</v>
      </c>
      <c r="N199" s="149">
        <v>35485810</v>
      </c>
      <c r="O199" s="137">
        <v>382</v>
      </c>
      <c r="P199" s="149">
        <v>1286</v>
      </c>
    </row>
    <row r="200" spans="1:16" s="9" customFormat="1" x14ac:dyDescent="0.35">
      <c r="A200" s="107" t="s">
        <v>640</v>
      </c>
      <c r="B200" s="118" t="s">
        <v>642</v>
      </c>
      <c r="C200" s="102" t="s">
        <v>641</v>
      </c>
      <c r="D200" s="124" t="s">
        <v>39</v>
      </c>
      <c r="E200" s="132" t="s">
        <v>1025</v>
      </c>
      <c r="F200" s="154"/>
      <c r="G200" s="91">
        <v>-45520890</v>
      </c>
      <c r="H200" s="137">
        <v>-399866</v>
      </c>
      <c r="I200" s="137">
        <v>-1500</v>
      </c>
      <c r="J200" s="125">
        <v>-45922256</v>
      </c>
      <c r="K200" s="137">
        <v>43620067</v>
      </c>
      <c r="L200" s="137">
        <v>399866</v>
      </c>
      <c r="M200" s="137">
        <v>1500</v>
      </c>
      <c r="N200" s="149">
        <v>44021433</v>
      </c>
      <c r="O200" s="137">
        <v>680</v>
      </c>
      <c r="P200" s="149">
        <v>1513</v>
      </c>
    </row>
    <row r="201" spans="1:16" s="9" customFormat="1" x14ac:dyDescent="0.35">
      <c r="A201" s="107" t="s">
        <v>643</v>
      </c>
      <c r="B201" s="118" t="s">
        <v>645</v>
      </c>
      <c r="C201" s="102" t="s">
        <v>644</v>
      </c>
      <c r="D201" s="124" t="s">
        <v>39</v>
      </c>
      <c r="E201" s="132" t="s">
        <v>1025</v>
      </c>
      <c r="F201" s="154"/>
      <c r="G201" s="91">
        <v>-40000587</v>
      </c>
      <c r="H201" s="137">
        <v>-543344</v>
      </c>
      <c r="I201" s="137">
        <v>0</v>
      </c>
      <c r="J201" s="125">
        <v>-40543931</v>
      </c>
      <c r="K201" s="137">
        <v>38171287</v>
      </c>
      <c r="L201" s="137">
        <v>543344</v>
      </c>
      <c r="M201" s="137">
        <v>0</v>
      </c>
      <c r="N201" s="149">
        <v>38714631</v>
      </c>
      <c r="O201" s="137">
        <v>638</v>
      </c>
      <c r="P201" s="149">
        <v>1431</v>
      </c>
    </row>
    <row r="202" spans="1:16" s="9" customFormat="1" x14ac:dyDescent="0.35">
      <c r="A202" s="107" t="s">
        <v>646</v>
      </c>
      <c r="B202" s="118" t="s">
        <v>648</v>
      </c>
      <c r="C202" s="102" t="s">
        <v>647</v>
      </c>
      <c r="D202" s="124" t="s">
        <v>41</v>
      </c>
      <c r="E202" s="132" t="s">
        <v>1025</v>
      </c>
      <c r="F202" s="154"/>
      <c r="G202" s="91">
        <v>-31109934.460000001</v>
      </c>
      <c r="H202" s="137">
        <v>-257270.94</v>
      </c>
      <c r="I202" s="137">
        <v>0</v>
      </c>
      <c r="J202" s="125">
        <v>-31367205.400000002</v>
      </c>
      <c r="K202" s="137">
        <v>28932319.460000001</v>
      </c>
      <c r="L202" s="137">
        <v>257270.94</v>
      </c>
      <c r="M202" s="137">
        <v>0</v>
      </c>
      <c r="N202" s="149">
        <v>29189590.399999999</v>
      </c>
      <c r="O202" s="137">
        <v>470</v>
      </c>
      <c r="P202" s="149">
        <v>938</v>
      </c>
    </row>
    <row r="203" spans="1:16" s="9" customFormat="1" x14ac:dyDescent="0.35">
      <c r="A203" s="107" t="s">
        <v>649</v>
      </c>
      <c r="B203" s="118" t="s">
        <v>651</v>
      </c>
      <c r="C203" s="102" t="s">
        <v>650</v>
      </c>
      <c r="D203" s="124" t="s">
        <v>39</v>
      </c>
      <c r="E203" s="132" t="s">
        <v>1025</v>
      </c>
      <c r="F203" s="154"/>
      <c r="G203" s="91">
        <v>-54587376</v>
      </c>
      <c r="H203" s="137">
        <v>-543926</v>
      </c>
      <c r="I203" s="137">
        <v>0</v>
      </c>
      <c r="J203" s="125">
        <v>-55131302</v>
      </c>
      <c r="K203" s="137">
        <v>53047325</v>
      </c>
      <c r="L203" s="137">
        <v>543926</v>
      </c>
      <c r="M203" s="137">
        <v>0</v>
      </c>
      <c r="N203" s="149">
        <v>53591251</v>
      </c>
      <c r="O203" s="137">
        <v>480</v>
      </c>
      <c r="P203" s="149">
        <v>1373</v>
      </c>
    </row>
    <row r="204" spans="1:16" s="9" customFormat="1" x14ac:dyDescent="0.35">
      <c r="A204" s="107" t="s">
        <v>652</v>
      </c>
      <c r="B204" s="118" t="s">
        <v>654</v>
      </c>
      <c r="C204" s="102" t="s">
        <v>653</v>
      </c>
      <c r="D204" s="124" t="s">
        <v>33</v>
      </c>
      <c r="E204" s="132" t="s">
        <v>1025</v>
      </c>
      <c r="F204" s="154"/>
      <c r="G204" s="91">
        <v>-30008511</v>
      </c>
      <c r="H204" s="137">
        <v>-855408</v>
      </c>
      <c r="I204" s="137">
        <v>0</v>
      </c>
      <c r="J204" s="125">
        <v>-30863919</v>
      </c>
      <c r="K204" s="137">
        <v>27122188</v>
      </c>
      <c r="L204" s="137">
        <v>855408</v>
      </c>
      <c r="M204" s="137">
        <v>0</v>
      </c>
      <c r="N204" s="149">
        <v>27977596</v>
      </c>
      <c r="O204" s="137">
        <v>958</v>
      </c>
      <c r="P204" s="149">
        <v>1890</v>
      </c>
    </row>
    <row r="205" spans="1:16" s="9" customFormat="1" x14ac:dyDescent="0.35">
      <c r="A205" s="107" t="s">
        <v>655</v>
      </c>
      <c r="B205" s="118" t="s">
        <v>657</v>
      </c>
      <c r="C205" s="102" t="s">
        <v>656</v>
      </c>
      <c r="D205" s="124" t="s">
        <v>39</v>
      </c>
      <c r="E205" s="132" t="s">
        <v>1025</v>
      </c>
      <c r="F205" s="154"/>
      <c r="G205" s="91">
        <v>-9555539</v>
      </c>
      <c r="H205" s="137">
        <v>-69489</v>
      </c>
      <c r="I205" s="137">
        <v>0</v>
      </c>
      <c r="J205" s="125">
        <v>-9625028</v>
      </c>
      <c r="K205" s="137">
        <v>9049398</v>
      </c>
      <c r="L205" s="137">
        <v>69489</v>
      </c>
      <c r="M205" s="137">
        <v>0</v>
      </c>
      <c r="N205" s="149">
        <v>9118887</v>
      </c>
      <c r="O205" s="137">
        <v>151</v>
      </c>
      <c r="P205" s="149">
        <v>396</v>
      </c>
    </row>
    <row r="206" spans="1:16" s="9" customFormat="1" x14ac:dyDescent="0.35">
      <c r="A206" s="107" t="s">
        <v>658</v>
      </c>
      <c r="B206" s="118" t="s">
        <v>660</v>
      </c>
      <c r="C206" s="102" t="s">
        <v>659</v>
      </c>
      <c r="D206" s="124" t="s">
        <v>41</v>
      </c>
      <c r="E206" s="132" t="s">
        <v>1025</v>
      </c>
      <c r="F206" s="154"/>
      <c r="G206" s="91">
        <v>-14126266.76</v>
      </c>
      <c r="H206" s="137">
        <v>-67040.649999999994</v>
      </c>
      <c r="I206" s="137">
        <v>-1500</v>
      </c>
      <c r="J206" s="125">
        <v>-14194807.41</v>
      </c>
      <c r="K206" s="137">
        <v>13431923.76</v>
      </c>
      <c r="L206" s="137">
        <v>67040.649999999994</v>
      </c>
      <c r="M206" s="137">
        <v>1500</v>
      </c>
      <c r="N206" s="149">
        <v>13500464.41</v>
      </c>
      <c r="O206" s="137">
        <v>186</v>
      </c>
      <c r="P206" s="149">
        <v>370</v>
      </c>
    </row>
    <row r="207" spans="1:16" s="9" customFormat="1" x14ac:dyDescent="0.35">
      <c r="A207" s="107" t="s">
        <v>661</v>
      </c>
      <c r="B207" s="118" t="s">
        <v>663</v>
      </c>
      <c r="C207" s="102" t="s">
        <v>662</v>
      </c>
      <c r="D207" s="124" t="s">
        <v>41</v>
      </c>
      <c r="E207" s="132" t="s">
        <v>1025</v>
      </c>
      <c r="F207" s="154"/>
      <c r="G207" s="91">
        <v>-18420765</v>
      </c>
      <c r="H207" s="137">
        <v>-717567.75</v>
      </c>
      <c r="I207" s="137">
        <v>0</v>
      </c>
      <c r="J207" s="125">
        <v>-19138332.75</v>
      </c>
      <c r="K207" s="137">
        <v>17542525</v>
      </c>
      <c r="L207" s="137">
        <v>717567.75</v>
      </c>
      <c r="M207" s="137">
        <v>0</v>
      </c>
      <c r="N207" s="149">
        <v>18260092.75</v>
      </c>
      <c r="O207" s="137">
        <v>340</v>
      </c>
      <c r="P207" s="149">
        <v>1604</v>
      </c>
    </row>
    <row r="208" spans="1:16" s="9" customFormat="1" x14ac:dyDescent="0.35">
      <c r="A208" s="107" t="s">
        <v>664</v>
      </c>
      <c r="B208" s="118" t="s">
        <v>666</v>
      </c>
      <c r="C208" s="102" t="s">
        <v>665</v>
      </c>
      <c r="D208" s="124" t="s">
        <v>41</v>
      </c>
      <c r="E208" s="132" t="s">
        <v>1025</v>
      </c>
      <c r="F208" s="154"/>
      <c r="G208" s="91">
        <v>-7500000</v>
      </c>
      <c r="H208" s="137">
        <v>-200000</v>
      </c>
      <c r="I208" s="137">
        <v>0</v>
      </c>
      <c r="J208" s="125">
        <v>-7700000</v>
      </c>
      <c r="K208" s="137">
        <v>7026300</v>
      </c>
      <c r="L208" s="137">
        <v>200000</v>
      </c>
      <c r="M208" s="137">
        <v>0</v>
      </c>
      <c r="N208" s="149">
        <v>7226300</v>
      </c>
      <c r="O208" s="137">
        <v>198</v>
      </c>
      <c r="P208" s="149">
        <v>350</v>
      </c>
    </row>
    <row r="209" spans="1:16" s="9" customFormat="1" x14ac:dyDescent="0.35">
      <c r="A209" s="107" t="s">
        <v>667</v>
      </c>
      <c r="B209" s="118" t="s">
        <v>669</v>
      </c>
      <c r="C209" s="102" t="s">
        <v>668</v>
      </c>
      <c r="D209" s="124" t="s">
        <v>33</v>
      </c>
      <c r="E209" s="132" t="s">
        <v>1025</v>
      </c>
      <c r="F209" s="154"/>
      <c r="G209" s="91">
        <v>-46426491</v>
      </c>
      <c r="H209" s="137">
        <v>-1151321</v>
      </c>
      <c r="I209" s="137">
        <v>0</v>
      </c>
      <c r="J209" s="125">
        <v>-47577812</v>
      </c>
      <c r="K209" s="137">
        <v>43178962</v>
      </c>
      <c r="L209" s="137">
        <v>1151321</v>
      </c>
      <c r="M209" s="137">
        <v>0</v>
      </c>
      <c r="N209" s="149">
        <v>44330283</v>
      </c>
      <c r="O209" s="137">
        <v>1113</v>
      </c>
      <c r="P209" s="149">
        <v>1790</v>
      </c>
    </row>
    <row r="210" spans="1:16" s="9" customFormat="1" x14ac:dyDescent="0.35">
      <c r="A210" s="107" t="s">
        <v>670</v>
      </c>
      <c r="B210" s="118" t="s">
        <v>672</v>
      </c>
      <c r="C210" s="102" t="s">
        <v>671</v>
      </c>
      <c r="D210" s="124" t="s">
        <v>41</v>
      </c>
      <c r="E210" s="132" t="s">
        <v>1025</v>
      </c>
      <c r="F210" s="154"/>
      <c r="G210" s="91">
        <v>-7024064</v>
      </c>
      <c r="H210" s="137">
        <v>-73852</v>
      </c>
      <c r="I210" s="137">
        <v>0</v>
      </c>
      <c r="J210" s="125">
        <v>-7097916</v>
      </c>
      <c r="K210" s="137">
        <v>6387586</v>
      </c>
      <c r="L210" s="137">
        <v>73852</v>
      </c>
      <c r="M210" s="137">
        <v>0</v>
      </c>
      <c r="N210" s="149">
        <v>6461438</v>
      </c>
      <c r="O210" s="137">
        <v>236</v>
      </c>
      <c r="P210" s="149">
        <v>635</v>
      </c>
    </row>
    <row r="211" spans="1:16" s="9" customFormat="1" x14ac:dyDescent="0.35">
      <c r="A211" s="107" t="s">
        <v>673</v>
      </c>
      <c r="B211" s="118" t="s">
        <v>675</v>
      </c>
      <c r="C211" s="102" t="s">
        <v>674</v>
      </c>
      <c r="D211" s="124" t="s">
        <v>36</v>
      </c>
      <c r="E211" s="132" t="s">
        <v>1025</v>
      </c>
      <c r="F211" s="154"/>
      <c r="G211" s="91">
        <v>-21500000</v>
      </c>
      <c r="H211" s="137">
        <v>-300000</v>
      </c>
      <c r="I211" s="137">
        <v>0</v>
      </c>
      <c r="J211" s="125">
        <v>-21800000</v>
      </c>
      <c r="K211" s="137">
        <v>20650000</v>
      </c>
      <c r="L211" s="137">
        <v>300000</v>
      </c>
      <c r="M211" s="137">
        <v>0</v>
      </c>
      <c r="N211" s="149">
        <v>20950000</v>
      </c>
      <c r="O211" s="137">
        <v>371</v>
      </c>
      <c r="P211" s="149">
        <v>828</v>
      </c>
    </row>
    <row r="212" spans="1:16" s="9" customFormat="1" x14ac:dyDescent="0.35">
      <c r="A212" s="107" t="s">
        <v>676</v>
      </c>
      <c r="B212" s="118" t="s">
        <v>678</v>
      </c>
      <c r="C212" s="102" t="s">
        <v>677</v>
      </c>
      <c r="D212" s="124" t="s">
        <v>41</v>
      </c>
      <c r="E212" s="132" t="s">
        <v>1025</v>
      </c>
      <c r="F212" s="154"/>
      <c r="G212" s="91">
        <v>-7522974</v>
      </c>
      <c r="H212" s="137">
        <v>-52985</v>
      </c>
      <c r="I212" s="137">
        <v>0</v>
      </c>
      <c r="J212" s="125">
        <v>-7575959</v>
      </c>
      <c r="K212" s="137">
        <v>7069934</v>
      </c>
      <c r="L212" s="137">
        <v>52985</v>
      </c>
      <c r="M212" s="137">
        <v>0</v>
      </c>
      <c r="N212" s="149">
        <v>7122919</v>
      </c>
      <c r="O212" s="137">
        <v>145</v>
      </c>
      <c r="P212" s="149">
        <v>408</v>
      </c>
    </row>
    <row r="213" spans="1:16" s="9" customFormat="1" x14ac:dyDescent="0.35">
      <c r="A213" s="107" t="s">
        <v>679</v>
      </c>
      <c r="B213" s="118" t="s">
        <v>681</v>
      </c>
      <c r="C213" s="102" t="s">
        <v>680</v>
      </c>
      <c r="D213" s="124" t="s">
        <v>41</v>
      </c>
      <c r="E213" s="132" t="s">
        <v>1025</v>
      </c>
      <c r="F213" s="154"/>
      <c r="G213" s="91">
        <v>-4915009.42</v>
      </c>
      <c r="H213" s="137">
        <v>-101172.25</v>
      </c>
      <c r="I213" s="137">
        <v>0</v>
      </c>
      <c r="J213" s="125">
        <v>-5016181.67</v>
      </c>
      <c r="K213" s="137">
        <v>4451888.42</v>
      </c>
      <c r="L213" s="137">
        <v>101172.25</v>
      </c>
      <c r="M213" s="137">
        <v>0</v>
      </c>
      <c r="N213" s="149">
        <v>4553060.67</v>
      </c>
      <c r="O213" s="137">
        <v>118</v>
      </c>
      <c r="P213" s="149">
        <v>204</v>
      </c>
    </row>
    <row r="214" spans="1:16" s="9" customFormat="1" x14ac:dyDescent="0.35">
      <c r="A214" s="107" t="s">
        <v>682</v>
      </c>
      <c r="B214" s="118" t="s">
        <v>684</v>
      </c>
      <c r="C214" s="102" t="s">
        <v>683</v>
      </c>
      <c r="D214" s="124" t="s">
        <v>41</v>
      </c>
      <c r="E214" s="132" t="s">
        <v>1025</v>
      </c>
      <c r="F214" s="154"/>
      <c r="G214" s="91">
        <v>-9653555.9100000001</v>
      </c>
      <c r="H214" s="137">
        <v>-49787.03</v>
      </c>
      <c r="I214" s="137">
        <v>0</v>
      </c>
      <c r="J214" s="125">
        <v>-9703342.9399999995</v>
      </c>
      <c r="K214" s="137">
        <v>9023702.9100000001</v>
      </c>
      <c r="L214" s="137">
        <v>49787.03</v>
      </c>
      <c r="M214" s="137">
        <v>0</v>
      </c>
      <c r="N214" s="149">
        <v>9073489.9399999995</v>
      </c>
      <c r="O214" s="137">
        <v>306</v>
      </c>
      <c r="P214" s="149">
        <v>679</v>
      </c>
    </row>
    <row r="215" spans="1:16" s="9" customFormat="1" x14ac:dyDescent="0.35">
      <c r="A215" s="107" t="s">
        <v>685</v>
      </c>
      <c r="B215" s="118" t="s">
        <v>687</v>
      </c>
      <c r="C215" s="102" t="s">
        <v>686</v>
      </c>
      <c r="D215" s="124" t="s">
        <v>36</v>
      </c>
      <c r="E215" s="132" t="s">
        <v>1025</v>
      </c>
      <c r="F215" s="154"/>
      <c r="G215" s="91">
        <v>-29946780.59</v>
      </c>
      <c r="H215" s="137">
        <v>-197240.81</v>
      </c>
      <c r="I215" s="137">
        <v>0</v>
      </c>
      <c r="J215" s="125">
        <v>-30144021.399999999</v>
      </c>
      <c r="K215" s="137">
        <v>29135962.59</v>
      </c>
      <c r="L215" s="137">
        <v>197240.81</v>
      </c>
      <c r="M215" s="137">
        <v>0</v>
      </c>
      <c r="N215" s="149">
        <v>29333203.399999999</v>
      </c>
      <c r="O215" s="137">
        <v>403</v>
      </c>
      <c r="P215" s="149">
        <v>897</v>
      </c>
    </row>
    <row r="216" spans="1:16" s="9" customFormat="1" x14ac:dyDescent="0.35">
      <c r="A216" s="107" t="s">
        <v>688</v>
      </c>
      <c r="B216" s="118" t="s">
        <v>690</v>
      </c>
      <c r="C216" s="102" t="s">
        <v>689</v>
      </c>
      <c r="D216" s="124" t="s">
        <v>41</v>
      </c>
      <c r="E216" s="132" t="s">
        <v>1025</v>
      </c>
      <c r="F216" s="154"/>
      <c r="G216" s="91">
        <v>-12302064.48</v>
      </c>
      <c r="H216" s="137">
        <v>-153929.07999999999</v>
      </c>
      <c r="I216" s="137">
        <v>0</v>
      </c>
      <c r="J216" s="125">
        <v>-12455993.560000001</v>
      </c>
      <c r="K216" s="137">
        <v>11573837.48</v>
      </c>
      <c r="L216" s="137">
        <v>153929.07999999999</v>
      </c>
      <c r="M216" s="137">
        <v>0</v>
      </c>
      <c r="N216" s="149">
        <v>11727766.560000001</v>
      </c>
      <c r="O216" s="137">
        <v>236</v>
      </c>
      <c r="P216" s="149">
        <v>518</v>
      </c>
    </row>
    <row r="217" spans="1:16" s="9" customFormat="1" x14ac:dyDescent="0.35">
      <c r="A217" s="107" t="s">
        <v>691</v>
      </c>
      <c r="B217" s="118" t="s">
        <v>693</v>
      </c>
      <c r="C217" s="102" t="s">
        <v>692</v>
      </c>
      <c r="D217" s="124" t="s">
        <v>41</v>
      </c>
      <c r="E217" s="132" t="s">
        <v>1025</v>
      </c>
      <c r="F217" s="154"/>
      <c r="G217" s="91">
        <v>-7019153.9400000004</v>
      </c>
      <c r="H217" s="137">
        <v>-306520.90999999997</v>
      </c>
      <c r="I217" s="137">
        <v>0</v>
      </c>
      <c r="J217" s="125">
        <v>-7325674.8500000006</v>
      </c>
      <c r="K217" s="137">
        <v>6415592.9400000004</v>
      </c>
      <c r="L217" s="137">
        <v>306520.90999999997</v>
      </c>
      <c r="M217" s="137">
        <v>0</v>
      </c>
      <c r="N217" s="149">
        <v>6722113.8499999996</v>
      </c>
      <c r="O217" s="137">
        <v>205</v>
      </c>
      <c r="P217" s="149">
        <v>316</v>
      </c>
    </row>
    <row r="218" spans="1:16" s="9" customFormat="1" x14ac:dyDescent="0.35">
      <c r="A218" s="107" t="s">
        <v>694</v>
      </c>
      <c r="B218" s="118" t="s">
        <v>696</v>
      </c>
      <c r="C218" s="102" t="s">
        <v>695</v>
      </c>
      <c r="D218" s="124" t="s">
        <v>41</v>
      </c>
      <c r="E218" s="132" t="s">
        <v>1025</v>
      </c>
      <c r="F218" s="154"/>
      <c r="G218" s="91">
        <v>-9893454</v>
      </c>
      <c r="H218" s="137">
        <v>-284983</v>
      </c>
      <c r="I218" s="137">
        <v>0</v>
      </c>
      <c r="J218" s="125">
        <v>-10178437</v>
      </c>
      <c r="K218" s="137">
        <v>8959976</v>
      </c>
      <c r="L218" s="137">
        <v>284983</v>
      </c>
      <c r="M218" s="137">
        <v>0</v>
      </c>
      <c r="N218" s="149">
        <v>9244959</v>
      </c>
      <c r="O218" s="137">
        <v>250</v>
      </c>
      <c r="P218" s="149">
        <v>490</v>
      </c>
    </row>
    <row r="219" spans="1:16" s="9" customFormat="1" x14ac:dyDescent="0.35">
      <c r="A219" s="107" t="s">
        <v>697</v>
      </c>
      <c r="B219" s="118" t="s">
        <v>699</v>
      </c>
      <c r="C219" s="102" t="s">
        <v>698</v>
      </c>
      <c r="D219" s="124" t="s">
        <v>41</v>
      </c>
      <c r="E219" s="132" t="s">
        <v>1025</v>
      </c>
      <c r="F219" s="154"/>
      <c r="G219" s="91">
        <v>-21885655.59</v>
      </c>
      <c r="H219" s="137">
        <v>-97255.16</v>
      </c>
      <c r="I219" s="137">
        <v>0</v>
      </c>
      <c r="J219" s="125">
        <v>-21982910.75</v>
      </c>
      <c r="K219" s="137">
        <v>21254085.59</v>
      </c>
      <c r="L219" s="137">
        <v>97255.16</v>
      </c>
      <c r="M219" s="137">
        <v>0</v>
      </c>
      <c r="N219" s="149">
        <v>21351340.75</v>
      </c>
      <c r="O219" s="137">
        <v>248</v>
      </c>
      <c r="P219" s="149">
        <v>348</v>
      </c>
    </row>
    <row r="220" spans="1:16" s="9" customFormat="1" x14ac:dyDescent="0.35">
      <c r="A220" s="107" t="s">
        <v>700</v>
      </c>
      <c r="B220" s="118" t="s">
        <v>702</v>
      </c>
      <c r="C220" s="102" t="s">
        <v>701</v>
      </c>
      <c r="D220" s="124" t="s">
        <v>39</v>
      </c>
      <c r="E220" s="132" t="s">
        <v>1025</v>
      </c>
      <c r="F220" s="154"/>
      <c r="G220" s="91">
        <v>-4665462</v>
      </c>
      <c r="H220" s="137">
        <v>-34145</v>
      </c>
      <c r="I220" s="137">
        <v>0</v>
      </c>
      <c r="J220" s="125">
        <v>-4699607</v>
      </c>
      <c r="K220" s="137">
        <v>4341907</v>
      </c>
      <c r="L220" s="137">
        <v>34145</v>
      </c>
      <c r="M220" s="137">
        <v>0</v>
      </c>
      <c r="N220" s="149">
        <v>4376052</v>
      </c>
      <c r="O220" s="137">
        <v>122</v>
      </c>
      <c r="P220" s="149">
        <v>282</v>
      </c>
    </row>
    <row r="221" spans="1:16" s="9" customFormat="1" x14ac:dyDescent="0.35">
      <c r="A221" s="107" t="s">
        <v>703</v>
      </c>
      <c r="B221" s="118" t="s">
        <v>705</v>
      </c>
      <c r="C221" s="102" t="s">
        <v>704</v>
      </c>
      <c r="D221" s="124" t="s">
        <v>41</v>
      </c>
      <c r="E221" s="132" t="s">
        <v>1025</v>
      </c>
      <c r="F221" s="154"/>
      <c r="G221" s="91">
        <v>-6890000</v>
      </c>
      <c r="H221" s="137">
        <v>-37550</v>
      </c>
      <c r="I221" s="137">
        <v>-1500</v>
      </c>
      <c r="J221" s="125">
        <v>-6929050</v>
      </c>
      <c r="K221" s="137">
        <v>6220000</v>
      </c>
      <c r="L221" s="137">
        <v>37550</v>
      </c>
      <c r="M221" s="137">
        <v>1500</v>
      </c>
      <c r="N221" s="149">
        <v>6259050</v>
      </c>
      <c r="O221" s="137">
        <v>235</v>
      </c>
      <c r="P221" s="149">
        <v>476</v>
      </c>
    </row>
    <row r="222" spans="1:16" s="9" customFormat="1" x14ac:dyDescent="0.35">
      <c r="A222" s="107" t="s">
        <v>706</v>
      </c>
      <c r="B222" s="118" t="s">
        <v>708</v>
      </c>
      <c r="C222" s="102" t="s">
        <v>707</v>
      </c>
      <c r="D222" s="124" t="s">
        <v>36</v>
      </c>
      <c r="E222" s="132" t="s">
        <v>1025</v>
      </c>
      <c r="F222" s="154"/>
      <c r="G222" s="91">
        <v>-26756155.02</v>
      </c>
      <c r="H222" s="137">
        <v>-489682.15</v>
      </c>
      <c r="I222" s="137">
        <v>0</v>
      </c>
      <c r="J222" s="125">
        <v>-27245837.169999998</v>
      </c>
      <c r="K222" s="137">
        <v>25412492.02</v>
      </c>
      <c r="L222" s="137">
        <v>489682.15</v>
      </c>
      <c r="M222" s="137">
        <v>0</v>
      </c>
      <c r="N222" s="149">
        <v>25902174.170000002</v>
      </c>
      <c r="O222" s="137">
        <v>505</v>
      </c>
      <c r="P222" s="149">
        <v>2672</v>
      </c>
    </row>
    <row r="223" spans="1:16" s="9" customFormat="1" x14ac:dyDescent="0.35">
      <c r="A223" s="107" t="s">
        <v>709</v>
      </c>
      <c r="B223" s="118" t="s">
        <v>711</v>
      </c>
      <c r="C223" s="102" t="s">
        <v>710</v>
      </c>
      <c r="D223" s="124" t="s">
        <v>36</v>
      </c>
      <c r="E223" s="132" t="s">
        <v>1025</v>
      </c>
      <c r="F223" s="154"/>
      <c r="G223" s="91">
        <v>-34692427</v>
      </c>
      <c r="H223" s="137">
        <v>-384691</v>
      </c>
      <c r="I223" s="137">
        <v>-1500</v>
      </c>
      <c r="J223" s="125">
        <v>-35078618</v>
      </c>
      <c r="K223" s="137">
        <v>33192427</v>
      </c>
      <c r="L223" s="137">
        <v>384691</v>
      </c>
      <c r="M223" s="137">
        <v>1500</v>
      </c>
      <c r="N223" s="149">
        <v>33578618</v>
      </c>
      <c r="O223" s="137">
        <v>1206</v>
      </c>
      <c r="P223" s="149">
        <v>1148</v>
      </c>
    </row>
    <row r="224" spans="1:16" s="9" customFormat="1" x14ac:dyDescent="0.35">
      <c r="A224" s="107" t="s">
        <v>712</v>
      </c>
      <c r="B224" s="118" t="s">
        <v>714</v>
      </c>
      <c r="C224" s="102" t="s">
        <v>713</v>
      </c>
      <c r="D224" s="124" t="s">
        <v>41</v>
      </c>
      <c r="E224" s="132" t="s">
        <v>1025</v>
      </c>
      <c r="F224" s="154"/>
      <c r="G224" s="91">
        <v>-24468104</v>
      </c>
      <c r="H224" s="137">
        <v>-56000</v>
      </c>
      <c r="I224" s="137">
        <v>0</v>
      </c>
      <c r="J224" s="125">
        <v>-24524104</v>
      </c>
      <c r="K224" s="137">
        <v>22935015</v>
      </c>
      <c r="L224" s="137">
        <v>56000</v>
      </c>
      <c r="M224" s="137">
        <v>0</v>
      </c>
      <c r="N224" s="149">
        <v>22991015</v>
      </c>
      <c r="O224" s="137">
        <v>556</v>
      </c>
      <c r="P224" s="149">
        <v>1588</v>
      </c>
    </row>
    <row r="225" spans="1:16" s="9" customFormat="1" x14ac:dyDescent="0.35">
      <c r="A225" s="107" t="s">
        <v>715</v>
      </c>
      <c r="B225" s="118" t="s">
        <v>717</v>
      </c>
      <c r="C225" s="103" t="s">
        <v>716</v>
      </c>
      <c r="D225" s="124" t="s">
        <v>41</v>
      </c>
      <c r="E225" s="132" t="s">
        <v>1025</v>
      </c>
      <c r="F225" s="154"/>
      <c r="G225" s="91">
        <v>-17263996</v>
      </c>
      <c r="H225" s="137">
        <v>-56860</v>
      </c>
      <c r="I225" s="137">
        <v>0</v>
      </c>
      <c r="J225" s="125">
        <v>-17320856</v>
      </c>
      <c r="K225" s="137">
        <v>16530261</v>
      </c>
      <c r="L225" s="137">
        <v>56860</v>
      </c>
      <c r="M225" s="137">
        <v>0</v>
      </c>
      <c r="N225" s="149">
        <v>16587121</v>
      </c>
      <c r="O225" s="137">
        <v>310</v>
      </c>
      <c r="P225" s="149">
        <v>1187</v>
      </c>
    </row>
    <row r="226" spans="1:16" s="9" customFormat="1" x14ac:dyDescent="0.35">
      <c r="A226" s="107" t="s">
        <v>718</v>
      </c>
      <c r="B226" s="118" t="s">
        <v>720</v>
      </c>
      <c r="C226" s="102" t="s">
        <v>719</v>
      </c>
      <c r="D226" s="124" t="s">
        <v>36</v>
      </c>
      <c r="E226" s="132" t="s">
        <v>1025</v>
      </c>
      <c r="F226" s="154"/>
      <c r="G226" s="91">
        <v>-33757637</v>
      </c>
      <c r="H226" s="137">
        <v>-350503</v>
      </c>
      <c r="I226" s="137">
        <v>-1500</v>
      </c>
      <c r="J226" s="125">
        <v>-34109640</v>
      </c>
      <c r="K226" s="137">
        <v>31009950</v>
      </c>
      <c r="L226" s="137">
        <v>350503</v>
      </c>
      <c r="M226" s="137">
        <v>1500</v>
      </c>
      <c r="N226" s="149">
        <v>31361953</v>
      </c>
      <c r="O226" s="137">
        <v>1132</v>
      </c>
      <c r="P226" s="149">
        <v>1682</v>
      </c>
    </row>
    <row r="227" spans="1:16" s="9" customFormat="1" x14ac:dyDescent="0.35">
      <c r="A227" s="107" t="s">
        <v>721</v>
      </c>
      <c r="B227" s="118" t="s">
        <v>723</v>
      </c>
      <c r="C227" s="102" t="s">
        <v>722</v>
      </c>
      <c r="D227" s="124" t="s">
        <v>41</v>
      </c>
      <c r="E227" s="132" t="s">
        <v>1025</v>
      </c>
      <c r="F227" s="154"/>
      <c r="G227" s="91">
        <v>-6639276</v>
      </c>
      <c r="H227" s="137">
        <v>-101485</v>
      </c>
      <c r="I227" s="137">
        <v>-1500</v>
      </c>
      <c r="J227" s="125">
        <v>-6742261</v>
      </c>
      <c r="K227" s="137">
        <v>6127527</v>
      </c>
      <c r="L227" s="137">
        <v>101485</v>
      </c>
      <c r="M227" s="137">
        <v>1500</v>
      </c>
      <c r="N227" s="149">
        <v>6230512</v>
      </c>
      <c r="O227" s="137">
        <v>353</v>
      </c>
      <c r="P227" s="149">
        <v>878</v>
      </c>
    </row>
    <row r="228" spans="1:16" s="9" customFormat="1" x14ac:dyDescent="0.35">
      <c r="A228" s="107" t="s">
        <v>724</v>
      </c>
      <c r="B228" s="118" t="s">
        <v>726</v>
      </c>
      <c r="C228" s="102" t="s">
        <v>725</v>
      </c>
      <c r="D228" s="124" t="s">
        <v>41</v>
      </c>
      <c r="E228" s="132" t="s">
        <v>1025</v>
      </c>
      <c r="F228" s="154"/>
      <c r="G228" s="91">
        <v>-15913358</v>
      </c>
      <c r="H228" s="137">
        <v>-128977</v>
      </c>
      <c r="I228" s="137">
        <v>0</v>
      </c>
      <c r="J228" s="125">
        <v>-16042335</v>
      </c>
      <c r="K228" s="137">
        <v>14919769</v>
      </c>
      <c r="L228" s="137">
        <v>128977</v>
      </c>
      <c r="M228" s="137">
        <v>0</v>
      </c>
      <c r="N228" s="149">
        <v>15048746</v>
      </c>
      <c r="O228" s="137">
        <v>343</v>
      </c>
      <c r="P228" s="149">
        <v>727</v>
      </c>
    </row>
    <row r="229" spans="1:16" s="9" customFormat="1" x14ac:dyDescent="0.35">
      <c r="A229" s="107" t="s">
        <v>727</v>
      </c>
      <c r="B229" s="118" t="s">
        <v>729</v>
      </c>
      <c r="C229" s="102" t="s">
        <v>728</v>
      </c>
      <c r="D229" s="124" t="s">
        <v>36</v>
      </c>
      <c r="E229" s="132" t="s">
        <v>1025</v>
      </c>
      <c r="F229" s="154"/>
      <c r="G229" s="91">
        <v>-112806547</v>
      </c>
      <c r="H229" s="137">
        <v>-881805</v>
      </c>
      <c r="I229" s="137">
        <v>0</v>
      </c>
      <c r="J229" s="125">
        <v>-113688352</v>
      </c>
      <c r="K229" s="137">
        <v>108270648</v>
      </c>
      <c r="L229" s="137">
        <v>881805</v>
      </c>
      <c r="M229" s="137">
        <v>0</v>
      </c>
      <c r="N229" s="149">
        <v>109152453</v>
      </c>
      <c r="O229" s="137">
        <v>1104</v>
      </c>
      <c r="P229" s="149">
        <v>3137</v>
      </c>
    </row>
    <row r="230" spans="1:16" s="9" customFormat="1" x14ac:dyDescent="0.35">
      <c r="A230" s="107" t="s">
        <v>730</v>
      </c>
      <c r="B230" s="118" t="s">
        <v>732</v>
      </c>
      <c r="C230" s="103" t="s">
        <v>731</v>
      </c>
      <c r="D230" s="124" t="s">
        <v>39</v>
      </c>
      <c r="E230" s="132" t="s">
        <v>1025</v>
      </c>
      <c r="F230" s="154"/>
      <c r="G230" s="91">
        <v>-43975076</v>
      </c>
      <c r="H230" s="137">
        <v>-213494</v>
      </c>
      <c r="I230" s="137">
        <v>-8857</v>
      </c>
      <c r="J230" s="125">
        <v>-44197427</v>
      </c>
      <c r="K230" s="137">
        <v>41929109</v>
      </c>
      <c r="L230" s="137">
        <v>213494</v>
      </c>
      <c r="M230" s="137">
        <v>8857</v>
      </c>
      <c r="N230" s="149">
        <v>42151460</v>
      </c>
      <c r="O230" s="137">
        <v>734</v>
      </c>
      <c r="P230" s="149">
        <v>2119</v>
      </c>
    </row>
    <row r="231" spans="1:16" s="9" customFormat="1" x14ac:dyDescent="0.35">
      <c r="A231" s="107" t="s">
        <v>733</v>
      </c>
      <c r="B231" s="118" t="s">
        <v>735</v>
      </c>
      <c r="C231" s="102" t="s">
        <v>734</v>
      </c>
      <c r="D231" s="124" t="s">
        <v>39</v>
      </c>
      <c r="E231" s="132" t="s">
        <v>1025</v>
      </c>
      <c r="F231" s="154"/>
      <c r="G231" s="91">
        <v>-27842556</v>
      </c>
      <c r="H231" s="137">
        <v>-200930</v>
      </c>
      <c r="I231" s="137">
        <v>-1500</v>
      </c>
      <c r="J231" s="125">
        <v>-28044986</v>
      </c>
      <c r="K231" s="137">
        <v>26451004</v>
      </c>
      <c r="L231" s="137">
        <v>200930</v>
      </c>
      <c r="M231" s="137">
        <v>1500</v>
      </c>
      <c r="N231" s="149">
        <v>26653434</v>
      </c>
      <c r="O231" s="137">
        <v>187</v>
      </c>
      <c r="P231" s="149">
        <v>628</v>
      </c>
    </row>
    <row r="232" spans="1:16" s="9" customFormat="1" x14ac:dyDescent="0.35">
      <c r="A232" s="107" t="s">
        <v>736</v>
      </c>
      <c r="B232" s="118" t="s">
        <v>738</v>
      </c>
      <c r="C232" s="102" t="s">
        <v>737</v>
      </c>
      <c r="D232" s="124" t="s">
        <v>36</v>
      </c>
      <c r="E232" s="132" t="s">
        <v>1025</v>
      </c>
      <c r="F232" s="154"/>
      <c r="G232" s="91">
        <v>-53738065</v>
      </c>
      <c r="H232" s="137">
        <v>-418613</v>
      </c>
      <c r="I232" s="137">
        <v>0</v>
      </c>
      <c r="J232" s="125">
        <v>-54156678</v>
      </c>
      <c r="K232" s="137">
        <v>52312162</v>
      </c>
      <c r="L232" s="137">
        <v>418613</v>
      </c>
      <c r="M232" s="137">
        <v>0</v>
      </c>
      <c r="N232" s="149">
        <v>52730775</v>
      </c>
      <c r="O232" s="137">
        <v>470</v>
      </c>
      <c r="P232" s="149">
        <v>1226</v>
      </c>
    </row>
    <row r="233" spans="1:16" s="9" customFormat="1" x14ac:dyDescent="0.35">
      <c r="A233" s="107" t="s">
        <v>739</v>
      </c>
      <c r="B233" s="110" t="s">
        <v>741</v>
      </c>
      <c r="C233" s="102" t="s">
        <v>740</v>
      </c>
      <c r="D233" s="124" t="s">
        <v>41</v>
      </c>
      <c r="E233" s="132" t="s">
        <v>1025</v>
      </c>
      <c r="F233" s="154"/>
      <c r="G233" s="91">
        <v>-24513805.16</v>
      </c>
      <c r="H233" s="137">
        <v>-35714.589999999997</v>
      </c>
      <c r="I233" s="137">
        <v>-3000</v>
      </c>
      <c r="J233" s="125">
        <v>-24552519.75</v>
      </c>
      <c r="K233" s="137">
        <v>23520432.16</v>
      </c>
      <c r="L233" s="137">
        <v>35714.589999999997</v>
      </c>
      <c r="M233" s="137">
        <v>3000</v>
      </c>
      <c r="N233" s="149">
        <v>23559146.75</v>
      </c>
      <c r="O233" s="137">
        <v>399</v>
      </c>
      <c r="P233" s="149">
        <v>1244</v>
      </c>
    </row>
    <row r="234" spans="1:16" s="9" customFormat="1" x14ac:dyDescent="0.35">
      <c r="A234" s="107" t="s">
        <v>742</v>
      </c>
      <c r="B234" s="118" t="s">
        <v>744</v>
      </c>
      <c r="C234" s="102" t="s">
        <v>743</v>
      </c>
      <c r="D234" s="124" t="s">
        <v>41</v>
      </c>
      <c r="E234" s="132" t="s">
        <v>1025</v>
      </c>
      <c r="F234" s="154"/>
      <c r="G234" s="91">
        <v>-13703825</v>
      </c>
      <c r="H234" s="137">
        <v>-460000</v>
      </c>
      <c r="I234" s="137">
        <v>-1500</v>
      </c>
      <c r="J234" s="125">
        <v>-14165325</v>
      </c>
      <c r="K234" s="137">
        <v>12915053</v>
      </c>
      <c r="L234" s="137">
        <v>460000</v>
      </c>
      <c r="M234" s="137">
        <v>1500</v>
      </c>
      <c r="N234" s="149">
        <v>13376553</v>
      </c>
      <c r="O234" s="137">
        <v>251</v>
      </c>
      <c r="P234" s="149">
        <v>476</v>
      </c>
    </row>
    <row r="235" spans="1:16" s="9" customFormat="1" x14ac:dyDescent="0.35">
      <c r="A235" s="107" t="s">
        <v>745</v>
      </c>
      <c r="B235" s="118" t="s">
        <v>747</v>
      </c>
      <c r="C235" s="102" t="s">
        <v>746</v>
      </c>
      <c r="D235" s="124" t="s">
        <v>41</v>
      </c>
      <c r="E235" s="132" t="s">
        <v>1025</v>
      </c>
      <c r="F235" s="154"/>
      <c r="G235" s="91">
        <v>-5521105</v>
      </c>
      <c r="H235" s="137">
        <v>-82356</v>
      </c>
      <c r="I235" s="137">
        <v>0</v>
      </c>
      <c r="J235" s="125">
        <v>-5603461</v>
      </c>
      <c r="K235" s="137">
        <v>5132825</v>
      </c>
      <c r="L235" s="137">
        <v>82356</v>
      </c>
      <c r="M235" s="137">
        <v>0</v>
      </c>
      <c r="N235" s="149">
        <v>5215181</v>
      </c>
      <c r="O235" s="137">
        <v>101</v>
      </c>
      <c r="P235" s="149">
        <v>377</v>
      </c>
    </row>
    <row r="236" spans="1:16" s="9" customFormat="1" x14ac:dyDescent="0.35">
      <c r="A236" s="107" t="s">
        <v>748</v>
      </c>
      <c r="B236" s="118" t="s">
        <v>750</v>
      </c>
      <c r="C236" s="102" t="s">
        <v>749</v>
      </c>
      <c r="D236" s="124" t="s">
        <v>39</v>
      </c>
      <c r="E236" s="132" t="s">
        <v>1025</v>
      </c>
      <c r="F236" s="154"/>
      <c r="G236" s="91">
        <v>-89317421.099999994</v>
      </c>
      <c r="H236" s="137">
        <v>-579457.86</v>
      </c>
      <c r="I236" s="137">
        <v>0</v>
      </c>
      <c r="J236" s="125">
        <v>-89896878.959999993</v>
      </c>
      <c r="K236" s="137">
        <v>88335196.099999994</v>
      </c>
      <c r="L236" s="137">
        <v>579457.86</v>
      </c>
      <c r="M236" s="137">
        <v>0</v>
      </c>
      <c r="N236" s="149">
        <v>88914653.959999993</v>
      </c>
      <c r="O236" s="137">
        <v>532</v>
      </c>
      <c r="P236" s="149">
        <v>2367</v>
      </c>
    </row>
    <row r="237" spans="1:16" s="9" customFormat="1" x14ac:dyDescent="0.35">
      <c r="A237" s="107" t="s">
        <v>751</v>
      </c>
      <c r="B237" s="118" t="s">
        <v>753</v>
      </c>
      <c r="C237" s="102" t="s">
        <v>752</v>
      </c>
      <c r="D237" s="124" t="s">
        <v>41</v>
      </c>
      <c r="E237" s="132" t="s">
        <v>1025</v>
      </c>
      <c r="F237" s="154"/>
      <c r="G237" s="91">
        <v>-14833543</v>
      </c>
      <c r="H237" s="137">
        <v>-110061</v>
      </c>
      <c r="I237" s="137">
        <v>-4500</v>
      </c>
      <c r="J237" s="125">
        <v>-14948104</v>
      </c>
      <c r="K237" s="137">
        <v>13668250</v>
      </c>
      <c r="L237" s="137">
        <v>110061</v>
      </c>
      <c r="M237" s="137">
        <v>4500</v>
      </c>
      <c r="N237" s="149">
        <v>13782811</v>
      </c>
      <c r="O237" s="137">
        <v>359</v>
      </c>
      <c r="P237" s="149">
        <v>1163</v>
      </c>
    </row>
    <row r="238" spans="1:16" s="9" customFormat="1" x14ac:dyDescent="0.35">
      <c r="A238" s="107" t="s">
        <v>754</v>
      </c>
      <c r="B238" s="118" t="s">
        <v>756</v>
      </c>
      <c r="C238" s="102" t="s">
        <v>755</v>
      </c>
      <c r="D238" s="124" t="s">
        <v>41</v>
      </c>
      <c r="E238" s="132" t="s">
        <v>1025</v>
      </c>
      <c r="F238" s="154"/>
      <c r="G238" s="91">
        <v>-7264500</v>
      </c>
      <c r="H238" s="137">
        <v>-122172</v>
      </c>
      <c r="I238" s="137">
        <v>-1500</v>
      </c>
      <c r="J238" s="125">
        <v>-7388172</v>
      </c>
      <c r="K238" s="137">
        <v>6781229</v>
      </c>
      <c r="L238" s="137">
        <v>122172</v>
      </c>
      <c r="M238" s="137">
        <v>1500</v>
      </c>
      <c r="N238" s="149">
        <v>6904901</v>
      </c>
      <c r="O238" s="137">
        <v>164</v>
      </c>
      <c r="P238" s="149">
        <v>421</v>
      </c>
    </row>
    <row r="239" spans="1:16" s="9" customFormat="1" x14ac:dyDescent="0.35">
      <c r="A239" s="107" t="s">
        <v>757</v>
      </c>
      <c r="B239" s="118" t="s">
        <v>759</v>
      </c>
      <c r="C239" s="102" t="s">
        <v>758</v>
      </c>
      <c r="D239" s="124" t="s">
        <v>41</v>
      </c>
      <c r="E239" s="132" t="s">
        <v>1025</v>
      </c>
      <c r="F239" s="154"/>
      <c r="G239" s="91">
        <v>-21437731</v>
      </c>
      <c r="H239" s="137">
        <v>-151176</v>
      </c>
      <c r="I239" s="137">
        <v>-1500</v>
      </c>
      <c r="J239" s="125">
        <v>-21590407</v>
      </c>
      <c r="K239" s="137">
        <v>20427857</v>
      </c>
      <c r="L239" s="137">
        <v>151176</v>
      </c>
      <c r="M239" s="137">
        <v>1500</v>
      </c>
      <c r="N239" s="149">
        <v>20580533</v>
      </c>
      <c r="O239" s="137">
        <v>344</v>
      </c>
      <c r="P239" s="149">
        <v>2532</v>
      </c>
    </row>
    <row r="240" spans="1:16" s="9" customFormat="1" x14ac:dyDescent="0.35">
      <c r="A240" s="107" t="s">
        <v>760</v>
      </c>
      <c r="B240" s="118" t="s">
        <v>762</v>
      </c>
      <c r="C240" s="102" t="s">
        <v>761</v>
      </c>
      <c r="D240" s="124" t="s">
        <v>41</v>
      </c>
      <c r="E240" s="132" t="s">
        <v>1025</v>
      </c>
      <c r="F240" s="154"/>
      <c r="G240" s="91">
        <v>-26966848</v>
      </c>
      <c r="H240" s="137">
        <v>-43344.77</v>
      </c>
      <c r="I240" s="137">
        <v>-1500</v>
      </c>
      <c r="J240" s="125">
        <v>-27011692.77</v>
      </c>
      <c r="K240" s="137">
        <v>24490492</v>
      </c>
      <c r="L240" s="137">
        <v>43344.77</v>
      </c>
      <c r="M240" s="137">
        <v>1500</v>
      </c>
      <c r="N240" s="149">
        <v>24535336.77</v>
      </c>
      <c r="O240" s="137">
        <v>4580</v>
      </c>
      <c r="P240" s="149">
        <v>1750</v>
      </c>
    </row>
    <row r="241" spans="1:16" s="9" customFormat="1" x14ac:dyDescent="0.35">
      <c r="A241" s="107" t="s">
        <v>763</v>
      </c>
      <c r="B241" s="118" t="s">
        <v>765</v>
      </c>
      <c r="C241" s="102" t="s">
        <v>764</v>
      </c>
      <c r="D241" s="124" t="s">
        <v>41</v>
      </c>
      <c r="E241" s="132" t="s">
        <v>1025</v>
      </c>
      <c r="F241" s="154"/>
      <c r="G241" s="91">
        <v>-12331039</v>
      </c>
      <c r="H241" s="137">
        <v>-217464</v>
      </c>
      <c r="I241" s="137">
        <v>-1500</v>
      </c>
      <c r="J241" s="125">
        <v>-12550003</v>
      </c>
      <c r="K241" s="137">
        <v>11705311</v>
      </c>
      <c r="L241" s="137">
        <v>217464</v>
      </c>
      <c r="M241" s="137">
        <v>1500</v>
      </c>
      <c r="N241" s="149">
        <v>11924275</v>
      </c>
      <c r="O241" s="137">
        <v>225</v>
      </c>
      <c r="P241" s="149">
        <v>515</v>
      </c>
    </row>
    <row r="242" spans="1:16" s="9" customFormat="1" x14ac:dyDescent="0.35">
      <c r="A242" s="107" t="s">
        <v>766</v>
      </c>
      <c r="B242" s="118" t="s">
        <v>768</v>
      </c>
      <c r="C242" s="102" t="s">
        <v>767</v>
      </c>
      <c r="D242" s="124" t="s">
        <v>41</v>
      </c>
      <c r="E242" s="132" t="s">
        <v>1025</v>
      </c>
      <c r="F242" s="154"/>
      <c r="G242" s="91">
        <v>-7361574</v>
      </c>
      <c r="H242" s="137">
        <v>-131053</v>
      </c>
      <c r="I242" s="137">
        <v>0</v>
      </c>
      <c r="J242" s="125">
        <v>-7492627</v>
      </c>
      <c r="K242" s="137">
        <v>7012921</v>
      </c>
      <c r="L242" s="137">
        <v>131053</v>
      </c>
      <c r="M242" s="137">
        <v>0</v>
      </c>
      <c r="N242" s="149">
        <v>7143974</v>
      </c>
      <c r="O242" s="137">
        <v>132</v>
      </c>
      <c r="P242" s="149">
        <v>288</v>
      </c>
    </row>
    <row r="243" spans="1:16" s="9" customFormat="1" x14ac:dyDescent="0.35">
      <c r="A243" s="107" t="s">
        <v>769</v>
      </c>
      <c r="B243" s="118" t="s">
        <v>771</v>
      </c>
      <c r="C243" s="102" t="s">
        <v>770</v>
      </c>
      <c r="D243" s="124" t="s">
        <v>41</v>
      </c>
      <c r="E243" s="132" t="s">
        <v>1025</v>
      </c>
      <c r="F243" s="154"/>
      <c r="G243" s="91">
        <v>-17837185</v>
      </c>
      <c r="H243" s="137">
        <v>-125062</v>
      </c>
      <c r="I243" s="137">
        <v>0</v>
      </c>
      <c r="J243" s="125">
        <v>-17962247</v>
      </c>
      <c r="K243" s="137">
        <v>16593670</v>
      </c>
      <c r="L243" s="137">
        <v>125062</v>
      </c>
      <c r="M243" s="137">
        <v>0</v>
      </c>
      <c r="N243" s="149">
        <v>16718732</v>
      </c>
      <c r="O243" s="137">
        <v>378</v>
      </c>
      <c r="P243" s="149">
        <v>841</v>
      </c>
    </row>
    <row r="244" spans="1:16" s="9" customFormat="1" x14ac:dyDescent="0.35">
      <c r="A244" s="107" t="s">
        <v>772</v>
      </c>
      <c r="B244" s="118" t="s">
        <v>774</v>
      </c>
      <c r="C244" s="102" t="s">
        <v>773</v>
      </c>
      <c r="D244" s="124" t="s">
        <v>41</v>
      </c>
      <c r="E244" s="132" t="s">
        <v>1025</v>
      </c>
      <c r="F244" s="154"/>
      <c r="G244" s="91">
        <v>-11098213</v>
      </c>
      <c r="H244" s="137">
        <v>-173778</v>
      </c>
      <c r="I244" s="137">
        <v>0</v>
      </c>
      <c r="J244" s="125">
        <v>-11271991</v>
      </c>
      <c r="K244" s="137">
        <v>10568606</v>
      </c>
      <c r="L244" s="137">
        <v>173778</v>
      </c>
      <c r="M244" s="137">
        <v>0</v>
      </c>
      <c r="N244" s="149">
        <v>10742384</v>
      </c>
      <c r="O244" s="137">
        <v>219</v>
      </c>
      <c r="P244" s="149">
        <v>364</v>
      </c>
    </row>
    <row r="245" spans="1:16" s="9" customFormat="1" x14ac:dyDescent="0.35">
      <c r="A245" s="107" t="s">
        <v>775</v>
      </c>
      <c r="B245" s="118" t="s">
        <v>777</v>
      </c>
      <c r="C245" s="102" t="s">
        <v>776</v>
      </c>
      <c r="D245" s="124" t="s">
        <v>41</v>
      </c>
      <c r="E245" s="132" t="s">
        <v>1025</v>
      </c>
      <c r="F245" s="154"/>
      <c r="G245" s="91">
        <v>-24921302.41</v>
      </c>
      <c r="H245" s="137">
        <v>-166167</v>
      </c>
      <c r="I245" s="137">
        <v>-1500</v>
      </c>
      <c r="J245" s="125">
        <v>-25088969.41</v>
      </c>
      <c r="K245" s="137">
        <v>24517968.41</v>
      </c>
      <c r="L245" s="137">
        <v>166167</v>
      </c>
      <c r="M245" s="137">
        <v>1500</v>
      </c>
      <c r="N245" s="149">
        <v>24685635.41</v>
      </c>
      <c r="O245" s="137">
        <v>237</v>
      </c>
      <c r="P245" s="149">
        <v>1527</v>
      </c>
    </row>
    <row r="246" spans="1:16" s="9" customFormat="1" x14ac:dyDescent="0.35">
      <c r="A246" s="107" t="s">
        <v>778</v>
      </c>
      <c r="B246" s="118" t="s">
        <v>780</v>
      </c>
      <c r="C246" s="102" t="s">
        <v>779</v>
      </c>
      <c r="D246" s="124" t="s">
        <v>41</v>
      </c>
      <c r="E246" s="132" t="s">
        <v>1025</v>
      </c>
      <c r="F246" s="154"/>
      <c r="G246" s="91">
        <v>-5429709</v>
      </c>
      <c r="H246" s="137">
        <v>-78000</v>
      </c>
      <c r="I246" s="137">
        <v>0</v>
      </c>
      <c r="J246" s="125">
        <v>-5507709</v>
      </c>
      <c r="K246" s="137">
        <v>4959697</v>
      </c>
      <c r="L246" s="137">
        <v>78000</v>
      </c>
      <c r="M246" s="137">
        <v>0</v>
      </c>
      <c r="N246" s="149">
        <v>5037697</v>
      </c>
      <c r="O246" s="137">
        <v>209</v>
      </c>
      <c r="P246" s="149">
        <v>334</v>
      </c>
    </row>
    <row r="247" spans="1:16" s="9" customFormat="1" x14ac:dyDescent="0.35">
      <c r="A247" s="107" t="s">
        <v>781</v>
      </c>
      <c r="B247" s="118" t="s">
        <v>783</v>
      </c>
      <c r="C247" s="102" t="s">
        <v>782</v>
      </c>
      <c r="D247" s="124" t="s">
        <v>36</v>
      </c>
      <c r="E247" s="132" t="s">
        <v>1025</v>
      </c>
      <c r="F247" s="154"/>
      <c r="G247" s="91">
        <v>-13430000</v>
      </c>
      <c r="H247" s="137">
        <v>-100000</v>
      </c>
      <c r="I247" s="137">
        <v>0</v>
      </c>
      <c r="J247" s="125">
        <v>-13530000</v>
      </c>
      <c r="K247" s="137">
        <v>12500000</v>
      </c>
      <c r="L247" s="137">
        <v>100000</v>
      </c>
      <c r="M247" s="137">
        <v>0</v>
      </c>
      <c r="N247" s="149">
        <v>12600000</v>
      </c>
      <c r="O247" s="137">
        <v>327</v>
      </c>
      <c r="P247" s="149">
        <v>620</v>
      </c>
    </row>
    <row r="248" spans="1:16" s="9" customFormat="1" x14ac:dyDescent="0.35">
      <c r="A248" s="107" t="s">
        <v>784</v>
      </c>
      <c r="B248" s="118" t="s">
        <v>786</v>
      </c>
      <c r="C248" s="102" t="s">
        <v>785</v>
      </c>
      <c r="D248" s="124" t="s">
        <v>39</v>
      </c>
      <c r="E248" s="132" t="s">
        <v>1025</v>
      </c>
      <c r="F248" s="154"/>
      <c r="G248" s="91">
        <v>-47603035</v>
      </c>
      <c r="H248" s="137">
        <v>-507176</v>
      </c>
      <c r="I248" s="137">
        <v>0</v>
      </c>
      <c r="J248" s="125">
        <v>-48110211</v>
      </c>
      <c r="K248" s="137">
        <v>45538316</v>
      </c>
      <c r="L248" s="137">
        <v>507176</v>
      </c>
      <c r="M248" s="137">
        <v>0</v>
      </c>
      <c r="N248" s="149">
        <v>46045492</v>
      </c>
      <c r="O248" s="137">
        <v>660</v>
      </c>
      <c r="P248" s="149">
        <v>1490</v>
      </c>
    </row>
    <row r="249" spans="1:16" s="9" customFormat="1" x14ac:dyDescent="0.35">
      <c r="A249" s="107" t="s">
        <v>787</v>
      </c>
      <c r="B249" s="118" t="s">
        <v>789</v>
      </c>
      <c r="C249" s="102" t="s">
        <v>788</v>
      </c>
      <c r="D249" s="124" t="s">
        <v>39</v>
      </c>
      <c r="E249" s="132" t="s">
        <v>1025</v>
      </c>
      <c r="F249" s="154"/>
      <c r="G249" s="91">
        <v>-26993926</v>
      </c>
      <c r="H249" s="137">
        <v>-228891</v>
      </c>
      <c r="I249" s="137">
        <v>0</v>
      </c>
      <c r="J249" s="125">
        <v>-27222817</v>
      </c>
      <c r="K249" s="137">
        <v>25810728</v>
      </c>
      <c r="L249" s="137">
        <v>228891</v>
      </c>
      <c r="M249" s="137">
        <v>0</v>
      </c>
      <c r="N249" s="149">
        <v>26039619</v>
      </c>
      <c r="O249" s="137">
        <v>406</v>
      </c>
      <c r="P249" s="149">
        <v>1297</v>
      </c>
    </row>
    <row r="250" spans="1:16" s="9" customFormat="1" x14ac:dyDescent="0.35">
      <c r="A250" s="107" t="s">
        <v>790</v>
      </c>
      <c r="B250" s="118" t="s">
        <v>792</v>
      </c>
      <c r="C250" s="102" t="s">
        <v>791</v>
      </c>
      <c r="D250" s="124" t="s">
        <v>33</v>
      </c>
      <c r="E250" s="132" t="s">
        <v>1025</v>
      </c>
      <c r="F250" s="154"/>
      <c r="G250" s="91">
        <v>-82534337</v>
      </c>
      <c r="H250" s="137">
        <v>-703945</v>
      </c>
      <c r="I250" s="137">
        <v>0</v>
      </c>
      <c r="J250" s="125">
        <v>-83238282</v>
      </c>
      <c r="K250" s="137">
        <v>79195360</v>
      </c>
      <c r="L250" s="137">
        <v>703945</v>
      </c>
      <c r="M250" s="137">
        <v>0</v>
      </c>
      <c r="N250" s="149">
        <v>79899305</v>
      </c>
      <c r="O250" s="137">
        <v>1252</v>
      </c>
      <c r="P250" s="149">
        <v>2541</v>
      </c>
    </row>
    <row r="251" spans="1:16" s="9" customFormat="1" x14ac:dyDescent="0.35">
      <c r="A251" s="107" t="s">
        <v>793</v>
      </c>
      <c r="B251" s="118" t="s">
        <v>795</v>
      </c>
      <c r="C251" s="102" t="s">
        <v>794</v>
      </c>
      <c r="D251" s="124" t="s">
        <v>41</v>
      </c>
      <c r="E251" s="132" t="s">
        <v>1025</v>
      </c>
      <c r="F251" s="154"/>
      <c r="G251" s="91">
        <v>-14089484</v>
      </c>
      <c r="H251" s="137">
        <v>-162500</v>
      </c>
      <c r="I251" s="137">
        <v>0</v>
      </c>
      <c r="J251" s="125">
        <v>-14251984</v>
      </c>
      <c r="K251" s="137">
        <v>12737916</v>
      </c>
      <c r="L251" s="137">
        <v>162500</v>
      </c>
      <c r="M251" s="137">
        <v>0</v>
      </c>
      <c r="N251" s="149">
        <v>12900416</v>
      </c>
      <c r="O251" s="137">
        <v>567</v>
      </c>
      <c r="P251" s="149">
        <v>926</v>
      </c>
    </row>
    <row r="252" spans="1:16" s="9" customFormat="1" x14ac:dyDescent="0.35">
      <c r="A252" s="107" t="s">
        <v>796</v>
      </c>
      <c r="B252" s="131" t="s">
        <v>798</v>
      </c>
      <c r="C252" s="102" t="s">
        <v>797</v>
      </c>
      <c r="D252" s="124" t="s">
        <v>41</v>
      </c>
      <c r="E252" s="132" t="s">
        <v>1025</v>
      </c>
      <c r="F252" s="154"/>
      <c r="G252" s="91">
        <v>-29749363</v>
      </c>
      <c r="H252" s="137">
        <v>0</v>
      </c>
      <c r="I252" s="137">
        <v>0</v>
      </c>
      <c r="J252" s="125">
        <v>-29749363</v>
      </c>
      <c r="K252" s="137">
        <v>27569350</v>
      </c>
      <c r="L252" s="137">
        <v>0</v>
      </c>
      <c r="M252" s="137">
        <v>0</v>
      </c>
      <c r="N252" s="149">
        <v>27569350</v>
      </c>
      <c r="O252" s="137">
        <v>548</v>
      </c>
      <c r="P252" s="149">
        <v>2028</v>
      </c>
    </row>
    <row r="253" spans="1:16" s="9" customFormat="1" x14ac:dyDescent="0.35">
      <c r="A253" s="107" t="s">
        <v>799</v>
      </c>
      <c r="B253" s="118" t="s">
        <v>801</v>
      </c>
      <c r="C253" s="102" t="s">
        <v>800</v>
      </c>
      <c r="D253" s="124" t="s">
        <v>36</v>
      </c>
      <c r="E253" s="132" t="s">
        <v>1025</v>
      </c>
      <c r="F253" s="154"/>
      <c r="G253" s="91">
        <v>-19466626</v>
      </c>
      <c r="H253" s="137">
        <v>-322107</v>
      </c>
      <c r="I253" s="137">
        <v>0</v>
      </c>
      <c r="J253" s="125">
        <v>-19788733</v>
      </c>
      <c r="K253" s="137">
        <v>18635340</v>
      </c>
      <c r="L253" s="137">
        <v>322107</v>
      </c>
      <c r="M253" s="137">
        <v>0</v>
      </c>
      <c r="N253" s="149">
        <v>18957447</v>
      </c>
      <c r="O253" s="137">
        <v>303</v>
      </c>
      <c r="P253" s="149">
        <v>786</v>
      </c>
    </row>
    <row r="254" spans="1:16" s="9" customFormat="1" x14ac:dyDescent="0.35">
      <c r="A254" s="107" t="s">
        <v>802</v>
      </c>
      <c r="B254" s="118" t="s">
        <v>804</v>
      </c>
      <c r="C254" s="102" t="s">
        <v>803</v>
      </c>
      <c r="D254" s="124" t="s">
        <v>41</v>
      </c>
      <c r="E254" s="132" t="s">
        <v>1025</v>
      </c>
      <c r="F254" s="154"/>
      <c r="G254" s="91">
        <v>-21744046.710000001</v>
      </c>
      <c r="H254" s="137">
        <v>-216968.28</v>
      </c>
      <c r="I254" s="137">
        <v>0</v>
      </c>
      <c r="J254" s="125">
        <v>-21961014.990000002</v>
      </c>
      <c r="K254" s="137">
        <v>20253275.710000001</v>
      </c>
      <c r="L254" s="137">
        <v>216968.28</v>
      </c>
      <c r="M254" s="137">
        <v>0</v>
      </c>
      <c r="N254" s="149">
        <v>20470243.989999998</v>
      </c>
      <c r="O254" s="137">
        <v>357</v>
      </c>
      <c r="P254" s="149">
        <v>741</v>
      </c>
    </row>
    <row r="255" spans="1:16" s="9" customFormat="1" x14ac:dyDescent="0.35">
      <c r="A255" s="107" t="s">
        <v>805</v>
      </c>
      <c r="B255" s="118" t="s">
        <v>807</v>
      </c>
      <c r="C255" s="102" t="s">
        <v>806</v>
      </c>
      <c r="D255" s="124" t="s">
        <v>41</v>
      </c>
      <c r="E255" s="132" t="s">
        <v>1025</v>
      </c>
      <c r="F255" s="154"/>
      <c r="G255" s="91">
        <v>-11133433</v>
      </c>
      <c r="H255" s="137">
        <v>-81383</v>
      </c>
      <c r="I255" s="137">
        <v>0</v>
      </c>
      <c r="J255" s="125">
        <v>-11214816</v>
      </c>
      <c r="K255" s="137">
        <v>10664450</v>
      </c>
      <c r="L255" s="137">
        <v>81383</v>
      </c>
      <c r="M255" s="137">
        <v>0</v>
      </c>
      <c r="N255" s="149">
        <v>10745833</v>
      </c>
      <c r="O255" s="137">
        <v>198</v>
      </c>
      <c r="P255" s="149">
        <v>448</v>
      </c>
    </row>
    <row r="256" spans="1:16" s="9" customFormat="1" x14ac:dyDescent="0.35">
      <c r="A256" s="107" t="s">
        <v>808</v>
      </c>
      <c r="B256" s="131" t="s">
        <v>810</v>
      </c>
      <c r="C256" s="102" t="s">
        <v>809</v>
      </c>
      <c r="D256" s="124" t="s">
        <v>41</v>
      </c>
      <c r="E256" s="132" t="s">
        <v>1025</v>
      </c>
      <c r="F256" s="154"/>
      <c r="G256" s="91">
        <v>-20478346</v>
      </c>
      <c r="H256" s="137">
        <v>-68183</v>
      </c>
      <c r="I256" s="137">
        <v>0</v>
      </c>
      <c r="J256" s="125">
        <v>-20546529</v>
      </c>
      <c r="K256" s="137">
        <v>19571208</v>
      </c>
      <c r="L256" s="137">
        <v>68183</v>
      </c>
      <c r="M256" s="137">
        <v>0</v>
      </c>
      <c r="N256" s="149">
        <v>19639391</v>
      </c>
      <c r="O256" s="137">
        <v>173</v>
      </c>
      <c r="P256" s="149">
        <v>429</v>
      </c>
    </row>
    <row r="257" spans="1:16" s="9" customFormat="1" x14ac:dyDescent="0.35">
      <c r="A257" s="107" t="s">
        <v>811</v>
      </c>
      <c r="B257" s="118" t="s">
        <v>813</v>
      </c>
      <c r="C257" s="102" t="s">
        <v>812</v>
      </c>
      <c r="D257" s="124" t="s">
        <v>36</v>
      </c>
      <c r="E257" s="132" t="s">
        <v>1025</v>
      </c>
      <c r="F257" s="154"/>
      <c r="G257" s="91">
        <v>-40930860.119999997</v>
      </c>
      <c r="H257" s="137">
        <v>-470327.54</v>
      </c>
      <c r="I257" s="137">
        <v>0</v>
      </c>
      <c r="J257" s="125">
        <v>-41401187.659999996</v>
      </c>
      <c r="K257" s="137">
        <v>38385287.119999997</v>
      </c>
      <c r="L257" s="137">
        <v>470327.54</v>
      </c>
      <c r="M257" s="137">
        <v>0</v>
      </c>
      <c r="N257" s="149">
        <v>38855614.659999996</v>
      </c>
      <c r="O257" s="137">
        <v>881</v>
      </c>
      <c r="P257" s="149">
        <v>1374</v>
      </c>
    </row>
    <row r="258" spans="1:16" s="9" customFormat="1" x14ac:dyDescent="0.35">
      <c r="A258" s="107" t="s">
        <v>814</v>
      </c>
      <c r="B258" s="118" t="s">
        <v>816</v>
      </c>
      <c r="C258" s="102" t="s">
        <v>815</v>
      </c>
      <c r="D258" s="124" t="s">
        <v>39</v>
      </c>
      <c r="E258" s="132" t="s">
        <v>1025</v>
      </c>
      <c r="F258" s="154"/>
      <c r="G258" s="91">
        <v>-31658676</v>
      </c>
      <c r="H258" s="137">
        <v>-271402</v>
      </c>
      <c r="I258" s="137">
        <v>0</v>
      </c>
      <c r="J258" s="125">
        <v>-31930078</v>
      </c>
      <c r="K258" s="137">
        <v>30417553</v>
      </c>
      <c r="L258" s="137">
        <v>271402</v>
      </c>
      <c r="M258" s="137">
        <v>0</v>
      </c>
      <c r="N258" s="149">
        <v>30688955</v>
      </c>
      <c r="O258" s="137">
        <v>478</v>
      </c>
      <c r="P258" s="149">
        <v>879</v>
      </c>
    </row>
    <row r="259" spans="1:16" s="9" customFormat="1" x14ac:dyDescent="0.35">
      <c r="A259" s="107" t="s">
        <v>817</v>
      </c>
      <c r="B259" s="118" t="s">
        <v>819</v>
      </c>
      <c r="C259" s="102" t="s">
        <v>818</v>
      </c>
      <c r="D259" s="124" t="s">
        <v>39</v>
      </c>
      <c r="E259" s="132" t="s">
        <v>1025</v>
      </c>
      <c r="F259" s="154"/>
      <c r="G259" s="91">
        <v>-42369932.950000003</v>
      </c>
      <c r="H259" s="137">
        <v>-209324.54</v>
      </c>
      <c r="I259" s="137">
        <v>-1500</v>
      </c>
      <c r="J259" s="125">
        <v>-42580757.490000002</v>
      </c>
      <c r="K259" s="137">
        <v>40864121.950000003</v>
      </c>
      <c r="L259" s="137">
        <v>209324.54</v>
      </c>
      <c r="M259" s="137">
        <v>1500</v>
      </c>
      <c r="N259" s="149">
        <v>41074946.490000002</v>
      </c>
      <c r="O259" s="137">
        <v>531</v>
      </c>
      <c r="P259" s="149">
        <v>1147</v>
      </c>
    </row>
    <row r="260" spans="1:16" s="9" customFormat="1" x14ac:dyDescent="0.35">
      <c r="A260" s="107" t="s">
        <v>820</v>
      </c>
      <c r="B260" s="118" t="s">
        <v>822</v>
      </c>
      <c r="C260" s="102" t="s">
        <v>821</v>
      </c>
      <c r="D260" s="124" t="s">
        <v>41</v>
      </c>
      <c r="E260" s="132" t="s">
        <v>1025</v>
      </c>
      <c r="F260" s="154"/>
      <c r="G260" s="91">
        <v>-21777191.149999999</v>
      </c>
      <c r="H260" s="137">
        <v>0</v>
      </c>
      <c r="I260" s="137">
        <v>-1500</v>
      </c>
      <c r="J260" s="125">
        <v>-21778691.149999999</v>
      </c>
      <c r="K260" s="137">
        <v>20361104.149999999</v>
      </c>
      <c r="L260" s="137">
        <v>0</v>
      </c>
      <c r="M260" s="137">
        <v>1500</v>
      </c>
      <c r="N260" s="149">
        <v>20362604.149999999</v>
      </c>
      <c r="O260" s="137">
        <v>348</v>
      </c>
      <c r="P260" s="149">
        <v>986</v>
      </c>
    </row>
    <row r="261" spans="1:16" s="9" customFormat="1" x14ac:dyDescent="0.35">
      <c r="A261" s="107" t="s">
        <v>823</v>
      </c>
      <c r="B261" s="118" t="s">
        <v>825</v>
      </c>
      <c r="C261" s="102" t="s">
        <v>824</v>
      </c>
      <c r="D261" s="124" t="s">
        <v>41</v>
      </c>
      <c r="E261" s="132" t="s">
        <v>1025</v>
      </c>
      <c r="F261" s="154"/>
      <c r="G261" s="91">
        <v>-10389127</v>
      </c>
      <c r="H261" s="137">
        <v>0</v>
      </c>
      <c r="I261" s="137">
        <v>-1500</v>
      </c>
      <c r="J261" s="125">
        <v>-10390627</v>
      </c>
      <c r="K261" s="137">
        <v>9876623</v>
      </c>
      <c r="L261" s="137">
        <v>0</v>
      </c>
      <c r="M261" s="137">
        <v>1500</v>
      </c>
      <c r="N261" s="149">
        <v>9878123</v>
      </c>
      <c r="O261" s="137">
        <v>196</v>
      </c>
      <c r="P261" s="149">
        <v>544</v>
      </c>
    </row>
    <row r="262" spans="1:16" s="9" customFormat="1" x14ac:dyDescent="0.35">
      <c r="A262" s="107" t="s">
        <v>826</v>
      </c>
      <c r="B262" s="118" t="s">
        <v>828</v>
      </c>
      <c r="C262" s="102" t="s">
        <v>827</v>
      </c>
      <c r="D262" s="124" t="s">
        <v>36</v>
      </c>
      <c r="E262" s="132" t="s">
        <v>1025</v>
      </c>
      <c r="F262" s="154"/>
      <c r="G262" s="91">
        <v>-39989269</v>
      </c>
      <c r="H262" s="137">
        <v>-184006</v>
      </c>
      <c r="I262" s="137">
        <v>0</v>
      </c>
      <c r="J262" s="125">
        <v>-40173275</v>
      </c>
      <c r="K262" s="137">
        <v>38470203</v>
      </c>
      <c r="L262" s="137">
        <v>184006</v>
      </c>
      <c r="M262" s="137">
        <v>0</v>
      </c>
      <c r="N262" s="149">
        <v>38654209</v>
      </c>
      <c r="O262" s="137">
        <v>638</v>
      </c>
      <c r="P262" s="149">
        <v>1304</v>
      </c>
    </row>
    <row r="263" spans="1:16" s="9" customFormat="1" x14ac:dyDescent="0.35">
      <c r="A263" s="107" t="s">
        <v>829</v>
      </c>
      <c r="B263" s="118" t="s">
        <v>831</v>
      </c>
      <c r="C263" s="102" t="s">
        <v>830</v>
      </c>
      <c r="D263" s="124" t="s">
        <v>41</v>
      </c>
      <c r="E263" s="132" t="s">
        <v>1025</v>
      </c>
      <c r="F263" s="154"/>
      <c r="G263" s="91">
        <v>-9000000</v>
      </c>
      <c r="H263" s="137">
        <v>-253000</v>
      </c>
      <c r="I263" s="137">
        <v>0</v>
      </c>
      <c r="J263" s="125">
        <v>-9253000</v>
      </c>
      <c r="K263" s="137">
        <v>8200000</v>
      </c>
      <c r="L263" s="137">
        <v>253000</v>
      </c>
      <c r="M263" s="137">
        <v>0</v>
      </c>
      <c r="N263" s="149">
        <v>8453000</v>
      </c>
      <c r="O263" s="137">
        <v>239</v>
      </c>
      <c r="P263" s="149">
        <v>1000</v>
      </c>
    </row>
    <row r="264" spans="1:16" s="9" customFormat="1" x14ac:dyDescent="0.35">
      <c r="A264" s="107" t="s">
        <v>832</v>
      </c>
      <c r="B264" s="118" t="s">
        <v>834</v>
      </c>
      <c r="C264" s="102" t="s">
        <v>833</v>
      </c>
      <c r="D264" s="124" t="s">
        <v>33</v>
      </c>
      <c r="E264" s="132" t="s">
        <v>1025</v>
      </c>
      <c r="F264" s="154"/>
      <c r="G264" s="91">
        <v>-23746171.949999999</v>
      </c>
      <c r="H264" s="137">
        <v>-612452.19999999995</v>
      </c>
      <c r="I264" s="137">
        <v>0</v>
      </c>
      <c r="J264" s="125">
        <v>-24358624.149999999</v>
      </c>
      <c r="K264" s="137">
        <v>22443347.949999999</v>
      </c>
      <c r="L264" s="137">
        <v>612452.19999999995</v>
      </c>
      <c r="M264" s="137">
        <v>0</v>
      </c>
      <c r="N264" s="149">
        <v>23055800.149999999</v>
      </c>
      <c r="O264" s="137">
        <v>460</v>
      </c>
      <c r="P264" s="149">
        <v>828</v>
      </c>
    </row>
    <row r="265" spans="1:16" s="9" customFormat="1" x14ac:dyDescent="0.35">
      <c r="A265" s="107" t="s">
        <v>835</v>
      </c>
      <c r="B265" s="118" t="s">
        <v>837</v>
      </c>
      <c r="C265" s="102" t="s">
        <v>836</v>
      </c>
      <c r="D265" s="124" t="s">
        <v>41</v>
      </c>
      <c r="E265" s="132" t="s">
        <v>1025</v>
      </c>
      <c r="F265" s="154"/>
      <c r="G265" s="91">
        <v>-14683873</v>
      </c>
      <c r="H265" s="137">
        <v>-72546</v>
      </c>
      <c r="I265" s="137">
        <v>-1500</v>
      </c>
      <c r="J265" s="125">
        <v>-14757919</v>
      </c>
      <c r="K265" s="137">
        <v>13990663</v>
      </c>
      <c r="L265" s="137">
        <v>72546</v>
      </c>
      <c r="M265" s="137">
        <v>1500</v>
      </c>
      <c r="N265" s="149">
        <v>14064709</v>
      </c>
      <c r="O265" s="137">
        <v>270</v>
      </c>
      <c r="P265" s="149">
        <v>624</v>
      </c>
    </row>
    <row r="266" spans="1:16" s="9" customFormat="1" x14ac:dyDescent="0.35">
      <c r="A266" s="107" t="s">
        <v>838</v>
      </c>
      <c r="B266" s="118" t="s">
        <v>840</v>
      </c>
      <c r="C266" s="102" t="s">
        <v>839</v>
      </c>
      <c r="D266" s="124" t="s">
        <v>39</v>
      </c>
      <c r="E266" s="132" t="s">
        <v>1025</v>
      </c>
      <c r="F266" s="154"/>
      <c r="G266" s="91">
        <v>-48198671</v>
      </c>
      <c r="H266" s="137">
        <v>-446808</v>
      </c>
      <c r="I266" s="137">
        <v>0</v>
      </c>
      <c r="J266" s="125">
        <v>-48645479</v>
      </c>
      <c r="K266" s="137">
        <v>46661129</v>
      </c>
      <c r="L266" s="137">
        <v>446808</v>
      </c>
      <c r="M266" s="137">
        <v>0</v>
      </c>
      <c r="N266" s="149">
        <v>47107937</v>
      </c>
      <c r="O266" s="137">
        <v>470</v>
      </c>
      <c r="P266" s="149">
        <v>1222</v>
      </c>
    </row>
    <row r="267" spans="1:16" s="9" customFormat="1" x14ac:dyDescent="0.35">
      <c r="A267" s="107" t="s">
        <v>841</v>
      </c>
      <c r="B267" s="118" t="s">
        <v>843</v>
      </c>
      <c r="C267" s="102" t="s">
        <v>842</v>
      </c>
      <c r="D267" s="124" t="s">
        <v>36</v>
      </c>
      <c r="E267" s="132" t="s">
        <v>1025</v>
      </c>
      <c r="F267" s="154"/>
      <c r="G267" s="91">
        <v>-25192665.219999999</v>
      </c>
      <c r="H267" s="137">
        <v>-451086.06</v>
      </c>
      <c r="I267" s="137">
        <v>-1500</v>
      </c>
      <c r="J267" s="125">
        <v>-25645251.279999997</v>
      </c>
      <c r="K267" s="137">
        <v>24174719.219999999</v>
      </c>
      <c r="L267" s="137">
        <v>451086.06</v>
      </c>
      <c r="M267" s="137">
        <v>1500</v>
      </c>
      <c r="N267" s="149">
        <v>24627305.280000001</v>
      </c>
      <c r="O267" s="137">
        <v>398</v>
      </c>
      <c r="P267" s="149">
        <v>877</v>
      </c>
    </row>
    <row r="268" spans="1:16" s="9" customFormat="1" x14ac:dyDescent="0.35">
      <c r="A268" s="107" t="s">
        <v>844</v>
      </c>
      <c r="B268" s="118" t="s">
        <v>846</v>
      </c>
      <c r="C268" s="102" t="s">
        <v>845</v>
      </c>
      <c r="D268" s="124" t="s">
        <v>41</v>
      </c>
      <c r="E268" s="132" t="s">
        <v>1025</v>
      </c>
      <c r="F268" s="154"/>
      <c r="G268" s="91">
        <v>-16586721</v>
      </c>
      <c r="H268" s="137">
        <v>-109764</v>
      </c>
      <c r="I268" s="137">
        <v>-1500</v>
      </c>
      <c r="J268" s="125">
        <v>-16697985</v>
      </c>
      <c r="K268" s="137">
        <v>16109246</v>
      </c>
      <c r="L268" s="137">
        <v>109764</v>
      </c>
      <c r="M268" s="137">
        <v>1500</v>
      </c>
      <c r="N268" s="149">
        <v>16220510</v>
      </c>
      <c r="O268" s="137">
        <v>162</v>
      </c>
      <c r="P268" s="149">
        <v>383</v>
      </c>
    </row>
    <row r="269" spans="1:16" s="9" customFormat="1" x14ac:dyDescent="0.35">
      <c r="A269" s="107" t="s">
        <v>847</v>
      </c>
      <c r="B269" s="118" t="s">
        <v>849</v>
      </c>
      <c r="C269" s="102" t="s">
        <v>848</v>
      </c>
      <c r="D269" s="124" t="s">
        <v>41</v>
      </c>
      <c r="E269" s="132" t="s">
        <v>1025</v>
      </c>
      <c r="F269" s="154"/>
      <c r="G269" s="91">
        <v>-6243308</v>
      </c>
      <c r="H269" s="137">
        <v>-273447</v>
      </c>
      <c r="I269" s="137">
        <v>0</v>
      </c>
      <c r="J269" s="125">
        <v>-6516755</v>
      </c>
      <c r="K269" s="137">
        <v>5131284</v>
      </c>
      <c r="L269" s="137">
        <v>273447</v>
      </c>
      <c r="M269" s="137">
        <v>0</v>
      </c>
      <c r="N269" s="149">
        <v>5404731</v>
      </c>
      <c r="O269" s="137">
        <v>236</v>
      </c>
      <c r="P269" s="149">
        <v>447</v>
      </c>
    </row>
    <row r="270" spans="1:16" s="9" customFormat="1" x14ac:dyDescent="0.35">
      <c r="A270" s="107" t="s">
        <v>850</v>
      </c>
      <c r="B270" s="118" t="s">
        <v>852</v>
      </c>
      <c r="C270" s="102" t="s">
        <v>851</v>
      </c>
      <c r="D270" s="124" t="s">
        <v>41</v>
      </c>
      <c r="E270" s="132" t="s">
        <v>1025</v>
      </c>
      <c r="F270" s="154"/>
      <c r="G270" s="91">
        <v>-16011705</v>
      </c>
      <c r="H270" s="137">
        <v>-82374</v>
      </c>
      <c r="I270" s="137">
        <v>-1500</v>
      </c>
      <c r="J270" s="125">
        <v>-16095579</v>
      </c>
      <c r="K270" s="137">
        <v>15059728</v>
      </c>
      <c r="L270" s="137">
        <v>82374</v>
      </c>
      <c r="M270" s="137">
        <v>1500</v>
      </c>
      <c r="N270" s="149">
        <v>15143602</v>
      </c>
      <c r="O270" s="137">
        <v>357</v>
      </c>
      <c r="P270" s="149">
        <v>836</v>
      </c>
    </row>
    <row r="271" spans="1:16" s="9" customFormat="1" x14ac:dyDescent="0.35">
      <c r="A271" s="107" t="s">
        <v>853</v>
      </c>
      <c r="B271" s="118" t="s">
        <v>855</v>
      </c>
      <c r="C271" s="102" t="s">
        <v>854</v>
      </c>
      <c r="D271" s="124" t="s">
        <v>39</v>
      </c>
      <c r="E271" s="132" t="s">
        <v>1025</v>
      </c>
      <c r="F271" s="154"/>
      <c r="G271" s="91">
        <v>-28067118</v>
      </c>
      <c r="H271" s="137">
        <v>-281605.55</v>
      </c>
      <c r="I271" s="137">
        <v>-1500</v>
      </c>
      <c r="J271" s="125">
        <v>-28350223.550000001</v>
      </c>
      <c r="K271" s="137">
        <v>27305257</v>
      </c>
      <c r="L271" s="137">
        <v>281605.55</v>
      </c>
      <c r="M271" s="137">
        <v>1500</v>
      </c>
      <c r="N271" s="149">
        <v>27588362.550000001</v>
      </c>
      <c r="O271" s="137">
        <v>289</v>
      </c>
      <c r="P271" s="149">
        <v>820</v>
      </c>
    </row>
    <row r="272" spans="1:16" s="9" customFormat="1" x14ac:dyDescent="0.35">
      <c r="A272" s="107" t="s">
        <v>856</v>
      </c>
      <c r="B272" s="118" t="s">
        <v>858</v>
      </c>
      <c r="C272" s="102" t="s">
        <v>857</v>
      </c>
      <c r="D272" s="124" t="s">
        <v>41</v>
      </c>
      <c r="E272" s="132" t="s">
        <v>1025</v>
      </c>
      <c r="F272" s="154"/>
      <c r="G272" s="91">
        <v>-15623032</v>
      </c>
      <c r="H272" s="137">
        <v>-20177</v>
      </c>
      <c r="I272" s="137">
        <v>0</v>
      </c>
      <c r="J272" s="125">
        <v>-15643209</v>
      </c>
      <c r="K272" s="137">
        <v>14983168</v>
      </c>
      <c r="L272" s="137">
        <v>20177</v>
      </c>
      <c r="M272" s="137">
        <v>0</v>
      </c>
      <c r="N272" s="149">
        <v>15003345</v>
      </c>
      <c r="O272" s="137">
        <v>282</v>
      </c>
      <c r="P272" s="149">
        <v>693</v>
      </c>
    </row>
    <row r="273" spans="1:16" s="9" customFormat="1" x14ac:dyDescent="0.35">
      <c r="A273" s="107" t="s">
        <v>859</v>
      </c>
      <c r="B273" s="118" t="s">
        <v>861</v>
      </c>
      <c r="C273" s="102" t="s">
        <v>860</v>
      </c>
      <c r="D273" s="124" t="s">
        <v>41</v>
      </c>
      <c r="E273" s="132" t="s">
        <v>1025</v>
      </c>
      <c r="F273" s="154"/>
      <c r="G273" s="91">
        <v>-15768947</v>
      </c>
      <c r="H273" s="137">
        <v>-316153</v>
      </c>
      <c r="I273" s="137">
        <v>0</v>
      </c>
      <c r="J273" s="125">
        <v>-16085100</v>
      </c>
      <c r="K273" s="137">
        <v>14779013</v>
      </c>
      <c r="L273" s="137">
        <v>316153</v>
      </c>
      <c r="M273" s="137">
        <v>0</v>
      </c>
      <c r="N273" s="149">
        <v>15095166</v>
      </c>
      <c r="O273" s="137">
        <v>315</v>
      </c>
      <c r="P273" s="149">
        <v>678</v>
      </c>
    </row>
    <row r="274" spans="1:16" s="9" customFormat="1" x14ac:dyDescent="0.35">
      <c r="A274" s="107" t="s">
        <v>862</v>
      </c>
      <c r="B274" s="118" t="s">
        <v>864</v>
      </c>
      <c r="C274" s="103" t="s">
        <v>863</v>
      </c>
      <c r="D274" s="124" t="s">
        <v>41</v>
      </c>
      <c r="E274" s="132" t="s">
        <v>1025</v>
      </c>
      <c r="F274" s="154"/>
      <c r="G274" s="91">
        <v>-9295540</v>
      </c>
      <c r="H274" s="137">
        <v>-143703</v>
      </c>
      <c r="I274" s="137">
        <v>0</v>
      </c>
      <c r="J274" s="125">
        <v>-9439243</v>
      </c>
      <c r="K274" s="137">
        <v>8970756</v>
      </c>
      <c r="L274" s="137">
        <v>143703</v>
      </c>
      <c r="M274" s="137">
        <v>0</v>
      </c>
      <c r="N274" s="149">
        <v>9114459</v>
      </c>
      <c r="O274" s="137">
        <v>122</v>
      </c>
      <c r="P274" s="149">
        <v>410</v>
      </c>
    </row>
    <row r="275" spans="1:16" s="9" customFormat="1" x14ac:dyDescent="0.35">
      <c r="A275" s="107" t="s">
        <v>865</v>
      </c>
      <c r="B275" s="118" t="s">
        <v>867</v>
      </c>
      <c r="C275" s="103" t="s">
        <v>866</v>
      </c>
      <c r="D275" s="124" t="s">
        <v>41</v>
      </c>
      <c r="E275" s="132" t="s">
        <v>1025</v>
      </c>
      <c r="F275" s="154"/>
      <c r="G275" s="91">
        <v>-20778648</v>
      </c>
      <c r="H275" s="137">
        <v>-144478</v>
      </c>
      <c r="I275" s="137">
        <v>-1500</v>
      </c>
      <c r="J275" s="125">
        <v>-20924626</v>
      </c>
      <c r="K275" s="137">
        <v>19944789</v>
      </c>
      <c r="L275" s="137">
        <v>144478</v>
      </c>
      <c r="M275" s="137">
        <v>1500</v>
      </c>
      <c r="N275" s="149">
        <v>20090767</v>
      </c>
      <c r="O275" s="137">
        <v>365</v>
      </c>
      <c r="P275" s="149">
        <v>596</v>
      </c>
    </row>
    <row r="276" spans="1:16" s="9" customFormat="1" x14ac:dyDescent="0.35">
      <c r="A276" s="107" t="s">
        <v>868</v>
      </c>
      <c r="B276" s="118" t="s">
        <v>870</v>
      </c>
      <c r="C276" s="102" t="s">
        <v>869</v>
      </c>
      <c r="D276" s="124" t="s">
        <v>41</v>
      </c>
      <c r="E276" s="132" t="s">
        <v>1025</v>
      </c>
      <c r="F276" s="154"/>
      <c r="G276" s="91">
        <v>-6957361</v>
      </c>
      <c r="H276" s="137">
        <v>0</v>
      </c>
      <c r="I276" s="137">
        <v>0</v>
      </c>
      <c r="J276" s="125">
        <v>-6957361</v>
      </c>
      <c r="K276" s="137">
        <v>6340093</v>
      </c>
      <c r="L276" s="137">
        <v>0</v>
      </c>
      <c r="M276" s="137">
        <v>0</v>
      </c>
      <c r="N276" s="149">
        <v>6340093</v>
      </c>
      <c r="O276" s="137">
        <v>220</v>
      </c>
      <c r="P276" s="149">
        <v>399</v>
      </c>
    </row>
    <row r="277" spans="1:16" s="9" customFormat="1" x14ac:dyDescent="0.35">
      <c r="A277" s="107" t="s">
        <v>871</v>
      </c>
      <c r="B277" s="118" t="s">
        <v>873</v>
      </c>
      <c r="C277" s="102" t="s">
        <v>872</v>
      </c>
      <c r="D277" s="124" t="s">
        <v>39</v>
      </c>
      <c r="E277" s="132" t="s">
        <v>1025</v>
      </c>
      <c r="F277" s="154"/>
      <c r="G277" s="91">
        <v>-59960000</v>
      </c>
      <c r="H277" s="137">
        <v>-428882</v>
      </c>
      <c r="I277" s="137">
        <v>0</v>
      </c>
      <c r="J277" s="125">
        <v>-60388882</v>
      </c>
      <c r="K277" s="137">
        <v>58985622</v>
      </c>
      <c r="L277" s="137">
        <v>428882</v>
      </c>
      <c r="M277" s="137">
        <v>0</v>
      </c>
      <c r="N277" s="149">
        <v>59414504</v>
      </c>
      <c r="O277" s="137">
        <v>341</v>
      </c>
      <c r="P277" s="149">
        <v>1100</v>
      </c>
    </row>
    <row r="278" spans="1:16" s="9" customFormat="1" x14ac:dyDescent="0.35">
      <c r="A278" s="107" t="s">
        <v>874</v>
      </c>
      <c r="B278" s="118" t="s">
        <v>876</v>
      </c>
      <c r="C278" s="102" t="s">
        <v>875</v>
      </c>
      <c r="D278" s="124" t="s">
        <v>41</v>
      </c>
      <c r="E278" s="132" t="s">
        <v>1025</v>
      </c>
      <c r="F278" s="154"/>
      <c r="G278" s="91">
        <v>-17800000</v>
      </c>
      <c r="H278" s="137">
        <v>-200000</v>
      </c>
      <c r="I278" s="137">
        <v>0</v>
      </c>
      <c r="J278" s="125">
        <v>-18000000</v>
      </c>
      <c r="K278" s="137">
        <v>17095502</v>
      </c>
      <c r="L278" s="137">
        <v>200000</v>
      </c>
      <c r="M278" s="137">
        <v>0</v>
      </c>
      <c r="N278" s="149">
        <v>17295502</v>
      </c>
      <c r="O278" s="137">
        <v>197</v>
      </c>
      <c r="P278" s="149">
        <v>500</v>
      </c>
    </row>
    <row r="279" spans="1:16" s="9" customFormat="1" x14ac:dyDescent="0.35">
      <c r="A279" s="107" t="s">
        <v>877</v>
      </c>
      <c r="B279" s="118" t="s">
        <v>879</v>
      </c>
      <c r="C279" s="102" t="s">
        <v>878</v>
      </c>
      <c r="D279" s="124" t="s">
        <v>39</v>
      </c>
      <c r="E279" s="132" t="s">
        <v>1025</v>
      </c>
      <c r="F279" s="154"/>
      <c r="G279" s="91">
        <v>-23406272</v>
      </c>
      <c r="H279" s="137">
        <v>-53007</v>
      </c>
      <c r="I279" s="137">
        <v>0</v>
      </c>
      <c r="J279" s="125">
        <v>-23459279</v>
      </c>
      <c r="K279" s="137">
        <v>22661099</v>
      </c>
      <c r="L279" s="137">
        <v>53007</v>
      </c>
      <c r="M279" s="137">
        <v>0</v>
      </c>
      <c r="N279" s="149">
        <v>22714106</v>
      </c>
      <c r="O279" s="137">
        <v>237</v>
      </c>
      <c r="P279" s="149">
        <v>3314</v>
      </c>
    </row>
    <row r="280" spans="1:16" s="9" customFormat="1" x14ac:dyDescent="0.35">
      <c r="A280" s="107" t="s">
        <v>880</v>
      </c>
      <c r="B280" s="118" t="s">
        <v>882</v>
      </c>
      <c r="C280" s="103" t="s">
        <v>881</v>
      </c>
      <c r="D280" s="124" t="s">
        <v>41</v>
      </c>
      <c r="E280" s="132" t="s">
        <v>1025</v>
      </c>
      <c r="F280" s="154"/>
      <c r="G280" s="91">
        <v>-6421755</v>
      </c>
      <c r="H280" s="137">
        <v>0</v>
      </c>
      <c r="I280" s="137">
        <v>0</v>
      </c>
      <c r="J280" s="125">
        <v>-6421755</v>
      </c>
      <c r="K280" s="137">
        <v>6062660</v>
      </c>
      <c r="L280" s="137">
        <v>0</v>
      </c>
      <c r="M280" s="137">
        <v>0</v>
      </c>
      <c r="N280" s="149">
        <v>6062660</v>
      </c>
      <c r="O280" s="137">
        <v>148</v>
      </c>
      <c r="P280" s="149">
        <v>430</v>
      </c>
    </row>
    <row r="281" spans="1:16" s="9" customFormat="1" x14ac:dyDescent="0.35">
      <c r="A281" s="107" t="s">
        <v>883</v>
      </c>
      <c r="B281" s="118" t="s">
        <v>885</v>
      </c>
      <c r="C281" s="102" t="s">
        <v>884</v>
      </c>
      <c r="D281" s="124" t="s">
        <v>33</v>
      </c>
      <c r="E281" s="132" t="s">
        <v>1025</v>
      </c>
      <c r="F281" s="154"/>
      <c r="G281" s="91">
        <v>-97214776</v>
      </c>
      <c r="H281" s="137">
        <v>-627050</v>
      </c>
      <c r="I281" s="137">
        <v>0</v>
      </c>
      <c r="J281" s="125">
        <v>-97841826</v>
      </c>
      <c r="K281" s="137">
        <v>90933551</v>
      </c>
      <c r="L281" s="137">
        <v>627050</v>
      </c>
      <c r="M281" s="137">
        <v>0</v>
      </c>
      <c r="N281" s="149">
        <v>91560601</v>
      </c>
      <c r="O281" s="137">
        <v>2325</v>
      </c>
      <c r="P281" s="149">
        <v>3099</v>
      </c>
    </row>
    <row r="282" spans="1:16" s="9" customFormat="1" x14ac:dyDescent="0.35">
      <c r="A282" s="107" t="s">
        <v>886</v>
      </c>
      <c r="B282" s="118" t="s">
        <v>888</v>
      </c>
      <c r="C282" s="102" t="s">
        <v>887</v>
      </c>
      <c r="D282" s="124" t="s">
        <v>36</v>
      </c>
      <c r="E282" s="132" t="s">
        <v>1025</v>
      </c>
      <c r="F282" s="154"/>
      <c r="G282" s="91">
        <v>-84077137</v>
      </c>
      <c r="H282" s="137">
        <v>-571481</v>
      </c>
      <c r="I282" s="137">
        <v>0</v>
      </c>
      <c r="J282" s="125">
        <v>-84648618</v>
      </c>
      <c r="K282" s="137">
        <v>81798554.920000002</v>
      </c>
      <c r="L282" s="137">
        <v>571481</v>
      </c>
      <c r="M282" s="137">
        <v>0</v>
      </c>
      <c r="N282" s="149">
        <v>82370035.920000002</v>
      </c>
      <c r="O282" s="137">
        <v>718</v>
      </c>
      <c r="P282" s="149">
        <v>1364</v>
      </c>
    </row>
    <row r="283" spans="1:16" s="9" customFormat="1" x14ac:dyDescent="0.35">
      <c r="A283" s="107" t="s">
        <v>889</v>
      </c>
      <c r="B283" s="118" t="s">
        <v>891</v>
      </c>
      <c r="C283" s="102" t="s">
        <v>890</v>
      </c>
      <c r="D283" s="124" t="s">
        <v>41</v>
      </c>
      <c r="E283" s="132" t="s">
        <v>1025</v>
      </c>
      <c r="F283" s="154"/>
      <c r="G283" s="91">
        <v>-29279479</v>
      </c>
      <c r="H283" s="137">
        <v>-173386</v>
      </c>
      <c r="I283" s="137">
        <v>-1500</v>
      </c>
      <c r="J283" s="125">
        <v>-29454365</v>
      </c>
      <c r="K283" s="137">
        <v>27644092</v>
      </c>
      <c r="L283" s="137">
        <v>173386</v>
      </c>
      <c r="M283" s="137">
        <v>1500</v>
      </c>
      <c r="N283" s="149">
        <v>27818978</v>
      </c>
      <c r="O283" s="137">
        <v>480</v>
      </c>
      <c r="P283" s="149">
        <v>929</v>
      </c>
    </row>
    <row r="284" spans="1:16" s="9" customFormat="1" x14ac:dyDescent="0.35">
      <c r="A284" s="107" t="s">
        <v>892</v>
      </c>
      <c r="B284" s="118" t="s">
        <v>894</v>
      </c>
      <c r="C284" s="102" t="s">
        <v>893</v>
      </c>
      <c r="D284" s="124" t="s">
        <v>41</v>
      </c>
      <c r="E284" s="132" t="s">
        <v>1025</v>
      </c>
      <c r="F284" s="154"/>
      <c r="G284" s="91">
        <v>-10662973.74</v>
      </c>
      <c r="H284" s="137">
        <v>-100928.18</v>
      </c>
      <c r="I284" s="137">
        <v>0</v>
      </c>
      <c r="J284" s="125">
        <v>-10763901.92</v>
      </c>
      <c r="K284" s="137">
        <v>10036808.74</v>
      </c>
      <c r="L284" s="137">
        <v>100928.18</v>
      </c>
      <c r="M284" s="137">
        <v>0</v>
      </c>
      <c r="N284" s="149">
        <v>10137736.92</v>
      </c>
      <c r="O284" s="137">
        <v>246</v>
      </c>
      <c r="P284" s="149">
        <v>482</v>
      </c>
    </row>
    <row r="285" spans="1:16" s="9" customFormat="1" x14ac:dyDescent="0.35">
      <c r="A285" s="107" t="s">
        <v>895</v>
      </c>
      <c r="B285" s="118" t="s">
        <v>897</v>
      </c>
      <c r="C285" s="102" t="s">
        <v>896</v>
      </c>
      <c r="D285" s="124" t="s">
        <v>41</v>
      </c>
      <c r="E285" s="132" t="s">
        <v>1025</v>
      </c>
      <c r="F285" s="154"/>
      <c r="G285" s="91">
        <v>-13401940</v>
      </c>
      <c r="H285" s="137">
        <v>-205167</v>
      </c>
      <c r="I285" s="137">
        <v>0</v>
      </c>
      <c r="J285" s="125">
        <v>-13607107</v>
      </c>
      <c r="K285" s="137">
        <v>12757878</v>
      </c>
      <c r="L285" s="137">
        <v>205167</v>
      </c>
      <c r="M285" s="137">
        <v>0</v>
      </c>
      <c r="N285" s="149">
        <v>12963045</v>
      </c>
      <c r="O285" s="137">
        <v>228</v>
      </c>
      <c r="P285" s="149">
        <v>648</v>
      </c>
    </row>
    <row r="286" spans="1:16" s="9" customFormat="1" x14ac:dyDescent="0.35">
      <c r="A286" s="107" t="s">
        <v>898</v>
      </c>
      <c r="B286" s="118" t="s">
        <v>900</v>
      </c>
      <c r="C286" s="102" t="s">
        <v>899</v>
      </c>
      <c r="D286" s="124" t="s">
        <v>36</v>
      </c>
      <c r="E286" s="132" t="s">
        <v>1025</v>
      </c>
      <c r="F286" s="154"/>
      <c r="G286" s="91">
        <v>-43054142</v>
      </c>
      <c r="H286" s="137">
        <v>-348197</v>
      </c>
      <c r="I286" s="137">
        <v>0</v>
      </c>
      <c r="J286" s="125">
        <v>-43402339</v>
      </c>
      <c r="K286" s="137">
        <v>41024220</v>
      </c>
      <c r="L286" s="137">
        <v>348197</v>
      </c>
      <c r="M286" s="137">
        <v>0</v>
      </c>
      <c r="N286" s="149">
        <v>41372417</v>
      </c>
      <c r="O286" s="137">
        <v>748</v>
      </c>
      <c r="P286" s="149">
        <v>2389</v>
      </c>
    </row>
    <row r="287" spans="1:16" s="9" customFormat="1" x14ac:dyDescent="0.35">
      <c r="A287" s="107" t="s">
        <v>901</v>
      </c>
      <c r="B287" s="118" t="s">
        <v>903</v>
      </c>
      <c r="C287" s="102" t="s">
        <v>902</v>
      </c>
      <c r="D287" s="124" t="s">
        <v>36</v>
      </c>
      <c r="E287" s="132" t="s">
        <v>1025</v>
      </c>
      <c r="F287" s="154"/>
      <c r="G287" s="91">
        <v>-25875391</v>
      </c>
      <c r="H287" s="137">
        <v>-109168</v>
      </c>
      <c r="I287" s="137">
        <v>0</v>
      </c>
      <c r="J287" s="125">
        <v>-25984559</v>
      </c>
      <c r="K287" s="137">
        <v>24950669</v>
      </c>
      <c r="L287" s="137">
        <v>109168</v>
      </c>
      <c r="M287" s="137">
        <v>0</v>
      </c>
      <c r="N287" s="149">
        <v>25059837</v>
      </c>
      <c r="O287" s="137">
        <v>392</v>
      </c>
      <c r="P287" s="149">
        <v>901</v>
      </c>
    </row>
    <row r="288" spans="1:16" s="9" customFormat="1" x14ac:dyDescent="0.35">
      <c r="A288" s="107" t="s">
        <v>904</v>
      </c>
      <c r="B288" s="118" t="s">
        <v>906</v>
      </c>
      <c r="C288" s="102" t="s">
        <v>905</v>
      </c>
      <c r="D288" s="124" t="s">
        <v>33</v>
      </c>
      <c r="E288" s="132" t="s">
        <v>1025</v>
      </c>
      <c r="F288" s="154"/>
      <c r="G288" s="91">
        <v>-29581957</v>
      </c>
      <c r="H288" s="137">
        <v>-459742</v>
      </c>
      <c r="I288" s="137">
        <v>0</v>
      </c>
      <c r="J288" s="125">
        <v>-30041699</v>
      </c>
      <c r="K288" s="137">
        <v>27127671</v>
      </c>
      <c r="L288" s="137">
        <v>459742</v>
      </c>
      <c r="M288" s="137">
        <v>0</v>
      </c>
      <c r="N288" s="149">
        <v>27587413</v>
      </c>
      <c r="O288" s="137">
        <v>953</v>
      </c>
      <c r="P288" s="149">
        <v>1630</v>
      </c>
    </row>
    <row r="289" spans="1:16" s="9" customFormat="1" x14ac:dyDescent="0.35">
      <c r="A289" s="107" t="s">
        <v>907</v>
      </c>
      <c r="B289" s="118" t="s">
        <v>909</v>
      </c>
      <c r="C289" s="102" t="s">
        <v>908</v>
      </c>
      <c r="D289" s="124" t="s">
        <v>33</v>
      </c>
      <c r="E289" s="132" t="s">
        <v>1025</v>
      </c>
      <c r="F289" s="154"/>
      <c r="G289" s="91">
        <v>-59174071</v>
      </c>
      <c r="H289" s="137">
        <v>-1831690</v>
      </c>
      <c r="I289" s="137">
        <v>0</v>
      </c>
      <c r="J289" s="125">
        <v>-61005761</v>
      </c>
      <c r="K289" s="137">
        <v>55749675</v>
      </c>
      <c r="L289" s="137">
        <v>1831690</v>
      </c>
      <c r="M289" s="137">
        <v>0</v>
      </c>
      <c r="N289" s="149">
        <v>57581365</v>
      </c>
      <c r="O289" s="137">
        <v>985</v>
      </c>
      <c r="P289" s="149">
        <v>2439</v>
      </c>
    </row>
    <row r="290" spans="1:16" s="9" customFormat="1" x14ac:dyDescent="0.35">
      <c r="A290" s="107" t="s">
        <v>910</v>
      </c>
      <c r="B290" s="118" t="s">
        <v>912</v>
      </c>
      <c r="C290" s="102" t="s">
        <v>911</v>
      </c>
      <c r="D290" s="124" t="s">
        <v>39</v>
      </c>
      <c r="E290" s="132" t="s">
        <v>1025</v>
      </c>
      <c r="F290" s="154"/>
      <c r="G290" s="91">
        <v>-33234149.93</v>
      </c>
      <c r="H290" s="137">
        <v>-529206.91</v>
      </c>
      <c r="I290" s="137">
        <v>0</v>
      </c>
      <c r="J290" s="125">
        <v>-33763356.839999996</v>
      </c>
      <c r="K290" s="137">
        <v>31417081.93</v>
      </c>
      <c r="L290" s="137">
        <v>529206.91</v>
      </c>
      <c r="M290" s="137">
        <v>0</v>
      </c>
      <c r="N290" s="149">
        <v>31946288.84</v>
      </c>
      <c r="O290" s="137">
        <v>424</v>
      </c>
      <c r="P290" s="149">
        <v>973</v>
      </c>
    </row>
    <row r="291" spans="1:16" s="9" customFormat="1" x14ac:dyDescent="0.35">
      <c r="A291" s="107" t="s">
        <v>913</v>
      </c>
      <c r="B291" s="118" t="s">
        <v>915</v>
      </c>
      <c r="C291" s="102" t="s">
        <v>914</v>
      </c>
      <c r="D291" s="124" t="s">
        <v>41</v>
      </c>
      <c r="E291" s="132" t="s">
        <v>1025</v>
      </c>
      <c r="F291" s="154"/>
      <c r="G291" s="91">
        <v>-25677564</v>
      </c>
      <c r="H291" s="137">
        <v>-386097</v>
      </c>
      <c r="I291" s="137">
        <v>-1500</v>
      </c>
      <c r="J291" s="125">
        <v>-26065161</v>
      </c>
      <c r="K291" s="137">
        <v>23543490</v>
      </c>
      <c r="L291" s="137">
        <v>386097</v>
      </c>
      <c r="M291" s="137">
        <v>1500</v>
      </c>
      <c r="N291" s="149">
        <v>23931087</v>
      </c>
      <c r="O291" s="137">
        <v>582</v>
      </c>
      <c r="P291" s="149">
        <v>990</v>
      </c>
    </row>
    <row r="292" spans="1:16" s="9" customFormat="1" x14ac:dyDescent="0.35">
      <c r="A292" s="107" t="s">
        <v>916</v>
      </c>
      <c r="B292" s="118" t="s">
        <v>918</v>
      </c>
      <c r="C292" s="102" t="s">
        <v>917</v>
      </c>
      <c r="D292" s="124" t="s">
        <v>41</v>
      </c>
      <c r="E292" s="132" t="s">
        <v>1025</v>
      </c>
      <c r="F292" s="154"/>
      <c r="G292" s="91">
        <v>-32920781</v>
      </c>
      <c r="H292" s="137">
        <v>0</v>
      </c>
      <c r="I292" s="137">
        <v>-1500</v>
      </c>
      <c r="J292" s="125">
        <v>-32922281</v>
      </c>
      <c r="K292" s="137">
        <v>31940351</v>
      </c>
      <c r="L292" s="137">
        <v>0</v>
      </c>
      <c r="M292" s="137">
        <v>1500</v>
      </c>
      <c r="N292" s="149">
        <v>31941851</v>
      </c>
      <c r="O292" s="137">
        <v>348</v>
      </c>
      <c r="P292" s="149">
        <v>717</v>
      </c>
    </row>
    <row r="293" spans="1:16" s="9" customFormat="1" x14ac:dyDescent="0.35">
      <c r="A293" s="107" t="s">
        <v>919</v>
      </c>
      <c r="B293" s="118" t="s">
        <v>921</v>
      </c>
      <c r="C293" s="102" t="s">
        <v>920</v>
      </c>
      <c r="D293" s="124" t="s">
        <v>41</v>
      </c>
      <c r="E293" s="132" t="s">
        <v>1025</v>
      </c>
      <c r="F293" s="154"/>
      <c r="G293" s="91">
        <v>-20249694</v>
      </c>
      <c r="H293" s="137">
        <v>-734051</v>
      </c>
      <c r="I293" s="137">
        <v>-4500</v>
      </c>
      <c r="J293" s="125">
        <v>-20988245</v>
      </c>
      <c r="K293" s="137">
        <v>18398216</v>
      </c>
      <c r="L293" s="137">
        <v>734051</v>
      </c>
      <c r="M293" s="137">
        <v>4500</v>
      </c>
      <c r="N293" s="149">
        <v>19136767</v>
      </c>
      <c r="O293" s="137">
        <v>501</v>
      </c>
      <c r="P293" s="149">
        <v>1033</v>
      </c>
    </row>
    <row r="294" spans="1:16" s="9" customFormat="1" x14ac:dyDescent="0.35">
      <c r="A294" s="107" t="s">
        <v>922</v>
      </c>
      <c r="B294" s="118" t="s">
        <v>924</v>
      </c>
      <c r="C294" s="102" t="s">
        <v>923</v>
      </c>
      <c r="D294" s="124" t="s">
        <v>41</v>
      </c>
      <c r="E294" s="132" t="s">
        <v>1025</v>
      </c>
      <c r="F294" s="154"/>
      <c r="G294" s="91">
        <v>-14757116.4</v>
      </c>
      <c r="H294" s="137">
        <v>-165788.76</v>
      </c>
      <c r="I294" s="137">
        <v>0</v>
      </c>
      <c r="J294" s="125">
        <v>-14922905.16</v>
      </c>
      <c r="K294" s="137">
        <v>13672807.4</v>
      </c>
      <c r="L294" s="137">
        <v>165788.76</v>
      </c>
      <c r="M294" s="137">
        <v>0</v>
      </c>
      <c r="N294" s="149">
        <v>13838596.16</v>
      </c>
      <c r="O294" s="137">
        <v>393</v>
      </c>
      <c r="P294" s="149">
        <v>940</v>
      </c>
    </row>
    <row r="295" spans="1:16" s="9" customFormat="1" x14ac:dyDescent="0.35">
      <c r="A295" s="107" t="s">
        <v>925</v>
      </c>
      <c r="B295" s="118" t="s">
        <v>927</v>
      </c>
      <c r="C295" s="102" t="s">
        <v>926</v>
      </c>
      <c r="D295" s="124" t="s">
        <v>41</v>
      </c>
      <c r="E295" s="132" t="s">
        <v>1025</v>
      </c>
      <c r="F295" s="154"/>
      <c r="G295" s="91">
        <v>-5222417.59</v>
      </c>
      <c r="H295" s="137">
        <v>0</v>
      </c>
      <c r="I295" s="137">
        <v>0</v>
      </c>
      <c r="J295" s="125">
        <v>-5222417.59</v>
      </c>
      <c r="K295" s="137">
        <v>4867749.59</v>
      </c>
      <c r="L295" s="137">
        <v>0</v>
      </c>
      <c r="M295" s="137">
        <v>0</v>
      </c>
      <c r="N295" s="149">
        <v>4867749.59</v>
      </c>
      <c r="O295" s="137">
        <v>111</v>
      </c>
      <c r="P295" s="149">
        <v>245</v>
      </c>
    </row>
    <row r="296" spans="1:16" s="9" customFormat="1" x14ac:dyDescent="0.35">
      <c r="A296" s="107" t="s">
        <v>928</v>
      </c>
      <c r="B296" s="131" t="s">
        <v>930</v>
      </c>
      <c r="C296" s="102" t="s">
        <v>929</v>
      </c>
      <c r="D296" s="124" t="s">
        <v>41</v>
      </c>
      <c r="E296" s="132" t="s">
        <v>1025</v>
      </c>
      <c r="F296" s="154"/>
      <c r="G296" s="91">
        <v>-17319873</v>
      </c>
      <c r="H296" s="137">
        <v>-171450</v>
      </c>
      <c r="I296" s="137">
        <v>0</v>
      </c>
      <c r="J296" s="125">
        <v>-17491323</v>
      </c>
      <c r="K296" s="137">
        <v>15966212</v>
      </c>
      <c r="L296" s="137">
        <v>171450</v>
      </c>
      <c r="M296" s="137">
        <v>0</v>
      </c>
      <c r="N296" s="149">
        <v>16137662</v>
      </c>
      <c r="O296" s="137">
        <v>286</v>
      </c>
      <c r="P296" s="149">
        <v>569</v>
      </c>
    </row>
    <row r="297" spans="1:16" s="9" customFormat="1" x14ac:dyDescent="0.35">
      <c r="A297" s="107" t="s">
        <v>931</v>
      </c>
      <c r="B297" s="118" t="s">
        <v>933</v>
      </c>
      <c r="C297" s="102" t="s">
        <v>932</v>
      </c>
      <c r="D297" s="124" t="s">
        <v>39</v>
      </c>
      <c r="E297" s="132" t="s">
        <v>1025</v>
      </c>
      <c r="F297" s="154"/>
      <c r="G297" s="91">
        <v>-25000000</v>
      </c>
      <c r="H297" s="137">
        <v>-50000</v>
      </c>
      <c r="I297" s="137">
        <v>0</v>
      </c>
      <c r="J297" s="125">
        <v>-25050000</v>
      </c>
      <c r="K297" s="137">
        <v>24032140</v>
      </c>
      <c r="L297" s="137">
        <v>50000</v>
      </c>
      <c r="M297" s="137">
        <v>0</v>
      </c>
      <c r="N297" s="149">
        <v>24082140</v>
      </c>
      <c r="O297" s="137">
        <v>315</v>
      </c>
      <c r="P297" s="149">
        <v>1395</v>
      </c>
    </row>
    <row r="298" spans="1:16" s="9" customFormat="1" x14ac:dyDescent="0.35">
      <c r="A298" s="107" t="s">
        <v>934</v>
      </c>
      <c r="B298" s="118" t="s">
        <v>936</v>
      </c>
      <c r="C298" s="102" t="s">
        <v>935</v>
      </c>
      <c r="D298" s="124" t="s">
        <v>41</v>
      </c>
      <c r="E298" s="132" t="s">
        <v>1025</v>
      </c>
      <c r="F298" s="154"/>
      <c r="G298" s="91">
        <v>-6577975</v>
      </c>
      <c r="H298" s="137">
        <v>-24811</v>
      </c>
      <c r="I298" s="137">
        <v>-1500</v>
      </c>
      <c r="J298" s="125">
        <v>-6604286</v>
      </c>
      <c r="K298" s="137">
        <v>6062141</v>
      </c>
      <c r="L298" s="137">
        <v>24811</v>
      </c>
      <c r="M298" s="137">
        <v>1500</v>
      </c>
      <c r="N298" s="149">
        <v>6088452</v>
      </c>
      <c r="O298" s="137">
        <v>176</v>
      </c>
      <c r="P298" s="149">
        <v>511</v>
      </c>
    </row>
    <row r="299" spans="1:16" s="9" customFormat="1" x14ac:dyDescent="0.35">
      <c r="A299" s="107" t="s">
        <v>937</v>
      </c>
      <c r="B299" s="118" t="s">
        <v>939</v>
      </c>
      <c r="C299" s="102" t="s">
        <v>938</v>
      </c>
      <c r="D299" s="124" t="s">
        <v>41</v>
      </c>
      <c r="E299" s="132" t="s">
        <v>1025</v>
      </c>
      <c r="F299" s="154"/>
      <c r="G299" s="91">
        <v>-10706907</v>
      </c>
      <c r="H299" s="137">
        <v>-65319</v>
      </c>
      <c r="I299" s="137">
        <v>0</v>
      </c>
      <c r="J299" s="125">
        <v>-10772226</v>
      </c>
      <c r="K299" s="137">
        <v>10172686</v>
      </c>
      <c r="L299" s="137">
        <v>65319</v>
      </c>
      <c r="M299" s="137">
        <v>0</v>
      </c>
      <c r="N299" s="149">
        <v>10238005</v>
      </c>
      <c r="O299" s="137">
        <v>185</v>
      </c>
      <c r="P299" s="149">
        <v>642</v>
      </c>
    </row>
    <row r="300" spans="1:16" s="9" customFormat="1" x14ac:dyDescent="0.35">
      <c r="A300" s="107" t="s">
        <v>940</v>
      </c>
      <c r="B300" s="118" t="s">
        <v>942</v>
      </c>
      <c r="C300" s="102" t="s">
        <v>941</v>
      </c>
      <c r="D300" s="124" t="s">
        <v>41</v>
      </c>
      <c r="E300" s="132" t="s">
        <v>1025</v>
      </c>
      <c r="F300" s="154"/>
      <c r="G300" s="91">
        <v>-6181635</v>
      </c>
      <c r="H300" s="137">
        <v>-38492</v>
      </c>
      <c r="I300" s="137">
        <v>-1500</v>
      </c>
      <c r="J300" s="125">
        <v>-6221627</v>
      </c>
      <c r="K300" s="137">
        <v>5985408</v>
      </c>
      <c r="L300" s="137">
        <v>38492</v>
      </c>
      <c r="M300" s="137">
        <v>1500</v>
      </c>
      <c r="N300" s="149">
        <v>6025400</v>
      </c>
      <c r="O300" s="137">
        <v>71</v>
      </c>
      <c r="P300" s="149">
        <v>1679</v>
      </c>
    </row>
    <row r="301" spans="1:16" s="9" customFormat="1" x14ac:dyDescent="0.35">
      <c r="A301" s="107" t="s">
        <v>943</v>
      </c>
      <c r="B301" s="118" t="s">
        <v>945</v>
      </c>
      <c r="C301" s="102" t="s">
        <v>944</v>
      </c>
      <c r="D301" s="124" t="s">
        <v>41</v>
      </c>
      <c r="E301" s="132" t="s">
        <v>1025</v>
      </c>
      <c r="F301" s="154"/>
      <c r="G301" s="91">
        <v>-16330258</v>
      </c>
      <c r="H301" s="137">
        <v>-228730</v>
      </c>
      <c r="I301" s="137">
        <v>0</v>
      </c>
      <c r="J301" s="125">
        <v>-16558988</v>
      </c>
      <c r="K301" s="137">
        <v>15228544</v>
      </c>
      <c r="L301" s="137">
        <v>228730</v>
      </c>
      <c r="M301" s="137">
        <v>0</v>
      </c>
      <c r="N301" s="149">
        <v>15457274</v>
      </c>
      <c r="O301" s="137">
        <v>357</v>
      </c>
      <c r="P301" s="149">
        <v>899</v>
      </c>
    </row>
    <row r="302" spans="1:16" s="9" customFormat="1" x14ac:dyDescent="0.35">
      <c r="A302" s="107" t="s">
        <v>946</v>
      </c>
      <c r="B302" s="110" t="s">
        <v>948</v>
      </c>
      <c r="C302" s="102" t="s">
        <v>947</v>
      </c>
      <c r="D302" s="124" t="s">
        <v>41</v>
      </c>
      <c r="E302" s="132" t="s">
        <v>1025</v>
      </c>
      <c r="F302" s="154"/>
      <c r="G302" s="91">
        <v>-34898089.93</v>
      </c>
      <c r="H302" s="137">
        <v>-262867.63</v>
      </c>
      <c r="I302" s="137">
        <v>-2647.7</v>
      </c>
      <c r="J302" s="125">
        <v>-35163605.260000005</v>
      </c>
      <c r="K302" s="137">
        <v>33349826.93</v>
      </c>
      <c r="L302" s="137">
        <v>262867.63</v>
      </c>
      <c r="M302" s="137">
        <v>2647.7</v>
      </c>
      <c r="N302" s="149">
        <v>33615342.259999998</v>
      </c>
      <c r="O302" s="137">
        <v>488</v>
      </c>
      <c r="P302" s="149">
        <v>1066</v>
      </c>
    </row>
    <row r="303" spans="1:16" s="9" customFormat="1" x14ac:dyDescent="0.35">
      <c r="A303" s="107" t="s">
        <v>949</v>
      </c>
      <c r="B303" s="118" t="s">
        <v>951</v>
      </c>
      <c r="C303" s="102" t="s">
        <v>950</v>
      </c>
      <c r="D303" s="124" t="s">
        <v>33</v>
      </c>
      <c r="E303" s="132" t="s">
        <v>1025</v>
      </c>
      <c r="F303" s="154"/>
      <c r="G303" s="91">
        <v>-943955235</v>
      </c>
      <c r="H303" s="137">
        <v>-559936</v>
      </c>
      <c r="I303" s="137">
        <v>0</v>
      </c>
      <c r="J303" s="125">
        <v>-944515171</v>
      </c>
      <c r="K303" s="137">
        <v>936563773</v>
      </c>
      <c r="L303" s="137">
        <v>559936</v>
      </c>
      <c r="M303" s="137">
        <v>0</v>
      </c>
      <c r="N303" s="149">
        <v>937123709</v>
      </c>
      <c r="O303" s="137">
        <v>1642</v>
      </c>
      <c r="P303" s="149">
        <v>7407</v>
      </c>
    </row>
    <row r="304" spans="1:16" s="9" customFormat="1" x14ac:dyDescent="0.35">
      <c r="A304" s="107" t="s">
        <v>952</v>
      </c>
      <c r="B304" s="118" t="s">
        <v>954</v>
      </c>
      <c r="C304" s="102" t="s">
        <v>953</v>
      </c>
      <c r="D304" s="124" t="s">
        <v>36</v>
      </c>
      <c r="E304" s="132" t="s">
        <v>1025</v>
      </c>
      <c r="F304" s="154"/>
      <c r="G304" s="91">
        <v>-19700000</v>
      </c>
      <c r="H304" s="137">
        <v>-630948</v>
      </c>
      <c r="I304" s="137">
        <v>0</v>
      </c>
      <c r="J304" s="125">
        <v>-20330948</v>
      </c>
      <c r="K304" s="137">
        <v>17904086</v>
      </c>
      <c r="L304" s="137">
        <v>630948</v>
      </c>
      <c r="M304" s="137">
        <v>0</v>
      </c>
      <c r="N304" s="149">
        <v>18535034</v>
      </c>
      <c r="O304" s="137">
        <v>759</v>
      </c>
      <c r="P304" s="149">
        <v>1013</v>
      </c>
    </row>
    <row r="305" spans="1:16" s="9" customFormat="1" x14ac:dyDescent="0.35">
      <c r="A305" s="107" t="s">
        <v>955</v>
      </c>
      <c r="B305" s="118" t="s">
        <v>957</v>
      </c>
      <c r="C305" s="102" t="s">
        <v>956</v>
      </c>
      <c r="D305" s="124" t="s">
        <v>39</v>
      </c>
      <c r="E305" s="132" t="s">
        <v>1025</v>
      </c>
      <c r="F305" s="154"/>
      <c r="G305" s="91">
        <v>-43486255</v>
      </c>
      <c r="H305" s="137">
        <v>-672423</v>
      </c>
      <c r="I305" s="137">
        <v>-3000</v>
      </c>
      <c r="J305" s="125">
        <v>-44161678</v>
      </c>
      <c r="K305" s="137">
        <v>40792690</v>
      </c>
      <c r="L305" s="137">
        <v>672423</v>
      </c>
      <c r="M305" s="137">
        <v>3000</v>
      </c>
      <c r="N305" s="149">
        <v>41468113</v>
      </c>
      <c r="O305" s="137">
        <v>851</v>
      </c>
      <c r="P305" s="149">
        <v>2086</v>
      </c>
    </row>
    <row r="306" spans="1:16" s="9" customFormat="1" x14ac:dyDescent="0.35">
      <c r="A306" s="107" t="s">
        <v>958</v>
      </c>
      <c r="B306" s="118" t="s">
        <v>960</v>
      </c>
      <c r="C306" s="102" t="s">
        <v>959</v>
      </c>
      <c r="D306" s="124" t="s">
        <v>41</v>
      </c>
      <c r="E306" s="132" t="s">
        <v>1025</v>
      </c>
      <c r="F306" s="154"/>
      <c r="G306" s="91">
        <v>-25447228</v>
      </c>
      <c r="H306" s="137">
        <v>-329500</v>
      </c>
      <c r="I306" s="137">
        <v>-1500</v>
      </c>
      <c r="J306" s="125">
        <v>-25778228</v>
      </c>
      <c r="K306" s="137">
        <v>23987228</v>
      </c>
      <c r="L306" s="137">
        <v>329500</v>
      </c>
      <c r="M306" s="137">
        <v>1500</v>
      </c>
      <c r="N306" s="149">
        <v>24318228</v>
      </c>
      <c r="O306" s="137">
        <v>408</v>
      </c>
      <c r="P306" s="149">
        <v>914</v>
      </c>
    </row>
    <row r="307" spans="1:16" s="9" customFormat="1" x14ac:dyDescent="0.35">
      <c r="A307" s="107" t="s">
        <v>961</v>
      </c>
      <c r="B307" s="118" t="s">
        <v>963</v>
      </c>
      <c r="C307" s="102" t="s">
        <v>962</v>
      </c>
      <c r="D307" s="124" t="s">
        <v>39</v>
      </c>
      <c r="E307" s="132" t="s">
        <v>1025</v>
      </c>
      <c r="F307" s="154"/>
      <c r="G307" s="91">
        <v>-34749069</v>
      </c>
      <c r="H307" s="137">
        <v>-588580</v>
      </c>
      <c r="I307" s="137">
        <v>-1500</v>
      </c>
      <c r="J307" s="125">
        <v>-35339149</v>
      </c>
      <c r="K307" s="137">
        <v>32574582</v>
      </c>
      <c r="L307" s="137">
        <v>588580</v>
      </c>
      <c r="M307" s="137">
        <v>1500</v>
      </c>
      <c r="N307" s="149">
        <v>33164662</v>
      </c>
      <c r="O307" s="137">
        <v>647</v>
      </c>
      <c r="P307" s="149">
        <v>1103</v>
      </c>
    </row>
    <row r="308" spans="1:16" s="9" customFormat="1" x14ac:dyDescent="0.35">
      <c r="A308" s="107" t="s">
        <v>964</v>
      </c>
      <c r="B308" s="118" t="s">
        <v>966</v>
      </c>
      <c r="C308" s="102" t="s">
        <v>965</v>
      </c>
      <c r="D308" s="124" t="s">
        <v>36</v>
      </c>
      <c r="E308" s="132" t="s">
        <v>1025</v>
      </c>
      <c r="F308" s="154"/>
      <c r="G308" s="91">
        <v>-33864145</v>
      </c>
      <c r="H308" s="137">
        <v>-464041</v>
      </c>
      <c r="I308" s="137">
        <v>-1500</v>
      </c>
      <c r="J308" s="125">
        <v>-34329686</v>
      </c>
      <c r="K308" s="137">
        <v>31564372</v>
      </c>
      <c r="L308" s="137">
        <v>464041</v>
      </c>
      <c r="M308" s="137">
        <v>1500</v>
      </c>
      <c r="N308" s="149">
        <v>32029913</v>
      </c>
      <c r="O308" s="137">
        <v>659</v>
      </c>
      <c r="P308" s="149">
        <v>1274</v>
      </c>
    </row>
    <row r="309" spans="1:16" s="9" customFormat="1" x14ac:dyDescent="0.35">
      <c r="A309" s="107" t="s">
        <v>967</v>
      </c>
      <c r="B309" s="118" t="s">
        <v>969</v>
      </c>
      <c r="C309" s="102" t="s">
        <v>968</v>
      </c>
      <c r="D309" s="124" t="s">
        <v>41</v>
      </c>
      <c r="E309" s="132" t="s">
        <v>1025</v>
      </c>
      <c r="F309" s="154"/>
      <c r="G309" s="91">
        <v>-17103529</v>
      </c>
      <c r="H309" s="137">
        <v>-190000</v>
      </c>
      <c r="I309" s="137">
        <v>0</v>
      </c>
      <c r="J309" s="125">
        <v>-17293529</v>
      </c>
      <c r="K309" s="137">
        <v>16149302</v>
      </c>
      <c r="L309" s="137">
        <v>190000</v>
      </c>
      <c r="M309" s="137">
        <v>0</v>
      </c>
      <c r="N309" s="149">
        <v>16339302</v>
      </c>
      <c r="O309" s="137">
        <v>207</v>
      </c>
      <c r="P309" s="149">
        <v>544</v>
      </c>
    </row>
    <row r="310" spans="1:16" s="9" customFormat="1" x14ac:dyDescent="0.35">
      <c r="A310" s="107" t="s">
        <v>970</v>
      </c>
      <c r="B310" s="118" t="s">
        <v>972</v>
      </c>
      <c r="C310" s="102" t="s">
        <v>971</v>
      </c>
      <c r="D310" s="124" t="s">
        <v>39</v>
      </c>
      <c r="E310" s="132" t="s">
        <v>1025</v>
      </c>
      <c r="F310" s="154"/>
      <c r="G310" s="91">
        <v>-18830645</v>
      </c>
      <c r="H310" s="137">
        <v>-700000</v>
      </c>
      <c r="I310" s="137">
        <v>0</v>
      </c>
      <c r="J310" s="125">
        <v>-19530645</v>
      </c>
      <c r="K310" s="137">
        <v>18109016</v>
      </c>
      <c r="L310" s="137">
        <v>700000</v>
      </c>
      <c r="M310" s="137">
        <v>0</v>
      </c>
      <c r="N310" s="149">
        <v>18809016</v>
      </c>
      <c r="O310" s="137">
        <v>230</v>
      </c>
      <c r="P310" s="149">
        <v>839</v>
      </c>
    </row>
    <row r="311" spans="1:16" s="9" customFormat="1" x14ac:dyDescent="0.35">
      <c r="A311" s="107" t="s">
        <v>973</v>
      </c>
      <c r="B311" s="118" t="s">
        <v>975</v>
      </c>
      <c r="C311" s="102" t="s">
        <v>974</v>
      </c>
      <c r="D311" s="124" t="s">
        <v>36</v>
      </c>
      <c r="E311" s="132" t="s">
        <v>1025</v>
      </c>
      <c r="F311" s="154"/>
      <c r="G311" s="91">
        <v>-30011157.309999999</v>
      </c>
      <c r="H311" s="137">
        <v>-168945.11</v>
      </c>
      <c r="I311" s="137">
        <v>-1500</v>
      </c>
      <c r="J311" s="125">
        <v>-30181602.419999998</v>
      </c>
      <c r="K311" s="137">
        <v>28561842.219999999</v>
      </c>
      <c r="L311" s="137">
        <v>168945.11</v>
      </c>
      <c r="M311" s="137">
        <v>1500</v>
      </c>
      <c r="N311" s="149">
        <v>28732287.329999998</v>
      </c>
      <c r="O311" s="137">
        <v>524</v>
      </c>
      <c r="P311" s="149">
        <v>1118</v>
      </c>
    </row>
    <row r="312" spans="1:16" s="9" customFormat="1" x14ac:dyDescent="0.35">
      <c r="A312" s="107" t="s">
        <v>976</v>
      </c>
      <c r="B312" s="118" t="s">
        <v>978</v>
      </c>
      <c r="C312" s="102" t="s">
        <v>977</v>
      </c>
      <c r="D312" s="124" t="s">
        <v>41</v>
      </c>
      <c r="E312" s="132" t="s">
        <v>1025</v>
      </c>
      <c r="F312" s="154"/>
      <c r="G312" s="91">
        <v>-20594147</v>
      </c>
      <c r="H312" s="137">
        <v>-118836</v>
      </c>
      <c r="I312" s="137">
        <v>0</v>
      </c>
      <c r="J312" s="125">
        <v>-20712983</v>
      </c>
      <c r="K312" s="137">
        <v>19285984</v>
      </c>
      <c r="L312" s="137">
        <v>118836</v>
      </c>
      <c r="M312" s="137">
        <v>0</v>
      </c>
      <c r="N312" s="149">
        <v>19404820</v>
      </c>
      <c r="O312" s="137">
        <v>340</v>
      </c>
      <c r="P312" s="149">
        <v>569</v>
      </c>
    </row>
    <row r="313" spans="1:16" s="9" customFormat="1" x14ac:dyDescent="0.35">
      <c r="A313" s="107" t="s">
        <v>979</v>
      </c>
      <c r="B313" s="118" t="s">
        <v>981</v>
      </c>
      <c r="C313" s="102" t="s">
        <v>980</v>
      </c>
      <c r="D313" s="124" t="s">
        <v>41</v>
      </c>
      <c r="E313" s="132" t="s">
        <v>1025</v>
      </c>
      <c r="F313" s="154"/>
      <c r="G313" s="91">
        <v>-14373327.390000001</v>
      </c>
      <c r="H313" s="137">
        <v>-377982.76</v>
      </c>
      <c r="I313" s="137">
        <v>0</v>
      </c>
      <c r="J313" s="125">
        <v>-14751310.15</v>
      </c>
      <c r="K313" s="137">
        <v>13455917.390000001</v>
      </c>
      <c r="L313" s="137">
        <v>377982.76</v>
      </c>
      <c r="M313" s="137">
        <v>0</v>
      </c>
      <c r="N313" s="149">
        <v>13833900.15</v>
      </c>
      <c r="O313" s="137">
        <v>333</v>
      </c>
      <c r="P313" s="149">
        <v>618</v>
      </c>
    </row>
    <row r="314" spans="1:16" s="9" customFormat="1" x14ac:dyDescent="0.35">
      <c r="A314" s="107" t="s">
        <v>982</v>
      </c>
      <c r="B314" s="118" t="s">
        <v>984</v>
      </c>
      <c r="C314" s="102" t="s">
        <v>983</v>
      </c>
      <c r="D314" s="124" t="s">
        <v>41</v>
      </c>
      <c r="E314" s="132" t="s">
        <v>1025</v>
      </c>
      <c r="F314" s="154"/>
      <c r="G314" s="91">
        <v>-12416038</v>
      </c>
      <c r="H314" s="137">
        <v>-97910</v>
      </c>
      <c r="I314" s="137">
        <v>0</v>
      </c>
      <c r="J314" s="125">
        <v>-12513948</v>
      </c>
      <c r="K314" s="137">
        <v>11261382</v>
      </c>
      <c r="L314" s="137">
        <v>97910</v>
      </c>
      <c r="M314" s="137">
        <v>0</v>
      </c>
      <c r="N314" s="149">
        <v>11359292</v>
      </c>
      <c r="O314" s="137">
        <v>361</v>
      </c>
      <c r="P314" s="149">
        <v>499</v>
      </c>
    </row>
    <row r="315" spans="1:16" s="9" customFormat="1" x14ac:dyDescent="0.35">
      <c r="A315" s="107" t="s">
        <v>985</v>
      </c>
      <c r="B315" s="118" t="s">
        <v>987</v>
      </c>
      <c r="C315" s="102" t="s">
        <v>986</v>
      </c>
      <c r="D315" s="124" t="s">
        <v>41</v>
      </c>
      <c r="E315" s="132" t="s">
        <v>1025</v>
      </c>
      <c r="F315" s="154"/>
      <c r="G315" s="91">
        <v>-13922905</v>
      </c>
      <c r="H315" s="137">
        <v>-74729</v>
      </c>
      <c r="I315" s="137">
        <v>0</v>
      </c>
      <c r="J315" s="125">
        <v>-13997634</v>
      </c>
      <c r="K315" s="137">
        <v>13067192</v>
      </c>
      <c r="L315" s="137">
        <v>74729</v>
      </c>
      <c r="M315" s="137">
        <v>0</v>
      </c>
      <c r="N315" s="149">
        <v>13141921</v>
      </c>
      <c r="O315" s="137">
        <v>312</v>
      </c>
      <c r="P315" s="149">
        <v>789</v>
      </c>
    </row>
    <row r="316" spans="1:16" s="9" customFormat="1" x14ac:dyDescent="0.35">
      <c r="A316" s="107" t="s">
        <v>988</v>
      </c>
      <c r="B316" s="118" t="s">
        <v>990</v>
      </c>
      <c r="C316" s="102" t="s">
        <v>989</v>
      </c>
      <c r="D316" s="124" t="s">
        <v>41</v>
      </c>
      <c r="E316" s="132" t="s">
        <v>1025</v>
      </c>
      <c r="F316" s="154"/>
      <c r="G316" s="91">
        <v>-15387254</v>
      </c>
      <c r="H316" s="137">
        <v>-36512</v>
      </c>
      <c r="I316" s="137">
        <v>0</v>
      </c>
      <c r="J316" s="125">
        <v>-15423766</v>
      </c>
      <c r="K316" s="137">
        <v>14599637</v>
      </c>
      <c r="L316" s="137">
        <v>36512</v>
      </c>
      <c r="M316" s="137">
        <v>0</v>
      </c>
      <c r="N316" s="149">
        <v>14636149</v>
      </c>
      <c r="O316" s="137">
        <v>326</v>
      </c>
      <c r="P316" s="149">
        <v>626</v>
      </c>
    </row>
    <row r="317" spans="1:16" s="9" customFormat="1" x14ac:dyDescent="0.35">
      <c r="A317" s="107" t="s">
        <v>991</v>
      </c>
      <c r="B317" s="118" t="s">
        <v>993</v>
      </c>
      <c r="C317" s="102" t="s">
        <v>992</v>
      </c>
      <c r="D317" s="124" t="s">
        <v>39</v>
      </c>
      <c r="E317" s="132" t="s">
        <v>1025</v>
      </c>
      <c r="F317" s="154"/>
      <c r="G317" s="91">
        <v>-65262250</v>
      </c>
      <c r="H317" s="137">
        <v>-314020</v>
      </c>
      <c r="I317" s="137">
        <v>-1500</v>
      </c>
      <c r="J317" s="125">
        <v>-65577770</v>
      </c>
      <c r="K317" s="137">
        <v>62902432</v>
      </c>
      <c r="L317" s="137">
        <v>314020</v>
      </c>
      <c r="M317" s="137">
        <v>1500</v>
      </c>
      <c r="N317" s="149">
        <v>63217952</v>
      </c>
      <c r="O317" s="137">
        <v>697</v>
      </c>
      <c r="P317" s="149">
        <v>1988</v>
      </c>
    </row>
    <row r="318" spans="1:16" s="9" customFormat="1" x14ac:dyDescent="0.35">
      <c r="A318" s="100"/>
      <c r="B318" s="114"/>
      <c r="C318" s="102"/>
      <c r="D318" s="115"/>
      <c r="E318" s="115"/>
      <c r="F318" s="154"/>
      <c r="G318" s="99"/>
      <c r="H318" s="138"/>
      <c r="I318" s="138"/>
      <c r="J318" s="138"/>
      <c r="K318" s="138"/>
      <c r="L318" s="138"/>
      <c r="M318" s="138"/>
      <c r="N318" s="139"/>
      <c r="O318" s="138"/>
      <c r="P318" s="139"/>
    </row>
    <row r="319" spans="1:16" s="9" customFormat="1" ht="13.15" x14ac:dyDescent="0.4">
      <c r="A319" s="98"/>
      <c r="B319" s="111"/>
      <c r="C319" s="101"/>
      <c r="D319" s="96"/>
      <c r="E319" s="92"/>
      <c r="F319" s="155"/>
      <c r="G319" s="97"/>
      <c r="H319" s="140"/>
      <c r="I319" s="140"/>
      <c r="J319" s="140"/>
      <c r="K319" s="140"/>
      <c r="L319" s="140"/>
      <c r="M319" s="141"/>
      <c r="N319" s="142"/>
      <c r="O319" s="143"/>
      <c r="P319" s="142"/>
    </row>
    <row r="320" spans="1:16" s="60" customFormat="1" ht="13.15" x14ac:dyDescent="0.4">
      <c r="A320" s="133" t="s">
        <v>32</v>
      </c>
      <c r="B320" s="133" t="s">
        <v>32</v>
      </c>
      <c r="C320" s="92" t="s">
        <v>1015</v>
      </c>
      <c r="D320" s="134"/>
      <c r="E320" s="135"/>
      <c r="F320" s="154"/>
      <c r="G320" s="61">
        <v>-10130730223.154999</v>
      </c>
      <c r="H320" s="67">
        <v>-90176335.080000013</v>
      </c>
      <c r="I320" s="67">
        <v>-173824.15000000002</v>
      </c>
      <c r="J320" s="67">
        <v>-10221080382.385</v>
      </c>
      <c r="K320" s="67">
        <v>9635623753.0049992</v>
      </c>
      <c r="L320" s="67">
        <v>90176335.080000013</v>
      </c>
      <c r="M320" s="67">
        <v>173824.15000000002</v>
      </c>
      <c r="N320" s="68">
        <v>9725973912.2350006</v>
      </c>
      <c r="O320" s="67">
        <v>158556</v>
      </c>
      <c r="P320" s="68">
        <v>358264</v>
      </c>
    </row>
    <row r="321" spans="1:16" s="9" customFormat="1" ht="13.15" x14ac:dyDescent="0.4">
      <c r="A321" s="112" t="s">
        <v>33</v>
      </c>
      <c r="B321" s="112" t="s">
        <v>33</v>
      </c>
      <c r="C321" s="92" t="s">
        <v>34</v>
      </c>
      <c r="D321" s="94"/>
      <c r="E321" s="104"/>
      <c r="F321" s="154"/>
      <c r="G321" s="56">
        <v>-3017993080.1700001</v>
      </c>
      <c r="H321" s="57">
        <v>-21986617.849999998</v>
      </c>
      <c r="I321" s="57">
        <v>-3000</v>
      </c>
      <c r="J321" s="57">
        <v>-3039982698.02</v>
      </c>
      <c r="K321" s="57">
        <v>2884460230.1700001</v>
      </c>
      <c r="L321" s="57">
        <v>21986617.849999998</v>
      </c>
      <c r="M321" s="57">
        <v>3000</v>
      </c>
      <c r="N321" s="69">
        <v>2906449848.02</v>
      </c>
      <c r="O321" s="57">
        <v>36942</v>
      </c>
      <c r="P321" s="69">
        <v>73918</v>
      </c>
    </row>
    <row r="322" spans="1:16" s="9" customFormat="1" ht="13.15" x14ac:dyDescent="0.4">
      <c r="A322" s="112" t="s">
        <v>36</v>
      </c>
      <c r="B322" s="112" t="s">
        <v>36</v>
      </c>
      <c r="C322" s="92" t="s">
        <v>1016</v>
      </c>
      <c r="D322" s="94"/>
      <c r="E322" s="104"/>
      <c r="F322" s="154"/>
      <c r="G322" s="56">
        <v>-1765268320.4249997</v>
      </c>
      <c r="H322" s="57">
        <v>-17085044.990000002</v>
      </c>
      <c r="I322" s="57">
        <v>-17661</v>
      </c>
      <c r="J322" s="57">
        <v>-1782371026.4150004</v>
      </c>
      <c r="K322" s="57">
        <v>1684416867.2549999</v>
      </c>
      <c r="L322" s="57">
        <v>17085044.990000002</v>
      </c>
      <c r="M322" s="57">
        <v>17661</v>
      </c>
      <c r="N322" s="69">
        <v>1701519573.2450001</v>
      </c>
      <c r="O322" s="57">
        <v>28044</v>
      </c>
      <c r="P322" s="69">
        <v>59270</v>
      </c>
    </row>
    <row r="323" spans="1:16" s="9" customFormat="1" ht="13.15" x14ac:dyDescent="0.4">
      <c r="A323" s="112" t="s">
        <v>39</v>
      </c>
      <c r="B323" s="112" t="s">
        <v>39</v>
      </c>
      <c r="C323" s="92" t="s">
        <v>40</v>
      </c>
      <c r="D323" s="94"/>
      <c r="E323" s="104"/>
      <c r="F323" s="154"/>
      <c r="G323" s="56">
        <v>-2259270246.27</v>
      </c>
      <c r="H323" s="57">
        <v>-20389193.939999998</v>
      </c>
      <c r="I323" s="57">
        <v>-59857</v>
      </c>
      <c r="J323" s="57">
        <v>-2279719297.21</v>
      </c>
      <c r="K323" s="57">
        <v>2154007203.27</v>
      </c>
      <c r="L323" s="57">
        <v>20389193.939999998</v>
      </c>
      <c r="M323" s="57">
        <v>59857</v>
      </c>
      <c r="N323" s="69">
        <v>2174456254.21</v>
      </c>
      <c r="O323" s="57">
        <v>33597</v>
      </c>
      <c r="P323" s="69">
        <v>88026</v>
      </c>
    </row>
    <row r="324" spans="1:16" s="9" customFormat="1" ht="13.15" x14ac:dyDescent="0.4">
      <c r="A324" s="112" t="s">
        <v>41</v>
      </c>
      <c r="B324" s="112" t="s">
        <v>41</v>
      </c>
      <c r="C324" s="92" t="s">
        <v>1017</v>
      </c>
      <c r="D324" s="94"/>
      <c r="E324" s="104"/>
      <c r="F324" s="154"/>
      <c r="G324" s="56">
        <v>-3088198576.29</v>
      </c>
      <c r="H324" s="57">
        <v>-30715478.300000004</v>
      </c>
      <c r="I324" s="57">
        <v>-93306.15</v>
      </c>
      <c r="J324" s="57">
        <v>-3119007360.7400002</v>
      </c>
      <c r="K324" s="57">
        <v>2912739452.3099995</v>
      </c>
      <c r="L324" s="57">
        <v>30715478.300000004</v>
      </c>
      <c r="M324" s="57">
        <v>93306.15</v>
      </c>
      <c r="N324" s="69">
        <v>2943548236.7599998</v>
      </c>
      <c r="O324" s="57">
        <v>59973</v>
      </c>
      <c r="P324" s="69">
        <v>137050</v>
      </c>
    </row>
    <row r="325" spans="1:16" s="9" customFormat="1" x14ac:dyDescent="0.35">
      <c r="A325" s="105"/>
      <c r="B325" s="113"/>
      <c r="C325" s="90"/>
      <c r="D325" s="104"/>
      <c r="E325" s="90"/>
      <c r="F325" s="156"/>
      <c r="G325" s="95"/>
      <c r="H325" s="144"/>
      <c r="I325" s="144"/>
      <c r="J325" s="144"/>
      <c r="K325" s="144"/>
      <c r="L325" s="144"/>
      <c r="M325" s="144"/>
      <c r="N325" s="150"/>
      <c r="O325" s="145"/>
      <c r="P325" s="150"/>
    </row>
    <row r="326" spans="1:16" x14ac:dyDescent="0.35">
      <c r="A326" s="128"/>
      <c r="B326" s="129"/>
      <c r="C326" s="93" t="s">
        <v>30</v>
      </c>
      <c r="D326" s="130"/>
      <c r="E326" s="93"/>
      <c r="F326" s="157"/>
      <c r="G326" s="91"/>
      <c r="H326" s="137"/>
      <c r="I326" s="137"/>
      <c r="J326" s="137"/>
      <c r="K326" s="137"/>
      <c r="L326" s="137"/>
      <c r="M326" s="137"/>
      <c r="N326" s="146"/>
      <c r="O326" s="146"/>
      <c r="P326" s="146"/>
    </row>
    <row r="327" spans="1:16" s="104" customFormat="1" x14ac:dyDescent="0.35">
      <c r="B327" s="129"/>
      <c r="C327" s="93" t="s">
        <v>1066</v>
      </c>
      <c r="D327" s="93"/>
      <c r="E327" s="93"/>
      <c r="F327" s="157"/>
      <c r="G327" s="91"/>
      <c r="H327" s="137"/>
      <c r="I327" s="137"/>
      <c r="J327" s="137"/>
      <c r="K327" s="137"/>
      <c r="L327" s="137"/>
      <c r="M327" s="137"/>
      <c r="N327" s="147"/>
      <c r="O327" s="147"/>
      <c r="P327" s="147"/>
    </row>
    <row r="328" spans="1:16" s="104" customFormat="1" x14ac:dyDescent="0.35">
      <c r="B328" s="129"/>
      <c r="C328" s="93"/>
      <c r="D328" s="93"/>
      <c r="E328" s="93"/>
      <c r="F328" s="157"/>
      <c r="G328" s="91"/>
      <c r="H328" s="137"/>
      <c r="I328" s="137"/>
      <c r="J328" s="137"/>
      <c r="K328" s="137"/>
      <c r="L328" s="137"/>
      <c r="M328" s="137"/>
      <c r="N328" s="147"/>
      <c r="O328" s="147"/>
      <c r="P328" s="147"/>
    </row>
    <row r="329" spans="1:16" x14ac:dyDescent="0.35">
      <c r="A329" s="104"/>
      <c r="B329" s="129"/>
      <c r="C329" s="93" t="s">
        <v>97</v>
      </c>
      <c r="D329" s="93"/>
      <c r="E329" s="93"/>
      <c r="F329" s="157"/>
      <c r="G329" s="91"/>
      <c r="H329" s="137"/>
      <c r="I329" s="137"/>
      <c r="J329" s="137"/>
      <c r="K329" s="137"/>
      <c r="L329" s="137"/>
      <c r="M329" s="137"/>
      <c r="N329" s="147"/>
      <c r="O329" s="147"/>
      <c r="P329" s="147"/>
    </row>
    <row r="330" spans="1:16" x14ac:dyDescent="0.35">
      <c r="A330" s="104"/>
      <c r="B330" s="129"/>
      <c r="C330" s="166" t="s">
        <v>1018</v>
      </c>
      <c r="D330" s="93"/>
      <c r="E330" s="93"/>
      <c r="F330" s="157"/>
      <c r="G330" s="91"/>
      <c r="H330" s="137"/>
      <c r="I330" s="137"/>
      <c r="J330" s="137"/>
      <c r="K330" s="137"/>
      <c r="L330" s="137"/>
      <c r="M330" s="137"/>
      <c r="N330" s="147"/>
      <c r="O330" s="147"/>
      <c r="P330" s="147"/>
    </row>
    <row r="331" spans="1:16" x14ac:dyDescent="0.35">
      <c r="A331" s="104"/>
      <c r="B331" s="104"/>
      <c r="C331" s="41" t="s">
        <v>101</v>
      </c>
      <c r="D331" s="104"/>
      <c r="E331" s="104"/>
      <c r="G331" s="116"/>
      <c r="H331" s="148"/>
      <c r="I331" s="148"/>
      <c r="J331" s="148"/>
      <c r="K331" s="148"/>
      <c r="L331" s="148"/>
      <c r="M331" s="148"/>
      <c r="N331" s="148"/>
      <c r="O331" s="148"/>
      <c r="P331" s="148"/>
    </row>
    <row r="332" spans="1:16" x14ac:dyDescent="0.35">
      <c r="A332" s="104"/>
      <c r="B332" s="104"/>
      <c r="C332" s="41" t="s">
        <v>1043</v>
      </c>
      <c r="D332" s="104"/>
      <c r="E332" s="104"/>
      <c r="G332" s="104"/>
    </row>
    <row r="333" spans="1:16" x14ac:dyDescent="0.35">
      <c r="A333" s="104"/>
      <c r="B333" s="104"/>
      <c r="C333" s="41" t="s">
        <v>1044</v>
      </c>
      <c r="D333" s="104"/>
      <c r="E333" s="104"/>
      <c r="G333" s="104"/>
    </row>
    <row r="334" spans="1:16" x14ac:dyDescent="0.35">
      <c r="A334" s="104"/>
      <c r="B334" s="104"/>
      <c r="C334" s="41" t="s">
        <v>1019</v>
      </c>
      <c r="D334" s="104"/>
      <c r="E334" s="104"/>
      <c r="G334" s="104"/>
    </row>
    <row r="336" spans="1:16" x14ac:dyDescent="0.35">
      <c r="C336" s="41" t="str">
        <f>'LA DropDown'!H39</f>
        <v>Originally published: 22 April 2020 (revised on 6 May 2020)</v>
      </c>
    </row>
  </sheetData>
  <pageMargins left="0.25" right="0.25" top="0.75" bottom="0.75" header="0.3" footer="0.3"/>
  <pageSetup paperSize="9"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sisl xmlns:xsi="http://www.w3.org/2001/XMLSchema-instance" xmlns:xsd="http://www.w3.org/2001/XMLSchema" xmlns="http://www.boldonjames.com/2008/01/sie/internal/label" sislVersion="0" policy="8270c081-d9f3-48ae-83c7-c2320a8ca25c"/>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44518CFE38F4645BB20D4A757CA3631" ma:contentTypeVersion="13" ma:contentTypeDescription="Create a new document." ma:contentTypeScope="" ma:versionID="617898f938409da5f6c9f17e56c4f7e0">
  <xsd:schema xmlns:xsd="http://www.w3.org/2001/XMLSchema" xmlns:xs="http://www.w3.org/2001/XMLSchema" xmlns:p="http://schemas.microsoft.com/office/2006/metadata/properties" xmlns:ns3="abf251d6-0dd3-4883-8903-9035b8cd49f3" xmlns:ns4="7a92c86b-74dc-4318-b46e-d9de6f6a661f" targetNamespace="http://schemas.microsoft.com/office/2006/metadata/properties" ma:root="true" ma:fieldsID="eb30dc4ec051b63d70534bd09ab55852" ns3:_="" ns4:_="">
    <xsd:import namespace="abf251d6-0dd3-4883-8903-9035b8cd49f3"/>
    <xsd:import namespace="7a92c86b-74dc-4318-b46e-d9de6f6a661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251d6-0dd3-4883-8903-9035b8cd49f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92c86b-74dc-4318-b46e-d9de6f6a66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53E4CF-331C-4B95-804A-922BB5546602}">
  <ds:schemaRefs>
    <ds:schemaRef ds:uri="abf251d6-0dd3-4883-8903-9035b8cd49f3"/>
    <ds:schemaRef ds:uri="http://purl.org/dc/elements/1.1/"/>
    <ds:schemaRef ds:uri="http://schemas.microsoft.com/office/2006/metadata/properties"/>
    <ds:schemaRef ds:uri="http://purl.org/dc/terms/"/>
    <ds:schemaRef ds:uri="http://schemas.openxmlformats.org/package/2006/metadata/core-properties"/>
    <ds:schemaRef ds:uri="7a92c86b-74dc-4318-b46e-d9de6f6a661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1722D98-E406-4140-8E87-C64029B42C47}">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824ACB81-482D-427E-AABF-1D8C6B82B8B4}">
  <ds:schemaRefs>
    <ds:schemaRef ds:uri="http://schemas.microsoft.com/sharepoint/v3/contenttype/forms"/>
  </ds:schemaRefs>
</ds:datastoreItem>
</file>

<file path=customXml/itemProps4.xml><?xml version="1.0" encoding="utf-8"?>
<ds:datastoreItem xmlns:ds="http://schemas.openxmlformats.org/officeDocument/2006/customXml" ds:itemID="{F2141ACC-3F71-41A9-B9E9-E92BFDD62E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251d6-0dd3-4883-8903-9035b8cd49f3"/>
    <ds:schemaRef ds:uri="7a92c86b-74dc-4318-b46e-d9de6f6a66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Metadata</vt:lpstr>
      <vt:lpstr>England</vt:lpstr>
      <vt:lpstr>LA DropDown</vt:lpstr>
      <vt:lpstr>Oct 2020 Datasheet</vt:lpstr>
      <vt:lpstr>Apr 2020 Datasheet</vt:lpstr>
      <vt:lpstr>a1q</vt:lpstr>
      <vt:lpstr>'Apr 2020 Datasheet'!Print_Area</vt:lpstr>
      <vt:lpstr>'LA DropDown'!Print_Area</vt:lpstr>
      <vt:lpstr>'Oct 2020 Datasheet'!Print_Area</vt:lpstr>
      <vt:lpstr>'Apr 2020 Datasheet'!Print_Titles</vt:lpstr>
      <vt:lpstr>'Oct 2020 Datasheet'!Print_Titles</vt:lpstr>
    </vt:vector>
  </TitlesOfParts>
  <Manager/>
  <Company>DCLG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John Norman</cp:lastModifiedBy>
  <cp:revision/>
  <cp:lastPrinted>2020-11-03T19:04:56Z</cp:lastPrinted>
  <dcterms:created xsi:type="dcterms:W3CDTF">2014-01-21T15:56:45Z</dcterms:created>
  <dcterms:modified xsi:type="dcterms:W3CDTF">2020-11-04T14:50:49Z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8e346c2e-998c-4a7e-ba86-0e325a875479</vt:lpwstr>
  </property>
  <property fmtid="{D5CDD505-2E9C-101B-9397-08002B2CF9AE}" pid="3" name="bjSaver">
    <vt:lpwstr>JpFlKAZg/g27rnTaRSb8t7TTHZkaWJl2</vt:lpwstr>
  </property>
  <property fmtid="{D5CDD505-2E9C-101B-9397-08002B2CF9AE}" pid="4" name="bjDocumentSecurityLabel">
    <vt:lpwstr>No Marking</vt:lpwstr>
  </property>
  <property fmtid="{D5CDD505-2E9C-101B-9397-08002B2CF9AE}" pid="5" name="ContentTypeId">
    <vt:lpwstr>0x010100944518CFE38F4645BB20D4A757CA3631</vt:lpwstr>
  </property>
</Properties>
</file>